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lie/Documents/GitHub/2024-analysis-localinv-texas-courts/"/>
    </mc:Choice>
  </mc:AlternateContent>
  <xr:revisionPtr revIDLastSave="0" documentId="13_ncr:1_{A933470A-928C-4443-89EC-9C58C3FA67DC}" xr6:coauthVersionLast="47" xr6:coauthVersionMax="47" xr10:uidLastSave="{00000000-0000-0000-0000-000000000000}"/>
  <bookViews>
    <workbookView xWindow="36760" yWindow="2840" windowWidth="28040" windowHeight="16920" activeTab="1" xr2:uid="{608666CD-D883-D244-8457-FF76F5A9BC30}"/>
  </bookViews>
  <sheets>
    <sheet name="tidc_county_spending" sheetId="1" r:id="rId1"/>
    <sheet name="allyears" sheetId="3" r:id="rId2"/>
  </sheet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" i="1"/>
  <c r="F211" i="3"/>
  <c r="F65" i="3"/>
  <c r="F202" i="3"/>
  <c r="F88" i="3"/>
  <c r="F68" i="3"/>
  <c r="F228" i="3"/>
  <c r="F210" i="3"/>
  <c r="F219" i="3"/>
  <c r="F57" i="3"/>
  <c r="F183" i="3"/>
  <c r="F54" i="3"/>
  <c r="F10" i="3"/>
  <c r="F232" i="3"/>
  <c r="F133" i="3"/>
  <c r="F46" i="3"/>
  <c r="F3" i="3"/>
  <c r="F137" i="3"/>
  <c r="F61" i="3"/>
  <c r="F178" i="3"/>
  <c r="F241" i="3"/>
  <c r="F13" i="3"/>
  <c r="F36" i="3"/>
  <c r="F95" i="3"/>
  <c r="F188" i="3"/>
  <c r="F218" i="3"/>
  <c r="F38" i="3"/>
  <c r="F201" i="3"/>
  <c r="F185" i="3"/>
  <c r="F72" i="3"/>
  <c r="F180" i="3"/>
  <c r="F243" i="3"/>
  <c r="F30" i="3"/>
  <c r="F148" i="3"/>
  <c r="F11" i="3"/>
  <c r="F198" i="3"/>
  <c r="F67" i="3"/>
  <c r="F83" i="3"/>
  <c r="F44" i="3"/>
  <c r="F78" i="3"/>
  <c r="F27" i="3"/>
  <c r="F82" i="3"/>
  <c r="F184" i="3"/>
  <c r="F23" i="3"/>
  <c r="F21" i="3"/>
  <c r="F171" i="3"/>
  <c r="F158" i="3"/>
  <c r="F39" i="3"/>
  <c r="F135" i="3"/>
  <c r="F127" i="3"/>
  <c r="F17" i="3"/>
  <c r="F132" i="3"/>
  <c r="F254" i="3"/>
  <c r="F81" i="3"/>
  <c r="F5" i="3"/>
  <c r="F229" i="3"/>
  <c r="F122" i="3"/>
  <c r="F123" i="3"/>
  <c r="F31" i="3"/>
  <c r="F100" i="3"/>
  <c r="F154" i="3"/>
  <c r="F107" i="3"/>
  <c r="F45" i="3"/>
  <c r="F56" i="3"/>
  <c r="F16" i="3"/>
  <c r="F18" i="3"/>
  <c r="F203" i="3"/>
  <c r="F194" i="3"/>
  <c r="F49" i="3"/>
  <c r="F221" i="3"/>
  <c r="F141" i="3"/>
  <c r="F117" i="3"/>
  <c r="F215" i="3"/>
  <c r="F147" i="3"/>
  <c r="F200" i="3"/>
  <c r="F58" i="3"/>
  <c r="F60" i="3"/>
  <c r="F76" i="3"/>
  <c r="F182" i="3"/>
  <c r="F37" i="3"/>
  <c r="F96" i="3"/>
  <c r="F99" i="3"/>
  <c r="F108" i="3"/>
  <c r="F156" i="3"/>
  <c r="F50" i="3"/>
  <c r="F98" i="3"/>
  <c r="F15" i="3"/>
  <c r="F7" i="3"/>
  <c r="F174" i="3"/>
  <c r="F207" i="3"/>
  <c r="F143" i="3"/>
  <c r="F220" i="3"/>
  <c r="F157" i="3"/>
  <c r="F113" i="3"/>
  <c r="F175" i="3"/>
  <c r="F53" i="3"/>
  <c r="F161" i="3"/>
  <c r="F47" i="3"/>
  <c r="F150" i="3"/>
  <c r="F116" i="3"/>
  <c r="F181" i="3"/>
  <c r="F217" i="3"/>
  <c r="F234" i="3"/>
  <c r="F209" i="3"/>
  <c r="F230" i="3"/>
  <c r="F212" i="3"/>
  <c r="F159" i="3"/>
  <c r="F196" i="3"/>
  <c r="F235" i="3"/>
  <c r="F145" i="3"/>
  <c r="F187" i="3"/>
  <c r="F102" i="3"/>
  <c r="F223" i="3"/>
  <c r="F179" i="3"/>
  <c r="F20" i="3"/>
  <c r="F233" i="3"/>
  <c r="F146" i="3"/>
  <c r="F35" i="3"/>
  <c r="F163" i="3"/>
  <c r="F105" i="3"/>
  <c r="F139" i="3"/>
  <c r="F19" i="3"/>
  <c r="F90" i="3"/>
  <c r="F14" i="3"/>
  <c r="F190" i="3"/>
  <c r="F130" i="3"/>
  <c r="F84" i="3"/>
  <c r="F213" i="3"/>
  <c r="F153" i="3"/>
  <c r="F152" i="3"/>
  <c r="F251" i="3"/>
  <c r="F12" i="3"/>
  <c r="F160" i="3"/>
  <c r="F87" i="3"/>
  <c r="F2" i="3"/>
  <c r="F73" i="3"/>
  <c r="F249" i="3"/>
  <c r="F119" i="3"/>
  <c r="F199" i="3"/>
  <c r="F121" i="3"/>
  <c r="F124" i="3"/>
  <c r="F193" i="3"/>
  <c r="F29" i="3"/>
  <c r="F191" i="3"/>
  <c r="F89" i="3"/>
  <c r="F176" i="3"/>
  <c r="F142" i="3"/>
  <c r="F62" i="3"/>
  <c r="F22" i="3"/>
  <c r="F51" i="3"/>
  <c r="F242" i="3"/>
  <c r="F236" i="3"/>
  <c r="F136" i="3"/>
  <c r="F129" i="3"/>
  <c r="F244" i="3"/>
  <c r="F4" i="3"/>
  <c r="F224" i="3"/>
  <c r="F238" i="3"/>
  <c r="F26" i="3"/>
  <c r="F104" i="3"/>
  <c r="F59" i="3"/>
  <c r="F9" i="3"/>
  <c r="F69" i="3"/>
  <c r="F204" i="3"/>
  <c r="F177" i="3"/>
  <c r="F74" i="3"/>
  <c r="F94" i="3"/>
  <c r="F91" i="3"/>
  <c r="F55" i="3"/>
  <c r="F172" i="3"/>
  <c r="F255" i="3"/>
  <c r="F170" i="3"/>
  <c r="F43" i="3"/>
  <c r="F162" i="3"/>
  <c r="F167" i="3"/>
  <c r="F70" i="3"/>
  <c r="F226" i="3"/>
  <c r="F186" i="3"/>
  <c r="F140" i="3"/>
  <c r="F247" i="3"/>
  <c r="F134" i="3"/>
  <c r="F66" i="3"/>
  <c r="F197" i="3"/>
  <c r="F125" i="3"/>
  <c r="F25" i="3"/>
  <c r="F164" i="3"/>
  <c r="F225" i="3"/>
  <c r="F240" i="3"/>
  <c r="F6" i="3"/>
  <c r="F48" i="3"/>
  <c r="F173" i="3"/>
  <c r="F246" i="3"/>
  <c r="F131" i="3"/>
  <c r="F118" i="3"/>
  <c r="F52" i="3"/>
  <c r="F75" i="3"/>
  <c r="F63" i="3"/>
  <c r="F85" i="3"/>
  <c r="F227" i="3"/>
  <c r="F109" i="3"/>
  <c r="F97" i="3"/>
  <c r="F120" i="3"/>
  <c r="F24" i="3"/>
  <c r="F33" i="3"/>
  <c r="F166" i="3"/>
  <c r="F34" i="3"/>
  <c r="F101" i="3"/>
  <c r="F165" i="3"/>
  <c r="F103" i="3"/>
  <c r="F42" i="3"/>
  <c r="F248" i="3"/>
  <c r="F64" i="3"/>
  <c r="F112" i="3"/>
  <c r="F8" i="3"/>
  <c r="F245" i="3"/>
  <c r="F239" i="3"/>
  <c r="F86" i="3"/>
  <c r="F237" i="3"/>
  <c r="F92" i="3"/>
  <c r="F195" i="3"/>
  <c r="F192" i="3"/>
  <c r="F169" i="3"/>
  <c r="F208" i="3"/>
  <c r="F71" i="3"/>
  <c r="F77" i="3"/>
  <c r="F205" i="3"/>
  <c r="F189" i="3"/>
  <c r="F126" i="3"/>
  <c r="F80" i="3"/>
  <c r="F93" i="3"/>
  <c r="F252" i="3"/>
  <c r="F28" i="3"/>
  <c r="F214" i="3"/>
  <c r="F115" i="3"/>
  <c r="F231" i="3"/>
  <c r="F216" i="3"/>
  <c r="F250" i="3"/>
  <c r="F138" i="3"/>
  <c r="F206" i="3"/>
  <c r="F106" i="3"/>
  <c r="F128" i="3"/>
  <c r="F253" i="3"/>
  <c r="F168" i="3"/>
  <c r="F40" i="3"/>
  <c r="F41" i="3"/>
  <c r="F149" i="3"/>
  <c r="F110" i="3"/>
  <c r="F114" i="3"/>
  <c r="F151" i="3"/>
  <c r="F111" i="3"/>
  <c r="F79" i="3"/>
  <c r="F222" i="3"/>
  <c r="F144" i="3"/>
  <c r="F32" i="3"/>
  <c r="F155" i="3"/>
  <c r="D211" i="3"/>
  <c r="D65" i="3"/>
  <c r="H65" i="3" s="1"/>
  <c r="D202" i="3"/>
  <c r="D88" i="3"/>
  <c r="D68" i="3"/>
  <c r="D228" i="3"/>
  <c r="D210" i="3"/>
  <c r="D219" i="3"/>
  <c r="D57" i="3"/>
  <c r="D183" i="3"/>
  <c r="H183" i="3" s="1"/>
  <c r="D54" i="3"/>
  <c r="D10" i="3"/>
  <c r="D232" i="3"/>
  <c r="D133" i="3"/>
  <c r="D46" i="3"/>
  <c r="D3" i="3"/>
  <c r="D137" i="3"/>
  <c r="D61" i="3"/>
  <c r="H61" i="3" s="1"/>
  <c r="D178" i="3"/>
  <c r="D241" i="3"/>
  <c r="D13" i="3"/>
  <c r="D36" i="3"/>
  <c r="D95" i="3"/>
  <c r="D188" i="3"/>
  <c r="D218" i="3"/>
  <c r="D38" i="3"/>
  <c r="H38" i="3" s="1"/>
  <c r="D201" i="3"/>
  <c r="D185" i="3"/>
  <c r="D72" i="3"/>
  <c r="D180" i="3"/>
  <c r="D243" i="3"/>
  <c r="D30" i="3"/>
  <c r="D148" i="3"/>
  <c r="D11" i="3"/>
  <c r="H11" i="3" s="1"/>
  <c r="D198" i="3"/>
  <c r="D67" i="3"/>
  <c r="D83" i="3"/>
  <c r="D44" i="3"/>
  <c r="D78" i="3"/>
  <c r="D27" i="3"/>
  <c r="D82" i="3"/>
  <c r="D184" i="3"/>
  <c r="H184" i="3" s="1"/>
  <c r="D23" i="3"/>
  <c r="D21" i="3"/>
  <c r="D171" i="3"/>
  <c r="D158" i="3"/>
  <c r="D39" i="3"/>
  <c r="D135" i="3"/>
  <c r="D127" i="3"/>
  <c r="D17" i="3"/>
  <c r="H17" i="3" s="1"/>
  <c r="D132" i="3"/>
  <c r="D254" i="3"/>
  <c r="D81" i="3"/>
  <c r="D5" i="3"/>
  <c r="D229" i="3"/>
  <c r="D122" i="3"/>
  <c r="D123" i="3"/>
  <c r="D31" i="3"/>
  <c r="H31" i="3" s="1"/>
  <c r="D100" i="3"/>
  <c r="D154" i="3"/>
  <c r="D107" i="3"/>
  <c r="D45" i="3"/>
  <c r="D56" i="3"/>
  <c r="D16" i="3"/>
  <c r="D18" i="3"/>
  <c r="D203" i="3"/>
  <c r="H203" i="3" s="1"/>
  <c r="D194" i="3"/>
  <c r="D49" i="3"/>
  <c r="D221" i="3"/>
  <c r="D141" i="3"/>
  <c r="D117" i="3"/>
  <c r="D215" i="3"/>
  <c r="D147" i="3"/>
  <c r="D200" i="3"/>
  <c r="H200" i="3" s="1"/>
  <c r="D58" i="3"/>
  <c r="D60" i="3"/>
  <c r="D76" i="3"/>
  <c r="D182" i="3"/>
  <c r="D37" i="3"/>
  <c r="D96" i="3"/>
  <c r="D99" i="3"/>
  <c r="D108" i="3"/>
  <c r="H108" i="3" s="1"/>
  <c r="D156" i="3"/>
  <c r="D50" i="3"/>
  <c r="D98" i="3"/>
  <c r="D15" i="3"/>
  <c r="D7" i="3"/>
  <c r="D174" i="3"/>
  <c r="D207" i="3"/>
  <c r="D143" i="3"/>
  <c r="H143" i="3" s="1"/>
  <c r="D220" i="3"/>
  <c r="D157" i="3"/>
  <c r="D113" i="3"/>
  <c r="D175" i="3"/>
  <c r="D53" i="3"/>
  <c r="D161" i="3"/>
  <c r="D47" i="3"/>
  <c r="D150" i="3"/>
  <c r="H150" i="3" s="1"/>
  <c r="D116" i="3"/>
  <c r="D181" i="3"/>
  <c r="D217" i="3"/>
  <c r="D234" i="3"/>
  <c r="D209" i="3"/>
  <c r="D230" i="3"/>
  <c r="D212" i="3"/>
  <c r="D159" i="3"/>
  <c r="H159" i="3" s="1"/>
  <c r="D196" i="3"/>
  <c r="D235" i="3"/>
  <c r="D145" i="3"/>
  <c r="D187" i="3"/>
  <c r="D102" i="3"/>
  <c r="D223" i="3"/>
  <c r="D179" i="3"/>
  <c r="D20" i="3"/>
  <c r="H20" i="3" s="1"/>
  <c r="D233" i="3"/>
  <c r="D146" i="3"/>
  <c r="D35" i="3"/>
  <c r="D163" i="3"/>
  <c r="D105" i="3"/>
  <c r="D139" i="3"/>
  <c r="D19" i="3"/>
  <c r="D90" i="3"/>
  <c r="H90" i="3" s="1"/>
  <c r="D14" i="3"/>
  <c r="D190" i="3"/>
  <c r="D130" i="3"/>
  <c r="D84" i="3"/>
  <c r="D213" i="3"/>
  <c r="D153" i="3"/>
  <c r="D152" i="3"/>
  <c r="D251" i="3"/>
  <c r="H251" i="3" s="1"/>
  <c r="D12" i="3"/>
  <c r="D160" i="3"/>
  <c r="D87" i="3"/>
  <c r="D2" i="3"/>
  <c r="D73" i="3"/>
  <c r="D249" i="3"/>
  <c r="D119" i="3"/>
  <c r="D199" i="3"/>
  <c r="H199" i="3" s="1"/>
  <c r="D121" i="3"/>
  <c r="D124" i="3"/>
  <c r="D193" i="3"/>
  <c r="D29" i="3"/>
  <c r="D191" i="3"/>
  <c r="D89" i="3"/>
  <c r="D176" i="3"/>
  <c r="D142" i="3"/>
  <c r="H142" i="3" s="1"/>
  <c r="D62" i="3"/>
  <c r="D22" i="3"/>
  <c r="D51" i="3"/>
  <c r="D242" i="3"/>
  <c r="D236" i="3"/>
  <c r="D136" i="3"/>
  <c r="D129" i="3"/>
  <c r="D244" i="3"/>
  <c r="H244" i="3" s="1"/>
  <c r="D4" i="3"/>
  <c r="D224" i="3"/>
  <c r="D238" i="3"/>
  <c r="D26" i="3"/>
  <c r="D104" i="3"/>
  <c r="D59" i="3"/>
  <c r="D9" i="3"/>
  <c r="D69" i="3"/>
  <c r="H69" i="3" s="1"/>
  <c r="D204" i="3"/>
  <c r="D177" i="3"/>
  <c r="D74" i="3"/>
  <c r="D94" i="3"/>
  <c r="D91" i="3"/>
  <c r="D55" i="3"/>
  <c r="D172" i="3"/>
  <c r="D255" i="3"/>
  <c r="H255" i="3" s="1"/>
  <c r="D170" i="3"/>
  <c r="D43" i="3"/>
  <c r="D162" i="3"/>
  <c r="D167" i="3"/>
  <c r="D70" i="3"/>
  <c r="D226" i="3"/>
  <c r="D186" i="3"/>
  <c r="D140" i="3"/>
  <c r="H140" i="3" s="1"/>
  <c r="D247" i="3"/>
  <c r="D134" i="3"/>
  <c r="D66" i="3"/>
  <c r="D197" i="3"/>
  <c r="D125" i="3"/>
  <c r="D25" i="3"/>
  <c r="D164" i="3"/>
  <c r="D225" i="3"/>
  <c r="H225" i="3" s="1"/>
  <c r="D240" i="3"/>
  <c r="D6" i="3"/>
  <c r="D48" i="3"/>
  <c r="D173" i="3"/>
  <c r="D246" i="3"/>
  <c r="D131" i="3"/>
  <c r="D118" i="3"/>
  <c r="D52" i="3"/>
  <c r="H52" i="3" s="1"/>
  <c r="D75" i="3"/>
  <c r="D63" i="3"/>
  <c r="D85" i="3"/>
  <c r="D227" i="3"/>
  <c r="D109" i="3"/>
  <c r="D97" i="3"/>
  <c r="D120" i="3"/>
  <c r="D24" i="3"/>
  <c r="H24" i="3" s="1"/>
  <c r="D33" i="3"/>
  <c r="D166" i="3"/>
  <c r="D34" i="3"/>
  <c r="D101" i="3"/>
  <c r="D165" i="3"/>
  <c r="D103" i="3"/>
  <c r="D42" i="3"/>
  <c r="D248" i="3"/>
  <c r="H248" i="3" s="1"/>
  <c r="D64" i="3"/>
  <c r="D112" i="3"/>
  <c r="D8" i="3"/>
  <c r="D245" i="3"/>
  <c r="D239" i="3"/>
  <c r="D86" i="3"/>
  <c r="D237" i="3"/>
  <c r="D92" i="3"/>
  <c r="H92" i="3" s="1"/>
  <c r="D195" i="3"/>
  <c r="D192" i="3"/>
  <c r="D169" i="3"/>
  <c r="D208" i="3"/>
  <c r="D71" i="3"/>
  <c r="D77" i="3"/>
  <c r="D205" i="3"/>
  <c r="D189" i="3"/>
  <c r="H189" i="3" s="1"/>
  <c r="D126" i="3"/>
  <c r="D80" i="3"/>
  <c r="D93" i="3"/>
  <c r="D252" i="3"/>
  <c r="D28" i="3"/>
  <c r="D214" i="3"/>
  <c r="D115" i="3"/>
  <c r="D231" i="3"/>
  <c r="H231" i="3" s="1"/>
  <c r="D216" i="3"/>
  <c r="D250" i="3"/>
  <c r="D138" i="3"/>
  <c r="D206" i="3"/>
  <c r="D106" i="3"/>
  <c r="D128" i="3"/>
  <c r="D253" i="3"/>
  <c r="D168" i="3"/>
  <c r="H168" i="3" s="1"/>
  <c r="D40" i="3"/>
  <c r="D41" i="3"/>
  <c r="D149" i="3"/>
  <c r="D110" i="3"/>
  <c r="D114" i="3"/>
  <c r="D151" i="3"/>
  <c r="D111" i="3"/>
  <c r="D79" i="3"/>
  <c r="H79" i="3" s="1"/>
  <c r="D222" i="3"/>
  <c r="D144" i="3"/>
  <c r="D32" i="3"/>
  <c r="D155" i="3"/>
  <c r="C211" i="3"/>
  <c r="C65" i="3"/>
  <c r="G65" i="3" s="1"/>
  <c r="C202" i="3"/>
  <c r="C88" i="3"/>
  <c r="C68" i="3"/>
  <c r="C228" i="3"/>
  <c r="C210" i="3"/>
  <c r="C219" i="3"/>
  <c r="C57" i="3"/>
  <c r="C183" i="3"/>
  <c r="G183" i="3" s="1"/>
  <c r="C54" i="3"/>
  <c r="C10" i="3"/>
  <c r="C232" i="3"/>
  <c r="C133" i="3"/>
  <c r="C46" i="3"/>
  <c r="C3" i="3"/>
  <c r="C137" i="3"/>
  <c r="C61" i="3"/>
  <c r="G61" i="3" s="1"/>
  <c r="C178" i="3"/>
  <c r="G178" i="3" s="1"/>
  <c r="C241" i="3"/>
  <c r="C13" i="3"/>
  <c r="C36" i="3"/>
  <c r="C95" i="3"/>
  <c r="C188" i="3"/>
  <c r="C218" i="3"/>
  <c r="C38" i="3"/>
  <c r="G38" i="3" s="1"/>
  <c r="C201" i="3"/>
  <c r="C185" i="3"/>
  <c r="C72" i="3"/>
  <c r="C180" i="3"/>
  <c r="G180" i="3" s="1"/>
  <c r="C243" i="3"/>
  <c r="C30" i="3"/>
  <c r="C148" i="3"/>
  <c r="C11" i="3"/>
  <c r="G11" i="3" s="1"/>
  <c r="C198" i="3"/>
  <c r="C67" i="3"/>
  <c r="C83" i="3"/>
  <c r="C44" i="3"/>
  <c r="C78" i="3"/>
  <c r="C27" i="3"/>
  <c r="C82" i="3"/>
  <c r="C184" i="3"/>
  <c r="G184" i="3" s="1"/>
  <c r="C23" i="3"/>
  <c r="C21" i="3"/>
  <c r="C171" i="3"/>
  <c r="C158" i="3"/>
  <c r="C39" i="3"/>
  <c r="C135" i="3"/>
  <c r="C127" i="3"/>
  <c r="C17" i="3"/>
  <c r="G17" i="3" s="1"/>
  <c r="C132" i="3"/>
  <c r="C254" i="3"/>
  <c r="C81" i="3"/>
  <c r="C5" i="3"/>
  <c r="C229" i="3"/>
  <c r="C122" i="3"/>
  <c r="C123" i="3"/>
  <c r="C31" i="3"/>
  <c r="G31" i="3" s="1"/>
  <c r="C100" i="3"/>
  <c r="C154" i="3"/>
  <c r="C107" i="3"/>
  <c r="C45" i="3"/>
  <c r="C56" i="3"/>
  <c r="C16" i="3"/>
  <c r="C18" i="3"/>
  <c r="C203" i="3"/>
  <c r="G203" i="3" s="1"/>
  <c r="C194" i="3"/>
  <c r="C49" i="3"/>
  <c r="C221" i="3"/>
  <c r="C141" i="3"/>
  <c r="C117" i="3"/>
  <c r="C215" i="3"/>
  <c r="C147" i="3"/>
  <c r="C200" i="3"/>
  <c r="G200" i="3" s="1"/>
  <c r="C58" i="3"/>
  <c r="C60" i="3"/>
  <c r="C76" i="3"/>
  <c r="C182" i="3"/>
  <c r="C37" i="3"/>
  <c r="C96" i="3"/>
  <c r="C99" i="3"/>
  <c r="C108" i="3"/>
  <c r="G108" i="3" s="1"/>
  <c r="C156" i="3"/>
  <c r="C50" i="3"/>
  <c r="C98" i="3"/>
  <c r="C15" i="3"/>
  <c r="C7" i="3"/>
  <c r="C174" i="3"/>
  <c r="C207" i="3"/>
  <c r="C143" i="3"/>
  <c r="G143" i="3" s="1"/>
  <c r="C220" i="3"/>
  <c r="C157" i="3"/>
  <c r="C113" i="3"/>
  <c r="C175" i="3"/>
  <c r="C53" i="3"/>
  <c r="C161" i="3"/>
  <c r="C47" i="3"/>
  <c r="C150" i="3"/>
  <c r="G150" i="3" s="1"/>
  <c r="C116" i="3"/>
  <c r="C181" i="3"/>
  <c r="C217" i="3"/>
  <c r="C234" i="3"/>
  <c r="C209" i="3"/>
  <c r="C230" i="3"/>
  <c r="C212" i="3"/>
  <c r="C159" i="3"/>
  <c r="G159" i="3" s="1"/>
  <c r="C196" i="3"/>
  <c r="C235" i="3"/>
  <c r="C145" i="3"/>
  <c r="G145" i="3" s="1"/>
  <c r="C187" i="3"/>
  <c r="C102" i="3"/>
  <c r="C223" i="3"/>
  <c r="C179" i="3"/>
  <c r="C20" i="3"/>
  <c r="G20" i="3" s="1"/>
  <c r="C233" i="3"/>
  <c r="C146" i="3"/>
  <c r="C35" i="3"/>
  <c r="C163" i="3"/>
  <c r="C105" i="3"/>
  <c r="C139" i="3"/>
  <c r="C19" i="3"/>
  <c r="C90" i="3"/>
  <c r="G90" i="3" s="1"/>
  <c r="C14" i="3"/>
  <c r="C190" i="3"/>
  <c r="C130" i="3"/>
  <c r="C84" i="3"/>
  <c r="C213" i="3"/>
  <c r="C153" i="3"/>
  <c r="C152" i="3"/>
  <c r="C251" i="3"/>
  <c r="G251" i="3" s="1"/>
  <c r="C12" i="3"/>
  <c r="C160" i="3"/>
  <c r="C87" i="3"/>
  <c r="C2" i="3"/>
  <c r="G2" i="3" s="1"/>
  <c r="C73" i="3"/>
  <c r="C249" i="3"/>
  <c r="C119" i="3"/>
  <c r="C199" i="3"/>
  <c r="G199" i="3" s="1"/>
  <c r="C121" i="3"/>
  <c r="C124" i="3"/>
  <c r="C193" i="3"/>
  <c r="C29" i="3"/>
  <c r="C191" i="3"/>
  <c r="C89" i="3"/>
  <c r="C176" i="3"/>
  <c r="C142" i="3"/>
  <c r="G142" i="3" s="1"/>
  <c r="C62" i="3"/>
  <c r="C22" i="3"/>
  <c r="C51" i="3"/>
  <c r="C242" i="3"/>
  <c r="C236" i="3"/>
  <c r="C136" i="3"/>
  <c r="C129" i="3"/>
  <c r="C244" i="3"/>
  <c r="G244" i="3" s="1"/>
  <c r="C4" i="3"/>
  <c r="C224" i="3"/>
  <c r="C238" i="3"/>
  <c r="C26" i="3"/>
  <c r="C104" i="3"/>
  <c r="C59" i="3"/>
  <c r="C9" i="3"/>
  <c r="C69" i="3"/>
  <c r="G69" i="3" s="1"/>
  <c r="C204" i="3"/>
  <c r="C177" i="3"/>
  <c r="C74" i="3"/>
  <c r="C94" i="3"/>
  <c r="C91" i="3"/>
  <c r="C55" i="3"/>
  <c r="C172" i="3"/>
  <c r="C255" i="3"/>
  <c r="G255" i="3" s="1"/>
  <c r="C170" i="3"/>
  <c r="C43" i="3"/>
  <c r="C162" i="3"/>
  <c r="C167" i="3"/>
  <c r="G167" i="3" s="1"/>
  <c r="C70" i="3"/>
  <c r="C226" i="3"/>
  <c r="C186" i="3"/>
  <c r="C140" i="3"/>
  <c r="G140" i="3" s="1"/>
  <c r="C247" i="3"/>
  <c r="C134" i="3"/>
  <c r="C66" i="3"/>
  <c r="C197" i="3"/>
  <c r="C125" i="3"/>
  <c r="C25" i="3"/>
  <c r="C164" i="3"/>
  <c r="C225" i="3"/>
  <c r="G225" i="3" s="1"/>
  <c r="C240" i="3"/>
  <c r="C6" i="3"/>
  <c r="C48" i="3"/>
  <c r="C173" i="3"/>
  <c r="C246" i="3"/>
  <c r="C131" i="3"/>
  <c r="C118" i="3"/>
  <c r="C52" i="3"/>
  <c r="G52" i="3" s="1"/>
  <c r="C75" i="3"/>
  <c r="C63" i="3"/>
  <c r="C85" i="3"/>
  <c r="C227" i="3"/>
  <c r="C109" i="3"/>
  <c r="C97" i="3"/>
  <c r="C120" i="3"/>
  <c r="C24" i="3"/>
  <c r="G24" i="3" s="1"/>
  <c r="C33" i="3"/>
  <c r="C166" i="3"/>
  <c r="C34" i="3"/>
  <c r="C101" i="3"/>
  <c r="C165" i="3"/>
  <c r="C103" i="3"/>
  <c r="C42" i="3"/>
  <c r="C248" i="3"/>
  <c r="G248" i="3" s="1"/>
  <c r="C64" i="3"/>
  <c r="C112" i="3"/>
  <c r="C8" i="3"/>
  <c r="C245" i="3"/>
  <c r="C239" i="3"/>
  <c r="C86" i="3"/>
  <c r="C237" i="3"/>
  <c r="C92" i="3"/>
  <c r="G92" i="3" s="1"/>
  <c r="C195" i="3"/>
  <c r="C192" i="3"/>
  <c r="C169" i="3"/>
  <c r="C208" i="3"/>
  <c r="C71" i="3"/>
  <c r="C77" i="3"/>
  <c r="C205" i="3"/>
  <c r="C189" i="3"/>
  <c r="G189" i="3" s="1"/>
  <c r="C126" i="3"/>
  <c r="C80" i="3"/>
  <c r="C93" i="3"/>
  <c r="C252" i="3"/>
  <c r="C28" i="3"/>
  <c r="C214" i="3"/>
  <c r="C115" i="3"/>
  <c r="C231" i="3"/>
  <c r="G231" i="3" s="1"/>
  <c r="C216" i="3"/>
  <c r="C250" i="3"/>
  <c r="C138" i="3"/>
  <c r="C206" i="3"/>
  <c r="C106" i="3"/>
  <c r="C128" i="3"/>
  <c r="C253" i="3"/>
  <c r="C168" i="3"/>
  <c r="G168" i="3" s="1"/>
  <c r="C40" i="3"/>
  <c r="C41" i="3"/>
  <c r="C149" i="3"/>
  <c r="C110" i="3"/>
  <c r="C114" i="3"/>
  <c r="C151" i="3"/>
  <c r="C111" i="3"/>
  <c r="C79" i="3"/>
  <c r="G79" i="3" s="1"/>
  <c r="C222" i="3"/>
  <c r="C144" i="3"/>
  <c r="C32" i="3"/>
  <c r="C155" i="3"/>
  <c r="B211" i="3"/>
  <c r="B65" i="3"/>
  <c r="B202" i="3"/>
  <c r="B88" i="3"/>
  <c r="B68" i="3"/>
  <c r="B228" i="3"/>
  <c r="B210" i="3"/>
  <c r="B219" i="3"/>
  <c r="B57" i="3"/>
  <c r="B183" i="3"/>
  <c r="B54" i="3"/>
  <c r="B10" i="3"/>
  <c r="B232" i="3"/>
  <c r="B133" i="3"/>
  <c r="B46" i="3"/>
  <c r="B3" i="3"/>
  <c r="B137" i="3"/>
  <c r="B61" i="3"/>
  <c r="B178" i="3"/>
  <c r="B241" i="3"/>
  <c r="B13" i="3"/>
  <c r="B36" i="3"/>
  <c r="B95" i="3"/>
  <c r="B188" i="3"/>
  <c r="B218" i="3"/>
  <c r="B38" i="3"/>
  <c r="B201" i="3"/>
  <c r="B185" i="3"/>
  <c r="B72" i="3"/>
  <c r="B180" i="3"/>
  <c r="B243" i="3"/>
  <c r="B30" i="3"/>
  <c r="B148" i="3"/>
  <c r="B11" i="3"/>
  <c r="B198" i="3"/>
  <c r="B67" i="3"/>
  <c r="B83" i="3"/>
  <c r="B44" i="3"/>
  <c r="B78" i="3"/>
  <c r="B27" i="3"/>
  <c r="B82" i="3"/>
  <c r="B184" i="3"/>
  <c r="B23" i="3"/>
  <c r="B21" i="3"/>
  <c r="B171" i="3"/>
  <c r="B158" i="3"/>
  <c r="B39" i="3"/>
  <c r="B135" i="3"/>
  <c r="B127" i="3"/>
  <c r="B17" i="3"/>
  <c r="B132" i="3"/>
  <c r="B254" i="3"/>
  <c r="B81" i="3"/>
  <c r="B5" i="3"/>
  <c r="B229" i="3"/>
  <c r="B122" i="3"/>
  <c r="B123" i="3"/>
  <c r="B31" i="3"/>
  <c r="B100" i="3"/>
  <c r="B154" i="3"/>
  <c r="B107" i="3"/>
  <c r="B45" i="3"/>
  <c r="B56" i="3"/>
  <c r="B16" i="3"/>
  <c r="B18" i="3"/>
  <c r="B203" i="3"/>
  <c r="B194" i="3"/>
  <c r="B49" i="3"/>
  <c r="B221" i="3"/>
  <c r="B141" i="3"/>
  <c r="B117" i="3"/>
  <c r="B215" i="3"/>
  <c r="B147" i="3"/>
  <c r="B200" i="3"/>
  <c r="B58" i="3"/>
  <c r="B60" i="3"/>
  <c r="B76" i="3"/>
  <c r="B182" i="3"/>
  <c r="B37" i="3"/>
  <c r="B96" i="3"/>
  <c r="B99" i="3"/>
  <c r="B108" i="3"/>
  <c r="B156" i="3"/>
  <c r="B50" i="3"/>
  <c r="B98" i="3"/>
  <c r="B15" i="3"/>
  <c r="B7" i="3"/>
  <c r="B174" i="3"/>
  <c r="B207" i="3"/>
  <c r="B143" i="3"/>
  <c r="B220" i="3"/>
  <c r="B157" i="3"/>
  <c r="B113" i="3"/>
  <c r="B175" i="3"/>
  <c r="B53" i="3"/>
  <c r="B161" i="3"/>
  <c r="B47" i="3"/>
  <c r="B150" i="3"/>
  <c r="B116" i="3"/>
  <c r="B181" i="3"/>
  <c r="B217" i="3"/>
  <c r="B234" i="3"/>
  <c r="B209" i="3"/>
  <c r="B230" i="3"/>
  <c r="B212" i="3"/>
  <c r="B159" i="3"/>
  <c r="B196" i="3"/>
  <c r="B235" i="3"/>
  <c r="B145" i="3"/>
  <c r="B187" i="3"/>
  <c r="B102" i="3"/>
  <c r="B223" i="3"/>
  <c r="B179" i="3"/>
  <c r="B20" i="3"/>
  <c r="B233" i="3"/>
  <c r="B146" i="3"/>
  <c r="B35" i="3"/>
  <c r="B163" i="3"/>
  <c r="B105" i="3"/>
  <c r="B139" i="3"/>
  <c r="B19" i="3"/>
  <c r="B90" i="3"/>
  <c r="B14" i="3"/>
  <c r="B190" i="3"/>
  <c r="B130" i="3"/>
  <c r="B84" i="3"/>
  <c r="B213" i="3"/>
  <c r="B153" i="3"/>
  <c r="B152" i="3"/>
  <c r="B251" i="3"/>
  <c r="B12" i="3"/>
  <c r="B160" i="3"/>
  <c r="B87" i="3"/>
  <c r="B2" i="3"/>
  <c r="B73" i="3"/>
  <c r="B249" i="3"/>
  <c r="B119" i="3"/>
  <c r="B199" i="3"/>
  <c r="B121" i="3"/>
  <c r="B124" i="3"/>
  <c r="B193" i="3"/>
  <c r="B29" i="3"/>
  <c r="B191" i="3"/>
  <c r="B89" i="3"/>
  <c r="B176" i="3"/>
  <c r="B142" i="3"/>
  <c r="B62" i="3"/>
  <c r="B22" i="3"/>
  <c r="B51" i="3"/>
  <c r="B242" i="3"/>
  <c r="B236" i="3"/>
  <c r="B136" i="3"/>
  <c r="B129" i="3"/>
  <c r="B244" i="3"/>
  <c r="B4" i="3"/>
  <c r="B224" i="3"/>
  <c r="B238" i="3"/>
  <c r="B26" i="3"/>
  <c r="B104" i="3"/>
  <c r="B59" i="3"/>
  <c r="B9" i="3"/>
  <c r="B69" i="3"/>
  <c r="B204" i="3"/>
  <c r="B177" i="3"/>
  <c r="B74" i="3"/>
  <c r="B94" i="3"/>
  <c r="B91" i="3"/>
  <c r="B55" i="3"/>
  <c r="B172" i="3"/>
  <c r="B255" i="3"/>
  <c r="B170" i="3"/>
  <c r="B43" i="3"/>
  <c r="B162" i="3"/>
  <c r="B167" i="3"/>
  <c r="B70" i="3"/>
  <c r="B226" i="3"/>
  <c r="B186" i="3"/>
  <c r="B140" i="3"/>
  <c r="B247" i="3"/>
  <c r="B134" i="3"/>
  <c r="B66" i="3"/>
  <c r="B197" i="3"/>
  <c r="B125" i="3"/>
  <c r="B25" i="3"/>
  <c r="B164" i="3"/>
  <c r="B225" i="3"/>
  <c r="B240" i="3"/>
  <c r="B6" i="3"/>
  <c r="B48" i="3"/>
  <c r="B173" i="3"/>
  <c r="B246" i="3"/>
  <c r="B131" i="3"/>
  <c r="B118" i="3"/>
  <c r="B52" i="3"/>
  <c r="B75" i="3"/>
  <c r="B63" i="3"/>
  <c r="B85" i="3"/>
  <c r="B227" i="3"/>
  <c r="B109" i="3"/>
  <c r="B97" i="3"/>
  <c r="B120" i="3"/>
  <c r="B24" i="3"/>
  <c r="B33" i="3"/>
  <c r="B166" i="3"/>
  <c r="B34" i="3"/>
  <c r="B101" i="3"/>
  <c r="B165" i="3"/>
  <c r="B103" i="3"/>
  <c r="B42" i="3"/>
  <c r="B248" i="3"/>
  <c r="B64" i="3"/>
  <c r="B112" i="3"/>
  <c r="B8" i="3"/>
  <c r="B245" i="3"/>
  <c r="B239" i="3"/>
  <c r="B86" i="3"/>
  <c r="B237" i="3"/>
  <c r="B92" i="3"/>
  <c r="B195" i="3"/>
  <c r="B192" i="3"/>
  <c r="B169" i="3"/>
  <c r="B208" i="3"/>
  <c r="B71" i="3"/>
  <c r="B77" i="3"/>
  <c r="B205" i="3"/>
  <c r="B189" i="3"/>
  <c r="B126" i="3"/>
  <c r="B80" i="3"/>
  <c r="B93" i="3"/>
  <c r="B252" i="3"/>
  <c r="B28" i="3"/>
  <c r="B214" i="3"/>
  <c r="B115" i="3"/>
  <c r="B231" i="3"/>
  <c r="B216" i="3"/>
  <c r="B250" i="3"/>
  <c r="B138" i="3"/>
  <c r="B206" i="3"/>
  <c r="B106" i="3"/>
  <c r="B128" i="3"/>
  <c r="B253" i="3"/>
  <c r="B168" i="3"/>
  <c r="B40" i="3"/>
  <c r="B41" i="3"/>
  <c r="B149" i="3"/>
  <c r="B110" i="3"/>
  <c r="B114" i="3"/>
  <c r="B151" i="3"/>
  <c r="B111" i="3"/>
  <c r="B79" i="3"/>
  <c r="B222" i="3"/>
  <c r="B144" i="3"/>
  <c r="B32" i="3"/>
  <c r="B155" i="3"/>
  <c r="A46" i="3"/>
  <c r="A3" i="3"/>
  <c r="A137" i="3"/>
  <c r="A61" i="3"/>
  <c r="A178" i="3"/>
  <c r="A241" i="3"/>
  <c r="A13" i="3"/>
  <c r="A36" i="3"/>
  <c r="A95" i="3"/>
  <c r="A188" i="3"/>
  <c r="A218" i="3"/>
  <c r="A38" i="3"/>
  <c r="A201" i="3"/>
  <c r="A185" i="3"/>
  <c r="A72" i="3"/>
  <c r="A180" i="3"/>
  <c r="A243" i="3"/>
  <c r="A30" i="3"/>
  <c r="A148" i="3"/>
  <c r="A11" i="3"/>
  <c r="A198" i="3"/>
  <c r="A67" i="3"/>
  <c r="A83" i="3"/>
  <c r="A44" i="3"/>
  <c r="A78" i="3"/>
  <c r="A27" i="3"/>
  <c r="A82" i="3"/>
  <c r="A184" i="3"/>
  <c r="A23" i="3"/>
  <c r="A21" i="3"/>
  <c r="A171" i="3"/>
  <c r="A158" i="3"/>
  <c r="A39" i="3"/>
  <c r="A135" i="3"/>
  <c r="A127" i="3"/>
  <c r="A17" i="3"/>
  <c r="A132" i="3"/>
  <c r="A254" i="3"/>
  <c r="A81" i="3"/>
  <c r="A5" i="3"/>
  <c r="A229" i="3"/>
  <c r="A122" i="3"/>
  <c r="A123" i="3"/>
  <c r="A31" i="3"/>
  <c r="A100" i="3"/>
  <c r="A154" i="3"/>
  <c r="A107" i="3"/>
  <c r="A45" i="3"/>
  <c r="A56" i="3"/>
  <c r="A16" i="3"/>
  <c r="A18" i="3"/>
  <c r="A203" i="3"/>
  <c r="A194" i="3"/>
  <c r="A49" i="3"/>
  <c r="A221" i="3"/>
  <c r="A141" i="3"/>
  <c r="A117" i="3"/>
  <c r="A215" i="3"/>
  <c r="A147" i="3"/>
  <c r="A200" i="3"/>
  <c r="A58" i="3"/>
  <c r="A60" i="3"/>
  <c r="A76" i="3"/>
  <c r="A182" i="3"/>
  <c r="A37" i="3"/>
  <c r="A96" i="3"/>
  <c r="A99" i="3"/>
  <c r="A108" i="3"/>
  <c r="A156" i="3"/>
  <c r="A50" i="3"/>
  <c r="A98" i="3"/>
  <c r="A15" i="3"/>
  <c r="A7" i="3"/>
  <c r="A174" i="3"/>
  <c r="A207" i="3"/>
  <c r="A143" i="3"/>
  <c r="A220" i="3"/>
  <c r="A157" i="3"/>
  <c r="A113" i="3"/>
  <c r="A175" i="3"/>
  <c r="A53" i="3"/>
  <c r="A161" i="3"/>
  <c r="A47" i="3"/>
  <c r="A150" i="3"/>
  <c r="A116" i="3"/>
  <c r="A181" i="3"/>
  <c r="A217" i="3"/>
  <c r="A234" i="3"/>
  <c r="A209" i="3"/>
  <c r="A230" i="3"/>
  <c r="A212" i="3"/>
  <c r="A159" i="3"/>
  <c r="A196" i="3"/>
  <c r="A235" i="3"/>
  <c r="A145" i="3"/>
  <c r="A187" i="3"/>
  <c r="A102" i="3"/>
  <c r="A223" i="3"/>
  <c r="A179" i="3"/>
  <c r="A20" i="3"/>
  <c r="A233" i="3"/>
  <c r="A146" i="3"/>
  <c r="A35" i="3"/>
  <c r="A163" i="3"/>
  <c r="A105" i="3"/>
  <c r="A139" i="3"/>
  <c r="A19" i="3"/>
  <c r="A90" i="3"/>
  <c r="A14" i="3"/>
  <c r="A190" i="3"/>
  <c r="A130" i="3"/>
  <c r="A84" i="3"/>
  <c r="A213" i="3"/>
  <c r="A153" i="3"/>
  <c r="A152" i="3"/>
  <c r="A251" i="3"/>
  <c r="A12" i="3"/>
  <c r="A160" i="3"/>
  <c r="A87" i="3"/>
  <c r="A2" i="3"/>
  <c r="A73" i="3"/>
  <c r="A249" i="3"/>
  <c r="A119" i="3"/>
  <c r="A199" i="3"/>
  <c r="A121" i="3"/>
  <c r="A124" i="3"/>
  <c r="A193" i="3"/>
  <c r="A29" i="3"/>
  <c r="A191" i="3"/>
  <c r="A89" i="3"/>
  <c r="A176" i="3"/>
  <c r="A142" i="3"/>
  <c r="A62" i="3"/>
  <c r="A22" i="3"/>
  <c r="A51" i="3"/>
  <c r="A242" i="3"/>
  <c r="A236" i="3"/>
  <c r="A136" i="3"/>
  <c r="A129" i="3"/>
  <c r="A244" i="3"/>
  <c r="A4" i="3"/>
  <c r="A224" i="3"/>
  <c r="A238" i="3"/>
  <c r="A26" i="3"/>
  <c r="A104" i="3"/>
  <c r="A59" i="3"/>
  <c r="A9" i="3"/>
  <c r="A69" i="3"/>
  <c r="A204" i="3"/>
  <c r="A177" i="3"/>
  <c r="A74" i="3"/>
  <c r="A94" i="3"/>
  <c r="A91" i="3"/>
  <c r="A55" i="3"/>
  <c r="A172" i="3"/>
  <c r="A255" i="3"/>
  <c r="A170" i="3"/>
  <c r="A43" i="3"/>
  <c r="A162" i="3"/>
  <c r="A167" i="3"/>
  <c r="A70" i="3"/>
  <c r="A226" i="3"/>
  <c r="A186" i="3"/>
  <c r="A140" i="3"/>
  <c r="A247" i="3"/>
  <c r="A134" i="3"/>
  <c r="A66" i="3"/>
  <c r="A197" i="3"/>
  <c r="A125" i="3"/>
  <c r="A25" i="3"/>
  <c r="A164" i="3"/>
  <c r="A225" i="3"/>
  <c r="A240" i="3"/>
  <c r="A6" i="3"/>
  <c r="A48" i="3"/>
  <c r="A173" i="3"/>
  <c r="A246" i="3"/>
  <c r="A131" i="3"/>
  <c r="A118" i="3"/>
  <c r="A52" i="3"/>
  <c r="A75" i="3"/>
  <c r="A63" i="3"/>
  <c r="A85" i="3"/>
  <c r="A227" i="3"/>
  <c r="A109" i="3"/>
  <c r="A97" i="3"/>
  <c r="A120" i="3"/>
  <c r="A24" i="3"/>
  <c r="A33" i="3"/>
  <c r="A166" i="3"/>
  <c r="A34" i="3"/>
  <c r="A101" i="3"/>
  <c r="A165" i="3"/>
  <c r="A103" i="3"/>
  <c r="A42" i="3"/>
  <c r="A248" i="3"/>
  <c r="A64" i="3"/>
  <c r="A112" i="3"/>
  <c r="A8" i="3"/>
  <c r="A245" i="3"/>
  <c r="A239" i="3"/>
  <c r="A86" i="3"/>
  <c r="A237" i="3"/>
  <c r="A92" i="3"/>
  <c r="A195" i="3"/>
  <c r="A192" i="3"/>
  <c r="A169" i="3"/>
  <c r="A208" i="3"/>
  <c r="A71" i="3"/>
  <c r="A77" i="3"/>
  <c r="A205" i="3"/>
  <c r="A189" i="3"/>
  <c r="A126" i="3"/>
  <c r="A80" i="3"/>
  <c r="A93" i="3"/>
  <c r="A252" i="3"/>
  <c r="A28" i="3"/>
  <c r="A214" i="3"/>
  <c r="A115" i="3"/>
  <c r="A231" i="3"/>
  <c r="A216" i="3"/>
  <c r="A250" i="3"/>
  <c r="A138" i="3"/>
  <c r="A206" i="3"/>
  <c r="A106" i="3"/>
  <c r="A128" i="3"/>
  <c r="A253" i="3"/>
  <c r="A168" i="3"/>
  <c r="A40" i="3"/>
  <c r="A41" i="3"/>
  <c r="A149" i="3"/>
  <c r="A110" i="3"/>
  <c r="A114" i="3"/>
  <c r="A151" i="3"/>
  <c r="A111" i="3"/>
  <c r="A79" i="3"/>
  <c r="A222" i="3"/>
  <c r="A144" i="3"/>
  <c r="A32" i="3"/>
  <c r="A211" i="3"/>
  <c r="A65" i="3"/>
  <c r="A202" i="3"/>
  <c r="A88" i="3"/>
  <c r="A68" i="3"/>
  <c r="A228" i="3"/>
  <c r="A210" i="3"/>
  <c r="A219" i="3"/>
  <c r="A57" i="3"/>
  <c r="A183" i="3"/>
  <c r="A54" i="3"/>
  <c r="A10" i="3"/>
  <c r="A232" i="3"/>
  <c r="A133" i="3"/>
  <c r="A155" i="3"/>
  <c r="G111" i="3" l="1"/>
  <c r="G253" i="3"/>
  <c r="G115" i="3"/>
  <c r="G205" i="3"/>
  <c r="G237" i="3"/>
  <c r="G42" i="3"/>
  <c r="G120" i="3"/>
  <c r="G118" i="3"/>
  <c r="G164" i="3"/>
  <c r="G186" i="3"/>
  <c r="G172" i="3"/>
  <c r="G9" i="3"/>
  <c r="G129" i="3"/>
  <c r="G176" i="3"/>
  <c r="G119" i="3"/>
  <c r="G152" i="3"/>
  <c r="G19" i="3"/>
  <c r="G179" i="3"/>
  <c r="G212" i="3"/>
  <c r="G47" i="3"/>
  <c r="G207" i="3"/>
  <c r="G99" i="3"/>
  <c r="G147" i="3"/>
  <c r="G18" i="3"/>
  <c r="G123" i="3"/>
  <c r="G127" i="3"/>
  <c r="G82" i="3"/>
  <c r="G148" i="3"/>
  <c r="G218" i="3"/>
  <c r="G137" i="3"/>
  <c r="G57" i="3"/>
  <c r="G211" i="3"/>
  <c r="G149" i="3"/>
  <c r="G138" i="3"/>
  <c r="G238" i="3"/>
  <c r="G51" i="3"/>
  <c r="G193" i="3"/>
  <c r="G32" i="3"/>
  <c r="G8" i="3"/>
  <c r="G34" i="3"/>
  <c r="G48" i="3"/>
  <c r="G130" i="3"/>
  <c r="G35" i="3"/>
  <c r="G98" i="3"/>
  <c r="G76" i="3"/>
  <c r="G83" i="3"/>
  <c r="G13" i="3"/>
  <c r="G128" i="3"/>
  <c r="G214" i="3"/>
  <c r="G77" i="3"/>
  <c r="G86" i="3"/>
  <c r="G131" i="3"/>
  <c r="G25" i="3"/>
  <c r="G55" i="3"/>
  <c r="G249" i="3"/>
  <c r="G230" i="3"/>
  <c r="G161" i="3"/>
  <c r="G174" i="3"/>
  <c r="G96" i="3"/>
  <c r="G215" i="3"/>
  <c r="G16" i="3"/>
  <c r="G30" i="3"/>
  <c r="G188" i="3"/>
  <c r="G3" i="3"/>
  <c r="G219" i="3"/>
  <c r="G114" i="3"/>
  <c r="G106" i="3"/>
  <c r="G28" i="3"/>
  <c r="G71" i="3"/>
  <c r="G165" i="3"/>
  <c r="G70" i="3"/>
  <c r="G91" i="3"/>
  <c r="G104" i="3"/>
  <c r="G236" i="3"/>
  <c r="G213" i="3"/>
  <c r="G105" i="3"/>
  <c r="G209" i="3"/>
  <c r="G37" i="3"/>
  <c r="G117" i="3"/>
  <c r="G56" i="3"/>
  <c r="G229" i="3"/>
  <c r="G39" i="3"/>
  <c r="G78" i="3"/>
  <c r="G243" i="3"/>
  <c r="G210" i="3"/>
  <c r="G155" i="3"/>
  <c r="G110" i="3"/>
  <c r="G206" i="3"/>
  <c r="G252" i="3"/>
  <c r="G208" i="3"/>
  <c r="G245" i="3"/>
  <c r="G101" i="3"/>
  <c r="G227" i="3"/>
  <c r="G173" i="3"/>
  <c r="G197" i="3"/>
  <c r="G94" i="3"/>
  <c r="G26" i="3"/>
  <c r="G242" i="3"/>
  <c r="G29" i="3"/>
  <c r="G84" i="3"/>
  <c r="G163" i="3"/>
  <c r="G187" i="3"/>
  <c r="G234" i="3"/>
  <c r="G175" i="3"/>
  <c r="G15" i="3"/>
  <c r="G182" i="3"/>
  <c r="G141" i="3"/>
  <c r="G45" i="3"/>
  <c r="G5" i="3"/>
  <c r="G158" i="3"/>
  <c r="G44" i="3"/>
  <c r="G36" i="3"/>
  <c r="G133" i="3"/>
  <c r="G228" i="3"/>
  <c r="G93" i="3"/>
  <c r="G169" i="3"/>
  <c r="G85" i="3"/>
  <c r="G66" i="3"/>
  <c r="G162" i="3"/>
  <c r="G74" i="3"/>
  <c r="G87" i="3"/>
  <c r="G217" i="3"/>
  <c r="G113" i="3"/>
  <c r="G221" i="3"/>
  <c r="G107" i="3"/>
  <c r="G81" i="3"/>
  <c r="G171" i="3"/>
  <c r="G72" i="3"/>
  <c r="G232" i="3"/>
  <c r="G68" i="3"/>
  <c r="G144" i="3"/>
  <c r="G41" i="3"/>
  <c r="G250" i="3"/>
  <c r="G80" i="3"/>
  <c r="G192" i="3"/>
  <c r="G112" i="3"/>
  <c r="G166" i="3"/>
  <c r="G63" i="3"/>
  <c r="G6" i="3"/>
  <c r="G134" i="3"/>
  <c r="G43" i="3"/>
  <c r="G177" i="3"/>
  <c r="G224" i="3"/>
  <c r="G22" i="3"/>
  <c r="G124" i="3"/>
  <c r="G160" i="3"/>
  <c r="G190" i="3"/>
  <c r="G146" i="3"/>
  <c r="G235" i="3"/>
  <c r="G181" i="3"/>
  <c r="G157" i="3"/>
  <c r="G50" i="3"/>
  <c r="G60" i="3"/>
  <c r="G49" i="3"/>
  <c r="G154" i="3"/>
  <c r="G254" i="3"/>
  <c r="G21" i="3"/>
  <c r="G67" i="3"/>
  <c r="G185" i="3"/>
  <c r="G241" i="3"/>
  <c r="G10" i="3"/>
  <c r="G88" i="3"/>
  <c r="G151" i="3"/>
  <c r="G103" i="3"/>
  <c r="G97" i="3"/>
  <c r="G226" i="3"/>
  <c r="G59" i="3"/>
  <c r="G136" i="3"/>
  <c r="G89" i="3"/>
  <c r="G153" i="3"/>
  <c r="G139" i="3"/>
  <c r="G223" i="3"/>
  <c r="G122" i="3"/>
  <c r="G135" i="3"/>
  <c r="G27" i="3"/>
  <c r="G222" i="3"/>
  <c r="G40" i="3"/>
  <c r="G216" i="3"/>
  <c r="G126" i="3"/>
  <c r="G195" i="3"/>
  <c r="G64" i="3"/>
  <c r="G33" i="3"/>
  <c r="G75" i="3"/>
  <c r="G240" i="3"/>
  <c r="G247" i="3"/>
  <c r="G170" i="3"/>
  <c r="G204" i="3"/>
  <c r="G4" i="3"/>
  <c r="G62" i="3"/>
  <c r="G121" i="3"/>
  <c r="G12" i="3"/>
  <c r="G14" i="3"/>
  <c r="G233" i="3"/>
  <c r="G196" i="3"/>
  <c r="G116" i="3"/>
  <c r="G220" i="3"/>
  <c r="G156" i="3"/>
  <c r="G58" i="3"/>
  <c r="G194" i="3"/>
  <c r="G100" i="3"/>
  <c r="G132" i="3"/>
  <c r="G23" i="3"/>
  <c r="G198" i="3"/>
  <c r="G201" i="3"/>
  <c r="G54" i="3"/>
  <c r="G202" i="3"/>
  <c r="G239" i="3"/>
  <c r="G109" i="3"/>
  <c r="G246" i="3"/>
  <c r="G125" i="3"/>
  <c r="G191" i="3"/>
  <c r="G73" i="3"/>
  <c r="G102" i="3"/>
  <c r="G53" i="3"/>
  <c r="G7" i="3"/>
  <c r="G95" i="3"/>
  <c r="G46" i="3"/>
  <c r="H249" i="3"/>
  <c r="H128" i="3"/>
  <c r="H86" i="3"/>
  <c r="H131" i="3"/>
  <c r="H55" i="3"/>
  <c r="H89" i="3"/>
  <c r="H223" i="3"/>
  <c r="H174" i="3"/>
  <c r="H16" i="3"/>
  <c r="H27" i="3"/>
  <c r="H188" i="3"/>
  <c r="H114" i="3"/>
  <c r="H106" i="3"/>
  <c r="H28" i="3"/>
  <c r="H71" i="3"/>
  <c r="H239" i="3"/>
  <c r="H165" i="3"/>
  <c r="H109" i="3"/>
  <c r="H246" i="3"/>
  <c r="H125" i="3"/>
  <c r="H70" i="3"/>
  <c r="H91" i="3"/>
  <c r="H104" i="3"/>
  <c r="H236" i="3"/>
  <c r="H191" i="3"/>
  <c r="H73" i="3"/>
  <c r="H213" i="3"/>
  <c r="H105" i="3"/>
  <c r="H102" i="3"/>
  <c r="H209" i="3"/>
  <c r="H53" i="3"/>
  <c r="H7" i="3"/>
  <c r="H37" i="3"/>
  <c r="H117" i="3"/>
  <c r="H56" i="3"/>
  <c r="H229" i="3"/>
  <c r="H39" i="3"/>
  <c r="H78" i="3"/>
  <c r="H243" i="3"/>
  <c r="H95" i="3"/>
  <c r="H46" i="3"/>
  <c r="H210" i="3"/>
  <c r="H151" i="3"/>
  <c r="H77" i="3"/>
  <c r="H97" i="3"/>
  <c r="H226" i="3"/>
  <c r="H59" i="3"/>
  <c r="H153" i="3"/>
  <c r="H230" i="3"/>
  <c r="H96" i="3"/>
  <c r="H122" i="3"/>
  <c r="H30" i="3"/>
  <c r="H3" i="3"/>
  <c r="H155" i="3"/>
  <c r="H110" i="3"/>
  <c r="H206" i="3"/>
  <c r="H252" i="3"/>
  <c r="H208" i="3"/>
  <c r="H173" i="3"/>
  <c r="H197" i="3"/>
  <c r="H167" i="3"/>
  <c r="H94" i="3"/>
  <c r="H26" i="3"/>
  <c r="H242" i="3"/>
  <c r="H29" i="3"/>
  <c r="H2" i="3"/>
  <c r="H84" i="3"/>
  <c r="H163" i="3"/>
  <c r="H187" i="3"/>
  <c r="H234" i="3"/>
  <c r="H175" i="3"/>
  <c r="H15" i="3"/>
  <c r="H182" i="3"/>
  <c r="H141" i="3"/>
  <c r="H45" i="3"/>
  <c r="H5" i="3"/>
  <c r="H158" i="3"/>
  <c r="H44" i="3"/>
  <c r="H180" i="3"/>
  <c r="H36" i="3"/>
  <c r="H133" i="3"/>
  <c r="H228" i="3"/>
  <c r="H214" i="3"/>
  <c r="H103" i="3"/>
  <c r="H25" i="3"/>
  <c r="H136" i="3"/>
  <c r="H139" i="3"/>
  <c r="H161" i="3"/>
  <c r="H215" i="3"/>
  <c r="H135" i="3"/>
  <c r="H219" i="3"/>
  <c r="H101" i="3"/>
  <c r="H227" i="3"/>
  <c r="H245" i="3"/>
  <c r="I114" i="3"/>
  <c r="I71" i="3"/>
  <c r="I165" i="3"/>
  <c r="I246" i="3"/>
  <c r="I70" i="3"/>
  <c r="I104" i="3"/>
  <c r="I191" i="3"/>
  <c r="I213" i="3"/>
  <c r="I102" i="3"/>
  <c r="I53" i="3"/>
  <c r="I37" i="3"/>
  <c r="I56" i="3"/>
  <c r="I39" i="3"/>
  <c r="I243" i="3"/>
  <c r="I46" i="3"/>
  <c r="I40" i="3"/>
  <c r="I126" i="3"/>
  <c r="I195" i="3"/>
  <c r="I33" i="3"/>
  <c r="I240" i="3"/>
  <c r="I204" i="3"/>
  <c r="I4" i="3"/>
  <c r="I121" i="3"/>
  <c r="I14" i="3"/>
  <c r="I233" i="3"/>
  <c r="I116" i="3"/>
  <c r="I156" i="3"/>
  <c r="I194" i="3"/>
  <c r="I100" i="3"/>
  <c r="I198" i="3"/>
  <c r="I178" i="3"/>
  <c r="I54" i="3"/>
  <c r="I206" i="3"/>
  <c r="I101" i="3"/>
  <c r="I167" i="3"/>
  <c r="I242" i="3"/>
  <c r="I2" i="3"/>
  <c r="I84" i="3"/>
  <c r="I163" i="3"/>
  <c r="I234" i="3"/>
  <c r="I175" i="3"/>
  <c r="I15" i="3"/>
  <c r="I182" i="3"/>
  <c r="I141" i="3"/>
  <c r="I45" i="3"/>
  <c r="I5" i="3"/>
  <c r="I158" i="3"/>
  <c r="I44" i="3"/>
  <c r="I180" i="3"/>
  <c r="I36" i="3"/>
  <c r="I133" i="3"/>
  <c r="I228" i="3"/>
  <c r="I106" i="3"/>
  <c r="I28" i="3"/>
  <c r="I239" i="3"/>
  <c r="I109" i="3"/>
  <c r="I125" i="3"/>
  <c r="I91" i="3"/>
  <c r="I236" i="3"/>
  <c r="I73" i="3"/>
  <c r="I105" i="3"/>
  <c r="I209" i="3"/>
  <c r="I7" i="3"/>
  <c r="I117" i="3"/>
  <c r="I229" i="3"/>
  <c r="I78" i="3"/>
  <c r="I95" i="3"/>
  <c r="I210" i="3"/>
  <c r="I222" i="3"/>
  <c r="I216" i="3"/>
  <c r="I64" i="3"/>
  <c r="I75" i="3"/>
  <c r="I170" i="3"/>
  <c r="I62" i="3"/>
  <c r="I12" i="3"/>
  <c r="I196" i="3"/>
  <c r="I220" i="3"/>
  <c r="I58" i="3"/>
  <c r="I132" i="3"/>
  <c r="I201" i="3"/>
  <c r="I202" i="3"/>
  <c r="I155" i="3"/>
  <c r="I110" i="3"/>
  <c r="I252" i="3"/>
  <c r="I208" i="3"/>
  <c r="I245" i="3"/>
  <c r="I227" i="3"/>
  <c r="I173" i="3"/>
  <c r="I197" i="3"/>
  <c r="I94" i="3"/>
  <c r="I26" i="3"/>
  <c r="I29" i="3"/>
  <c r="I187" i="3"/>
  <c r="H111" i="3"/>
  <c r="H253" i="3"/>
  <c r="H115" i="3"/>
  <c r="H205" i="3"/>
  <c r="H237" i="3"/>
  <c r="H42" i="3"/>
  <c r="H120" i="3"/>
  <c r="H118" i="3"/>
  <c r="H164" i="3"/>
  <c r="H186" i="3"/>
  <c r="H172" i="3"/>
  <c r="H9" i="3"/>
  <c r="H129" i="3"/>
  <c r="H176" i="3"/>
  <c r="H119" i="3"/>
  <c r="H152" i="3"/>
  <c r="H19" i="3"/>
  <c r="H179" i="3"/>
  <c r="H212" i="3"/>
  <c r="H47" i="3"/>
  <c r="H207" i="3"/>
  <c r="H99" i="3"/>
  <c r="H147" i="3"/>
  <c r="H18" i="3"/>
  <c r="H123" i="3"/>
  <c r="H127" i="3"/>
  <c r="H82" i="3"/>
  <c r="H148" i="3"/>
  <c r="H218" i="3"/>
  <c r="H137" i="3"/>
  <c r="H57" i="3"/>
  <c r="H211" i="3"/>
  <c r="I111" i="3"/>
  <c r="I253" i="3"/>
  <c r="I115" i="3"/>
  <c r="I205" i="3"/>
  <c r="I237" i="3"/>
  <c r="I42" i="3"/>
  <c r="I120" i="3"/>
  <c r="I118" i="3"/>
  <c r="I164" i="3"/>
  <c r="I186" i="3"/>
  <c r="I172" i="3"/>
  <c r="I129" i="3"/>
  <c r="I176" i="3"/>
  <c r="I119" i="3"/>
  <c r="I152" i="3"/>
  <c r="I19" i="3"/>
  <c r="I179" i="3"/>
  <c r="I212" i="3"/>
  <c r="I47" i="3"/>
  <c r="I207" i="3"/>
  <c r="I99" i="3"/>
  <c r="I147" i="3"/>
  <c r="I18" i="3"/>
  <c r="I123" i="3"/>
  <c r="I127" i="3"/>
  <c r="I82" i="3"/>
  <c r="I148" i="3"/>
  <c r="I218" i="3"/>
  <c r="I137" i="3"/>
  <c r="I57" i="3"/>
  <c r="I211" i="3"/>
  <c r="I32" i="3"/>
  <c r="I149" i="3"/>
  <c r="I138" i="3"/>
  <c r="I93" i="3"/>
  <c r="I169" i="3"/>
  <c r="I8" i="3"/>
  <c r="I34" i="3"/>
  <c r="I85" i="3"/>
  <c r="I48" i="3"/>
  <c r="I66" i="3"/>
  <c r="I162" i="3"/>
  <c r="I74" i="3"/>
  <c r="I238" i="3"/>
  <c r="I51" i="3"/>
  <c r="I193" i="3"/>
  <c r="I87" i="3"/>
  <c r="I130" i="3"/>
  <c r="I35" i="3"/>
  <c r="I145" i="3"/>
  <c r="I217" i="3"/>
  <c r="I113" i="3"/>
  <c r="I98" i="3"/>
  <c r="I76" i="3"/>
  <c r="I221" i="3"/>
  <c r="I107" i="3"/>
  <c r="I81" i="3"/>
  <c r="I171" i="3"/>
  <c r="I83" i="3"/>
  <c r="I72" i="3"/>
  <c r="I13" i="3"/>
  <c r="I232" i="3"/>
  <c r="I68" i="3"/>
  <c r="I151" i="3"/>
  <c r="I128" i="3"/>
  <c r="I214" i="3"/>
  <c r="I77" i="3"/>
  <c r="I86" i="3"/>
  <c r="I103" i="3"/>
  <c r="I97" i="3"/>
  <c r="I131" i="3"/>
  <c r="I25" i="3"/>
  <c r="I226" i="3"/>
  <c r="I55" i="3"/>
  <c r="I59" i="3"/>
  <c r="I136" i="3"/>
  <c r="I89" i="3"/>
  <c r="I249" i="3"/>
  <c r="I153" i="3"/>
  <c r="I139" i="3"/>
  <c r="I223" i="3"/>
  <c r="I230" i="3"/>
  <c r="I161" i="3"/>
  <c r="I174" i="3"/>
  <c r="I96" i="3"/>
  <c r="I215" i="3"/>
  <c r="I16" i="3"/>
  <c r="I122" i="3"/>
  <c r="I135" i="3"/>
  <c r="I27" i="3"/>
  <c r="I30" i="3"/>
  <c r="I188" i="3"/>
  <c r="I3" i="3"/>
  <c r="I219" i="3"/>
  <c r="I144" i="3"/>
  <c r="I41" i="3"/>
  <c r="I250" i="3"/>
  <c r="I80" i="3"/>
  <c r="I192" i="3"/>
  <c r="I112" i="3"/>
  <c r="I166" i="3"/>
  <c r="I63" i="3"/>
  <c r="I6" i="3"/>
  <c r="I134" i="3"/>
  <c r="I43" i="3"/>
  <c r="I177" i="3"/>
  <c r="I224" i="3"/>
  <c r="I22" i="3"/>
  <c r="I124" i="3"/>
  <c r="I160" i="3"/>
  <c r="I190" i="3"/>
  <c r="I146" i="3"/>
  <c r="I235" i="3"/>
  <c r="I181" i="3"/>
  <c r="I157" i="3"/>
  <c r="I50" i="3"/>
  <c r="I60" i="3"/>
  <c r="I49" i="3"/>
  <c r="I154" i="3"/>
  <c r="I254" i="3"/>
  <c r="I21" i="3"/>
  <c r="I67" i="3"/>
  <c r="I185" i="3"/>
  <c r="I241" i="3"/>
  <c r="I10" i="3"/>
  <c r="I88" i="3"/>
  <c r="I247" i="3"/>
  <c r="I23" i="3"/>
  <c r="I9" i="3"/>
  <c r="I79" i="3"/>
  <c r="I168" i="3"/>
  <c r="I231" i="3"/>
  <c r="I189" i="3"/>
  <c r="I92" i="3"/>
  <c r="I248" i="3"/>
  <c r="I24" i="3"/>
  <c r="I52" i="3"/>
  <c r="I225" i="3"/>
  <c r="I140" i="3"/>
  <c r="I255" i="3"/>
  <c r="I69" i="3"/>
  <c r="I244" i="3"/>
  <c r="I142" i="3"/>
  <c r="I199" i="3"/>
  <c r="I251" i="3"/>
  <c r="I90" i="3"/>
  <c r="I20" i="3"/>
  <c r="I159" i="3"/>
  <c r="I150" i="3"/>
  <c r="I143" i="3"/>
  <c r="I108" i="3"/>
  <c r="I200" i="3"/>
  <c r="I203" i="3"/>
  <c r="I31" i="3"/>
  <c r="I17" i="3"/>
  <c r="I184" i="3"/>
  <c r="I11" i="3"/>
  <c r="I38" i="3"/>
  <c r="I61" i="3"/>
  <c r="I183" i="3"/>
  <c r="I65" i="3"/>
  <c r="H32" i="3"/>
  <c r="H149" i="3"/>
  <c r="H138" i="3"/>
  <c r="H93" i="3"/>
  <c r="H169" i="3"/>
  <c r="H8" i="3"/>
  <c r="H34" i="3"/>
  <c r="H85" i="3"/>
  <c r="H48" i="3"/>
  <c r="H66" i="3"/>
  <c r="H162" i="3"/>
  <c r="H74" i="3"/>
  <c r="H238" i="3"/>
  <c r="H51" i="3"/>
  <c r="H193" i="3"/>
  <c r="H87" i="3"/>
  <c r="H130" i="3"/>
  <c r="H35" i="3"/>
  <c r="H145" i="3"/>
  <c r="H217" i="3"/>
  <c r="H113" i="3"/>
  <c r="H98" i="3"/>
  <c r="H76" i="3"/>
  <c r="H221" i="3"/>
  <c r="H107" i="3"/>
  <c r="H81" i="3"/>
  <c r="H171" i="3"/>
  <c r="H83" i="3"/>
  <c r="H72" i="3"/>
  <c r="H13" i="3"/>
  <c r="H232" i="3"/>
  <c r="H68" i="3"/>
  <c r="H144" i="3"/>
  <c r="H41" i="3"/>
  <c r="H250" i="3"/>
  <c r="H80" i="3"/>
  <c r="H192" i="3"/>
  <c r="H112" i="3"/>
  <c r="H166" i="3"/>
  <c r="H63" i="3"/>
  <c r="H6" i="3"/>
  <c r="H134" i="3"/>
  <c r="H43" i="3"/>
  <c r="H177" i="3"/>
  <c r="H224" i="3"/>
  <c r="H22" i="3"/>
  <c r="H124" i="3"/>
  <c r="H160" i="3"/>
  <c r="H190" i="3"/>
  <c r="H146" i="3"/>
  <c r="H235" i="3"/>
  <c r="H181" i="3"/>
  <c r="H157" i="3"/>
  <c r="H50" i="3"/>
  <c r="H60" i="3"/>
  <c r="H49" i="3"/>
  <c r="H154" i="3"/>
  <c r="H254" i="3"/>
  <c r="H21" i="3"/>
  <c r="H67" i="3"/>
  <c r="H185" i="3"/>
  <c r="H241" i="3"/>
  <c r="H10" i="3"/>
  <c r="H88" i="3"/>
  <c r="H222" i="3"/>
  <c r="H40" i="3"/>
  <c r="H216" i="3"/>
  <c r="H126" i="3"/>
  <c r="H195" i="3"/>
  <c r="H64" i="3"/>
  <c r="H33" i="3"/>
  <c r="H75" i="3"/>
  <c r="H240" i="3"/>
  <c r="H247" i="3"/>
  <c r="H170" i="3"/>
  <c r="H204" i="3"/>
  <c r="H4" i="3"/>
  <c r="H62" i="3"/>
  <c r="H121" i="3"/>
  <c r="H12" i="3"/>
  <c r="H14" i="3"/>
  <c r="H233" i="3"/>
  <c r="H196" i="3"/>
  <c r="H116" i="3"/>
  <c r="H220" i="3"/>
  <c r="H156" i="3"/>
  <c r="H58" i="3"/>
  <c r="H194" i="3"/>
  <c r="H100" i="3"/>
  <c r="H132" i="3"/>
  <c r="H23" i="3"/>
  <c r="H198" i="3"/>
  <c r="H201" i="3"/>
  <c r="H178" i="3"/>
  <c r="H54" i="3"/>
  <c r="H202" i="3"/>
</calcChain>
</file>

<file path=xl/sharedStrings.xml><?xml version="1.0" encoding="utf-8"?>
<sst xmlns="http://schemas.openxmlformats.org/spreadsheetml/2006/main" count="305" uniqueCount="292">
  <si>
    <t>county</t>
  </si>
  <si>
    <t>pop_2023</t>
  </si>
  <si>
    <t>felExp_2023</t>
  </si>
  <si>
    <t>misdExp_2023</t>
  </si>
  <si>
    <t>totalExp_2023</t>
  </si>
  <si>
    <t>pop_2022</t>
  </si>
  <si>
    <t>felExp_2022</t>
  </si>
  <si>
    <t>misdExp_2022</t>
  </si>
  <si>
    <t>totalExp_2022</t>
  </si>
  <si>
    <t>pop_2021</t>
  </si>
  <si>
    <t>felExp_2021</t>
  </si>
  <si>
    <t>misdExp_2021</t>
  </si>
  <si>
    <t>totalExp_2021</t>
  </si>
  <si>
    <t>pop_2020</t>
  </si>
  <si>
    <t>felExp_2020</t>
  </si>
  <si>
    <t>misdExp_2020</t>
  </si>
  <si>
    <t>totalExp_2020</t>
  </si>
  <si>
    <t>pop_2019</t>
  </si>
  <si>
    <t>felExp_2019</t>
  </si>
  <si>
    <t>misdExp_2019</t>
  </si>
  <si>
    <t>totalExp_2019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</si>
  <si>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</si>
  <si>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</si>
  <si>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</si>
  <si>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</si>
  <si>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</si>
  <si>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</si>
  <si>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</si>
  <si>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</si>
  <si>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</si>
  <si>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</si>
  <si>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</si>
  <si>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</si>
  <si>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</si>
  <si>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</si>
  <si>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</si>
  <si>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</si>
  <si>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</si>
  <si>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</si>
  <si>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</si>
  <si>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</si>
  <si>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</si>
  <si>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</si>
  <si>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</si>
  <si>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</si>
  <si>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</si>
  <si>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</si>
  <si>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</si>
  <si>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</si>
  <si>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</si>
  <si>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</si>
  <si>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</si>
  <si>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</si>
  <si>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</si>
  <si>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</si>
  <si>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</si>
  <si>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</si>
  <si>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</si>
  <si>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</si>
  <si>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</si>
  <si>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</si>
  <si>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</si>
  <si>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</si>
  <si>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</si>
  <si>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</si>
  <si>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</si>
  <si>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</si>
  <si>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</si>
  <si>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</si>
  <si>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</si>
  <si>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</si>
  <si>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</si>
  <si>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</si>
  <si>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</si>
  <si>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</si>
  <si>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</si>
  <si>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</si>
  <si>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</si>
  <si>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</si>
  <si>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</si>
  <si>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</si>
  <si>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</si>
  <si>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</si>
  <si>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</si>
  <si>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</si>
  <si>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</si>
  <si>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</si>
  <si>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</si>
  <si>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</si>
  <si>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</si>
  <si>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</si>
  <si>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</si>
  <si>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</si>
  <si>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</si>
  <si>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</si>
  <si>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</si>
  <si>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</si>
  <si>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</si>
  <si>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</si>
  <si>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</si>
  <si>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</si>
  <si>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</si>
  <si>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</si>
  <si>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</si>
  <si>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</si>
  <si>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</si>
  <si>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</si>
  <si>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</si>
  <si>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</si>
  <si>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</si>
  <si>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</si>
  <si>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</si>
  <si>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</si>
  <si>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</si>
  <si>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</si>
  <si>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</si>
  <si>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</si>
  <si>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</si>
  <si>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</si>
  <si>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</si>
  <si>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</si>
  <si>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</si>
  <si>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</si>
  <si>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</si>
  <si>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</si>
  <si>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</si>
  <si>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</si>
  <si>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</si>
  <si>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</si>
  <si>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</si>
  <si>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</si>
  <si>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</si>
  <si>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</si>
  <si>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</si>
  <si>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</si>
  <si>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</si>
  <si>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</si>
  <si>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</si>
  <si>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</si>
  <si>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</si>
  <si>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</si>
  <si>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</si>
  <si>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</si>
  <si>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</si>
  <si>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</si>
  <si>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</si>
  <si>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</si>
  <si>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</si>
  <si>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</si>
  <si>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</si>
  <si>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</si>
  <si>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</si>
  <si>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</si>
  <si>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</si>
  <si>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</si>
  <si>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</si>
  <si>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¬†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</si>
  <si>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</si>
  <si>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</si>
  <si>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</si>
  <si>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</si>
  <si>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</si>
  <si>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</si>
  <si>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</si>
  <si>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</si>
  <si>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</si>
  <si>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</si>
  <si>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</si>
  <si>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</si>
  <si>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</si>
  <si>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</si>
  <si>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</si>
  <si>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</si>
  <si>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</si>
  <si>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</si>
  <si>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</si>
  <si>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</si>
  <si>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</si>
  <si>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</si>
  <si>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</si>
  <si>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</si>
  <si>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</si>
  <si>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</si>
  <si>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</si>
  <si>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</si>
  <si>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</si>
  <si>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</si>
  <si>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</si>
  <si>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</si>
  <si>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</si>
  <si>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</si>
  <si>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</si>
  <si>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</si>
  <si>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</si>
  <si>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</si>
  <si>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</si>
  <si>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</si>
  <si>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</si>
  <si>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</si>
  <si>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</si>
  <si>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</si>
  <si>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</si>
  <si>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</si>
  <si>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</si>
  <si>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</si>
  <si>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</si>
  <si>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</si>
  <si>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</si>
  <si>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</si>
  <si>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</si>
  <si>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</si>
  <si>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</si>
  <si>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</si>
  <si>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</si>
  <si>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</si>
  <si>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</si>
  <si>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</si>
  <si>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</si>
  <si>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</si>
  <si>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</si>
  <si>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</si>
  <si>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</si>
  <si>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</si>
  <si>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</si>
  <si>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</si>
  <si>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</si>
  <si>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</si>
  <si>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</si>
  <si>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</si>
  <si>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</si>
  <si>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</si>
  <si>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</si>
  <si>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</si>
  <si>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</si>
  <si>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</si>
  <si>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</si>
  <si>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</si>
  <si>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</si>
  <si>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</si>
  <si>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</si>
  <si>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</si>
  <si>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</si>
  <si>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</si>
  <si>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</si>
  <si>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</si>
  <si>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</si>
  <si>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</si>
  <si>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</si>
  <si>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</si>
  <si>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</si>
  <si>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</si>
  <si>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</si>
  <si>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</si>
  <si>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</si>
  <si>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</si>
  <si>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</si>
  <si>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</si>
  <si>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</si>
  <si>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</si>
  <si>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</si>
  <si>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</si>
  <si>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</si>
  <si>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</si>
  <si>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</si>
  <si>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</si>
  <si>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</si>
  <si>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</si>
  <si>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</si>
  <si>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</si>
  <si>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</si>
  <si>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</si>
  <si>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</si>
  <si>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</si>
  <si>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</si>
  <si>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</si>
  <si>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</si>
  <si>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misdExp</t>
  </si>
  <si>
    <t>felExp</t>
  </si>
  <si>
    <t>totalExp</t>
  </si>
  <si>
    <t>totalExp_percapita</t>
  </si>
  <si>
    <t>sum_pops</t>
  </si>
  <si>
    <t>total-minusfelmisd</t>
  </si>
  <si>
    <t>misd_percapita</t>
  </si>
  <si>
    <t>rural</t>
  </si>
  <si>
    <t>county_type</t>
  </si>
  <si>
    <t>Row Labels</t>
  </si>
  <si>
    <t>medium</t>
  </si>
  <si>
    <t>urban</t>
  </si>
  <si>
    <t>Grand Total</t>
  </si>
  <si>
    <t>Average of misd_percapita</t>
  </si>
  <si>
    <t>misdfel_percapita</t>
  </si>
  <si>
    <t>Average of misdfel_percapita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</si>
</sst>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6" fontId="0" fillId="0" borderId="0" xfId="0" applyNumberFormat="1"/>
    <xf numFmtId="0" fontId="18" fillId="0" borderId="0" xfId="0" applyFont="1"/>
    <xf numFmtId="0" fontId="19" fillId="33" borderId="0" xfId="0" applyFont="1" applyFill="1"/>
    <xf numFmtId="6" fontId="20" fillId="33" borderId="0" xfId="0" applyNumberFormat="1" applyFont="1" applyFill="1"/>
    <xf numFmtId="0" fontId="20" fillId="33" borderId="0" xfId="0" applyFont="1" applyFill="1"/>
    <xf numFmtId="8" fontId="0" fillId="0" borderId="0" xfId="0" applyNumberForma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lie" refreshedDate="45660.690411342592" createdVersion="8" refreshedVersion="8" minRefreshableVersion="3" recordCount="254" xr:uid="{26881DF0-5998-D74E-836D-3E1339BDB469}">
  <cacheSource type="worksheet">
    <worksheetSource ref="A1:J255" sheet="allyears"/>
  </cacheSource>
  <cacheFields count="10">
    <cacheField name="county" numFmtId="0">
      <sharedItems/>
    </cacheField>
    <cacheField name="felExp" numFmtId="6">
      <sharedItems containsSemiMixedTypes="0" containsString="0" containsNumber="1" containsInteger="1" minValue="0" maxValue="203555349"/>
    </cacheField>
    <cacheField name="misdExp" numFmtId="6">
      <sharedItems containsSemiMixedTypes="0" containsString="0" containsNumber="1" containsInteger="1" minValue="0" maxValue="40288630"/>
    </cacheField>
    <cacheField name="totalExp" numFmtId="6">
      <sharedItems containsSemiMixedTypes="0" containsString="0" containsNumber="1" containsInteger="1" minValue="5000" maxValue="393324028"/>
    </cacheField>
    <cacheField name="county_type" numFmtId="6">
      <sharedItems count="3">
        <s v="rural"/>
        <s v="medium"/>
        <s v="urban"/>
      </sharedItems>
    </cacheField>
    <cacheField name="sum_pops" numFmtId="3">
      <sharedItems containsSemiMixedTypes="0" containsString="0" containsNumber="1" containsInteger="1" minValue="405" maxValue="23727224"/>
    </cacheField>
    <cacheField name="misd_percapita" numFmtId="44">
      <sharedItems containsSemiMixedTypes="0" containsString="0" containsNumber="1" minValue="0" maxValue="9.3731754706687465"/>
    </cacheField>
    <cacheField name="totalExp_percapita" numFmtId="8">
      <sharedItems containsSemiMixedTypes="0" containsString="0" containsNumber="1" minValue="0.64211273457516793" maxValue="273.59642857142859"/>
    </cacheField>
    <cacheField name="total-minusfelmisd" numFmtId="6">
      <sharedItems containsSemiMixedTypes="0" containsString="0" containsNumber="1" containsInteger="1" minValue="1950" maxValue="149480049"/>
    </cacheField>
    <cacheField name="misdfel_percapita" numFmtId="8">
      <sharedItems containsSemiMixedTypes="0" containsString="0" containsNumber="1" minValue="0" maxValue="131.1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s v="King"/>
    <n v="0"/>
    <n v="0"/>
    <n v="5000"/>
    <x v="0"/>
    <n v="1314"/>
    <n v="0"/>
    <n v="3.8051750380517504"/>
    <n v="5000"/>
    <n v="0"/>
  </r>
  <r>
    <s v="Borden"/>
    <n v="5350"/>
    <n v="0"/>
    <n v="15450"/>
    <x v="0"/>
    <n v="3212"/>
    <n v="0"/>
    <n v="4.8100871731008716"/>
    <n v="10100"/>
    <n v="1.6656288916562889"/>
  </r>
  <r>
    <s v="McMullen"/>
    <n v="20652"/>
    <n v="0"/>
    <n v="118859"/>
    <x v="0"/>
    <n v="3396"/>
    <n v="0"/>
    <n v="34.999705535924619"/>
    <n v="98207"/>
    <n v="6.0812720848056534"/>
  </r>
  <r>
    <s v="Culberson"/>
    <n v="6510"/>
    <n v="0"/>
    <n v="2987673"/>
    <x v="0"/>
    <n v="10920"/>
    <n v="0"/>
    <n v="273.59642857142859"/>
    <n v="2981163"/>
    <n v="0.59615384615384615"/>
  </r>
  <r>
    <s v="Presidio"/>
    <n v="9826"/>
    <n v="376"/>
    <n v="149311"/>
    <x v="0"/>
    <n v="31802"/>
    <n v="1.1823155776366267E-2"/>
    <n v="4.6950191811835733"/>
    <n v="139109"/>
    <n v="0.32079743412364004"/>
  </r>
  <r>
    <s v="Goliad"/>
    <n v="81412"/>
    <n v="725"/>
    <n v="750904"/>
    <x v="0"/>
    <n v="38369"/>
    <n v="1.8895462482733456E-2"/>
    <n v="19.570590841564805"/>
    <n v="668767"/>
    <n v="2.1407125544059005"/>
  </r>
  <r>
    <s v="Starr"/>
    <n v="105022"/>
    <n v="7280"/>
    <n v="5130586"/>
    <x v="1"/>
    <n v="321982"/>
    <n v="2.2609959562956937E-2"/>
    <n v="15.934387636575957"/>
    <n v="5018284"/>
    <n v="0.3487834723680206"/>
  </r>
  <r>
    <s v="Maverick"/>
    <n v="165495"/>
    <n v="10375"/>
    <n v="185455"/>
    <x v="1"/>
    <n v="288820"/>
    <n v="3.5922027560418256E-2"/>
    <n v="0.64211273457516793"/>
    <n v="9585"/>
    <n v="0.60892597465549481"/>
  </r>
  <r>
    <s v="Bee"/>
    <n v="200547"/>
    <n v="6644"/>
    <n v="6626071"/>
    <x v="0"/>
    <n v="161154"/>
    <n v="4.1227645606066246E-2"/>
    <n v="41.11639177432766"/>
    <n v="6418880"/>
    <n v="1.285670849001576"/>
  </r>
  <r>
    <s v="Castro"/>
    <n v="136724"/>
    <n v="1600"/>
    <n v="151740"/>
    <x v="0"/>
    <n v="36657"/>
    <n v="4.3647870802302424E-2"/>
    <n v="4.1394549472133564"/>
    <n v="13416"/>
    <n v="3.7734675505360502"/>
  </r>
  <r>
    <s v="Kent"/>
    <n v="13164"/>
    <n v="200"/>
    <n v="18364"/>
    <x v="0"/>
    <n v="3757"/>
    <n v="5.3233963268565346E-2"/>
    <n v="4.8879425073196696"/>
    <n v="5000"/>
    <n v="3.5570934256055362"/>
  </r>
  <r>
    <s v="Brewster"/>
    <n v="130525"/>
    <n v="2522"/>
    <n v="533785"/>
    <x v="0"/>
    <n v="46056"/>
    <n v="5.4759423310752127E-2"/>
    <n v="11.589912280701755"/>
    <n v="400738"/>
    <n v="2.8888092756644084"/>
  </r>
  <r>
    <s v="Jim Hogg"/>
    <n v="2750"/>
    <n v="1400"/>
    <n v="179393"/>
    <x v="0"/>
    <n v="24758"/>
    <n v="5.6547378625090877E-2"/>
    <n v="7.2458599240649484"/>
    <n v="175243"/>
    <n v="0.16762258663866225"/>
  </r>
  <r>
    <s v="Glasscock"/>
    <n v="22900"/>
    <n v="400"/>
    <n v="28900"/>
    <x v="0"/>
    <n v="6488"/>
    <n v="6.1652281134401972E-2"/>
    <n v="4.4543773119605428"/>
    <n v="5600"/>
    <n v="3.5912453760789149"/>
  </r>
  <r>
    <s v="Donley"/>
    <n v="131599"/>
    <n v="1030"/>
    <n v="158589"/>
    <x v="0"/>
    <n v="16256"/>
    <n v="6.3361220472440943E-2"/>
    <n v="9.7557209645669296"/>
    <n v="25960"/>
    <n v="8.1587721456692908"/>
  </r>
  <r>
    <s v="Cottle"/>
    <n v="70006"/>
    <n v="450"/>
    <n v="82530"/>
    <x v="0"/>
    <n v="6746"/>
    <n v="6.670619626445301E-2"/>
    <n v="12.233916394900682"/>
    <n v="12074"/>
    <n v="10.444115031129558"/>
  </r>
  <r>
    <s v="Duval"/>
    <n v="24562"/>
    <n v="3950"/>
    <n v="332130"/>
    <x v="0"/>
    <n v="51966"/>
    <n v="7.6011238117230498E-2"/>
    <n v="6.3912943078166498"/>
    <n v="303618"/>
    <n v="0.54866643574644958"/>
  </r>
  <r>
    <s v="Jeff Davis"/>
    <n v="9708"/>
    <n v="878"/>
    <n v="71187"/>
    <x v="0"/>
    <n v="11225"/>
    <n v="7.8218262806236075E-2"/>
    <n v="6.3418262806236081"/>
    <n v="60601"/>
    <n v="0.94307349665924278"/>
  </r>
  <r>
    <s v="Hudspeth"/>
    <n v="28358"/>
    <n v="1543"/>
    <n v="194278"/>
    <x v="0"/>
    <n v="17692"/>
    <n v="8.7214560253221801E-2"/>
    <n v="10.981121410807145"/>
    <n v="164377"/>
    <n v="1.6900859145376441"/>
  </r>
  <r>
    <s v="Colorado"/>
    <n v="21243"/>
    <n v="9800"/>
    <n v="1114607"/>
    <x v="0"/>
    <n v="108146"/>
    <n v="9.0618238307473231E-2"/>
    <n v="10.306502320936511"/>
    <n v="1083564"/>
    <n v="0.28704713997743792"/>
  </r>
  <r>
    <s v="Live Oak"/>
    <n v="80233"/>
    <n v="5705"/>
    <n v="574973"/>
    <x v="0"/>
    <n v="58833"/>
    <n v="9.696938792854351E-2"/>
    <n v="9.7729675522240917"/>
    <n v="489035"/>
    <n v="1.4607108255570853"/>
  </r>
  <r>
    <s v="Collingsworth"/>
    <n v="107355"/>
    <n v="1410"/>
    <n v="123013"/>
    <x v="0"/>
    <n v="13703"/>
    <n v="0.1028971758009195"/>
    <n v="8.9770853097861778"/>
    <n v="14248"/>
    <n v="7.9373129971539083"/>
  </r>
  <r>
    <s v="San Augustine"/>
    <n v="240601"/>
    <n v="4675"/>
    <n v="258167"/>
    <x v="0"/>
    <n v="41362"/>
    <n v="0.11302644939799816"/>
    <n v="6.2416469222958275"/>
    <n v="12891"/>
    <n v="5.929984043324791"/>
  </r>
  <r>
    <s v="Parmer"/>
    <n v="149799"/>
    <n v="5582"/>
    <n v="169026"/>
    <x v="0"/>
    <n v="47659"/>
    <n v="0.11712373318785539"/>
    <n v="3.5465704274114018"/>
    <n v="13645"/>
    <n v="3.2602656371304475"/>
  </r>
  <r>
    <s v="Martin"/>
    <n v="71600"/>
    <n v="3414"/>
    <n v="82403"/>
    <x v="0"/>
    <n v="27759"/>
    <n v="0.12298713930617097"/>
    <n v="2.9685147159479808"/>
    <n v="7389"/>
    <n v="2.7023307756043087"/>
  </r>
  <r>
    <s v="Coke"/>
    <n v="109694"/>
    <n v="2240"/>
    <n v="126919"/>
    <x v="0"/>
    <n v="16754"/>
    <n v="0.13369941506505909"/>
    <n v="7.5754446699295688"/>
    <n v="14985"/>
    <n v="6.6810313954876444"/>
  </r>
  <r>
    <s v="Uvalde"/>
    <n v="913688"/>
    <n v="18250"/>
    <n v="1196737"/>
    <x v="0"/>
    <n v="129109"/>
    <n v="0.14135343004747927"/>
    <n v="9.2691988939578192"/>
    <n v="264799"/>
    <n v="7.2182264598130264"/>
  </r>
  <r>
    <s v="Lavaca"/>
    <n v="114990"/>
    <n v="14560"/>
    <n v="1362917"/>
    <x v="0"/>
    <n v="102953"/>
    <n v="0.14142375647139957"/>
    <n v="13.23824463590182"/>
    <n v="1233367"/>
    <n v="1.2583411848124872"/>
  </r>
  <r>
    <s v="Carson"/>
    <n v="264704"/>
    <n v="4488"/>
    <n v="298805"/>
    <x v="0"/>
    <n v="29296"/>
    <n v="0.15319497542326596"/>
    <n v="10.19951529219006"/>
    <n v="29613"/>
    <n v="9.1886947023484442"/>
  </r>
  <r>
    <s v="Deaf Smith"/>
    <n v="794686"/>
    <n v="15638"/>
    <n v="934560"/>
    <x v="0"/>
    <n v="95312"/>
    <n v="0.16407168037602821"/>
    <n v="9.8052711096189356"/>
    <n v="124236"/>
    <n v="8.5018045996306864"/>
  </r>
  <r>
    <s v="Zavala"/>
    <n v="74411"/>
    <n v="9370"/>
    <n v="96321"/>
    <x v="0"/>
    <n v="55820"/>
    <n v="0.16786098172697958"/>
    <n v="1.725564313865998"/>
    <n v="12540"/>
    <n v="1.5009136510211394"/>
  </r>
  <r>
    <s v="San Jacinto"/>
    <n v="715335"/>
    <n v="25732"/>
    <n v="764824"/>
    <x v="0"/>
    <n v="145017"/>
    <n v="0.17744126550680264"/>
    <n v="5.2740299413172247"/>
    <n v="23757"/>
    <n v="5.1102077687443543"/>
  </r>
  <r>
    <s v="San Saba"/>
    <n v="103831"/>
    <n v="5648"/>
    <n v="173394"/>
    <x v="0"/>
    <n v="30302"/>
    <n v="0.18639033727146723"/>
    <n v="5.722196554682859"/>
    <n v="63915"/>
    <n v="3.6129298396145471"/>
  </r>
  <r>
    <s v="Irion"/>
    <n v="41687"/>
    <n v="1500"/>
    <n v="55813"/>
    <x v="0"/>
    <n v="7933"/>
    <n v="0.18908357494012354"/>
    <n v="7.0355477120887429"/>
    <n v="12626"/>
    <n v="5.44396823395941"/>
  </r>
  <r>
    <s v="Briscoe"/>
    <n v="8500"/>
    <n v="1700"/>
    <n v="15200"/>
    <x v="0"/>
    <n v="7571"/>
    <n v="0.22454101175538238"/>
    <n v="2.0076608109893015"/>
    <n v="5000"/>
    <n v="1.3472460705322942"/>
  </r>
  <r>
    <s v="Franklin"/>
    <n v="204328"/>
    <n v="12550"/>
    <n v="278372"/>
    <x v="0"/>
    <n v="53970"/>
    <n v="0.23253659440429869"/>
    <n v="5.1579025384472859"/>
    <n v="61494"/>
    <n v="4.018491754678525"/>
  </r>
  <r>
    <s v="Burnet"/>
    <n v="486699"/>
    <n v="60411"/>
    <n v="5064627"/>
    <x v="1"/>
    <n v="251002"/>
    <n v="0.24067935713659652"/>
    <n v="20.177636034772632"/>
    <n v="4517517"/>
    <n v="2.1797037473804988"/>
  </r>
  <r>
    <s v="Concho"/>
    <n v="303844"/>
    <n v="3543"/>
    <n v="333897"/>
    <x v="0"/>
    <n v="14163"/>
    <n v="0.25015886464732046"/>
    <n v="23.575301842829909"/>
    <n v="26510"/>
    <n v="21.703523264845018"/>
  </r>
  <r>
    <s v="Wilbarger"/>
    <n v="582807"/>
    <n v="16051"/>
    <n v="675608"/>
    <x v="0"/>
    <n v="62314"/>
    <n v="0.25758256571556953"/>
    <n v="10.841993773469847"/>
    <n v="76750"/>
    <n v="9.6103283371313033"/>
  </r>
  <r>
    <s v="Willacy"/>
    <n v="672525"/>
    <n v="28521"/>
    <n v="1905266"/>
    <x v="0"/>
    <n v="104594"/>
    <n v="0.27268294548444461"/>
    <n v="18.21582499952196"/>
    <n v="1204220"/>
    <n v="6.7025450790676331"/>
  </r>
  <r>
    <s v="Shelby"/>
    <n v="696380"/>
    <n v="33536"/>
    <n v="758177"/>
    <x v="0"/>
    <n v="120622"/>
    <n v="0.27802556747525325"/>
    <n v="6.2855615061929004"/>
    <n v="28261"/>
    <n v="6.0512675962925506"/>
  </r>
  <r>
    <s v="Motley"/>
    <n v="19137"/>
    <n v="1600"/>
    <n v="27037"/>
    <x v="0"/>
    <n v="5689"/>
    <n v="0.28124450694322378"/>
    <n v="4.7525048338899634"/>
    <n v="6300"/>
    <n v="3.6451045878010193"/>
  </r>
  <r>
    <s v="Clay"/>
    <n v="173248"/>
    <n v="15145"/>
    <n v="226738"/>
    <x v="0"/>
    <n v="51722"/>
    <n v="0.29281543637137003"/>
    <n v="4.3837825296778936"/>
    <n v="38345"/>
    <n v="3.6424152198290862"/>
  </r>
  <r>
    <s v="Dickens"/>
    <n v="20991"/>
    <n v="3000"/>
    <n v="29091"/>
    <x v="0"/>
    <n v="9842"/>
    <n v="0.30481609428977852"/>
    <n v="2.9558016663279822"/>
    <n v="5100"/>
    <n v="2.4376143060353588"/>
  </r>
  <r>
    <s v="Blanco"/>
    <n v="156424"/>
    <n v="18905"/>
    <n v="266533"/>
    <x v="0"/>
    <n v="61471"/>
    <n v="0.30754339444616158"/>
    <n v="4.3359144962665326"/>
    <n v="91204"/>
    <n v="2.8522229994631614"/>
  </r>
  <r>
    <s v="Hansford"/>
    <n v="110776"/>
    <n v="8200"/>
    <n v="147303"/>
    <x v="0"/>
    <n v="26296"/>
    <n v="0.31183449954365683"/>
    <n v="5.6017264983267419"/>
    <n v="28327"/>
    <n v="4.5244904167934283"/>
  </r>
  <r>
    <s v="Rains"/>
    <n v="135344"/>
    <n v="20050"/>
    <n v="218374"/>
    <x v="0"/>
    <n v="62733"/>
    <n v="0.31960849951381248"/>
    <n v="3.4810068066249023"/>
    <n v="62980"/>
    <n v="2.4770694849600687"/>
  </r>
  <r>
    <s v="Edwards"/>
    <n v="58809"/>
    <n v="2870"/>
    <n v="67010"/>
    <x v="0"/>
    <n v="8692"/>
    <n v="0.330188679245283"/>
    <n v="7.7093879429360328"/>
    <n v="5331"/>
    <n v="7.0960653474459274"/>
  </r>
  <r>
    <s v="Garza"/>
    <n v="141804"/>
    <n v="9980"/>
    <n v="169120"/>
    <x v="0"/>
    <n v="30152"/>
    <n v="0.33098965242769968"/>
    <n v="5.6089148315202975"/>
    <n v="17336"/>
    <n v="5.033961262934465"/>
  </r>
  <r>
    <s v="Llano"/>
    <n v="473986"/>
    <n v="37050"/>
    <n v="693011"/>
    <x v="0"/>
    <n v="110559"/>
    <n v="0.33511518736602175"/>
    <n v="6.2682459139463997"/>
    <n v="181975"/>
    <n v="4.6222921697916952"/>
  </r>
  <r>
    <s v="Reeves"/>
    <n v="580905"/>
    <n v="26398"/>
    <n v="643433"/>
    <x v="0"/>
    <n v="77427"/>
    <n v="0.3409404987924109"/>
    <n v="8.3101889521743058"/>
    <n v="36130"/>
    <n v="7.8435558655249462"/>
  </r>
  <r>
    <s v="Hall"/>
    <n v="126265"/>
    <n v="5616"/>
    <n v="157153"/>
    <x v="0"/>
    <n v="14662"/>
    <n v="0.38303096439776291"/>
    <n v="10.718387668803711"/>
    <n v="25272"/>
    <n v="8.9947483290137775"/>
  </r>
  <r>
    <s v="Baylor"/>
    <n v="156019"/>
    <n v="7050"/>
    <n v="168314"/>
    <x v="0"/>
    <n v="18212"/>
    <n v="0.38710740171315616"/>
    <n v="9.2419283988578957"/>
    <n v="5245"/>
    <n v="8.9539314737535687"/>
  </r>
  <r>
    <s v="Montague"/>
    <n v="411285"/>
    <n v="39635"/>
    <n v="548501"/>
    <x v="0"/>
    <n v="100555"/>
    <n v="0.39416239868728559"/>
    <n v="5.4547362140122324"/>
    <n v="97581"/>
    <n v="4.4843120680224748"/>
  </r>
  <r>
    <s v="Dimmit"/>
    <n v="102622"/>
    <n v="18164"/>
    <n v="143201"/>
    <x v="0"/>
    <n v="45709"/>
    <n v="0.3973834474611127"/>
    <n v="3.1328841147257651"/>
    <n v="22415"/>
    <n v="2.6424992889802885"/>
  </r>
  <r>
    <s v="Bandera"/>
    <n v="350258"/>
    <n v="45521"/>
    <n v="693631"/>
    <x v="0"/>
    <n v="113700"/>
    <n v="0.40036059806508356"/>
    <n v="6.1005364995602465"/>
    <n v="297852"/>
    <n v="3.480905892700088"/>
  </r>
  <r>
    <s v="Fisher"/>
    <n v="84373"/>
    <n v="7550"/>
    <n v="97254"/>
    <x v="0"/>
    <n v="18789"/>
    <n v="0.40183085848102612"/>
    <n v="5.1761136835382402"/>
    <n v="5331"/>
    <n v="4.8923838416094521"/>
  </r>
  <r>
    <s v="Matagorda"/>
    <n v="939040"/>
    <n v="73875"/>
    <n v="1240867"/>
    <x v="0"/>
    <n v="181315"/>
    <n v="0.40744009045032126"/>
    <n v="6.8437084631718283"/>
    <n v="227952"/>
    <n v="5.5864931197087939"/>
  </r>
  <r>
    <s v="Floyd"/>
    <n v="53384"/>
    <n v="11000"/>
    <n v="73430"/>
    <x v="0"/>
    <n v="26985"/>
    <n v="0.40763387066889012"/>
    <n v="2.721141374837873"/>
    <n v="9046"/>
    <n v="2.3859181026496201"/>
  </r>
  <r>
    <s v="Bowie"/>
    <n v="1209673"/>
    <n v="196500"/>
    <n v="5725218"/>
    <x v="1"/>
    <n v="471897"/>
    <n v="0.41640442723729965"/>
    <n v="12.132346677346963"/>
    <n v="4319045"/>
    <n v="2.9798303443336152"/>
  </r>
  <r>
    <s v="Lipscomb"/>
    <n v="46865"/>
    <n v="6472"/>
    <n v="60431"/>
    <x v="0"/>
    <n v="15521"/>
    <n v="0.41698344178854457"/>
    <n v="3.8934991302106825"/>
    <n v="7094"/>
    <n v="3.4364409509696539"/>
  </r>
  <r>
    <s v="Roberts"/>
    <n v="3505"/>
    <n v="1750"/>
    <n v="10255"/>
    <x v="0"/>
    <n v="4162"/>
    <n v="0.42047092743873138"/>
    <n v="2.463959634790966"/>
    <n v="5000"/>
    <n v="1.262614127823162"/>
  </r>
  <r>
    <s v="Smith"/>
    <n v="7016693"/>
    <n v="499661"/>
    <n v="9648445"/>
    <x v="1"/>
    <n v="1178675"/>
    <n v="0.42391753451969372"/>
    <n v="8.1858400322395912"/>
    <n v="2132091"/>
    <n v="6.3769520860288038"/>
  </r>
  <r>
    <s v="Angelina"/>
    <n v="1378356"/>
    <n v="190783"/>
    <n v="2055138"/>
    <x v="1"/>
    <n v="446599"/>
    <n v="0.42719083562659121"/>
    <n v="4.6017523550209471"/>
    <n v="485999"/>
    <n v="3.5135300347739249"/>
  </r>
  <r>
    <s v="Palo Pinto"/>
    <n v="840561"/>
    <n v="63025"/>
    <n v="996053"/>
    <x v="0"/>
    <n v="144614"/>
    <n v="0.43581534291285767"/>
    <n v="6.8876664776577652"/>
    <n v="92467"/>
    <n v="6.2482608876042427"/>
  </r>
  <r>
    <s v="Cherokee"/>
    <n v="1436222"/>
    <n v="118275"/>
    <n v="1621154"/>
    <x v="1"/>
    <n v="263541"/>
    <n v="0.44879164911721514"/>
    <n v="6.151429948281292"/>
    <n v="66657"/>
    <n v="5.8985015614268743"/>
  </r>
  <r>
    <s v="Armstrong"/>
    <n v="28379"/>
    <n v="4403"/>
    <n v="51882"/>
    <x v="0"/>
    <n v="9687"/>
    <n v="0.45452668524827089"/>
    <n v="5.3558377206565497"/>
    <n v="19100"/>
    <n v="3.3841230515123359"/>
  </r>
  <r>
    <s v="Medina"/>
    <n v="1005782"/>
    <n v="122837"/>
    <n v="4483510"/>
    <x v="1"/>
    <n v="265280"/>
    <n v="0.46304659227985523"/>
    <n v="16.901047949336551"/>
    <n v="3354891"/>
    <n v="4.2544443606755129"/>
  </r>
  <r>
    <s v="Newton"/>
    <n v="269367"/>
    <n v="30667"/>
    <n v="313934"/>
    <x v="0"/>
    <n v="64101"/>
    <n v="0.47841687337171029"/>
    <n v="4.8974898987535296"/>
    <n v="13900"/>
    <n v="4.6806446077284285"/>
  </r>
  <r>
    <s v="Throckmorton"/>
    <n v="78710"/>
    <n v="3600"/>
    <n v="88435"/>
    <x v="0"/>
    <n v="7456"/>
    <n v="0.48283261802575106"/>
    <n v="11.860917381974248"/>
    <n v="6125"/>
    <n v="11.039431330472103"/>
  </r>
  <r>
    <s v="Callahan"/>
    <n v="280522"/>
    <n v="34465"/>
    <n v="334951"/>
    <x v="0"/>
    <n v="71146"/>
    <n v="0.48442639080201277"/>
    <n v="4.7079386051218624"/>
    <n v="19964"/>
    <n v="4.4273325274787059"/>
  </r>
  <r>
    <s v="Kinney"/>
    <n v="63339"/>
    <n v="8576"/>
    <n v="86692"/>
    <x v="0"/>
    <n v="17115"/>
    <n v="0.50108092316681274"/>
    <n v="5.0652643879637749"/>
    <n v="14777"/>
    <n v="4.2018697049371898"/>
  </r>
  <r>
    <s v="Milam"/>
    <n v="678504"/>
    <n v="66032"/>
    <n v="863609"/>
    <x v="0"/>
    <n v="126461"/>
    <n v="0.52215307486102436"/>
    <n v="6.8290540166533553"/>
    <n v="119073"/>
    <n v="5.8874751899795195"/>
  </r>
  <r>
    <s v="Refugio"/>
    <n v="161782"/>
    <n v="18083"/>
    <n v="708604"/>
    <x v="0"/>
    <n v="34084"/>
    <n v="0.53054218988381641"/>
    <n v="20.789930759300553"/>
    <n v="528739"/>
    <n v="5.2771094941908228"/>
  </r>
  <r>
    <s v="Foard"/>
    <n v="11284"/>
    <n v="2959"/>
    <n v="19693"/>
    <x v="0"/>
    <n v="5551"/>
    <n v="0.53305710682759866"/>
    <n v="3.5476490722392362"/>
    <n v="5450"/>
    <n v="2.5658439920735003"/>
  </r>
  <r>
    <s v="Titus"/>
    <n v="651993"/>
    <n v="87344"/>
    <n v="781497"/>
    <x v="0"/>
    <n v="163121"/>
    <n v="0.5354552755316605"/>
    <n v="4.790903684994575"/>
    <n v="42160"/>
    <n v="4.5324452400365374"/>
  </r>
  <r>
    <s v="Cochran"/>
    <n v="68499"/>
    <n v="7400"/>
    <n v="104480"/>
    <x v="0"/>
    <n v="13796"/>
    <n v="0.53638735865468257"/>
    <n v="7.5732096259785449"/>
    <n v="28581"/>
    <n v="5.5015221803421284"/>
  </r>
  <r>
    <s v="Yoakum"/>
    <n v="101110"/>
    <n v="22469"/>
    <n v="139324"/>
    <x v="0"/>
    <n v="41661"/>
    <n v="0.53932934879143568"/>
    <n v="3.3442308153908931"/>
    <n v="15745"/>
    <n v="2.9662994167206742"/>
  </r>
  <r>
    <s v="Tyler"/>
    <n v="476405"/>
    <n v="59141"/>
    <n v="592295"/>
    <x v="0"/>
    <n v="108309"/>
    <n v="0.54603957196539532"/>
    <n v="5.4685667857703422"/>
    <n v="56749"/>
    <n v="4.9446121744268714"/>
  </r>
  <r>
    <s v="Crosby"/>
    <n v="35518"/>
    <n v="15160"/>
    <n v="74640"/>
    <x v="0"/>
    <n v="27011"/>
    <n v="0.56125282292399392"/>
    <n v="2.7633186479582394"/>
    <n v="23962"/>
    <n v="1.8761985857613566"/>
  </r>
  <r>
    <s v="Coleman"/>
    <n v="168957"/>
    <n v="23284"/>
    <n v="222851"/>
    <x v="0"/>
    <n v="40005"/>
    <n v="0.58202724659417571"/>
    <n v="5.5705786776652921"/>
    <n v="30610"/>
    <n v="4.8054243219597552"/>
  </r>
  <r>
    <s v="Childress"/>
    <n v="358222"/>
    <n v="20398"/>
    <n v="414678"/>
    <x v="0"/>
    <n v="34668"/>
    <n v="0.58838121610707284"/>
    <n v="11.96140533056421"/>
    <n v="36058"/>
    <n v="10.921310718818507"/>
  </r>
  <r>
    <s v="Jones"/>
    <n v="780853"/>
    <n v="59530"/>
    <n v="880646"/>
    <x v="0"/>
    <n v="99132"/>
    <n v="0.60051244804906589"/>
    <n v="8.883569382237825"/>
    <n v="40263"/>
    <n v="8.4774139531130217"/>
  </r>
  <r>
    <s v="Robertson"/>
    <n v="964926"/>
    <n v="52302"/>
    <n v="1082000"/>
    <x v="0"/>
    <n v="87033"/>
    <n v="0.60094446933921619"/>
    <n v="12.432065997954799"/>
    <n v="64772"/>
    <n v="11.687842542483885"/>
  </r>
  <r>
    <s v="Stonewall"/>
    <n v="28044"/>
    <n v="3950"/>
    <n v="40671"/>
    <x v="0"/>
    <n v="6539"/>
    <n v="0.60406790029056434"/>
    <n v="6.219758372839884"/>
    <n v="8677"/>
    <n v="4.8927970637712193"/>
  </r>
  <r>
    <s v="Kimble"/>
    <n v="169358"/>
    <n v="13992"/>
    <n v="204539"/>
    <x v="0"/>
    <n v="22697"/>
    <n v="0.61646913689033789"/>
    <n v="9.0117196105212134"/>
    <n v="21189"/>
    <n v="8.0781601092655411"/>
  </r>
  <r>
    <s v="Archer"/>
    <n v="171539"/>
    <n v="27876"/>
    <n v="227691"/>
    <x v="0"/>
    <n v="45124"/>
    <n v="0.61776438259019595"/>
    <n v="5.0458957539225242"/>
    <n v="28276"/>
    <n v="4.4192669089619718"/>
  </r>
  <r>
    <s v="Leon"/>
    <n v="462655"/>
    <n v="52716"/>
    <n v="587215"/>
    <x v="0"/>
    <n v="85185"/>
    <n v="0.61884134530727242"/>
    <n v="6.8934084639314435"/>
    <n v="71844"/>
    <n v="6.0500205435229208"/>
  </r>
  <r>
    <s v="Jefferson"/>
    <n v="7186690"/>
    <n v="793364"/>
    <n v="8798499"/>
    <x v="2"/>
    <n v="1259080"/>
    <n v="0.63011405152968836"/>
    <n v="6.9880380913047624"/>
    <n v="818445"/>
    <n v="6.3380039393843122"/>
  </r>
  <r>
    <s v="Mitchell"/>
    <n v="359087"/>
    <n v="27656"/>
    <n v="406364"/>
    <x v="0"/>
    <n v="43373"/>
    <n v="0.63763170636110023"/>
    <n v="9.3690544808982548"/>
    <n v="19621"/>
    <n v="8.916676273257556"/>
  </r>
  <r>
    <s v="Swisher"/>
    <n v="145495"/>
    <n v="23398"/>
    <n v="206729"/>
    <x v="0"/>
    <n v="35960"/>
    <n v="0.65066740823136815"/>
    <n v="5.7488598442714123"/>
    <n v="37836"/>
    <n v="4.696690767519466"/>
  </r>
  <r>
    <s v="Upshur"/>
    <n v="715476"/>
    <n v="136115"/>
    <n v="925566"/>
    <x v="0"/>
    <n v="208706"/>
    <n v="0.65218537080869743"/>
    <n v="4.4347838586336765"/>
    <n v="73975"/>
    <n v="4.0803378915795427"/>
  </r>
  <r>
    <s v="Mills"/>
    <n v="146081"/>
    <n v="15895"/>
    <n v="240977"/>
    <x v="0"/>
    <n v="23688"/>
    <n v="0.67101485984464704"/>
    <n v="10.172956771361026"/>
    <n v="79001"/>
    <n v="6.8378926038500509"/>
  </r>
  <r>
    <s v="Brooks"/>
    <n v="96911"/>
    <n v="23800"/>
    <n v="165361"/>
    <x v="0"/>
    <n v="35230"/>
    <n v="0.67556060175986377"/>
    <n v="4.6937553221686059"/>
    <n v="44650"/>
    <n v="3.4263695713880216"/>
  </r>
  <r>
    <s v="Freestone"/>
    <n v="693386"/>
    <n v="69076"/>
    <n v="808019"/>
    <x v="0"/>
    <n v="101707"/>
    <n v="0.67916662569931274"/>
    <n v="7.9445760862084223"/>
    <n v="45557"/>
    <n v="7.4966521478364321"/>
  </r>
  <r>
    <s v="Rusk"/>
    <n v="641081"/>
    <n v="183067"/>
    <n v="899607"/>
    <x v="1"/>
    <n v="269502"/>
    <n v="0.67927881796795575"/>
    <n v="3.3380345971458469"/>
    <n v="75459"/>
    <n v="3.058040385600107"/>
  </r>
  <r>
    <s v="Gillespie"/>
    <n v="513923"/>
    <n v="94247"/>
    <n v="1121190"/>
    <x v="0"/>
    <n v="137441"/>
    <n v="0.6857269664801624"/>
    <n v="8.157609446962697"/>
    <n v="513020"/>
    <n v="4.4249532526684181"/>
  </r>
  <r>
    <s v="Frio"/>
    <n v="311767"/>
    <n v="65400"/>
    <n v="657076"/>
    <x v="0"/>
    <n v="94858"/>
    <n v="0.68945160134095174"/>
    <n v="6.9269434312340552"/>
    <n v="279909"/>
    <n v="3.9761222037150268"/>
  </r>
  <r>
    <s v="Delta"/>
    <n v="70400"/>
    <n v="18900"/>
    <n v="91250"/>
    <x v="0"/>
    <n v="26690"/>
    <n v="0.70813038591232669"/>
    <n v="3.4188834769576619"/>
    <n v="1950"/>
    <n v="3.3458224053952792"/>
  </r>
  <r>
    <s v="Schleicher"/>
    <n v="72886"/>
    <n v="9409"/>
    <n v="104218"/>
    <x v="0"/>
    <n v="13284"/>
    <n v="0.70829569406805182"/>
    <n v="7.8453778982234263"/>
    <n v="21923"/>
    <n v="6.1950466726889495"/>
  </r>
  <r>
    <s v="Hopkins"/>
    <n v="946161"/>
    <n v="134768"/>
    <n v="1234957"/>
    <x v="0"/>
    <n v="187777"/>
    <n v="0.71770238101577932"/>
    <n v="6.5767213236977904"/>
    <n v="154028"/>
    <n v="5.7564504705049071"/>
  </r>
  <r>
    <s v="Shackelford"/>
    <n v="53865"/>
    <n v="11783"/>
    <n v="80797"/>
    <x v="0"/>
    <n v="16403"/>
    <n v="0.71834420532829357"/>
    <n v="4.9257452904956409"/>
    <n v="15149"/>
    <n v="4.0021947204779611"/>
  </r>
  <r>
    <s v="Mason"/>
    <n v="60048"/>
    <n v="15492"/>
    <n v="84791"/>
    <x v="0"/>
    <n v="20885"/>
    <n v="0.74177639454153699"/>
    <n v="4.0598994493655738"/>
    <n v="9251"/>
    <n v="3.6169499640890592"/>
  </r>
  <r>
    <s v="Jackson"/>
    <n v="1012819"/>
    <n v="55357"/>
    <n v="1284627"/>
    <x v="0"/>
    <n v="73959"/>
    <n v="0.74848226720209843"/>
    <n v="17.369447937370705"/>
    <n v="216451"/>
    <n v="14.44281290985546"/>
  </r>
  <r>
    <s v="Webb"/>
    <n v="3493234"/>
    <n v="1039875"/>
    <n v="20347986"/>
    <x v="2"/>
    <n v="1384706"/>
    <n v="0.75097168640852285"/>
    <n v="14.694805973253528"/>
    <n v="15814877"/>
    <n v="3.2736978102210865"/>
  </r>
  <r>
    <s v="DeWitt"/>
    <n v="783768"/>
    <n v="76482"/>
    <n v="923046"/>
    <x v="0"/>
    <n v="101159"/>
    <n v="0.75605729594005477"/>
    <n v="9.124704672841764"/>
    <n v="62796"/>
    <n v="8.5039393430144621"/>
  </r>
  <r>
    <s v="Gaines"/>
    <n v="316123"/>
    <n v="82792"/>
    <n v="535687"/>
    <x v="0"/>
    <n v="107778"/>
    <n v="0.76817161201729478"/>
    <n v="4.970281504574217"/>
    <n v="136772"/>
    <n v="3.7012655644008983"/>
  </r>
  <r>
    <s v="Runnels"/>
    <n v="398775"/>
    <n v="39343"/>
    <n v="541136"/>
    <x v="0"/>
    <n v="49952"/>
    <n v="0.78761611146700827"/>
    <n v="10.833119795003203"/>
    <n v="103018"/>
    <n v="8.7707799487508016"/>
  </r>
  <r>
    <s v="Wilson"/>
    <n v="557767"/>
    <n v="207908"/>
    <n v="1133992"/>
    <x v="1"/>
    <n v="261453"/>
    <n v="0.79520219695318084"/>
    <n v="4.3372690311451771"/>
    <n v="368317"/>
    <n v="2.9285378251540428"/>
  </r>
  <r>
    <s v="Wood"/>
    <n v="609161"/>
    <n v="182834"/>
    <n v="905503"/>
    <x v="0"/>
    <n v="229691"/>
    <n v="0.79599984326769446"/>
    <n v="3.9422659137711098"/>
    <n v="113508"/>
    <n v="3.4480889542907645"/>
  </r>
  <r>
    <s v="Somervell"/>
    <n v="134361"/>
    <n v="39935"/>
    <n v="185414"/>
    <x v="0"/>
    <n v="48209"/>
    <n v="0.82837229562944681"/>
    <n v="3.8460453442303306"/>
    <n v="11118"/>
    <n v="3.6154245057976726"/>
  </r>
  <r>
    <s v="Guadalupe"/>
    <n v="2528872"/>
    <n v="718601"/>
    <n v="3618143"/>
    <x v="1"/>
    <n v="865819"/>
    <n v="0.82996677134597419"/>
    <n v="4.1788676386173096"/>
    <n v="370670"/>
    <n v="3.7507527554835365"/>
  </r>
  <r>
    <s v="Winkler"/>
    <n v="373333"/>
    <n v="32885"/>
    <n v="426834"/>
    <x v="0"/>
    <n v="39258"/>
    <n v="0.8376636609098782"/>
    <n v="10.872535534158644"/>
    <n v="20616"/>
    <n v="10.347394161699526"/>
  </r>
  <r>
    <s v="Van Zandt"/>
    <n v="1510591"/>
    <n v="247853"/>
    <n v="2155815"/>
    <x v="1"/>
    <n v="294503"/>
    <n v="0.84159753890452726"/>
    <n v="7.3201801000329372"/>
    <n v="397371"/>
    <n v="5.9708865444494625"/>
  </r>
  <r>
    <s v="Hardin"/>
    <n v="1366595"/>
    <n v="248025"/>
    <n v="1849262"/>
    <x v="1"/>
    <n v="292960"/>
    <n v="0.84661728563626437"/>
    <n v="6.3123361551064994"/>
    <n v="234642"/>
    <n v="5.511400873839432"/>
  </r>
  <r>
    <s v="Erath"/>
    <n v="364210"/>
    <n v="185639"/>
    <n v="572697"/>
    <x v="0"/>
    <n v="216475"/>
    <n v="0.85755399006813715"/>
    <n v="2.6455572236978866"/>
    <n v="22848"/>
    <n v="2.5400115486776764"/>
  </r>
  <r>
    <s v="Red River"/>
    <n v="402902"/>
    <n v="50485"/>
    <n v="571149"/>
    <x v="0"/>
    <n v="58128"/>
    <n v="0.86851431323974682"/>
    <n v="9.8257122213047072"/>
    <n v="117762"/>
    <n v="7.7998038810900079"/>
  </r>
  <r>
    <s v="Knox"/>
    <n v="59784"/>
    <n v="15600"/>
    <n v="98781"/>
    <x v="0"/>
    <n v="17578"/>
    <n v="0.88747297758561838"/>
    <n v="5.6195812948003185"/>
    <n v="23397"/>
    <n v="4.2885424963021963"/>
  </r>
  <r>
    <s v="Sabine"/>
    <n v="217048"/>
    <n v="46704"/>
    <n v="311587"/>
    <x v="0"/>
    <n v="52616"/>
    <n v="0.88763874106735596"/>
    <n v="5.9219058841417063"/>
    <n v="47835"/>
    <n v="5.0127717804470127"/>
  </r>
  <r>
    <s v="Lamb"/>
    <n v="262465"/>
    <n v="55850"/>
    <n v="363459"/>
    <x v="0"/>
    <n v="62873"/>
    <n v="0.88829863375375762"/>
    <n v="5.7808439234647624"/>
    <n v="45144"/>
    <n v="5.0628250600416713"/>
  </r>
  <r>
    <s v="Dallas"/>
    <n v="56094718"/>
    <n v="11820481"/>
    <n v="168961112"/>
    <x v="2"/>
    <n v="13178016"/>
    <n v="0.89698487238139646"/>
    <n v="12.821437764227939"/>
    <n v="101045913"/>
    <n v="5.1536740431943624"/>
  </r>
  <r>
    <s v="Dawson"/>
    <n v="232649"/>
    <n v="56750"/>
    <n v="341855"/>
    <x v="0"/>
    <n v="62216"/>
    <n v="0.91214478590716219"/>
    <n v="5.4946476790536201"/>
    <n v="52456"/>
    <n v="4.6515205091937766"/>
  </r>
  <r>
    <s v="Lampasas"/>
    <n v="408126"/>
    <n v="100925"/>
    <n v="534419"/>
    <x v="0"/>
    <n v="109563"/>
    <n v="0.92115951552987774"/>
    <n v="4.877732446172522"/>
    <n v="25368"/>
    <n v="4.6461944269507045"/>
  </r>
  <r>
    <s v="Parker"/>
    <n v="3406776"/>
    <n v="699984"/>
    <n v="4666291"/>
    <x v="1"/>
    <n v="755230"/>
    <n v="0.92684877454550274"/>
    <n v="6.178635647418667"/>
    <n v="559531"/>
    <n v="5.4377606821762905"/>
  </r>
  <r>
    <s v="Trinity"/>
    <n v="347317"/>
    <n v="67679"/>
    <n v="454182"/>
    <x v="0"/>
    <n v="71376"/>
    <n v="0.94820387805424788"/>
    <n v="6.3632313382649635"/>
    <n v="39186"/>
    <n v="5.8142232683254873"/>
  </r>
  <r>
    <s v="Coryell"/>
    <n v="1786811"/>
    <n v="384800"/>
    <n v="2559364"/>
    <x v="1"/>
    <n v="395362"/>
    <n v="0.97328524238545944"/>
    <n v="6.4734698832968265"/>
    <n v="387753"/>
    <n v="5.4927155366474265"/>
  </r>
  <r>
    <s v="Wharton"/>
    <n v="2175374"/>
    <n v="202489"/>
    <n v="2716325"/>
    <x v="0"/>
    <n v="207061"/>
    <n v="0.97791955027745447"/>
    <n v="13.118477163734358"/>
    <n v="338462"/>
    <n v="11.483876731977533"/>
  </r>
  <r>
    <s v="McCulloch"/>
    <n v="272849"/>
    <n v="41237"/>
    <n v="333627"/>
    <x v="0"/>
    <n v="39877"/>
    <n v="1.034104872482885"/>
    <n v="8.3664016851819341"/>
    <n v="19541"/>
    <n v="7.8763698372495421"/>
  </r>
  <r>
    <s v="Johnson"/>
    <n v="3742417"/>
    <n v="966793"/>
    <n v="5208364"/>
    <x v="1"/>
    <n v="914164"/>
    <n v="1.0575706328404968"/>
    <n v="5.6974065922525936"/>
    <n v="499154"/>
    <n v="5.1513842155236915"/>
  </r>
  <r>
    <s v="Real"/>
    <n v="71070"/>
    <n v="17175"/>
    <n v="101838"/>
    <x v="0"/>
    <n v="16197"/>
    <n v="1.060381552139285"/>
    <n v="6.2874606408594182"/>
    <n v="13593"/>
    <n v="5.4482311539173924"/>
  </r>
  <r>
    <s v="Crane"/>
    <n v="160083"/>
    <n v="25800"/>
    <n v="204808"/>
    <x v="0"/>
    <n v="23536"/>
    <n v="1.0961930659415364"/>
    <n v="8.701903467029231"/>
    <n v="18925"/>
    <n v="7.8978161114887833"/>
  </r>
  <r>
    <s v="Bexar"/>
    <n v="38388200"/>
    <n v="11227107"/>
    <n v="70191226"/>
    <x v="2"/>
    <n v="10116908"/>
    <n v="1.1097369868343174"/>
    <n v="6.9380116929006368"/>
    <n v="20575919"/>
    <n v="4.9041967170206551"/>
  </r>
  <r>
    <s v="Orange"/>
    <n v="1323878"/>
    <n v="469325"/>
    <n v="2051212"/>
    <x v="1"/>
    <n v="418182"/>
    <n v="1.1222984250876413"/>
    <n v="4.9050700412738948"/>
    <n v="258009"/>
    <n v="4.2880922660468412"/>
  </r>
  <r>
    <s v="Cooke"/>
    <n v="1156583"/>
    <n v="238967"/>
    <n v="1646584"/>
    <x v="0"/>
    <n v="206929"/>
    <n v="1.1548260514475979"/>
    <n v="7.9572413726447238"/>
    <n v="251034"/>
    <n v="6.7441006335506382"/>
  </r>
  <r>
    <s v="Lynn"/>
    <n v="78401"/>
    <n v="35150"/>
    <n v="138405"/>
    <x v="0"/>
    <n v="29728"/>
    <n v="1.1823869752421958"/>
    <n v="4.6557117868675997"/>
    <n v="24854"/>
    <n v="3.8196649623250809"/>
  </r>
  <r>
    <s v="Bosque"/>
    <n v="244809"/>
    <n v="111542"/>
    <n v="424817"/>
    <x v="0"/>
    <n v="94178"/>
    <n v="1.1843742699993629"/>
    <n v="4.5107880821423265"/>
    <n v="68466"/>
    <n v="3.7838030113189918"/>
  </r>
  <r>
    <s v="Ward"/>
    <n v="590142"/>
    <n v="67950"/>
    <n v="730417"/>
    <x v="0"/>
    <n v="57228"/>
    <n v="1.1873558397986999"/>
    <n v="12.7632802124834"/>
    <n v="72325"/>
    <n v="11.499475781086181"/>
  </r>
  <r>
    <s v="Jasper"/>
    <n v="775677"/>
    <n v="205414"/>
    <n v="1041576"/>
    <x v="0"/>
    <n v="172594"/>
    <n v="1.1901572476447617"/>
    <n v="6.0348331923473584"/>
    <n v="60485"/>
    <n v="5.6843864792518861"/>
  </r>
  <r>
    <s v="Ochiltree"/>
    <n v="337939"/>
    <n v="59490"/>
    <n v="436132"/>
    <x v="0"/>
    <n v="49617"/>
    <n v="1.1989842191184472"/>
    <n v="8.7899711792329249"/>
    <n v="38703"/>
    <n v="8.0099361106072511"/>
  </r>
  <r>
    <s v="El Paso"/>
    <n v="12187564"/>
    <n v="5229749"/>
    <n v="74362890"/>
    <x v="2"/>
    <n v="4303354"/>
    <n v="1.2152727849021949"/>
    <n v="17.280216779749004"/>
    <n v="56945577"/>
    <n v="4.0473809498358726"/>
  </r>
  <r>
    <s v="Limestone"/>
    <n v="634508"/>
    <n v="140704"/>
    <n v="1231498"/>
    <x v="0"/>
    <n v="115029"/>
    <n v="1.2232045831920646"/>
    <n v="10.705978492380183"/>
    <n v="456286"/>
    <n v="6.7392744438359022"/>
  </r>
  <r>
    <s v="Grayson"/>
    <n v="3187224"/>
    <n v="852784"/>
    <n v="5083080"/>
    <x v="1"/>
    <n v="695742"/>
    <n v="1.2257187290691089"/>
    <n v="7.3059841148011762"/>
    <n v="1043072"/>
    <n v="5.8067617018952431"/>
  </r>
  <r>
    <s v="Zapata"/>
    <n v="107824"/>
    <n v="86525"/>
    <n v="232955"/>
    <x v="0"/>
    <n v="70044"/>
    <n v="1.2352949574553138"/>
    <n v="3.3258380446576439"/>
    <n v="38606"/>
    <n v="2.7746702072982696"/>
  </r>
  <r>
    <s v="Hockley"/>
    <n v="1185718"/>
    <n v="140855"/>
    <n v="1403048"/>
    <x v="0"/>
    <n v="110820"/>
    <n v="1.2710250857245984"/>
    <n v="12.660602779281717"/>
    <n v="76475"/>
    <n v="11.970519761775853"/>
  </r>
  <r>
    <s v="Hutchinson"/>
    <n v="1062411"/>
    <n v="129750"/>
    <n v="1309362"/>
    <x v="0"/>
    <n v="101632"/>
    <n v="1.2766648299748111"/>
    <n v="12.883363507556675"/>
    <n v="117201"/>
    <n v="11.730173567380353"/>
  </r>
  <r>
    <s v="Fannin"/>
    <n v="1864549"/>
    <n v="235209"/>
    <n v="2386959"/>
    <x v="0"/>
    <n v="182771"/>
    <n v="1.2869054718746409"/>
    <n v="13.059834437629602"/>
    <n v="287201"/>
    <n v="11.488463705948975"/>
  </r>
  <r>
    <s v="Cass"/>
    <n v="897390"/>
    <n v="192919"/>
    <n v="1166710"/>
    <x v="0"/>
    <n v="148742"/>
    <n v="1.2970042086297078"/>
    <n v="7.8438504255691059"/>
    <n v="76401"/>
    <n v="7.3302026327466354"/>
  </r>
  <r>
    <s v="Williamson"/>
    <n v="8457760"/>
    <n v="4062758"/>
    <n v="13930880"/>
    <x v="2"/>
    <n v="3123550"/>
    <n v="1.30068607834035"/>
    <n v="4.4599510172720143"/>
    <n v="1410362"/>
    <n v="4.008425669510653"/>
  </r>
  <r>
    <s v="Hardeman"/>
    <n v="133526"/>
    <n v="24424"/>
    <n v="205060"/>
    <x v="0"/>
    <n v="18433"/>
    <n v="1.3250149188954592"/>
    <n v="11.124613464981284"/>
    <n v="47110"/>
    <n v="8.5688710464927027"/>
  </r>
  <r>
    <s v="Wise"/>
    <n v="2188236"/>
    <n v="474522"/>
    <n v="2887540"/>
    <x v="1"/>
    <n v="356870"/>
    <n v="1.3296774735898227"/>
    <n v="8.0912937484237961"/>
    <n v="224782"/>
    <n v="7.4614229271163168"/>
  </r>
  <r>
    <s v="Kendall"/>
    <n v="1225521"/>
    <n v="319451"/>
    <n v="1971826"/>
    <x v="0"/>
    <n v="238808"/>
    <n v="1.3376896921376169"/>
    <n v="8.2569511909148776"/>
    <n v="426854"/>
    <n v="6.4695152591202971"/>
  </r>
  <r>
    <s v="Kaufman"/>
    <n v="2105848"/>
    <n v="1015319"/>
    <n v="7654819"/>
    <x v="1"/>
    <n v="750374"/>
    <n v="1.3530839288141647"/>
    <n v="10.201338265984695"/>
    <n v="4533652"/>
    <n v="4.1594818050732032"/>
  </r>
  <r>
    <s v="Denton"/>
    <n v="15228191"/>
    <n v="6356882"/>
    <n v="22890455"/>
    <x v="2"/>
    <n v="4622244"/>
    <n v="1.3752804914669152"/>
    <n v="4.9522385663759856"/>
    <n v="1305382"/>
    <n v="4.6698255219759064"/>
  </r>
  <r>
    <s v="Anderson"/>
    <n v="1728126"/>
    <n v="403152"/>
    <n v="2313814"/>
    <x v="1"/>
    <n v="292896"/>
    <n v="1.3764339560799739"/>
    <n v="7.8997801267344041"/>
    <n v="182536"/>
    <n v="7.2765691576532285"/>
  </r>
  <r>
    <s v="Galveston"/>
    <n v="8827171"/>
    <n v="2443316"/>
    <n v="15985491"/>
    <x v="2"/>
    <n v="1734351"/>
    <n v="1.4087782692200137"/>
    <n v="9.2169872188501643"/>
    <n v="4715004"/>
    <n v="6.4983887344603257"/>
  </r>
  <r>
    <s v="Grimes"/>
    <n v="1088416"/>
    <n v="210875"/>
    <n v="1398000"/>
    <x v="0"/>
    <n v="149329"/>
    <n v="1.4121503525771952"/>
    <n v="9.3618788045188808"/>
    <n v="98709"/>
    <n v="8.7008618553663393"/>
  </r>
  <r>
    <s v="Comanche"/>
    <n v="359048"/>
    <n v="99238"/>
    <n v="557358"/>
    <x v="0"/>
    <n v="69784"/>
    <n v="1.4220738278115328"/>
    <n v="7.986902441820475"/>
    <n v="99072"/>
    <n v="6.5672073827811532"/>
  </r>
  <r>
    <s v="Henderson"/>
    <n v="3071134"/>
    <n v="599593"/>
    <n v="3891519"/>
    <x v="1"/>
    <n v="417043"/>
    <n v="1.4377246470987404"/>
    <n v="9.331217644223738"/>
    <n v="220792"/>
    <n v="8.8017950187390745"/>
  </r>
  <r>
    <s v="Kerr"/>
    <n v="1502186"/>
    <n v="387049"/>
    <n v="6424169"/>
    <x v="1"/>
    <n v="266590"/>
    <n v="1.4518511572076973"/>
    <n v="24.097561799017218"/>
    <n v="4534934"/>
    <n v="7.086668667241832"/>
  </r>
  <r>
    <s v="Hamilton"/>
    <n v="125613"/>
    <n v="61301"/>
    <n v="196859"/>
    <x v="0"/>
    <n v="42104"/>
    <n v="1.4559424282728481"/>
    <n v="4.6755415162454872"/>
    <n v="9945"/>
    <n v="4.4393406802204067"/>
  </r>
  <r>
    <s v="Nacogdoches"/>
    <n v="1131559"/>
    <n v="475731"/>
    <n v="1809856"/>
    <x v="1"/>
    <n v="324810"/>
    <n v="1.4646439456913272"/>
    <n v="5.5720451956528434"/>
    <n v="202566"/>
    <n v="4.9484006034296977"/>
  </r>
  <r>
    <s v="Jack"/>
    <n v="240251"/>
    <n v="67383"/>
    <n v="363161"/>
    <x v="0"/>
    <n v="45681"/>
    <n v="1.4750771655611743"/>
    <n v="7.949935421728946"/>
    <n v="55527"/>
    <n v="6.734397232985267"/>
  </r>
  <r>
    <s v="Pecos"/>
    <n v="824107"/>
    <n v="111224"/>
    <n v="1052410"/>
    <x v="0"/>
    <n v="74581"/>
    <n v="1.4913181641436828"/>
    <n v="14.110966600072404"/>
    <n v="117079"/>
    <n v="12.541143186602486"/>
  </r>
  <r>
    <s v="Scurry"/>
    <n v="461650"/>
    <n v="126075"/>
    <n v="644889"/>
    <x v="0"/>
    <n v="83815"/>
    <n v="1.5042056911054107"/>
    <n v="7.6941955497226031"/>
    <n v="57164"/>
    <n v="7.0121696593688476"/>
  </r>
  <r>
    <s v="San Patricio"/>
    <n v="2398020"/>
    <n v="510911"/>
    <n v="3079885"/>
    <x v="1"/>
    <n v="338591"/>
    <n v="1.5089326060054757"/>
    <n v="9.0961809380639185"/>
    <n v="170954"/>
    <n v="8.5912826980043775"/>
  </r>
  <r>
    <s v="Navarro"/>
    <n v="3223830"/>
    <n v="400632"/>
    <n v="4023556"/>
    <x v="1"/>
    <n v="265382"/>
    <n v="1.509642703725196"/>
    <n v="15.1613749236949"/>
    <n v="399094"/>
    <n v="13.657527639402822"/>
  </r>
  <r>
    <s v="Wichita"/>
    <n v="4165910"/>
    <n v="1001525"/>
    <n v="13583413"/>
    <x v="1"/>
    <n v="659103"/>
    <n v="1.519527296947518"/>
    <n v="20.608938208443899"/>
    <n v="8415978"/>
    <n v="7.8401023815701034"/>
  </r>
  <r>
    <s v="Terrell"/>
    <n v="22871"/>
    <n v="5924"/>
    <n v="33795"/>
    <x v="0"/>
    <n v="3794"/>
    <n v="1.5614127569847127"/>
    <n v="8.9074855034264626"/>
    <n v="5000"/>
    <n v="7.5896151818661046"/>
  </r>
  <r>
    <s v="Morris"/>
    <n v="373792"/>
    <n v="96101"/>
    <n v="498977"/>
    <x v="0"/>
    <n v="61302"/>
    <n v="1.5676650027731558"/>
    <n v="8.1396528661381353"/>
    <n v="29084"/>
    <n v="7.6652148380150731"/>
  </r>
  <r>
    <s v="Comal"/>
    <n v="3360654"/>
    <n v="1349450"/>
    <n v="4900548"/>
    <x v="1"/>
    <n v="844910"/>
    <n v="1.5971523594228971"/>
    <n v="5.8000828490608471"/>
    <n v="190444"/>
    <n v="5.5746813270052433"/>
  </r>
  <r>
    <s v="Montgomery"/>
    <n v="20063839"/>
    <n v="5112995"/>
    <n v="28433199"/>
    <x v="2"/>
    <n v="3186347"/>
    <n v="1.6046573081965021"/>
    <n v="8.9234471324058546"/>
    <n v="3256365"/>
    <n v="7.9014727523399051"/>
  </r>
  <r>
    <s v="Randall"/>
    <n v="3670497"/>
    <n v="1143095"/>
    <n v="5790210"/>
    <x v="1"/>
    <n v="711929"/>
    <n v="1.6056306176599071"/>
    <n v="8.1331284439880935"/>
    <n v="976618"/>
    <n v="6.7613371558118853"/>
  </r>
  <r>
    <s v="Gonzales"/>
    <n v="713127"/>
    <n v="166524"/>
    <n v="913380"/>
    <x v="0"/>
    <n v="101630"/>
    <n v="1.6385319295483618"/>
    <n v="8.9873068975696153"/>
    <n v="33729"/>
    <n v="8.6554265472793475"/>
  </r>
  <r>
    <s v="Hale"/>
    <n v="924991"/>
    <n v="267494"/>
    <n v="1339225"/>
    <x v="0"/>
    <n v="163070"/>
    <n v="1.640363034279757"/>
    <n v="8.2125774207395601"/>
    <n v="146740"/>
    <n v="7.3127184644631136"/>
  </r>
  <r>
    <s v="Liberty"/>
    <n v="1808187"/>
    <n v="789765"/>
    <n v="2835552"/>
    <x v="1"/>
    <n v="479815"/>
    <n v="1.6459781374071256"/>
    <n v="5.9096776882756892"/>
    <n v="237600"/>
    <n v="5.4144868334670653"/>
  </r>
  <r>
    <s v="Midland"/>
    <n v="7242301"/>
    <n v="1452420"/>
    <n v="9864803"/>
    <x v="1"/>
    <n v="875979"/>
    <n v="1.6580534464867309"/>
    <n v="11.261460605790779"/>
    <n v="1170082"/>
    <n v="9.9257185389147455"/>
  </r>
  <r>
    <s v="Brazoria"/>
    <n v="9323911"/>
    <n v="3197562"/>
    <n v="15480033"/>
    <x v="2"/>
    <n v="1923770"/>
    <n v="1.662133207192128"/>
    <n v="8.0467171231488166"/>
    <n v="2958560"/>
    <n v="6.5088201812066933"/>
  </r>
  <r>
    <s v="Howard"/>
    <n v="664844"/>
    <n v="294750"/>
    <n v="1102253"/>
    <x v="0"/>
    <n v="176288"/>
    <n v="1.6719799419132328"/>
    <n v="6.2525696587402431"/>
    <n v="142659"/>
    <n v="5.4433313668542382"/>
  </r>
  <r>
    <s v="Cameron"/>
    <n v="5097824"/>
    <n v="3600723"/>
    <n v="11562862"/>
    <x v="2"/>
    <n v="2124275"/>
    <n v="1.6950361888173613"/>
    <n v="5.4432039166303801"/>
    <n v="2864315"/>
    <n v="4.0948309423214981"/>
  </r>
  <r>
    <s v="Harris"/>
    <n v="203555349"/>
    <n v="40288630"/>
    <n v="393324028"/>
    <x v="2"/>
    <n v="23727224"/>
    <n v="1.6979917246113578"/>
    <n v="16.576908786295437"/>
    <n v="149480049"/>
    <n v="10.276970411709351"/>
  </r>
  <r>
    <s v="Fort Bend"/>
    <n v="20114822"/>
    <n v="7153988"/>
    <n v="44407339"/>
    <x v="2"/>
    <n v="4178732"/>
    <n v="1.7119997166604606"/>
    <n v="10.626989000491058"/>
    <n v="17138529"/>
    <n v="6.5256182976079824"/>
  </r>
  <r>
    <s v="Bastrop"/>
    <n v="2593903"/>
    <n v="831005"/>
    <n v="3484475"/>
    <x v="1"/>
    <n v="480776"/>
    <n v="1.7284660631978301"/>
    <n v="7.2476059537081721"/>
    <n v="59567"/>
    <n v="7.1237083381865984"/>
  </r>
  <r>
    <s v="Collin"/>
    <n v="20361908"/>
    <n v="9525407"/>
    <n v="36691323"/>
    <x v="2"/>
    <n v="5425998"/>
    <n v="1.755512442135069"/>
    <n v="6.7621335282467854"/>
    <n v="6804008"/>
    <n v="5.5081691884147395"/>
  </r>
  <r>
    <s v="Calhoun"/>
    <n v="684529"/>
    <n v="190785"/>
    <n v="982534"/>
    <x v="0"/>
    <n v="105563"/>
    <n v="1.807309379233254"/>
    <n v="9.3075604141602639"/>
    <n v="107220"/>
    <n v="8.2918636264600281"/>
  </r>
  <r>
    <s v="Nueces"/>
    <n v="9775098"/>
    <n v="3244671"/>
    <n v="15275325"/>
    <x v="2"/>
    <n v="1789001"/>
    <n v="1.8136775775977767"/>
    <n v="8.5384664402088095"/>
    <n v="2255556"/>
    <n v="7.2776756413216095"/>
  </r>
  <r>
    <s v="Hood"/>
    <n v="1003496"/>
    <n v="577361"/>
    <n v="2064766"/>
    <x v="1"/>
    <n v="314587"/>
    <n v="1.8352983435424859"/>
    <n v="6.5634180687695292"/>
    <n v="483909"/>
    <n v="5.0251822230416385"/>
  </r>
  <r>
    <s v="Brown"/>
    <n v="1458265"/>
    <n v="357819"/>
    <n v="2209350"/>
    <x v="0"/>
    <n v="193584"/>
    <n v="1.8483913959831391"/>
    <n v="11.412875030994297"/>
    <n v="393266"/>
    <n v="9.3813744937598145"/>
  </r>
  <r>
    <s v="Travis"/>
    <n v="30480150"/>
    <n v="12045618"/>
    <n v="77955950"/>
    <x v="2"/>
    <n v="6490188"/>
    <n v="1.8559736636288502"/>
    <n v="12.011354678785883"/>
    <n v="35430182"/>
    <n v="6.5523168204064355"/>
  </r>
  <r>
    <s v="Jim Wells"/>
    <n v="314008"/>
    <n v="366690"/>
    <n v="912100"/>
    <x v="0"/>
    <n v="197564"/>
    <n v="1.8560567714765848"/>
    <n v="4.6167317932416836"/>
    <n v="231402"/>
    <n v="3.4454556498147437"/>
  </r>
  <r>
    <s v="Lee"/>
    <n v="690948"/>
    <n v="163629"/>
    <n v="965153"/>
    <x v="0"/>
    <n v="88004"/>
    <n v="1.8593359392754876"/>
    <n v="10.967149220489977"/>
    <n v="110576"/>
    <n v="9.7106608790509519"/>
  </r>
  <r>
    <s v="Taylor"/>
    <n v="7006590"/>
    <n v="1321315"/>
    <n v="9929222"/>
    <x v="1"/>
    <n v="705642"/>
    <n v="1.8725005030879682"/>
    <n v="14.071189073212762"/>
    <n v="1601317"/>
    <n v="11.801883958154418"/>
  </r>
  <r>
    <s v="La Salle"/>
    <n v="202447"/>
    <n v="66800"/>
    <n v="305560"/>
    <x v="0"/>
    <n v="35406"/>
    <n v="1.8866858724509969"/>
    <n v="8.6301756764390216"/>
    <n v="36313"/>
    <n v="7.6045585493984067"/>
  </r>
  <r>
    <s v="Ector"/>
    <n v="5208571"/>
    <n v="1587236"/>
    <n v="8186447"/>
    <x v="1"/>
    <n v="836487"/>
    <n v="1.8975022923249256"/>
    <n v="9.7866996139808506"/>
    <n v="1390640"/>
    <n v="8.1242230901376828"/>
  </r>
  <r>
    <s v="Tarrant"/>
    <n v="75377127"/>
    <n v="20142580"/>
    <n v="105125263"/>
    <x v="2"/>
    <n v="10480582"/>
    <n v="1.9218951771953123"/>
    <n v="10.030479509630286"/>
    <n v="9605556"/>
    <n v="9.1139697203838494"/>
  </r>
  <r>
    <s v="Hidalgo"/>
    <n v="16026974"/>
    <n v="8566544"/>
    <n v="35140452"/>
    <x v="2"/>
    <n v="4445994"/>
    <n v="1.9268006209635011"/>
    <n v="7.9038460240837036"/>
    <n v="10546934"/>
    <n v="5.5316129531438865"/>
  </r>
  <r>
    <s v="Panola"/>
    <n v="1226456"/>
    <n v="231789"/>
    <n v="1496183"/>
    <x v="0"/>
    <n v="119148"/>
    <n v="1.9453872494712459"/>
    <n v="12.557348843455198"/>
    <n v="37938"/>
    <n v="12.238938127371"/>
  </r>
  <r>
    <s v="Chambers"/>
    <n v="1952325"/>
    <n v="462687"/>
    <n v="2608258"/>
    <x v="1"/>
    <n v="236594"/>
    <n v="1.95561594968596"/>
    <n v="11.024193343871781"/>
    <n v="193246"/>
    <n v="10.207410162556954"/>
  </r>
  <r>
    <s v="Lamar"/>
    <n v="1083161"/>
    <n v="493460"/>
    <n v="1988501"/>
    <x v="1"/>
    <n v="251081"/>
    <n v="1.9653418617896217"/>
    <n v="7.9197589622472426"/>
    <n v="411880"/>
    <n v="6.2793321677068352"/>
  </r>
  <r>
    <s v="Fayette"/>
    <n v="904846"/>
    <n v="253159"/>
    <n v="1258387"/>
    <x v="0"/>
    <n v="128392"/>
    <n v="1.9717661536544333"/>
    <n v="9.80113246931273"/>
    <n v="100382"/>
    <n v="9.019292479282198"/>
  </r>
  <r>
    <s v="Caldwell"/>
    <n v="867730"/>
    <n v="444711"/>
    <n v="1471231"/>
    <x v="0"/>
    <n v="224712"/>
    <n v="1.9790264872369967"/>
    <n v="6.547184841040977"/>
    <n v="158790"/>
    <n v="5.8405470112855564"/>
  </r>
  <r>
    <s v="Aransas"/>
    <n v="1017593"/>
    <n v="238668"/>
    <n v="1361087"/>
    <x v="0"/>
    <n v="120241"/>
    <n v="1.9849136317894895"/>
    <n v="11.31965802014288"/>
    <n v="104826"/>
    <n v="10.447858883409154"/>
  </r>
  <r>
    <s v="Eastland"/>
    <n v="623430"/>
    <n v="181962"/>
    <n v="890063"/>
    <x v="0"/>
    <n v="90907"/>
    <n v="2.0016280374448612"/>
    <n v="9.7909181911183953"/>
    <n v="84671"/>
    <n v="8.8595157688626838"/>
  </r>
  <r>
    <s v="Menard"/>
    <n v="42121"/>
    <n v="20716"/>
    <n v="76580"/>
    <x v="0"/>
    <n v="10343"/>
    <n v="2.0029005124238615"/>
    <n v="7.404041380643914"/>
    <n v="13743"/>
    <n v="6.0753166392729385"/>
  </r>
  <r>
    <s v="Tom Green"/>
    <n v="7562125"/>
    <n v="1238062"/>
    <n v="13183398"/>
    <x v="1"/>
    <n v="591983"/>
    <n v="2.0913810024950039"/>
    <n v="22.269892885437589"/>
    <n v="4383211"/>
    <n v="14.865607627246053"/>
  </r>
  <r>
    <s v="Washington"/>
    <n v="1705779"/>
    <n v="381202"/>
    <n v="2304833"/>
    <x v="0"/>
    <n v="178773"/>
    <n v="2.1323242324064595"/>
    <n v="12.892511732756065"/>
    <n v="217852"/>
    <n v="11.673916083524917"/>
  </r>
  <r>
    <s v="Gray"/>
    <n v="835723"/>
    <n v="228375"/>
    <n v="1185242"/>
    <x v="0"/>
    <n v="106874"/>
    <n v="2.1368620992944964"/>
    <n v="11.090087392630574"/>
    <n v="121144"/>
    <n v="9.9565656754683083"/>
  </r>
  <r>
    <s v="Terry"/>
    <n v="484737"/>
    <n v="131452"/>
    <n v="671107"/>
    <x v="0"/>
    <n v="60653"/>
    <n v="2.1672794420721151"/>
    <n v="11.064695893030848"/>
    <n v="54918"/>
    <n v="10.159250160750499"/>
  </r>
  <r>
    <s v="Haskell"/>
    <n v="189499"/>
    <n v="60818"/>
    <n v="264209"/>
    <x v="0"/>
    <n v="27724"/>
    <n v="2.1936949935074304"/>
    <n v="9.5299740297215401"/>
    <n v="13892"/>
    <n v="9.0288919347857455"/>
  </r>
  <r>
    <s v="Austin"/>
    <n v="272538"/>
    <n v="350625"/>
    <n v="726851"/>
    <x v="0"/>
    <n v="158228"/>
    <n v="2.2159478726900423"/>
    <n v="4.5936939100538465"/>
    <n v="103688"/>
    <n v="3.9383863791490761"/>
  </r>
  <r>
    <s v="Andrews"/>
    <n v="781086"/>
    <n v="214116"/>
    <n v="1134888"/>
    <x v="0"/>
    <n v="95856"/>
    <n v="2.233725588382574"/>
    <n v="11.839509263895843"/>
    <n v="139686"/>
    <n v="10.382260891337005"/>
  </r>
  <r>
    <s v="Hemphill"/>
    <n v="42201"/>
    <n v="40502"/>
    <n v="89203"/>
    <x v="0"/>
    <n v="17957"/>
    <n v="2.255499248204043"/>
    <n v="4.9675892409645268"/>
    <n v="6500"/>
    <n v="4.6056134098123298"/>
  </r>
  <r>
    <s v="Karnes"/>
    <n v="216343"/>
    <n v="173025"/>
    <n v="489723"/>
    <x v="0"/>
    <n v="76097"/>
    <n v="2.2737427231034073"/>
    <n v="6.4355099412591823"/>
    <n v="100355"/>
    <n v="5.1167325912979491"/>
  </r>
  <r>
    <s v="Val Verde"/>
    <n v="742260"/>
    <n v="567032"/>
    <n v="1526665"/>
    <x v="0"/>
    <n v="247157"/>
    <n v="2.2942178453371742"/>
    <n v="6.1769037494386163"/>
    <n v="217373"/>
    <n v="5.2974101482053921"/>
  </r>
  <r>
    <s v="Falls"/>
    <n v="757846"/>
    <n v="198064"/>
    <n v="1092340"/>
    <x v="0"/>
    <n v="86097"/>
    <n v="2.3004750455881156"/>
    <n v="12.687317792722162"/>
    <n v="136430"/>
    <n v="11.102709734369373"/>
  </r>
  <r>
    <s v="Walker"/>
    <n v="1140370"/>
    <n v="909458"/>
    <n v="2274865"/>
    <x v="1"/>
    <n v="385896"/>
    <n v="2.3567437858904992"/>
    <n v="5.8950209382838903"/>
    <n v="225037"/>
    <n v="5.3118664096025876"/>
  </r>
  <r>
    <s v="Harrison"/>
    <n v="1447139"/>
    <n v="815053"/>
    <n v="2571940"/>
    <x v="1"/>
    <n v="345214"/>
    <n v="2.3610079544862028"/>
    <n v="7.4502772193479982"/>
    <n v="309748"/>
    <n v="6.5530134930796553"/>
  </r>
  <r>
    <s v="Burleson"/>
    <n v="959246"/>
    <n v="218624"/>
    <n v="1393365"/>
    <x v="0"/>
    <n v="92275"/>
    <n v="2.3692657816309941"/>
    <n v="15.100135464643728"/>
    <n v="215495"/>
    <n v="12.764779192630723"/>
  </r>
  <r>
    <s v="Bailey"/>
    <n v="240911"/>
    <n v="86482"/>
    <n v="413960"/>
    <x v="0"/>
    <n v="34964"/>
    <n v="2.4734584143690652"/>
    <n v="11.83960645235099"/>
    <n v="86567"/>
    <n v="9.3637169660221939"/>
  </r>
  <r>
    <s v="Gregg"/>
    <n v="4005543"/>
    <n v="1577577"/>
    <n v="6064442"/>
    <x v="1"/>
    <n v="627782"/>
    <n v="2.5129376121010161"/>
    <n v="9.6601081267064046"/>
    <n v="481322"/>
    <n v="8.8934056726698127"/>
  </r>
  <r>
    <s v="Ellis"/>
    <n v="5970046"/>
    <n v="2509963"/>
    <n v="9276605"/>
    <x v="1"/>
    <n v="989639"/>
    <n v="2.5362409929277243"/>
    <n v="9.3737261769190585"/>
    <n v="796596"/>
    <n v="8.5687902356313774"/>
  </r>
  <r>
    <s v="Young"/>
    <n v="446165"/>
    <n v="236846"/>
    <n v="760289"/>
    <x v="0"/>
    <n v="92744"/>
    <n v="2.5537608901923576"/>
    <n v="8.1977162943155353"/>
    <n v="77278"/>
    <n v="7.3644764081773486"/>
  </r>
  <r>
    <s v="Houston"/>
    <n v="833640"/>
    <n v="292437"/>
    <n v="1261541"/>
    <x v="0"/>
    <n v="113934"/>
    <n v="2.5667228395386803"/>
    <n v="11.072559552021346"/>
    <n v="135464"/>
    <n v="9.8835904997630202"/>
  </r>
  <r>
    <s v="Madison"/>
    <n v="421806"/>
    <n v="180637"/>
    <n v="686888"/>
    <x v="0"/>
    <n v="70001"/>
    <n v="2.5804917072613249"/>
    <n v="9.8125455350637854"/>
    <n v="84445"/>
    <n v="8.606205625633919"/>
  </r>
  <r>
    <s v="Polk"/>
    <n v="1948602"/>
    <n v="667934"/>
    <n v="2892757"/>
    <x v="1"/>
    <n v="258074"/>
    <n v="2.5881491355192696"/>
    <n v="11.209021443461953"/>
    <n v="276221"/>
    <n v="10.138704402613204"/>
  </r>
  <r>
    <s v="Nolan"/>
    <n v="1329780"/>
    <n v="192724"/>
    <n v="1571151"/>
    <x v="0"/>
    <n v="71844"/>
    <n v="2.6825343800456545"/>
    <n v="21.868924336061468"/>
    <n v="48647"/>
    <n v="21.19180446523022"/>
  </r>
  <r>
    <s v="Rockwall"/>
    <n v="2365400"/>
    <n v="1488318"/>
    <n v="4075911"/>
    <x v="1"/>
    <n v="553813"/>
    <n v="2.6874017041853477"/>
    <n v="7.3597243112747446"/>
    <n v="222193"/>
    <n v="6.9585184890928886"/>
  </r>
  <r>
    <s v="Atascosa"/>
    <n v="1122978"/>
    <n v="689516"/>
    <n v="6647861"/>
    <x v="1"/>
    <n v="252719"/>
    <n v="2.7283900300333572"/>
    <n v="26.305347045532784"/>
    <n v="4835367"/>
    <n v="7.1719736149636555"/>
  </r>
  <r>
    <s v="Dallam"/>
    <n v="189062"/>
    <n v="97867"/>
    <n v="298155"/>
    <x v="0"/>
    <n v="35524"/>
    <n v="2.7549543970273618"/>
    <n v="8.3930582141650714"/>
    <n v="11226"/>
    <n v="8.0770465037720971"/>
  </r>
  <r>
    <s v="Hays"/>
    <n v="7831901"/>
    <n v="3413026"/>
    <n v="13135278"/>
    <x v="2"/>
    <n v="1234844"/>
    <n v="2.7639329340386314"/>
    <n v="10.637196277424517"/>
    <n v="1890351"/>
    <n v="9.1063543249187759"/>
  </r>
  <r>
    <s v="Victoria"/>
    <n v="3412977"/>
    <n v="1263620"/>
    <n v="5763684"/>
    <x v="1"/>
    <n v="456042"/>
    <n v="2.7708412821626078"/>
    <n v="12.638493822937361"/>
    <n v="1087087"/>
    <n v="10.254750658930536"/>
  </r>
  <r>
    <s v="Bell"/>
    <n v="5940707"/>
    <n v="5122930"/>
    <n v="13395479"/>
    <x v="2"/>
    <n v="1847717"/>
    <n v="2.7725728561246124"/>
    <n v="7.2497460379484524"/>
    <n v="2331842"/>
    <n v="5.9877335111383401"/>
  </r>
  <r>
    <s v="Hunt"/>
    <n v="4546790"/>
    <n v="1414295"/>
    <n v="6867663"/>
    <x v="1"/>
    <n v="509607"/>
    <n v="2.7752660383393479"/>
    <n v="13.476390630426977"/>
    <n v="906578"/>
    <n v="11.697415851823072"/>
  </r>
  <r>
    <s v="Hartley"/>
    <n v="279138"/>
    <n v="78167"/>
    <n v="405902"/>
    <x v="0"/>
    <n v="28082"/>
    <n v="2.7835268143294636"/>
    <n v="14.454169930916601"/>
    <n v="48597"/>
    <n v="12.723630795527384"/>
  </r>
  <r>
    <s v="Hill"/>
    <n v="1062780"/>
    <n v="526985"/>
    <n v="1756411"/>
    <x v="0"/>
    <n v="186255"/>
    <n v="2.8293737080883736"/>
    <n v="9.4301414727121422"/>
    <n v="166646"/>
    <n v="8.535421867869319"/>
  </r>
  <r>
    <s v="Lubbock"/>
    <n v="14113300"/>
    <n v="4474173"/>
    <n v="25095029"/>
    <x v="2"/>
    <n v="1567310"/>
    <n v="2.8546828642706292"/>
    <n v="16.011528670141836"/>
    <n v="6507556"/>
    <n v="11.859474513657158"/>
  </r>
  <r>
    <s v="Sutton"/>
    <n v="135933"/>
    <n v="50764"/>
    <n v="206679"/>
    <x v="0"/>
    <n v="17459"/>
    <n v="2.9076121198235865"/>
    <n v="11.837963228134486"/>
    <n v="19982"/>
    <n v="10.693453233289421"/>
  </r>
  <r>
    <s v="Marion"/>
    <n v="244209"/>
    <n v="140677"/>
    <n v="447036"/>
    <x v="0"/>
    <n v="48052"/>
    <n v="2.9275992674602516"/>
    <n v="9.3031715641388502"/>
    <n v="62150"/>
    <n v="8.0097810705069517"/>
  </r>
  <r>
    <s v="Sterling"/>
    <n v="116995"/>
    <n v="19425"/>
    <n v="152463"/>
    <x v="0"/>
    <n v="6587"/>
    <n v="2.9489904357066949"/>
    <n v="23.146045240625476"/>
    <n v="16043"/>
    <n v="20.710490359799604"/>
  </r>
  <r>
    <s v="Potter"/>
    <n v="6031790"/>
    <n v="1743254"/>
    <n v="11330143"/>
    <x v="1"/>
    <n v="578616"/>
    <n v="3.0127995077910046"/>
    <n v="19.581454712624609"/>
    <n v="3555099"/>
    <n v="13.437312483581511"/>
  </r>
  <r>
    <s v="Brazos"/>
    <n v="7087303"/>
    <n v="3723408"/>
    <n v="13444123"/>
    <x v="1"/>
    <n v="1176041"/>
    <n v="3.1660528842106697"/>
    <n v="11.43167882752387"/>
    <n v="2633412"/>
    <n v="9.1924609771257977"/>
  </r>
  <r>
    <s v="Loving"/>
    <n v="51729"/>
    <n v="1380"/>
    <n v="58109"/>
    <x v="0"/>
    <n v="405"/>
    <n v="3.4074074074074074"/>
    <n v="143.47901234567902"/>
    <n v="5000"/>
    <n v="131.13333333333333"/>
  </r>
  <r>
    <s v="Camp"/>
    <n v="283507"/>
    <n v="220597"/>
    <n v="547186"/>
    <x v="0"/>
    <n v="63428"/>
    <n v="3.4779119631708393"/>
    <n v="8.6268840259822159"/>
    <n v="43082"/>
    <n v="7.9476571861007761"/>
  </r>
  <r>
    <s v="McLennan"/>
    <n v="10747650"/>
    <n v="4520731"/>
    <n v="16750334"/>
    <x v="2"/>
    <n v="1294490"/>
    <n v="3.4922873100603327"/>
    <n v="12.939716799666277"/>
    <n v="1481953"/>
    <n v="11.794900694481997"/>
  </r>
  <r>
    <s v="Stephens"/>
    <n v="256290"/>
    <n v="164946"/>
    <n v="485650"/>
    <x v="0"/>
    <n v="47145"/>
    <n v="3.4986955138402798"/>
    <n v="10.301198430374377"/>
    <n v="64414"/>
    <n v="8.9349029589564104"/>
  </r>
  <r>
    <s v="Reagan"/>
    <n v="220030"/>
    <n v="63839"/>
    <n v="299559"/>
    <x v="0"/>
    <n v="17998"/>
    <n v="3.5470052228025337"/>
    <n v="16.644016001777974"/>
    <n v="15690"/>
    <n v="15.772252472496945"/>
  </r>
  <r>
    <s v="Oldham"/>
    <n v="124060"/>
    <n v="35933"/>
    <n v="165943"/>
    <x v="0"/>
    <n v="9844"/>
    <n v="3.6502438033319788"/>
    <n v="16.857273466070701"/>
    <n v="5950"/>
    <n v="16.252844372206422"/>
  </r>
  <r>
    <s v="Sherman"/>
    <n v="79437"/>
    <n v="54423"/>
    <n v="141108"/>
    <x v="0"/>
    <n v="14836"/>
    <n v="3.6683068212456189"/>
    <n v="9.5111889997303862"/>
    <n v="7248"/>
    <n v="9.0226476139121061"/>
  </r>
  <r>
    <s v="Kleberg"/>
    <n v="1165301"/>
    <n v="608215"/>
    <n v="1830441"/>
    <x v="0"/>
    <n v="158235"/>
    <n v="3.8437450627231651"/>
    <n v="11.567864252535786"/>
    <n v="56925"/>
    <n v="11.208114513224002"/>
  </r>
  <r>
    <s v="Waller"/>
    <n v="2254200"/>
    <n v="1146089"/>
    <n v="3765049"/>
    <x v="1"/>
    <n v="289205"/>
    <n v="3.9628948323853321"/>
    <n v="13.01861655227261"/>
    <n v="364760"/>
    <n v="11.757365882332602"/>
  </r>
  <r>
    <s v="Kenedy"/>
    <n v="125978"/>
    <n v="9886"/>
    <n v="139864"/>
    <x v="0"/>
    <n v="1854"/>
    <n v="5.3322545846817695"/>
    <n v="75.43905070118663"/>
    <n v="4000"/>
    <n v="73.28155339805825"/>
  </r>
  <r>
    <s v="Upton"/>
    <n v="232919"/>
    <n v="99829"/>
    <n v="391421"/>
    <x v="0"/>
    <n v="17418"/>
    <n v="5.7313698472844186"/>
    <n v="22.472212653576758"/>
    <n v="58673"/>
    <n v="19.103685842232174"/>
  </r>
  <r>
    <s v="Wheeler"/>
    <n v="399638"/>
    <n v="146447"/>
    <n v="567051"/>
    <x v="0"/>
    <n v="25193"/>
    <n v="5.8130036121144766"/>
    <n v="22.508276108442821"/>
    <n v="20966"/>
    <n v="21.676060810542612"/>
  </r>
  <r>
    <s v="Crockett"/>
    <n v="285823"/>
    <n v="101664"/>
    <n v="399846"/>
    <x v="0"/>
    <n v="16427"/>
    <n v="6.1888354538260177"/>
    <n v="24.340780422475195"/>
    <n v="12359"/>
    <n v="23.588421501187071"/>
  </r>
  <r>
    <s v="Moore"/>
    <n v="563526"/>
    <n v="979300"/>
    <n v="1678209"/>
    <x v="0"/>
    <n v="104479"/>
    <n v="9.3731754706687465"/>
    <n v="16.062644167727488"/>
    <n v="135383"/>
    <n v="14.766852668957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B9AB0-654C-9349-BEAB-7C27370A0254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1:N5" firstHeaderRow="0" firstDataRow="1" firstDataCol="1"/>
  <pivotFields count="10">
    <pivotField showAll="0"/>
    <pivotField numFmtId="6" showAll="0"/>
    <pivotField numFmtId="6" showAll="0"/>
    <pivotField numFmtId="6" showAll="0"/>
    <pivotField axis="axisRow" showAll="0">
      <items count="4">
        <item x="1"/>
        <item x="0"/>
        <item x="2"/>
        <item t="default"/>
      </items>
    </pivotField>
    <pivotField numFmtId="3" showAll="0"/>
    <pivotField dataField="1" numFmtId="44" showAll="0"/>
    <pivotField numFmtId="8" showAll="0"/>
    <pivotField numFmtId="6" showAll="0"/>
    <pivotField dataField="1" numFmtId="8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isd_percapita" fld="6" subtotal="average" baseField="0" baseItem="0" numFmtId="44"/>
    <dataField name="Average of misdfel_percapita" fld="9" subtotal="average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2673-582C-DF45-957C-DAE55BD4C958}">
  <dimension ref="A1:V255"/>
  <sheetViews>
    <sheetView topLeftCell="A219" workbookViewId="0">
      <selection activeCell="C187" sqref="C187"/>
    </sheetView>
  </sheetViews>
  <sheetFormatPr baseColWidth="10" defaultRowHeight="16" x14ac:dyDescent="0.2"/>
  <cols>
    <col min="1" max="1" width="12.33203125" bestFit="1" customWidth="1"/>
    <col min="2" max="2" width="9.1640625" customWidth="1"/>
    <col min="3" max="7" width="9.1640625" bestFit="1" customWidth="1"/>
    <col min="8" max="12" width="11.83203125" bestFit="1" customWidth="1"/>
    <col min="13" max="17" width="13" bestFit="1" customWidth="1"/>
    <col min="18" max="18" width="12.83203125" bestFit="1" customWidth="1"/>
    <col min="19" max="22" width="12.6640625" bestFit="1" customWidth="1"/>
  </cols>
  <sheetData>
    <row r="1" spans="1:22" s="3" customFormat="1" x14ac:dyDescent="0.2">
      <c r="A1" s="3" t="s">
        <v>0</v>
      </c>
      <c r="B1" s="3" t="s">
        <v>283</v>
      </c>
      <c r="C1" s="3" t="s">
        <v>1</v>
      </c>
      <c r="D1" s="3" t="s">
        <v>5</v>
      </c>
      <c r="E1" s="3" t="s">
        <v>9</v>
      </c>
      <c r="F1" s="3" t="s">
        <v>13</v>
      </c>
      <c r="G1" s="3" t="s">
        <v>17</v>
      </c>
      <c r="H1" s="3" t="s">
        <v>2</v>
      </c>
      <c r="I1" s="3" t="s">
        <v>6</v>
      </c>
      <c r="J1" s="3" t="s">
        <v>10</v>
      </c>
      <c r="K1" s="3" t="s">
        <v>14</v>
      </c>
      <c r="L1" s="3" t="s">
        <v>18</v>
      </c>
      <c r="M1" s="3" t="s">
        <v>3</v>
      </c>
      <c r="N1" s="3" t="s">
        <v>7</v>
      </c>
      <c r="O1" s="3" t="s">
        <v>11</v>
      </c>
      <c r="P1" s="3" t="s">
        <v>15</v>
      </c>
      <c r="Q1" s="3" t="s">
        <v>19</v>
      </c>
      <c r="R1" s="3" t="s">
        <v>4</v>
      </c>
      <c r="S1" s="3" t="s">
        <v>8</v>
      </c>
      <c r="T1" s="3" t="s">
        <v>12</v>
      </c>
      <c r="U1" s="3" t="s">
        <v>16</v>
      </c>
      <c r="V1" s="3" t="s">
        <v>20</v>
      </c>
    </row>
    <row r="2" spans="1:22" x14ac:dyDescent="0.2">
      <c r="A2" t="s">
        <v>21</v>
      </c>
      <c r="B2" s="1" t="str">
        <f>IF(C2&lt;50001,"rural",IF(C2&lt;250001,"medium","urban"))</f>
        <v>medium</v>
      </c>
      <c r="C2" s="1">
        <v>57848</v>
      </c>
      <c r="D2" s="1">
        <v>57954</v>
      </c>
      <c r="E2" s="1">
        <v>59120</v>
      </c>
      <c r="F2" s="1">
        <v>59120</v>
      </c>
      <c r="G2" s="1">
        <v>58854</v>
      </c>
      <c r="H2" s="2">
        <v>541921</v>
      </c>
      <c r="I2" s="2">
        <v>330414</v>
      </c>
      <c r="J2" s="2">
        <v>299489</v>
      </c>
      <c r="K2" s="2">
        <v>235856</v>
      </c>
      <c r="L2" s="2">
        <v>320446</v>
      </c>
      <c r="M2" s="2">
        <v>99530</v>
      </c>
      <c r="N2" s="2">
        <v>72169</v>
      </c>
      <c r="O2" s="2">
        <v>59724</v>
      </c>
      <c r="P2" s="2">
        <v>83625</v>
      </c>
      <c r="Q2" s="2">
        <v>88104</v>
      </c>
      <c r="R2" s="2">
        <v>686636</v>
      </c>
      <c r="S2" s="2">
        <v>422371</v>
      </c>
      <c r="T2" s="2">
        <v>377197</v>
      </c>
      <c r="U2" s="2">
        <v>369242</v>
      </c>
      <c r="V2" s="2">
        <v>458368</v>
      </c>
    </row>
    <row r="3" spans="1:22" x14ac:dyDescent="0.2">
      <c r="A3" t="s">
        <v>22</v>
      </c>
      <c r="B3" s="1" t="str">
        <f>IF(C3&lt;50001,"rural",IF(C3&lt;250001,"medium","urban"))</f>
        <v>rural</v>
      </c>
      <c r="C3" s="1">
        <v>18773</v>
      </c>
      <c r="D3" s="1">
        <v>18675</v>
      </c>
      <c r="E3" s="1">
        <v>19588</v>
      </c>
      <c r="F3" s="1">
        <v>19588</v>
      </c>
      <c r="G3" s="1">
        <v>19232</v>
      </c>
      <c r="H3" s="2">
        <v>192147</v>
      </c>
      <c r="I3" s="2">
        <v>145327</v>
      </c>
      <c r="J3" s="2">
        <v>148775</v>
      </c>
      <c r="K3" s="2">
        <v>177629</v>
      </c>
      <c r="L3" s="2">
        <v>117208</v>
      </c>
      <c r="M3" s="2">
        <v>45435</v>
      </c>
      <c r="N3" s="2">
        <v>50086</v>
      </c>
      <c r="O3" s="2">
        <v>40430</v>
      </c>
      <c r="P3" s="2">
        <v>35840</v>
      </c>
      <c r="Q3" s="2">
        <v>42325</v>
      </c>
      <c r="R3" s="2">
        <v>271944</v>
      </c>
      <c r="S3" s="2">
        <v>228613</v>
      </c>
      <c r="T3" s="2">
        <v>217800</v>
      </c>
      <c r="U3" s="2">
        <v>231005</v>
      </c>
      <c r="V3" s="2">
        <v>185526</v>
      </c>
    </row>
    <row r="4" spans="1:22" x14ac:dyDescent="0.2">
      <c r="A4" t="s">
        <v>23</v>
      </c>
      <c r="B4" s="1" t="str">
        <f>IF(C4&lt;50001,"rural",IF(C4&lt;250001,"medium","urban"))</f>
        <v>medium</v>
      </c>
      <c r="C4" s="1">
        <v>86354</v>
      </c>
      <c r="D4" s="1">
        <v>86554</v>
      </c>
      <c r="E4" s="1">
        <v>90669</v>
      </c>
      <c r="F4" s="1">
        <v>90669</v>
      </c>
      <c r="G4" s="1">
        <v>92353</v>
      </c>
      <c r="H4" s="2">
        <v>248756</v>
      </c>
      <c r="I4" s="2">
        <v>368012</v>
      </c>
      <c r="J4" s="2">
        <v>221025</v>
      </c>
      <c r="K4" s="2">
        <v>230339</v>
      </c>
      <c r="L4" s="2">
        <v>310224</v>
      </c>
      <c r="M4" s="2">
        <v>55002</v>
      </c>
      <c r="N4" s="2">
        <v>44687</v>
      </c>
      <c r="O4" s="2">
        <v>20776</v>
      </c>
      <c r="P4" s="2">
        <v>26781</v>
      </c>
      <c r="Q4" s="2">
        <v>43537</v>
      </c>
      <c r="R4" s="2">
        <v>376045</v>
      </c>
      <c r="S4" s="2">
        <v>499319</v>
      </c>
      <c r="T4" s="2">
        <v>333444</v>
      </c>
      <c r="U4" s="2">
        <v>378059</v>
      </c>
      <c r="V4" s="2">
        <v>468271</v>
      </c>
    </row>
    <row r="5" spans="1:22" x14ac:dyDescent="0.2">
      <c r="A5" t="s">
        <v>24</v>
      </c>
      <c r="B5" s="1" t="str">
        <f>IF(C5&lt;50001,"rural",IF(C5&lt;250001,"medium","urban"))</f>
        <v>rural</v>
      </c>
      <c r="C5" s="1">
        <v>25219</v>
      </c>
      <c r="D5" s="1">
        <v>24693</v>
      </c>
      <c r="E5" s="1">
        <v>23649</v>
      </c>
      <c r="F5" s="1">
        <v>23649</v>
      </c>
      <c r="G5" s="1">
        <v>23031</v>
      </c>
      <c r="H5" s="2">
        <v>269188</v>
      </c>
      <c r="I5" s="2">
        <v>243439</v>
      </c>
      <c r="J5" s="2">
        <v>139748</v>
      </c>
      <c r="K5" s="2">
        <v>172261</v>
      </c>
      <c r="L5" s="2">
        <v>192957</v>
      </c>
      <c r="M5" s="2">
        <v>40797</v>
      </c>
      <c r="N5" s="2">
        <v>51187</v>
      </c>
      <c r="O5" s="2">
        <v>30552</v>
      </c>
      <c r="P5" s="2">
        <v>49742</v>
      </c>
      <c r="Q5" s="2">
        <v>66390</v>
      </c>
      <c r="R5" s="2">
        <v>350736</v>
      </c>
      <c r="S5" s="2">
        <v>313267</v>
      </c>
      <c r="T5" s="2">
        <v>185538</v>
      </c>
      <c r="U5" s="2">
        <v>234089</v>
      </c>
      <c r="V5" s="2">
        <v>277457</v>
      </c>
    </row>
    <row r="6" spans="1:22" x14ac:dyDescent="0.2">
      <c r="A6" t="s">
        <v>25</v>
      </c>
      <c r="B6" s="1" t="str">
        <f>IF(C6&lt;50001,"rural",IF(C6&lt;250001,"medium","urban"))</f>
        <v>rural</v>
      </c>
      <c r="C6" s="1">
        <v>8712</v>
      </c>
      <c r="D6" s="1">
        <v>8517</v>
      </c>
      <c r="E6" s="1">
        <v>9135</v>
      </c>
      <c r="F6" s="1">
        <v>9135</v>
      </c>
      <c r="G6" s="1">
        <v>9625</v>
      </c>
      <c r="H6" s="2">
        <v>36697</v>
      </c>
      <c r="I6" s="2">
        <v>44757</v>
      </c>
      <c r="J6" s="2">
        <v>26947</v>
      </c>
      <c r="K6" s="2">
        <v>37622</v>
      </c>
      <c r="L6" s="2">
        <v>25516</v>
      </c>
      <c r="M6" s="2">
        <v>5130</v>
      </c>
      <c r="N6" s="2">
        <v>4082</v>
      </c>
      <c r="O6" s="2">
        <v>3800</v>
      </c>
      <c r="P6" s="2">
        <v>8826</v>
      </c>
      <c r="Q6" s="2">
        <v>6038</v>
      </c>
      <c r="R6" s="2">
        <v>43896</v>
      </c>
      <c r="S6" s="2">
        <v>65631</v>
      </c>
      <c r="T6" s="2">
        <v>32816</v>
      </c>
      <c r="U6" s="2">
        <v>48667</v>
      </c>
      <c r="V6" s="2">
        <v>36681</v>
      </c>
    </row>
    <row r="7" spans="1:22" x14ac:dyDescent="0.2">
      <c r="A7" t="s">
        <v>26</v>
      </c>
      <c r="B7" s="1" t="str">
        <f>IF(C7&lt;50001,"rural",IF(C7&lt;250001,"medium","urban"))</f>
        <v>rural</v>
      </c>
      <c r="C7" s="1">
        <v>1859</v>
      </c>
      <c r="D7" s="1">
        <v>1823</v>
      </c>
      <c r="E7" s="1">
        <v>2028</v>
      </c>
      <c r="F7" s="1">
        <v>2028</v>
      </c>
      <c r="G7" s="1">
        <v>1949</v>
      </c>
      <c r="H7" s="2">
        <v>2004</v>
      </c>
      <c r="I7" s="2">
        <v>9300</v>
      </c>
      <c r="J7" s="2">
        <v>7375</v>
      </c>
      <c r="K7" s="2">
        <v>4700</v>
      </c>
      <c r="L7" s="2">
        <v>5000</v>
      </c>
      <c r="M7" s="2">
        <v>1503</v>
      </c>
      <c r="N7" s="2">
        <v>600</v>
      </c>
      <c r="O7" s="2">
        <v>0</v>
      </c>
      <c r="P7" s="2">
        <v>600</v>
      </c>
      <c r="Q7" s="2">
        <v>1700</v>
      </c>
      <c r="R7" s="2">
        <v>17507</v>
      </c>
      <c r="S7" s="2">
        <v>10900</v>
      </c>
      <c r="T7" s="2">
        <v>8375</v>
      </c>
      <c r="U7" s="2">
        <v>6300</v>
      </c>
      <c r="V7" s="2">
        <v>8800</v>
      </c>
    </row>
    <row r="8" spans="1:22" x14ac:dyDescent="0.2">
      <c r="A8" t="s">
        <v>27</v>
      </c>
      <c r="B8" s="1" t="str">
        <f>IF(C8&lt;50001,"rural",IF(C8&lt;250001,"medium","urban"))</f>
        <v>medium</v>
      </c>
      <c r="C8" s="1">
        <v>50320</v>
      </c>
      <c r="D8" s="1">
        <v>49657</v>
      </c>
      <c r="E8" s="1">
        <v>51233</v>
      </c>
      <c r="F8" s="1">
        <v>51233</v>
      </c>
      <c r="G8" s="1">
        <v>50276</v>
      </c>
      <c r="H8" s="2">
        <v>343657</v>
      </c>
      <c r="I8" s="2">
        <v>103080</v>
      </c>
      <c r="J8" s="2">
        <v>139685</v>
      </c>
      <c r="K8" s="2">
        <v>236354</v>
      </c>
      <c r="L8" s="2">
        <v>300202</v>
      </c>
      <c r="M8" s="2">
        <v>102772</v>
      </c>
      <c r="N8" s="2">
        <v>127976</v>
      </c>
      <c r="O8" s="2">
        <v>107000</v>
      </c>
      <c r="P8" s="2">
        <v>144523</v>
      </c>
      <c r="Q8" s="2">
        <v>207245</v>
      </c>
      <c r="R8" s="2">
        <v>2409351</v>
      </c>
      <c r="S8" s="2">
        <v>1088529</v>
      </c>
      <c r="T8" s="2">
        <v>2163341</v>
      </c>
      <c r="U8" s="2">
        <v>423683</v>
      </c>
      <c r="V8" s="2">
        <v>562957</v>
      </c>
    </row>
    <row r="9" spans="1:22" x14ac:dyDescent="0.2">
      <c r="A9" t="s">
        <v>28</v>
      </c>
      <c r="B9" s="1" t="str">
        <f>IF(C9&lt;50001,"rural",IF(C9&lt;250001,"medium","urban"))</f>
        <v>rural</v>
      </c>
      <c r="C9" s="1">
        <v>31331</v>
      </c>
      <c r="D9" s="1">
        <v>30485</v>
      </c>
      <c r="E9" s="1">
        <v>32344</v>
      </c>
      <c r="F9" s="1">
        <v>32344</v>
      </c>
      <c r="G9" s="1">
        <v>31724</v>
      </c>
      <c r="H9" s="2">
        <v>78774</v>
      </c>
      <c r="I9" s="2">
        <v>59140</v>
      </c>
      <c r="J9" s="2">
        <v>46318</v>
      </c>
      <c r="K9" s="2">
        <v>50846</v>
      </c>
      <c r="L9" s="2">
        <v>37460</v>
      </c>
      <c r="M9" s="2">
        <v>52221</v>
      </c>
      <c r="N9" s="2">
        <v>60526</v>
      </c>
      <c r="O9" s="2">
        <v>73016</v>
      </c>
      <c r="P9" s="2">
        <v>99181</v>
      </c>
      <c r="Q9" s="2">
        <v>65681</v>
      </c>
      <c r="R9" s="2">
        <v>150733</v>
      </c>
      <c r="S9" s="2">
        <v>139402</v>
      </c>
      <c r="T9" s="2">
        <v>139402</v>
      </c>
      <c r="U9" s="2">
        <v>169777</v>
      </c>
      <c r="V9" s="2">
        <v>127537</v>
      </c>
    </row>
    <row r="10" spans="1:22" x14ac:dyDescent="0.2">
      <c r="A10" t="s">
        <v>29</v>
      </c>
      <c r="B10" s="1" t="str">
        <f>IF(C10&lt;50001,"rural",IF(C10&lt;250001,"medium","urban"))</f>
        <v>rural</v>
      </c>
      <c r="C10" s="1">
        <v>6777</v>
      </c>
      <c r="D10" s="1">
        <v>6767</v>
      </c>
      <c r="E10" s="1">
        <v>7082</v>
      </c>
      <c r="F10" s="1">
        <v>7082</v>
      </c>
      <c r="G10" s="1">
        <v>7256</v>
      </c>
      <c r="H10" s="2">
        <v>44660</v>
      </c>
      <c r="I10" s="2">
        <v>41190</v>
      </c>
      <c r="J10" s="2">
        <v>47922</v>
      </c>
      <c r="K10" s="2">
        <v>41973</v>
      </c>
      <c r="L10" s="2">
        <v>65166</v>
      </c>
      <c r="M10" s="2">
        <v>20741</v>
      </c>
      <c r="N10" s="2">
        <v>24911</v>
      </c>
      <c r="O10" s="2">
        <v>25605</v>
      </c>
      <c r="P10" s="2">
        <v>9675</v>
      </c>
      <c r="Q10" s="2">
        <v>5550</v>
      </c>
      <c r="R10" s="2">
        <v>81827</v>
      </c>
      <c r="S10" s="2">
        <v>79424</v>
      </c>
      <c r="T10" s="2">
        <v>86762</v>
      </c>
      <c r="U10" s="2">
        <v>64795</v>
      </c>
      <c r="V10" s="2">
        <v>101152</v>
      </c>
    </row>
    <row r="11" spans="1:22" x14ac:dyDescent="0.2">
      <c r="A11" t="s">
        <v>30</v>
      </c>
      <c r="B11" s="1" t="str">
        <f>IF(C11&lt;50001,"rural",IF(C11&lt;250001,"medium","urban"))</f>
        <v>rural</v>
      </c>
      <c r="C11" s="1">
        <v>22169</v>
      </c>
      <c r="D11" s="1">
        <v>21937</v>
      </c>
      <c r="E11" s="1">
        <v>23360</v>
      </c>
      <c r="F11" s="1">
        <v>23360</v>
      </c>
      <c r="G11" s="1">
        <v>22874</v>
      </c>
      <c r="H11" s="2">
        <v>26817</v>
      </c>
      <c r="I11" s="2">
        <v>40598</v>
      </c>
      <c r="J11" s="2">
        <v>86017</v>
      </c>
      <c r="K11" s="2">
        <v>101974</v>
      </c>
      <c r="L11" s="2">
        <v>94852</v>
      </c>
      <c r="M11" s="2">
        <v>2418</v>
      </c>
      <c r="N11" s="2">
        <v>2038</v>
      </c>
      <c r="O11" s="2">
        <v>11200</v>
      </c>
      <c r="P11" s="2">
        <v>17525</v>
      </c>
      <c r="Q11" s="2">
        <v>12340</v>
      </c>
      <c r="R11" s="2">
        <v>147659</v>
      </c>
      <c r="S11" s="2">
        <v>151278</v>
      </c>
      <c r="T11" s="2">
        <v>151658</v>
      </c>
      <c r="U11" s="2">
        <v>127354</v>
      </c>
      <c r="V11" s="2">
        <v>115682</v>
      </c>
    </row>
    <row r="12" spans="1:22" x14ac:dyDescent="0.2">
      <c r="A12" t="s">
        <v>31</v>
      </c>
      <c r="B12" s="1" t="str">
        <f>IF(C12&lt;50001,"rural",IF(C12&lt;250001,"medium","urban"))</f>
        <v>medium</v>
      </c>
      <c r="C12" s="1">
        <v>107810</v>
      </c>
      <c r="D12" s="1">
        <v>104146</v>
      </c>
      <c r="E12" s="1">
        <v>90262</v>
      </c>
      <c r="F12" s="1">
        <v>90262</v>
      </c>
      <c r="G12" s="1">
        <v>88296</v>
      </c>
      <c r="H12" s="2">
        <v>590471</v>
      </c>
      <c r="I12" s="2">
        <v>487385</v>
      </c>
      <c r="J12" s="2">
        <v>259578</v>
      </c>
      <c r="K12" s="2">
        <v>598781</v>
      </c>
      <c r="L12" s="2">
        <v>657688</v>
      </c>
      <c r="M12" s="2">
        <v>190131</v>
      </c>
      <c r="N12" s="2">
        <v>142721</v>
      </c>
      <c r="O12" s="2">
        <v>121312</v>
      </c>
      <c r="P12" s="2">
        <v>146885</v>
      </c>
      <c r="Q12" s="2">
        <v>229956</v>
      </c>
      <c r="R12" s="2">
        <v>796261</v>
      </c>
      <c r="S12" s="2">
        <v>636156</v>
      </c>
      <c r="T12" s="2">
        <v>389003</v>
      </c>
      <c r="U12" s="2">
        <v>758236</v>
      </c>
      <c r="V12" s="2">
        <v>904819</v>
      </c>
    </row>
    <row r="13" spans="1:22" x14ac:dyDescent="0.2">
      <c r="A13" t="s">
        <v>32</v>
      </c>
      <c r="B13" s="1" t="str">
        <f>IF(C13&lt;50001,"rural",IF(C13&lt;250001,"medium","urban"))</f>
        <v>rural</v>
      </c>
      <c r="C13" s="1">
        <v>3489</v>
      </c>
      <c r="D13" s="1">
        <v>3475</v>
      </c>
      <c r="E13" s="1">
        <v>3754</v>
      </c>
      <c r="F13" s="1">
        <v>3754</v>
      </c>
      <c r="G13" s="1">
        <v>3740</v>
      </c>
      <c r="H13" s="2">
        <v>29974</v>
      </c>
      <c r="I13" s="2">
        <v>14461</v>
      </c>
      <c r="J13" s="2">
        <v>13955</v>
      </c>
      <c r="K13" s="2">
        <v>47034</v>
      </c>
      <c r="L13" s="2">
        <v>50595</v>
      </c>
      <c r="M13" s="2">
        <v>1700</v>
      </c>
      <c r="N13" s="2">
        <v>2250</v>
      </c>
      <c r="O13" s="2">
        <v>2400</v>
      </c>
      <c r="P13" s="2">
        <v>300</v>
      </c>
      <c r="Q13" s="2">
        <v>400</v>
      </c>
      <c r="R13" s="2">
        <v>32674</v>
      </c>
      <c r="S13" s="2">
        <v>17711</v>
      </c>
      <c r="T13" s="2">
        <v>17355</v>
      </c>
      <c r="U13" s="2">
        <v>48334</v>
      </c>
      <c r="V13" s="2">
        <v>52240</v>
      </c>
    </row>
    <row r="14" spans="1:22" x14ac:dyDescent="0.2">
      <c r="A14" t="s">
        <v>33</v>
      </c>
      <c r="B14" s="1" t="str">
        <f>IF(C14&lt;50001,"rural",IF(C14&lt;250001,"medium","urban"))</f>
        <v>rural</v>
      </c>
      <c r="C14" s="1">
        <v>30360</v>
      </c>
      <c r="D14" s="1">
        <v>30613</v>
      </c>
      <c r="E14" s="1">
        <v>33571</v>
      </c>
      <c r="F14" s="1">
        <v>33571</v>
      </c>
      <c r="G14" s="1">
        <v>33039</v>
      </c>
      <c r="H14" s="2">
        <v>48226</v>
      </c>
      <c r="I14" s="2">
        <v>42701</v>
      </c>
      <c r="J14" s="2">
        <v>39993</v>
      </c>
      <c r="K14" s="2">
        <v>38267</v>
      </c>
      <c r="L14" s="2">
        <v>31360</v>
      </c>
      <c r="M14" s="2">
        <v>4267</v>
      </c>
      <c r="N14" s="2">
        <v>1063</v>
      </c>
      <c r="O14" s="2">
        <v>0</v>
      </c>
      <c r="P14" s="2">
        <v>408</v>
      </c>
      <c r="Q14" s="2">
        <v>906</v>
      </c>
      <c r="R14" s="2">
        <v>1504667</v>
      </c>
      <c r="S14" s="2">
        <v>1339766</v>
      </c>
      <c r="T14" s="2">
        <v>1328722</v>
      </c>
      <c r="U14" s="2">
        <v>1331398</v>
      </c>
      <c r="V14" s="2">
        <v>1121518</v>
      </c>
    </row>
    <row r="15" spans="1:22" x14ac:dyDescent="0.2">
      <c r="A15" t="s">
        <v>34</v>
      </c>
      <c r="B15" s="1" t="str">
        <f>IF(C15&lt;50001,"rural",IF(C15&lt;250001,"medium","urban"))</f>
        <v>urban</v>
      </c>
      <c r="C15" s="1">
        <v>388804</v>
      </c>
      <c r="D15" s="1">
        <v>378140</v>
      </c>
      <c r="E15" s="1">
        <v>362093</v>
      </c>
      <c r="F15" s="1">
        <v>362093</v>
      </c>
      <c r="G15" s="1">
        <v>356587</v>
      </c>
      <c r="H15" s="2">
        <v>1458431</v>
      </c>
      <c r="I15" s="2">
        <v>1261154</v>
      </c>
      <c r="J15" s="2">
        <v>726109</v>
      </c>
      <c r="K15" s="2">
        <v>1114974</v>
      </c>
      <c r="L15" s="2">
        <v>1380039</v>
      </c>
      <c r="M15" s="2">
        <v>1170370</v>
      </c>
      <c r="N15" s="2">
        <v>1089673</v>
      </c>
      <c r="O15" s="2">
        <v>901837</v>
      </c>
      <c r="P15" s="2">
        <v>885980</v>
      </c>
      <c r="Q15" s="2">
        <v>1075070</v>
      </c>
      <c r="R15" s="2">
        <v>3013011</v>
      </c>
      <c r="S15" s="2">
        <v>2671541</v>
      </c>
      <c r="T15" s="2">
        <v>2037555</v>
      </c>
      <c r="U15" s="2">
        <v>2610809</v>
      </c>
      <c r="V15" s="2">
        <v>3062563</v>
      </c>
    </row>
    <row r="16" spans="1:22" x14ac:dyDescent="0.2">
      <c r="A16" t="s">
        <v>35</v>
      </c>
      <c r="B16" s="1" t="str">
        <f>IF(C16&lt;50001,"rural",IF(C16&lt;250001,"medium","urban"))</f>
        <v>urban</v>
      </c>
      <c r="C16" s="1">
        <v>2062280</v>
      </c>
      <c r="D16" s="1">
        <v>2050463</v>
      </c>
      <c r="E16" s="1">
        <v>2006193</v>
      </c>
      <c r="F16" s="1">
        <v>2006193</v>
      </c>
      <c r="G16" s="1">
        <v>1991779</v>
      </c>
      <c r="H16" s="2">
        <v>9683067</v>
      </c>
      <c r="I16" s="2">
        <v>7847853</v>
      </c>
      <c r="J16" s="2">
        <v>4800318</v>
      </c>
      <c r="K16" s="2">
        <v>6643498</v>
      </c>
      <c r="L16" s="2">
        <v>9413464</v>
      </c>
      <c r="M16" s="2">
        <v>2692629</v>
      </c>
      <c r="N16" s="2">
        <v>2203216</v>
      </c>
      <c r="O16" s="2">
        <v>2089410</v>
      </c>
      <c r="P16" s="2">
        <v>1491894</v>
      </c>
      <c r="Q16" s="2">
        <v>2749958</v>
      </c>
      <c r="R16" s="2">
        <v>19414622</v>
      </c>
      <c r="S16" s="2">
        <v>14362470</v>
      </c>
      <c r="T16" s="2">
        <v>10059177</v>
      </c>
      <c r="U16" s="2">
        <v>11265989</v>
      </c>
      <c r="V16" s="2">
        <v>15088968</v>
      </c>
    </row>
    <row r="17" spans="1:22" x14ac:dyDescent="0.2">
      <c r="A17" t="s">
        <v>36</v>
      </c>
      <c r="B17" s="1" t="str">
        <f>IF(C17&lt;50001,"rural",IF(C17&lt;250001,"medium","urban"))</f>
        <v>rural</v>
      </c>
      <c r="C17" s="1">
        <v>12735</v>
      </c>
      <c r="D17" s="1">
        <v>12171</v>
      </c>
      <c r="E17" s="1">
        <v>12365</v>
      </c>
      <c r="F17" s="1">
        <v>12365</v>
      </c>
      <c r="G17" s="1">
        <v>11835</v>
      </c>
      <c r="H17" s="2">
        <v>17616</v>
      </c>
      <c r="I17" s="2">
        <v>21105</v>
      </c>
      <c r="J17" s="2">
        <v>32203</v>
      </c>
      <c r="K17" s="2">
        <v>44605</v>
      </c>
      <c r="L17" s="2">
        <v>40895</v>
      </c>
      <c r="M17" s="2">
        <v>900</v>
      </c>
      <c r="N17" s="2">
        <v>1000</v>
      </c>
      <c r="O17" s="2">
        <v>0</v>
      </c>
      <c r="P17" s="2">
        <v>7050</v>
      </c>
      <c r="Q17" s="2">
        <v>9955</v>
      </c>
      <c r="R17" s="2">
        <v>60379</v>
      </c>
      <c r="S17" s="2">
        <v>53423</v>
      </c>
      <c r="T17" s="2">
        <v>37761</v>
      </c>
      <c r="U17" s="2">
        <v>56788</v>
      </c>
      <c r="V17" s="2">
        <v>58182</v>
      </c>
    </row>
    <row r="18" spans="1:22" x14ac:dyDescent="0.2">
      <c r="A18" t="s">
        <v>37</v>
      </c>
      <c r="B18" s="1" t="str">
        <f>IF(C18&lt;50001,"rural",IF(C18&lt;250001,"medium","urban"))</f>
        <v>rural</v>
      </c>
      <c r="C18">
        <v>550</v>
      </c>
      <c r="D18">
        <v>624</v>
      </c>
      <c r="E18">
        <v>686</v>
      </c>
      <c r="F18">
        <v>686</v>
      </c>
      <c r="G18">
        <v>666</v>
      </c>
      <c r="H18" s="2">
        <v>900</v>
      </c>
      <c r="I18" s="2">
        <v>1200</v>
      </c>
      <c r="J18" s="2">
        <v>2650</v>
      </c>
      <c r="K18" s="2">
        <v>600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4750</v>
      </c>
      <c r="S18" s="2">
        <v>4450</v>
      </c>
      <c r="T18" s="2">
        <v>3650</v>
      </c>
      <c r="U18" s="2">
        <v>1600</v>
      </c>
      <c r="V18" s="2">
        <v>1000</v>
      </c>
    </row>
    <row r="19" spans="1:22" x14ac:dyDescent="0.2">
      <c r="A19" t="s">
        <v>38</v>
      </c>
      <c r="B19" s="1" t="str">
        <f>IF(C19&lt;50001,"rural",IF(C19&lt;250001,"medium","urban"))</f>
        <v>rural</v>
      </c>
      <c r="C19" s="1">
        <v>18689</v>
      </c>
      <c r="D19" s="1">
        <v>18315</v>
      </c>
      <c r="E19" s="1">
        <v>19146</v>
      </c>
      <c r="F19" s="1">
        <v>19146</v>
      </c>
      <c r="G19" s="1">
        <v>18882</v>
      </c>
      <c r="H19" s="2">
        <v>51479</v>
      </c>
      <c r="I19" s="2">
        <v>46141</v>
      </c>
      <c r="J19" s="2">
        <v>46649</v>
      </c>
      <c r="K19" s="2">
        <v>48402</v>
      </c>
      <c r="L19" s="2">
        <v>52138</v>
      </c>
      <c r="M19" s="2">
        <v>29593</v>
      </c>
      <c r="N19" s="2">
        <v>29235</v>
      </c>
      <c r="O19" s="2">
        <v>12812</v>
      </c>
      <c r="P19" s="2">
        <v>12511</v>
      </c>
      <c r="Q19" s="2">
        <v>27391</v>
      </c>
      <c r="R19" s="2">
        <v>93876</v>
      </c>
      <c r="S19" s="2">
        <v>85250</v>
      </c>
      <c r="T19" s="2">
        <v>69910</v>
      </c>
      <c r="U19" s="2">
        <v>73713</v>
      </c>
      <c r="V19" s="2">
        <v>102068</v>
      </c>
    </row>
    <row r="20" spans="1:22" x14ac:dyDescent="0.2">
      <c r="A20" t="s">
        <v>39</v>
      </c>
      <c r="B20" s="1" t="str">
        <f>IF(C20&lt;50001,"rural",IF(C20&lt;250001,"medium","urban"))</f>
        <v>medium</v>
      </c>
      <c r="C20" s="1">
        <v>91532</v>
      </c>
      <c r="D20" s="1">
        <v>91083</v>
      </c>
      <c r="E20" s="1">
        <v>95897</v>
      </c>
      <c r="F20" s="1">
        <v>95897</v>
      </c>
      <c r="G20" s="1">
        <v>97488</v>
      </c>
      <c r="H20" s="2">
        <v>378377</v>
      </c>
      <c r="I20" s="2">
        <v>485560</v>
      </c>
      <c r="J20" s="2">
        <v>95868</v>
      </c>
      <c r="K20" s="2">
        <v>116164</v>
      </c>
      <c r="L20" s="2">
        <v>133704</v>
      </c>
      <c r="M20" s="2">
        <v>46257</v>
      </c>
      <c r="N20" s="2">
        <v>24125</v>
      </c>
      <c r="O20" s="2">
        <v>65018</v>
      </c>
      <c r="P20" s="2">
        <v>46750</v>
      </c>
      <c r="Q20" s="2">
        <v>14350</v>
      </c>
      <c r="R20" s="2">
        <v>1357824</v>
      </c>
      <c r="S20" s="2">
        <v>1314690</v>
      </c>
      <c r="T20" s="2">
        <v>1037990</v>
      </c>
      <c r="U20" s="2">
        <v>1079328</v>
      </c>
      <c r="V20" s="2">
        <v>935386</v>
      </c>
    </row>
    <row r="21" spans="1:22" x14ac:dyDescent="0.2">
      <c r="A21" t="s">
        <v>40</v>
      </c>
      <c r="B21" s="1" t="str">
        <f>IF(C21&lt;50001,"rural",IF(C21&lt;250001,"medium","urban"))</f>
        <v>urban</v>
      </c>
      <c r="C21" s="1">
        <v>392273</v>
      </c>
      <c r="D21" s="1">
        <v>382691</v>
      </c>
      <c r="E21" s="1">
        <v>382874</v>
      </c>
      <c r="F21" s="1">
        <v>382874</v>
      </c>
      <c r="G21" s="1">
        <v>383058</v>
      </c>
      <c r="H21" s="2">
        <v>2298272</v>
      </c>
      <c r="I21" s="2">
        <v>2152740</v>
      </c>
      <c r="J21" s="2">
        <v>1487876</v>
      </c>
      <c r="K21" s="2">
        <v>1405066</v>
      </c>
      <c r="L21" s="2">
        <v>1979957</v>
      </c>
      <c r="M21" s="2">
        <v>830307</v>
      </c>
      <c r="N21" s="2">
        <v>733666</v>
      </c>
      <c r="O21" s="2">
        <v>590519</v>
      </c>
      <c r="P21" s="2">
        <v>418670</v>
      </c>
      <c r="Q21" s="2">
        <v>624400</v>
      </c>
      <c r="R21" s="2">
        <v>3903482</v>
      </c>
      <c r="S21" s="2">
        <v>3429919</v>
      </c>
      <c r="T21" s="2">
        <v>2592013</v>
      </c>
      <c r="U21" s="2">
        <v>2358580</v>
      </c>
      <c r="V21" s="2">
        <v>3196039</v>
      </c>
    </row>
    <row r="22" spans="1:22" x14ac:dyDescent="0.2">
      <c r="A22" t="s">
        <v>41</v>
      </c>
      <c r="B22" s="1" t="str">
        <f>IF(C22&lt;50001,"rural",IF(C22&lt;250001,"medium","urban"))</f>
        <v>medium</v>
      </c>
      <c r="C22" s="1">
        <v>243443</v>
      </c>
      <c r="D22" s="1">
        <v>238164</v>
      </c>
      <c r="E22" s="1">
        <v>233071</v>
      </c>
      <c r="F22" s="1">
        <v>233071</v>
      </c>
      <c r="G22" s="1">
        <v>228292</v>
      </c>
      <c r="H22" s="2">
        <v>2251394</v>
      </c>
      <c r="I22" s="2">
        <v>1220051</v>
      </c>
      <c r="J22" s="2">
        <v>979003</v>
      </c>
      <c r="K22" s="2">
        <v>1254572</v>
      </c>
      <c r="L22" s="2">
        <v>1382283</v>
      </c>
      <c r="M22" s="2">
        <v>1332864</v>
      </c>
      <c r="N22" s="2">
        <v>722933</v>
      </c>
      <c r="O22" s="2">
        <v>498078</v>
      </c>
      <c r="P22" s="2">
        <v>513595</v>
      </c>
      <c r="Q22" s="2">
        <v>655938</v>
      </c>
      <c r="R22" s="2">
        <v>4786616</v>
      </c>
      <c r="S22" s="2">
        <v>2358172</v>
      </c>
      <c r="T22" s="2">
        <v>1894616</v>
      </c>
      <c r="U22" s="2">
        <v>2189039</v>
      </c>
      <c r="V22" s="2">
        <v>2215680</v>
      </c>
    </row>
    <row r="23" spans="1:22" x14ac:dyDescent="0.2">
      <c r="A23" t="s">
        <v>42</v>
      </c>
      <c r="B23" s="1" t="str">
        <f>IF(C23&lt;50001,"rural",IF(C23&lt;250001,"medium","urban"))</f>
        <v>rural</v>
      </c>
      <c r="C23" s="1">
        <v>9361</v>
      </c>
      <c r="D23" s="1">
        <v>9457</v>
      </c>
      <c r="E23" s="1">
        <v>9055</v>
      </c>
      <c r="F23" s="1">
        <v>9055</v>
      </c>
      <c r="G23" s="1">
        <v>9128</v>
      </c>
      <c r="H23" s="2">
        <v>9404</v>
      </c>
      <c r="I23" s="2">
        <v>574</v>
      </c>
      <c r="J23" s="2">
        <v>15381</v>
      </c>
      <c r="K23" s="2">
        <v>2007</v>
      </c>
      <c r="L23" s="2">
        <v>103159</v>
      </c>
      <c r="M23" s="2">
        <v>995</v>
      </c>
      <c r="N23" s="2">
        <v>0</v>
      </c>
      <c r="O23" s="2">
        <v>256</v>
      </c>
      <c r="P23" s="2">
        <v>880</v>
      </c>
      <c r="Q23" s="2">
        <v>391</v>
      </c>
      <c r="R23" s="2">
        <v>96278</v>
      </c>
      <c r="S23" s="2">
        <v>84810</v>
      </c>
      <c r="T23" s="2">
        <v>87973</v>
      </c>
      <c r="U23" s="2">
        <v>93633</v>
      </c>
      <c r="V23" s="2">
        <v>171091</v>
      </c>
    </row>
    <row r="24" spans="1:22" x14ac:dyDescent="0.2">
      <c r="A24" t="s">
        <v>43</v>
      </c>
      <c r="B24" s="1" t="str">
        <f>IF(C24&lt;50001,"rural",IF(C24&lt;250001,"medium","urban"))</f>
        <v>rural</v>
      </c>
      <c r="C24" s="1">
        <v>1438</v>
      </c>
      <c r="D24" s="1">
        <v>1400</v>
      </c>
      <c r="E24" s="1">
        <v>1599</v>
      </c>
      <c r="F24" s="1">
        <v>1599</v>
      </c>
      <c r="G24" s="1">
        <v>1535</v>
      </c>
      <c r="H24" s="2">
        <v>1700</v>
      </c>
      <c r="I24" s="2">
        <v>4000</v>
      </c>
      <c r="J24" s="2">
        <v>400</v>
      </c>
      <c r="K24" s="2">
        <v>2000</v>
      </c>
      <c r="L24" s="2">
        <v>400</v>
      </c>
      <c r="M24" s="2">
        <v>300</v>
      </c>
      <c r="N24" s="2">
        <v>700</v>
      </c>
      <c r="O24" s="2">
        <v>200</v>
      </c>
      <c r="P24" s="2">
        <v>100</v>
      </c>
      <c r="Q24" s="2">
        <v>400</v>
      </c>
      <c r="R24" s="2">
        <v>3000</v>
      </c>
      <c r="S24" s="2">
        <v>5700</v>
      </c>
      <c r="T24" s="2">
        <v>1600</v>
      </c>
      <c r="U24" s="2">
        <v>3100</v>
      </c>
      <c r="V24" s="2">
        <v>1800</v>
      </c>
    </row>
    <row r="25" spans="1:22" x14ac:dyDescent="0.2">
      <c r="A25" t="s">
        <v>44</v>
      </c>
      <c r="B25" s="1" t="str">
        <f>IF(C25&lt;50001,"rural",IF(C25&lt;250001,"medium","urban"))</f>
        <v>rural</v>
      </c>
      <c r="C25" s="1">
        <v>6958</v>
      </c>
      <c r="D25" s="1">
        <v>6910</v>
      </c>
      <c r="E25" s="1">
        <v>7060</v>
      </c>
      <c r="F25" s="1">
        <v>7060</v>
      </c>
      <c r="G25" s="1">
        <v>7242</v>
      </c>
      <c r="H25" s="2">
        <v>23988</v>
      </c>
      <c r="I25" s="2">
        <v>18610</v>
      </c>
      <c r="J25" s="2">
        <v>14775</v>
      </c>
      <c r="K25" s="2">
        <v>9150</v>
      </c>
      <c r="L25" s="2">
        <v>30388</v>
      </c>
      <c r="M25" s="2">
        <v>3125</v>
      </c>
      <c r="N25" s="2">
        <v>775</v>
      </c>
      <c r="O25" s="2">
        <v>550</v>
      </c>
      <c r="P25" s="2">
        <v>2800</v>
      </c>
      <c r="Q25" s="2">
        <v>16550</v>
      </c>
      <c r="R25" s="2">
        <v>33763</v>
      </c>
      <c r="S25" s="2">
        <v>22185</v>
      </c>
      <c r="T25" s="2">
        <v>27125</v>
      </c>
      <c r="U25" s="2">
        <v>24050</v>
      </c>
      <c r="V25" s="2">
        <v>58238</v>
      </c>
    </row>
    <row r="26" spans="1:22" x14ac:dyDescent="0.2">
      <c r="A26" t="s">
        <v>45</v>
      </c>
      <c r="B26" s="1" t="str">
        <f>IF(C26&lt;50001,"rural",IF(C26&lt;250001,"medium","urban"))</f>
        <v>rural</v>
      </c>
      <c r="C26" s="1">
        <v>38014</v>
      </c>
      <c r="D26" s="1">
        <v>38352</v>
      </c>
      <c r="E26" s="1">
        <v>38874</v>
      </c>
      <c r="F26" s="1">
        <v>38874</v>
      </c>
      <c r="G26" s="1">
        <v>39470</v>
      </c>
      <c r="H26" s="2">
        <v>302361</v>
      </c>
      <c r="I26" s="2">
        <v>353827</v>
      </c>
      <c r="J26" s="2">
        <v>206505</v>
      </c>
      <c r="K26" s="2">
        <v>194176</v>
      </c>
      <c r="L26" s="2">
        <v>401396</v>
      </c>
      <c r="M26" s="2">
        <v>90497</v>
      </c>
      <c r="N26" s="2">
        <v>65406</v>
      </c>
      <c r="O26" s="2">
        <v>53750</v>
      </c>
      <c r="P26" s="2">
        <v>63060</v>
      </c>
      <c r="Q26" s="2">
        <v>85106</v>
      </c>
      <c r="R26" s="2">
        <v>469966</v>
      </c>
      <c r="S26" s="2">
        <v>518155</v>
      </c>
      <c r="T26" s="2">
        <v>312282</v>
      </c>
      <c r="U26" s="2">
        <v>338654</v>
      </c>
      <c r="V26" s="2">
        <v>570293</v>
      </c>
    </row>
    <row r="27" spans="1:22" x14ac:dyDescent="0.2">
      <c r="A27" t="s">
        <v>46</v>
      </c>
      <c r="B27" s="1" t="str">
        <f>IF(C27&lt;50001,"rural",IF(C27&lt;250001,"medium","urban"))</f>
        <v>rural</v>
      </c>
      <c r="C27" s="1">
        <v>19224</v>
      </c>
      <c r="D27" s="1">
        <v>17948</v>
      </c>
      <c r="E27" s="1">
        <v>18361</v>
      </c>
      <c r="F27" s="1">
        <v>18361</v>
      </c>
      <c r="G27" s="1">
        <v>18381</v>
      </c>
      <c r="H27" s="2">
        <v>173675</v>
      </c>
      <c r="I27" s="2">
        <v>231719</v>
      </c>
      <c r="J27" s="2">
        <v>166165</v>
      </c>
      <c r="K27" s="2">
        <v>164796</v>
      </c>
      <c r="L27" s="2">
        <v>222891</v>
      </c>
      <c r="M27" s="2">
        <v>51525</v>
      </c>
      <c r="N27" s="2">
        <v>43898</v>
      </c>
      <c r="O27" s="2">
        <v>41385</v>
      </c>
      <c r="P27" s="2">
        <v>42716</v>
      </c>
      <c r="Q27" s="2">
        <v>39100</v>
      </c>
      <c r="R27" s="2">
        <v>266845</v>
      </c>
      <c r="S27" s="2">
        <v>325106</v>
      </c>
      <c r="T27" s="2">
        <v>239701</v>
      </c>
      <c r="U27" s="2">
        <v>253097</v>
      </c>
      <c r="V27" s="2">
        <v>308616</v>
      </c>
    </row>
    <row r="28" spans="1:22" x14ac:dyDescent="0.2">
      <c r="A28" t="s">
        <v>47</v>
      </c>
      <c r="B28" s="1" t="str">
        <f>IF(C28&lt;50001,"rural",IF(C28&lt;250001,"medium","urban"))</f>
        <v>medium</v>
      </c>
      <c r="C28" s="1">
        <v>53077</v>
      </c>
      <c r="D28" s="1">
        <v>51285</v>
      </c>
      <c r="E28" s="1">
        <v>49225</v>
      </c>
      <c r="F28" s="1">
        <v>49225</v>
      </c>
      <c r="G28" s="1">
        <v>48190</v>
      </c>
      <c r="H28" s="2">
        <v>122567</v>
      </c>
      <c r="I28" s="2">
        <v>69678</v>
      </c>
      <c r="J28" s="2">
        <v>113902</v>
      </c>
      <c r="K28" s="2">
        <v>75288</v>
      </c>
      <c r="L28" s="2">
        <v>105264</v>
      </c>
      <c r="M28" s="2">
        <v>33903</v>
      </c>
      <c r="N28" s="2">
        <v>7150</v>
      </c>
      <c r="O28" s="2">
        <v>7913</v>
      </c>
      <c r="P28" s="2">
        <v>4400</v>
      </c>
      <c r="Q28" s="2">
        <v>7045</v>
      </c>
      <c r="R28" s="2">
        <v>1782028</v>
      </c>
      <c r="S28" s="2">
        <v>1224035</v>
      </c>
      <c r="T28" s="2">
        <v>694984</v>
      </c>
      <c r="U28" s="2">
        <v>657400</v>
      </c>
      <c r="V28" s="2">
        <v>706180</v>
      </c>
    </row>
    <row r="29" spans="1:22" x14ac:dyDescent="0.2">
      <c r="A29" t="s">
        <v>48</v>
      </c>
      <c r="B29" s="1" t="str">
        <f>IF(C29&lt;50001,"rural",IF(C29&lt;250001,"medium","urban"))</f>
        <v>rural</v>
      </c>
      <c r="C29" s="1">
        <v>47320</v>
      </c>
      <c r="D29" s="1">
        <v>47434</v>
      </c>
      <c r="E29" s="1">
        <v>43501</v>
      </c>
      <c r="F29" s="1">
        <v>43501</v>
      </c>
      <c r="G29" s="1">
        <v>42956</v>
      </c>
      <c r="H29" s="2">
        <v>214056</v>
      </c>
      <c r="I29" s="2">
        <v>173817</v>
      </c>
      <c r="J29" s="2">
        <v>125431</v>
      </c>
      <c r="K29" s="2">
        <v>185245</v>
      </c>
      <c r="L29" s="2">
        <v>169181</v>
      </c>
      <c r="M29" s="2">
        <v>194719</v>
      </c>
      <c r="N29" s="2">
        <v>39030</v>
      </c>
      <c r="O29" s="2">
        <v>42069</v>
      </c>
      <c r="P29" s="2">
        <v>93320</v>
      </c>
      <c r="Q29" s="2">
        <v>75573</v>
      </c>
      <c r="R29" s="2">
        <v>435817</v>
      </c>
      <c r="S29" s="2">
        <v>238514</v>
      </c>
      <c r="T29" s="2">
        <v>201168</v>
      </c>
      <c r="U29" s="2">
        <v>317318</v>
      </c>
      <c r="V29" s="2">
        <v>278414</v>
      </c>
    </row>
    <row r="30" spans="1:22" x14ac:dyDescent="0.2">
      <c r="A30" t="s">
        <v>49</v>
      </c>
      <c r="B30" s="1" t="str">
        <f>IF(C30&lt;50001,"rural",IF(C30&lt;250001,"medium","urban"))</f>
        <v>rural</v>
      </c>
      <c r="C30" s="1">
        <v>19705</v>
      </c>
      <c r="D30" s="1">
        <v>19827</v>
      </c>
      <c r="E30" s="1">
        <v>22058</v>
      </c>
      <c r="F30" s="1">
        <v>22058</v>
      </c>
      <c r="G30" s="1">
        <v>21915</v>
      </c>
      <c r="H30" s="2">
        <v>230069</v>
      </c>
      <c r="I30" s="2">
        <v>127190</v>
      </c>
      <c r="J30" s="2">
        <v>120433</v>
      </c>
      <c r="K30" s="2">
        <v>92452</v>
      </c>
      <c r="L30" s="2">
        <v>114385</v>
      </c>
      <c r="M30" s="2">
        <v>36680</v>
      </c>
      <c r="N30" s="2">
        <v>50978</v>
      </c>
      <c r="O30" s="2">
        <v>35702</v>
      </c>
      <c r="P30" s="2">
        <v>32462</v>
      </c>
      <c r="Q30" s="2">
        <v>34963</v>
      </c>
      <c r="R30" s="2">
        <v>290052</v>
      </c>
      <c r="S30" s="2">
        <v>196912</v>
      </c>
      <c r="T30" s="2">
        <v>175112</v>
      </c>
      <c r="U30" s="2">
        <v>147525</v>
      </c>
      <c r="V30" s="2">
        <v>172933</v>
      </c>
    </row>
    <row r="31" spans="1:22" x14ac:dyDescent="0.2">
      <c r="A31" t="s">
        <v>50</v>
      </c>
      <c r="B31" s="1" t="str">
        <f>IF(C31&lt;50001,"rural",IF(C31&lt;250001,"medium","urban"))</f>
        <v>rural</v>
      </c>
      <c r="C31" s="1">
        <v>14605</v>
      </c>
      <c r="D31" s="1">
        <v>14385</v>
      </c>
      <c r="E31" s="1">
        <v>14027</v>
      </c>
      <c r="F31" s="1">
        <v>14027</v>
      </c>
      <c r="G31" s="1">
        <v>14102</v>
      </c>
      <c r="H31" s="2">
        <v>37217</v>
      </c>
      <c r="I31" s="2">
        <v>40444</v>
      </c>
      <c r="J31" s="2">
        <v>74778</v>
      </c>
      <c r="K31" s="2">
        <v>81328</v>
      </c>
      <c r="L31" s="2">
        <v>46755</v>
      </c>
      <c r="M31" s="2">
        <v>10625</v>
      </c>
      <c r="N31" s="2">
        <v>8595</v>
      </c>
      <c r="O31" s="2">
        <v>10560</v>
      </c>
      <c r="P31" s="2">
        <v>3540</v>
      </c>
      <c r="Q31" s="2">
        <v>1145</v>
      </c>
      <c r="R31" s="2">
        <v>59598</v>
      </c>
      <c r="S31" s="2">
        <v>50904</v>
      </c>
      <c r="T31" s="2">
        <v>88131</v>
      </c>
      <c r="U31" s="2">
        <v>86543</v>
      </c>
      <c r="V31" s="2">
        <v>49775</v>
      </c>
    </row>
    <row r="32" spans="1:22" x14ac:dyDescent="0.2">
      <c r="A32" t="s">
        <v>51</v>
      </c>
      <c r="B32" s="1" t="str">
        <f>IF(C32&lt;50001,"rural",IF(C32&lt;250001,"medium","urban"))</f>
        <v>urban</v>
      </c>
      <c r="C32" s="1">
        <v>424884</v>
      </c>
      <c r="D32" s="1">
        <v>421254</v>
      </c>
      <c r="E32" s="1">
        <v>426144</v>
      </c>
      <c r="F32" s="1">
        <v>426144</v>
      </c>
      <c r="G32" s="1">
        <v>425849</v>
      </c>
      <c r="H32" s="2">
        <v>1512979</v>
      </c>
      <c r="I32" s="2">
        <v>868296</v>
      </c>
      <c r="J32" s="2">
        <v>723424</v>
      </c>
      <c r="K32" s="2">
        <v>729018</v>
      </c>
      <c r="L32" s="2">
        <v>1264107</v>
      </c>
      <c r="M32" s="2">
        <v>1013623</v>
      </c>
      <c r="N32" s="2">
        <v>680060</v>
      </c>
      <c r="O32" s="2">
        <v>443661</v>
      </c>
      <c r="P32" s="2">
        <v>530604</v>
      </c>
      <c r="Q32" s="2">
        <v>932775</v>
      </c>
      <c r="R32" s="2">
        <v>2929693</v>
      </c>
      <c r="S32" s="2">
        <v>1815584</v>
      </c>
      <c r="T32" s="2">
        <v>1901809</v>
      </c>
      <c r="U32" s="2">
        <v>2023724</v>
      </c>
      <c r="V32" s="2">
        <v>2892052</v>
      </c>
    </row>
    <row r="33" spans="1:22" x14ac:dyDescent="0.2">
      <c r="A33" t="s">
        <v>52</v>
      </c>
      <c r="B33" s="1" t="str">
        <f>IF(C33&lt;50001,"rural",IF(C33&lt;250001,"medium","urban"))</f>
        <v>rural</v>
      </c>
      <c r="C33" s="1">
        <v>12180</v>
      </c>
      <c r="D33" s="1">
        <v>12533</v>
      </c>
      <c r="E33" s="1">
        <v>12936</v>
      </c>
      <c r="F33" s="1">
        <v>12936</v>
      </c>
      <c r="G33" s="1">
        <v>12843</v>
      </c>
      <c r="H33" s="2">
        <v>76597</v>
      </c>
      <c r="I33" s="2">
        <v>60515</v>
      </c>
      <c r="J33" s="2">
        <v>67752</v>
      </c>
      <c r="K33" s="2">
        <v>50747</v>
      </c>
      <c r="L33" s="2">
        <v>27896</v>
      </c>
      <c r="M33" s="2">
        <v>24269</v>
      </c>
      <c r="N33" s="2">
        <v>40960</v>
      </c>
      <c r="O33" s="2">
        <v>32401</v>
      </c>
      <c r="P33" s="2">
        <v>44881</v>
      </c>
      <c r="Q33" s="2">
        <v>78086</v>
      </c>
      <c r="R33" s="2">
        <v>120901</v>
      </c>
      <c r="S33" s="2">
        <v>109138</v>
      </c>
      <c r="T33" s="2">
        <v>105211</v>
      </c>
      <c r="U33" s="2">
        <v>102053</v>
      </c>
      <c r="V33" s="2">
        <v>109883</v>
      </c>
    </row>
    <row r="34" spans="1:22" x14ac:dyDescent="0.2">
      <c r="A34" t="s">
        <v>53</v>
      </c>
      <c r="B34" s="1" t="str">
        <f>IF(C34&lt;50001,"rural",IF(C34&lt;250001,"medium","urban"))</f>
        <v>rural</v>
      </c>
      <c r="C34" s="1">
        <v>5687</v>
      </c>
      <c r="D34" s="1">
        <v>5701</v>
      </c>
      <c r="E34" s="1">
        <v>5875</v>
      </c>
      <c r="F34" s="1">
        <v>5875</v>
      </c>
      <c r="G34" s="1">
        <v>6158</v>
      </c>
      <c r="H34" s="2">
        <v>61958</v>
      </c>
      <c r="I34" s="2">
        <v>43569</v>
      </c>
      <c r="J34" s="2">
        <v>27152</v>
      </c>
      <c r="K34" s="2">
        <v>47780</v>
      </c>
      <c r="L34" s="2">
        <v>84245</v>
      </c>
      <c r="M34" s="2">
        <v>1556</v>
      </c>
      <c r="N34" s="2">
        <v>1400</v>
      </c>
      <c r="O34" s="2">
        <v>1182</v>
      </c>
      <c r="P34" s="2">
        <v>350</v>
      </c>
      <c r="Q34" s="2">
        <v>0</v>
      </c>
      <c r="R34" s="2">
        <v>65889</v>
      </c>
      <c r="S34" s="2">
        <v>50715</v>
      </c>
      <c r="T34" s="2">
        <v>38208</v>
      </c>
      <c r="U34" s="2">
        <v>52948</v>
      </c>
      <c r="V34" s="2">
        <v>91045</v>
      </c>
    </row>
    <row r="35" spans="1:22" x14ac:dyDescent="0.2">
      <c r="A35" t="s">
        <v>54</v>
      </c>
      <c r="B35" s="1" t="str">
        <f>IF(C35&lt;50001,"rural",IF(C35&lt;250001,"medium","urban"))</f>
        <v>rural</v>
      </c>
      <c r="C35" s="1">
        <v>28652</v>
      </c>
      <c r="D35" s="1">
        <v>28712</v>
      </c>
      <c r="E35" s="1">
        <v>30243</v>
      </c>
      <c r="F35" s="1">
        <v>30243</v>
      </c>
      <c r="G35" s="1">
        <v>30892</v>
      </c>
      <c r="H35" s="2">
        <v>172354</v>
      </c>
      <c r="I35" s="2">
        <v>230137</v>
      </c>
      <c r="J35" s="2">
        <v>167104</v>
      </c>
      <c r="K35" s="2">
        <v>117172</v>
      </c>
      <c r="L35" s="2">
        <v>210623</v>
      </c>
      <c r="M35" s="2">
        <v>37350</v>
      </c>
      <c r="N35" s="2">
        <v>28200</v>
      </c>
      <c r="O35" s="2">
        <v>27011</v>
      </c>
      <c r="P35" s="2">
        <v>41464</v>
      </c>
      <c r="Q35" s="2">
        <v>58894</v>
      </c>
      <c r="R35" s="2">
        <v>214904</v>
      </c>
      <c r="S35" s="2">
        <v>274034</v>
      </c>
      <c r="T35" s="2">
        <v>214149</v>
      </c>
      <c r="U35" s="2">
        <v>175695</v>
      </c>
      <c r="V35" s="2">
        <v>287928</v>
      </c>
    </row>
    <row r="36" spans="1:22" x14ac:dyDescent="0.2">
      <c r="A36" t="s">
        <v>55</v>
      </c>
      <c r="B36" s="1" t="str">
        <f>IF(C36&lt;50001,"rural",IF(C36&lt;250001,"medium","urban"))</f>
        <v>rural</v>
      </c>
      <c r="C36" s="1">
        <v>7263</v>
      </c>
      <c r="D36" s="1">
        <v>7202</v>
      </c>
      <c r="E36" s="1">
        <v>7260</v>
      </c>
      <c r="F36" s="1">
        <v>7260</v>
      </c>
      <c r="G36" s="1">
        <v>7672</v>
      </c>
      <c r="H36" s="2">
        <v>42465</v>
      </c>
      <c r="I36" s="2">
        <v>36382</v>
      </c>
      <c r="J36" s="2">
        <v>10500</v>
      </c>
      <c r="K36" s="2">
        <v>16214</v>
      </c>
      <c r="L36" s="2">
        <v>31163</v>
      </c>
      <c r="M36" s="2">
        <v>700</v>
      </c>
      <c r="N36" s="2">
        <v>0</v>
      </c>
      <c r="O36" s="2">
        <v>0</v>
      </c>
      <c r="P36" s="2">
        <v>0</v>
      </c>
      <c r="Q36" s="2">
        <v>900</v>
      </c>
      <c r="R36" s="2">
        <v>48553</v>
      </c>
      <c r="S36" s="2">
        <v>37897</v>
      </c>
      <c r="T36" s="2">
        <v>12015</v>
      </c>
      <c r="U36" s="2">
        <v>18465</v>
      </c>
      <c r="V36" s="2">
        <v>34810</v>
      </c>
    </row>
    <row r="37" spans="1:22" x14ac:dyDescent="0.2">
      <c r="A37" t="s">
        <v>56</v>
      </c>
      <c r="B37" s="1" t="str">
        <f>IF(C37&lt;50001,"rural",IF(C37&lt;250001,"medium","urban"))</f>
        <v>medium</v>
      </c>
      <c r="C37" s="1">
        <v>52178</v>
      </c>
      <c r="D37" s="1">
        <v>50709</v>
      </c>
      <c r="E37" s="1">
        <v>44944</v>
      </c>
      <c r="F37" s="1">
        <v>44944</v>
      </c>
      <c r="G37" s="1">
        <v>43819</v>
      </c>
      <c r="H37" s="2">
        <v>450824</v>
      </c>
      <c r="I37" s="2">
        <v>515224</v>
      </c>
      <c r="J37" s="2">
        <v>260373</v>
      </c>
      <c r="K37" s="2">
        <v>267495</v>
      </c>
      <c r="L37" s="2">
        <v>458409</v>
      </c>
      <c r="M37" s="2">
        <v>173588</v>
      </c>
      <c r="N37" s="2">
        <v>109980</v>
      </c>
      <c r="O37" s="2">
        <v>55400</v>
      </c>
      <c r="P37" s="2">
        <v>61150</v>
      </c>
      <c r="Q37" s="2">
        <v>62569</v>
      </c>
      <c r="R37" s="2">
        <v>670435</v>
      </c>
      <c r="S37" s="2">
        <v>641788</v>
      </c>
      <c r="T37" s="2">
        <v>368202</v>
      </c>
      <c r="U37" s="2">
        <v>375106</v>
      </c>
      <c r="V37" s="2">
        <v>552727</v>
      </c>
    </row>
    <row r="38" spans="1:22" x14ac:dyDescent="0.2">
      <c r="A38" t="s">
        <v>57</v>
      </c>
      <c r="B38" s="1" t="str">
        <f>IF(C38&lt;50001,"rural",IF(C38&lt;250001,"medium","urban"))</f>
        <v>medium</v>
      </c>
      <c r="C38" s="1">
        <v>51571</v>
      </c>
      <c r="D38" s="1">
        <v>51479</v>
      </c>
      <c r="E38" s="1">
        <v>53558</v>
      </c>
      <c r="F38" s="1">
        <v>53558</v>
      </c>
      <c r="G38" s="1">
        <v>53375</v>
      </c>
      <c r="H38" s="2">
        <v>330667</v>
      </c>
      <c r="I38" s="2">
        <v>417709</v>
      </c>
      <c r="J38" s="2">
        <v>245380</v>
      </c>
      <c r="K38" s="2">
        <v>195119</v>
      </c>
      <c r="L38" s="2">
        <v>247347</v>
      </c>
      <c r="M38" s="2">
        <v>23155</v>
      </c>
      <c r="N38" s="2">
        <v>25596</v>
      </c>
      <c r="O38" s="2">
        <v>16600</v>
      </c>
      <c r="P38" s="2">
        <v>18985</v>
      </c>
      <c r="Q38" s="2">
        <v>33939</v>
      </c>
      <c r="R38" s="2">
        <v>365081</v>
      </c>
      <c r="S38" s="2">
        <v>459281</v>
      </c>
      <c r="T38" s="2">
        <v>289677</v>
      </c>
      <c r="U38" s="2">
        <v>217904</v>
      </c>
      <c r="V38" s="2">
        <v>289211</v>
      </c>
    </row>
    <row r="39" spans="1:22" x14ac:dyDescent="0.2">
      <c r="A39" t="s">
        <v>58</v>
      </c>
      <c r="B39" s="1" t="str">
        <f>IF(C39&lt;50001,"rural",IF(C39&lt;250001,"medium","urban"))</f>
        <v>rural</v>
      </c>
      <c r="C39" s="1">
        <v>6828</v>
      </c>
      <c r="D39" s="1">
        <v>6729</v>
      </c>
      <c r="E39" s="1">
        <v>7052</v>
      </c>
      <c r="F39" s="1">
        <v>7052</v>
      </c>
      <c r="G39" s="1">
        <v>7007</v>
      </c>
      <c r="H39" s="2">
        <v>61261</v>
      </c>
      <c r="I39" s="2">
        <v>45649</v>
      </c>
      <c r="J39" s="2">
        <v>38116</v>
      </c>
      <c r="K39" s="2">
        <v>71699</v>
      </c>
      <c r="L39" s="2">
        <v>141497</v>
      </c>
      <c r="M39" s="2">
        <v>3450</v>
      </c>
      <c r="N39" s="2">
        <v>2800</v>
      </c>
      <c r="O39" s="2">
        <v>800</v>
      </c>
      <c r="P39" s="2">
        <v>5550</v>
      </c>
      <c r="Q39" s="2">
        <v>7798</v>
      </c>
      <c r="R39" s="2">
        <v>67444</v>
      </c>
      <c r="S39" s="2">
        <v>55796</v>
      </c>
      <c r="T39" s="2">
        <v>53976</v>
      </c>
      <c r="U39" s="2">
        <v>81503</v>
      </c>
      <c r="V39" s="2">
        <v>155959</v>
      </c>
    </row>
    <row r="40" spans="1:22" x14ac:dyDescent="0.2">
      <c r="A40" t="s">
        <v>59</v>
      </c>
      <c r="B40" s="1" t="str">
        <f>IF(C40&lt;50001,"rural",IF(C40&lt;250001,"medium","urban"))</f>
        <v>rural</v>
      </c>
      <c r="C40" s="1">
        <v>10507</v>
      </c>
      <c r="D40" s="1">
        <v>10153</v>
      </c>
      <c r="E40" s="1">
        <v>10317</v>
      </c>
      <c r="F40" s="1">
        <v>10317</v>
      </c>
      <c r="G40" s="1">
        <v>10428</v>
      </c>
      <c r="H40" s="2">
        <v>47644</v>
      </c>
      <c r="I40" s="2">
        <v>29347</v>
      </c>
      <c r="J40" s="2">
        <v>28964</v>
      </c>
      <c r="K40" s="2">
        <v>32432</v>
      </c>
      <c r="L40" s="2">
        <v>34861</v>
      </c>
      <c r="M40" s="2">
        <v>2980</v>
      </c>
      <c r="N40" s="2">
        <v>5395</v>
      </c>
      <c r="O40" s="2">
        <v>1625</v>
      </c>
      <c r="P40" s="2">
        <v>2295</v>
      </c>
      <c r="Q40" s="2">
        <v>2850</v>
      </c>
      <c r="R40" s="2">
        <v>58104</v>
      </c>
      <c r="S40" s="2">
        <v>41372</v>
      </c>
      <c r="T40" s="2">
        <v>37219</v>
      </c>
      <c r="U40" s="2">
        <v>43788</v>
      </c>
      <c r="V40" s="2">
        <v>46255</v>
      </c>
    </row>
    <row r="41" spans="1:22" x14ac:dyDescent="0.2">
      <c r="A41" t="s">
        <v>60</v>
      </c>
      <c r="B41" s="1" t="str">
        <f>IF(C41&lt;50001,"rural",IF(C41&lt;250001,"medium","urban"))</f>
        <v>rural</v>
      </c>
      <c r="C41" s="1">
        <v>2536</v>
      </c>
      <c r="D41" s="1">
        <v>2549</v>
      </c>
      <c r="E41" s="1">
        <v>2890</v>
      </c>
      <c r="F41" s="1">
        <v>2890</v>
      </c>
      <c r="G41" s="1">
        <v>2931</v>
      </c>
      <c r="H41" s="2">
        <v>5805</v>
      </c>
      <c r="I41" s="2">
        <v>26087</v>
      </c>
      <c r="J41" s="2">
        <v>11039</v>
      </c>
      <c r="K41" s="2">
        <v>6416</v>
      </c>
      <c r="L41" s="2">
        <v>19152</v>
      </c>
      <c r="M41" s="2">
        <v>500</v>
      </c>
      <c r="N41" s="2">
        <v>1700</v>
      </c>
      <c r="O41" s="2">
        <v>1200</v>
      </c>
      <c r="P41" s="2">
        <v>2300</v>
      </c>
      <c r="Q41" s="2">
        <v>1700</v>
      </c>
      <c r="R41" s="2">
        <v>16872</v>
      </c>
      <c r="S41" s="2">
        <v>34047</v>
      </c>
      <c r="T41" s="2">
        <v>13539</v>
      </c>
      <c r="U41" s="2">
        <v>15343</v>
      </c>
      <c r="V41" s="2">
        <v>24679</v>
      </c>
    </row>
    <row r="42" spans="1:22" x14ac:dyDescent="0.2">
      <c r="A42" t="s">
        <v>61</v>
      </c>
      <c r="B42" s="1" t="str">
        <f>IF(C42&lt;50001,"rural",IF(C42&lt;250001,"medium","urban"))</f>
        <v>rural</v>
      </c>
      <c r="C42" s="1">
        <v>3304</v>
      </c>
      <c r="D42" s="1">
        <v>3310</v>
      </c>
      <c r="E42" s="1">
        <v>3400</v>
      </c>
      <c r="F42" s="1">
        <v>3400</v>
      </c>
      <c r="G42" s="1">
        <v>3340</v>
      </c>
      <c r="H42" s="2">
        <v>13050</v>
      </c>
      <c r="I42" s="2">
        <v>16104</v>
      </c>
      <c r="J42" s="2">
        <v>39059</v>
      </c>
      <c r="K42" s="2">
        <v>33581</v>
      </c>
      <c r="L42" s="2">
        <v>7900</v>
      </c>
      <c r="M42" s="2">
        <v>0</v>
      </c>
      <c r="N42" s="2">
        <v>0</v>
      </c>
      <c r="O42" s="2">
        <v>400</v>
      </c>
      <c r="P42" s="2">
        <v>1440</v>
      </c>
      <c r="Q42" s="2">
        <v>400</v>
      </c>
      <c r="R42" s="2">
        <v>18504</v>
      </c>
      <c r="S42" s="2">
        <v>22036</v>
      </c>
      <c r="T42" s="2">
        <v>40459</v>
      </c>
      <c r="U42" s="2">
        <v>36021</v>
      </c>
      <c r="V42" s="2">
        <v>9899</v>
      </c>
    </row>
    <row r="43" spans="1:22" x14ac:dyDescent="0.2">
      <c r="A43" t="s">
        <v>62</v>
      </c>
      <c r="B43" s="1" t="str">
        <f>IF(C43&lt;50001,"rural",IF(C43&lt;250001,"medium","urban"))</f>
        <v>rural</v>
      </c>
      <c r="C43" s="1">
        <v>7753</v>
      </c>
      <c r="D43" s="1">
        <v>7687</v>
      </c>
      <c r="E43" s="1">
        <v>8041</v>
      </c>
      <c r="F43" s="1">
        <v>8041</v>
      </c>
      <c r="G43" s="1">
        <v>8483</v>
      </c>
      <c r="H43" s="2">
        <v>31847</v>
      </c>
      <c r="I43" s="2">
        <v>39200</v>
      </c>
      <c r="J43" s="2">
        <v>29870</v>
      </c>
      <c r="K43" s="2">
        <v>31814</v>
      </c>
      <c r="L43" s="2">
        <v>36226</v>
      </c>
      <c r="M43" s="2">
        <v>5300</v>
      </c>
      <c r="N43" s="2">
        <v>5200</v>
      </c>
      <c r="O43" s="2">
        <v>1700</v>
      </c>
      <c r="P43" s="2">
        <v>3600</v>
      </c>
      <c r="Q43" s="2">
        <v>7484</v>
      </c>
      <c r="R43" s="2">
        <v>49479</v>
      </c>
      <c r="S43" s="2">
        <v>47607</v>
      </c>
      <c r="T43" s="2">
        <v>37917</v>
      </c>
      <c r="U43" s="2">
        <v>38979</v>
      </c>
      <c r="V43" s="2">
        <v>48869</v>
      </c>
    </row>
    <row r="44" spans="1:22" x14ac:dyDescent="0.2">
      <c r="A44" t="s">
        <v>63</v>
      </c>
      <c r="B44" s="1" t="str">
        <f>IF(C44&lt;50001,"rural",IF(C44&lt;250001,"medium","urban"))</f>
        <v>urban</v>
      </c>
      <c r="C44" s="1">
        <v>1190111</v>
      </c>
      <c r="D44" s="1">
        <v>1121133</v>
      </c>
      <c r="E44" s="1">
        <v>1047901</v>
      </c>
      <c r="F44" s="1">
        <v>1047901</v>
      </c>
      <c r="G44" s="1">
        <v>1018952</v>
      </c>
      <c r="H44" s="2">
        <v>4117899</v>
      </c>
      <c r="I44" s="2">
        <v>4124436</v>
      </c>
      <c r="J44" s="2">
        <v>3805117</v>
      </c>
      <c r="K44" s="2">
        <v>3978669</v>
      </c>
      <c r="L44" s="2">
        <v>4335787</v>
      </c>
      <c r="M44" s="2">
        <v>2236342</v>
      </c>
      <c r="N44" s="2">
        <v>2000039</v>
      </c>
      <c r="O44" s="2">
        <v>1786624</v>
      </c>
      <c r="P44" s="2">
        <v>1490464</v>
      </c>
      <c r="Q44" s="2">
        <v>2011938</v>
      </c>
      <c r="R44" s="2">
        <v>7990768</v>
      </c>
      <c r="S44" s="2">
        <v>7329321</v>
      </c>
      <c r="T44" s="2">
        <v>6791130</v>
      </c>
      <c r="U44" s="2">
        <v>6787700</v>
      </c>
      <c r="V44" s="2">
        <v>7792404</v>
      </c>
    </row>
    <row r="45" spans="1:22" x14ac:dyDescent="0.2">
      <c r="A45" t="s">
        <v>64</v>
      </c>
      <c r="B45" s="1" t="str">
        <f>IF(C45&lt;50001,"rural",IF(C45&lt;250001,"medium","urban"))</f>
        <v>rural</v>
      </c>
      <c r="C45" s="1">
        <v>2554</v>
      </c>
      <c r="D45" s="1">
        <v>2602</v>
      </c>
      <c r="E45" s="1">
        <v>2802</v>
      </c>
      <c r="F45" s="1">
        <v>2802</v>
      </c>
      <c r="G45" s="1">
        <v>2943</v>
      </c>
      <c r="H45" s="2">
        <v>6829</v>
      </c>
      <c r="I45" s="2">
        <v>66876</v>
      </c>
      <c r="J45" s="2">
        <v>13216</v>
      </c>
      <c r="K45" s="2">
        <v>8808</v>
      </c>
      <c r="L45" s="2">
        <v>11626</v>
      </c>
      <c r="M45" s="2">
        <v>430</v>
      </c>
      <c r="N45" s="2">
        <v>250</v>
      </c>
      <c r="O45" s="2">
        <v>0</v>
      </c>
      <c r="P45" s="2">
        <v>0</v>
      </c>
      <c r="Q45" s="2">
        <v>730</v>
      </c>
      <c r="R45" s="2">
        <v>9801</v>
      </c>
      <c r="S45" s="2">
        <v>70876</v>
      </c>
      <c r="T45" s="2">
        <v>14216</v>
      </c>
      <c r="U45" s="2">
        <v>11254</v>
      </c>
      <c r="V45" s="2">
        <v>16866</v>
      </c>
    </row>
    <row r="46" spans="1:22" x14ac:dyDescent="0.2">
      <c r="A46" t="s">
        <v>65</v>
      </c>
      <c r="B46" s="1" t="str">
        <f>IF(C46&lt;50001,"rural",IF(C46&lt;250001,"medium","urban"))</f>
        <v>rural</v>
      </c>
      <c r="C46" s="1">
        <v>20713</v>
      </c>
      <c r="D46" s="1">
        <v>20639</v>
      </c>
      <c r="E46" s="1">
        <v>22566</v>
      </c>
      <c r="F46" s="1">
        <v>22566</v>
      </c>
      <c r="G46" s="1">
        <v>21662</v>
      </c>
      <c r="H46" s="2">
        <v>4750</v>
      </c>
      <c r="I46" s="2">
        <v>3500</v>
      </c>
      <c r="J46" s="2">
        <v>3058</v>
      </c>
      <c r="K46" s="2">
        <v>4535</v>
      </c>
      <c r="L46" s="2">
        <v>5400</v>
      </c>
      <c r="M46" s="2">
        <v>2500</v>
      </c>
      <c r="N46" s="2">
        <v>500</v>
      </c>
      <c r="O46" s="2">
        <v>1500</v>
      </c>
      <c r="P46" s="2">
        <v>900</v>
      </c>
      <c r="Q46" s="2">
        <v>4400</v>
      </c>
      <c r="R46" s="2">
        <v>253570</v>
      </c>
      <c r="S46" s="2">
        <v>224324</v>
      </c>
      <c r="T46" s="2">
        <v>209171</v>
      </c>
      <c r="U46" s="2">
        <v>215166</v>
      </c>
      <c r="V46" s="2">
        <v>212376</v>
      </c>
    </row>
    <row r="47" spans="1:22" x14ac:dyDescent="0.2">
      <c r="A47" t="s">
        <v>66</v>
      </c>
      <c r="B47" s="1" t="str">
        <f>IF(C47&lt;50001,"rural",IF(C47&lt;250001,"medium","urban"))</f>
        <v>medium</v>
      </c>
      <c r="C47" s="1">
        <v>189592</v>
      </c>
      <c r="D47" s="1">
        <v>182669</v>
      </c>
      <c r="E47" s="1">
        <v>161328</v>
      </c>
      <c r="F47" s="1">
        <v>161328</v>
      </c>
      <c r="G47" s="1">
        <v>149993</v>
      </c>
      <c r="H47" s="2">
        <v>949232</v>
      </c>
      <c r="I47" s="2">
        <v>652033</v>
      </c>
      <c r="J47" s="2">
        <v>453334</v>
      </c>
      <c r="K47" s="2">
        <v>682556</v>
      </c>
      <c r="L47" s="2">
        <v>623499</v>
      </c>
      <c r="M47" s="2">
        <v>274342</v>
      </c>
      <c r="N47" s="2">
        <v>250676</v>
      </c>
      <c r="O47" s="2">
        <v>208508</v>
      </c>
      <c r="P47" s="2">
        <v>214226</v>
      </c>
      <c r="Q47" s="2">
        <v>401698</v>
      </c>
      <c r="R47" s="2">
        <v>1264100</v>
      </c>
      <c r="S47" s="2">
        <v>930762</v>
      </c>
      <c r="T47" s="2">
        <v>700579</v>
      </c>
      <c r="U47" s="2">
        <v>933632</v>
      </c>
      <c r="V47" s="2">
        <v>1071475</v>
      </c>
    </row>
    <row r="48" spans="1:22" x14ac:dyDescent="0.2">
      <c r="A48" t="s">
        <v>67</v>
      </c>
      <c r="B48" s="1" t="str">
        <f>IF(C48&lt;50001,"rural",IF(C48&lt;250001,"medium","urban"))</f>
        <v>rural</v>
      </c>
      <c r="C48" s="1">
        <v>14335</v>
      </c>
      <c r="D48" s="1">
        <v>13838</v>
      </c>
      <c r="E48" s="1">
        <v>13848</v>
      </c>
      <c r="F48" s="1">
        <v>13848</v>
      </c>
      <c r="G48" s="1">
        <v>13915</v>
      </c>
      <c r="H48" s="2">
        <v>62409</v>
      </c>
      <c r="I48" s="2">
        <v>144753</v>
      </c>
      <c r="J48" s="2">
        <v>45765</v>
      </c>
      <c r="K48" s="2">
        <v>48146</v>
      </c>
      <c r="L48" s="2">
        <v>57975</v>
      </c>
      <c r="M48" s="2">
        <v>30780</v>
      </c>
      <c r="N48" s="2">
        <v>22842</v>
      </c>
      <c r="O48" s="2">
        <v>14121</v>
      </c>
      <c r="P48" s="2">
        <v>18939</v>
      </c>
      <c r="Q48" s="2">
        <v>12556</v>
      </c>
      <c r="R48" s="2">
        <v>132000</v>
      </c>
      <c r="S48" s="2">
        <v>188997</v>
      </c>
      <c r="T48" s="2">
        <v>79921</v>
      </c>
      <c r="U48" s="2">
        <v>78560</v>
      </c>
      <c r="V48" s="2">
        <v>77880</v>
      </c>
    </row>
    <row r="49" spans="1:22" x14ac:dyDescent="0.2">
      <c r="A49" t="s">
        <v>68</v>
      </c>
      <c r="B49" s="1" t="str">
        <f>IF(C49&lt;50001,"rural",IF(C49&lt;250001,"medium","urban"))</f>
        <v>rural</v>
      </c>
      <c r="C49" s="1">
        <v>3363</v>
      </c>
      <c r="D49" s="1">
        <v>3326</v>
      </c>
      <c r="E49" s="1">
        <v>2715</v>
      </c>
      <c r="F49" s="1">
        <v>2715</v>
      </c>
      <c r="G49" s="1">
        <v>2044</v>
      </c>
      <c r="H49" s="2">
        <v>173620</v>
      </c>
      <c r="I49" s="2">
        <v>64034</v>
      </c>
      <c r="J49" s="2">
        <v>3960</v>
      </c>
      <c r="K49" s="2">
        <v>23398</v>
      </c>
      <c r="L49" s="2">
        <v>38832</v>
      </c>
      <c r="M49" s="2">
        <v>0</v>
      </c>
      <c r="N49" s="2">
        <v>1143</v>
      </c>
      <c r="O49" s="2">
        <v>400</v>
      </c>
      <c r="P49" s="2">
        <v>1200</v>
      </c>
      <c r="Q49" s="2">
        <v>800</v>
      </c>
      <c r="R49" s="2">
        <v>182046</v>
      </c>
      <c r="S49" s="2">
        <v>75506</v>
      </c>
      <c r="T49" s="2">
        <v>5360</v>
      </c>
      <c r="U49" s="2">
        <v>30293</v>
      </c>
      <c r="V49" s="2">
        <v>40692</v>
      </c>
    </row>
    <row r="50" spans="1:22" x14ac:dyDescent="0.2">
      <c r="A50" t="s">
        <v>69</v>
      </c>
      <c r="B50" s="1" t="str">
        <f>IF(C50&lt;50001,"rural",IF(C50&lt;250001,"medium","urban"))</f>
        <v>rural</v>
      </c>
      <c r="C50" s="1">
        <v>43219</v>
      </c>
      <c r="D50" s="1">
        <v>42164</v>
      </c>
      <c r="E50" s="1">
        <v>40685</v>
      </c>
      <c r="F50" s="1">
        <v>40685</v>
      </c>
      <c r="G50" s="1">
        <v>40176</v>
      </c>
      <c r="H50" s="2">
        <v>193495</v>
      </c>
      <c r="I50" s="2">
        <v>281910</v>
      </c>
      <c r="J50" s="2">
        <v>187571</v>
      </c>
      <c r="K50" s="2">
        <v>219631</v>
      </c>
      <c r="L50" s="2">
        <v>273976</v>
      </c>
      <c r="M50" s="2">
        <v>19750</v>
      </c>
      <c r="N50" s="2">
        <v>40409</v>
      </c>
      <c r="O50" s="2">
        <v>41146</v>
      </c>
      <c r="P50" s="2">
        <v>55983</v>
      </c>
      <c r="Q50" s="2">
        <v>81679</v>
      </c>
      <c r="R50" s="2">
        <v>280012</v>
      </c>
      <c r="S50" s="2">
        <v>365969</v>
      </c>
      <c r="T50" s="2">
        <v>278909</v>
      </c>
      <c r="U50" s="2">
        <v>330851</v>
      </c>
      <c r="V50" s="2">
        <v>390843</v>
      </c>
    </row>
    <row r="51" spans="1:22" x14ac:dyDescent="0.2">
      <c r="A51" t="s">
        <v>70</v>
      </c>
      <c r="B51" s="1" t="str">
        <f>IF(C51&lt;50001,"rural",IF(C51&lt;250001,"medium","urban"))</f>
        <v>medium</v>
      </c>
      <c r="C51" s="1">
        <v>84946</v>
      </c>
      <c r="D51" s="1">
        <v>85007</v>
      </c>
      <c r="E51" s="1">
        <v>75657</v>
      </c>
      <c r="F51" s="1">
        <v>75657</v>
      </c>
      <c r="G51" s="1">
        <v>74095</v>
      </c>
      <c r="H51" s="2">
        <v>430997</v>
      </c>
      <c r="I51" s="2">
        <v>479662</v>
      </c>
      <c r="J51" s="2">
        <v>275396</v>
      </c>
      <c r="K51" s="2">
        <v>243947</v>
      </c>
      <c r="L51" s="2">
        <v>356809</v>
      </c>
      <c r="M51" s="2">
        <v>80200</v>
      </c>
      <c r="N51" s="2">
        <v>79247</v>
      </c>
      <c r="O51" s="2">
        <v>77960</v>
      </c>
      <c r="P51" s="2">
        <v>59850</v>
      </c>
      <c r="Q51" s="2">
        <v>87543</v>
      </c>
      <c r="R51" s="2">
        <v>565622</v>
      </c>
      <c r="S51" s="2">
        <v>602874</v>
      </c>
      <c r="T51" s="2">
        <v>394797</v>
      </c>
      <c r="U51" s="2">
        <v>427091</v>
      </c>
      <c r="V51" s="2">
        <v>568980</v>
      </c>
    </row>
    <row r="52" spans="1:22" x14ac:dyDescent="0.2">
      <c r="A52" t="s">
        <v>71</v>
      </c>
      <c r="B52" s="1" t="str">
        <f>IF(C52&lt;50001,"rural",IF(C52&lt;250001,"medium","urban"))</f>
        <v>rural</v>
      </c>
      <c r="C52" s="1">
        <v>1300</v>
      </c>
      <c r="D52" s="1">
        <v>1381</v>
      </c>
      <c r="E52" s="1">
        <v>1346</v>
      </c>
      <c r="F52" s="1">
        <v>1346</v>
      </c>
      <c r="G52" s="1">
        <v>1373</v>
      </c>
      <c r="H52" s="2">
        <v>6405</v>
      </c>
      <c r="I52" s="2">
        <v>18929</v>
      </c>
      <c r="J52" s="2">
        <v>8375</v>
      </c>
      <c r="K52" s="2">
        <v>3674</v>
      </c>
      <c r="L52" s="2">
        <v>32623</v>
      </c>
      <c r="M52" s="2">
        <v>300</v>
      </c>
      <c r="N52" s="2">
        <v>0</v>
      </c>
      <c r="O52" s="2">
        <v>0</v>
      </c>
      <c r="P52" s="2">
        <v>0</v>
      </c>
      <c r="Q52" s="2">
        <v>150</v>
      </c>
      <c r="R52" s="2">
        <v>11130</v>
      </c>
      <c r="S52" s="2">
        <v>23248</v>
      </c>
      <c r="T52" s="2">
        <v>9375</v>
      </c>
      <c r="U52" s="2">
        <v>4674</v>
      </c>
      <c r="V52" s="2">
        <v>34103</v>
      </c>
    </row>
    <row r="53" spans="1:22" x14ac:dyDescent="0.2">
      <c r="A53" t="s">
        <v>72</v>
      </c>
      <c r="B53" s="1" t="str">
        <f>IF(C53&lt;50001,"rural",IF(C53&lt;250001,"medium","urban"))</f>
        <v>rural</v>
      </c>
      <c r="C53" s="1">
        <v>4821</v>
      </c>
      <c r="D53" s="1">
        <v>4679</v>
      </c>
      <c r="E53" s="1">
        <v>4670</v>
      </c>
      <c r="F53" s="1">
        <v>4670</v>
      </c>
      <c r="G53" s="1">
        <v>4696</v>
      </c>
      <c r="H53" s="2">
        <v>43890</v>
      </c>
      <c r="I53" s="2">
        <v>45285</v>
      </c>
      <c r="J53" s="2">
        <v>27854</v>
      </c>
      <c r="K53" s="2">
        <v>25004</v>
      </c>
      <c r="L53" s="2">
        <v>18050</v>
      </c>
      <c r="M53" s="2">
        <v>8000</v>
      </c>
      <c r="N53" s="2">
        <v>5150</v>
      </c>
      <c r="O53" s="2">
        <v>3300</v>
      </c>
      <c r="P53" s="2">
        <v>5050</v>
      </c>
      <c r="Q53" s="2">
        <v>4300</v>
      </c>
      <c r="R53" s="2">
        <v>56662</v>
      </c>
      <c r="S53" s="2">
        <v>52707</v>
      </c>
      <c r="T53" s="2">
        <v>36426</v>
      </c>
      <c r="U53" s="2">
        <v>33676</v>
      </c>
      <c r="V53" s="2">
        <v>25337</v>
      </c>
    </row>
    <row r="54" spans="1:22" x14ac:dyDescent="0.2">
      <c r="A54" t="s">
        <v>73</v>
      </c>
      <c r="B54" s="1" t="str">
        <f>IF(C54&lt;50001,"rural",IF(C54&lt;250001,"medium","urban"))</f>
        <v>rural</v>
      </c>
      <c r="C54" s="1">
        <v>3009</v>
      </c>
      <c r="D54" s="1">
        <v>3060</v>
      </c>
      <c r="E54" s="1">
        <v>3465</v>
      </c>
      <c r="F54" s="1">
        <v>3465</v>
      </c>
      <c r="G54" s="1">
        <v>3428</v>
      </c>
      <c r="H54" s="2">
        <v>96336</v>
      </c>
      <c r="I54" s="2">
        <v>45141</v>
      </c>
      <c r="J54" s="2">
        <v>39363</v>
      </c>
      <c r="K54" s="2">
        <v>56301</v>
      </c>
      <c r="L54" s="2">
        <v>48682</v>
      </c>
      <c r="M54" s="2">
        <v>15495</v>
      </c>
      <c r="N54" s="2">
        <v>22327</v>
      </c>
      <c r="O54" s="2">
        <v>19445</v>
      </c>
      <c r="P54" s="2">
        <v>18700</v>
      </c>
      <c r="Q54" s="2">
        <v>25697</v>
      </c>
      <c r="R54" s="2">
        <v>113967</v>
      </c>
      <c r="S54" s="2">
        <v>69604</v>
      </c>
      <c r="T54" s="2">
        <v>58808</v>
      </c>
      <c r="U54" s="2">
        <v>80273</v>
      </c>
      <c r="V54" s="2">
        <v>77194</v>
      </c>
    </row>
    <row r="55" spans="1:22" x14ac:dyDescent="0.2">
      <c r="A55" t="s">
        <v>74</v>
      </c>
      <c r="B55" s="1" t="str">
        <f>IF(C55&lt;50001,"rural",IF(C55&lt;250001,"medium","urban"))</f>
        <v>rural</v>
      </c>
      <c r="C55" s="1">
        <v>4910</v>
      </c>
      <c r="D55" s="1">
        <v>5016</v>
      </c>
      <c r="E55" s="1">
        <v>5658</v>
      </c>
      <c r="F55" s="1">
        <v>5658</v>
      </c>
      <c r="G55" s="1">
        <v>5769</v>
      </c>
      <c r="H55" s="2">
        <v>11425</v>
      </c>
      <c r="I55" s="2">
        <v>4235</v>
      </c>
      <c r="J55" s="2">
        <v>3100</v>
      </c>
      <c r="K55" s="2">
        <v>7100</v>
      </c>
      <c r="L55" s="2">
        <v>9658</v>
      </c>
      <c r="M55" s="2">
        <v>9750</v>
      </c>
      <c r="N55" s="2">
        <v>1410</v>
      </c>
      <c r="O55" s="2">
        <v>1050</v>
      </c>
      <c r="P55" s="2">
        <v>1650</v>
      </c>
      <c r="Q55" s="2">
        <v>1300</v>
      </c>
      <c r="R55" s="2">
        <v>28997</v>
      </c>
      <c r="S55" s="2">
        <v>13122</v>
      </c>
      <c r="T55" s="2">
        <v>6770</v>
      </c>
      <c r="U55" s="2">
        <v>11370</v>
      </c>
      <c r="V55" s="2">
        <v>14381</v>
      </c>
    </row>
    <row r="56" spans="1:22" x14ac:dyDescent="0.2">
      <c r="A56" t="s">
        <v>75</v>
      </c>
      <c r="B56" s="1" t="str">
        <f>IF(C56&lt;50001,"rural",IF(C56&lt;250001,"medium","urban"))</f>
        <v>rural</v>
      </c>
      <c r="C56" s="1">
        <v>2116</v>
      </c>
      <c r="D56" s="1">
        <v>2194</v>
      </c>
      <c r="E56" s="1">
        <v>2228</v>
      </c>
      <c r="F56" s="1">
        <v>2228</v>
      </c>
      <c r="G56" s="1">
        <v>2154</v>
      </c>
      <c r="H56" s="2">
        <v>0</v>
      </c>
      <c r="I56" s="2">
        <v>2160</v>
      </c>
      <c r="J56" s="2">
        <v>350</v>
      </c>
      <c r="K56" s="2">
        <v>0</v>
      </c>
      <c r="L56" s="2">
        <v>4000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781109</v>
      </c>
      <c r="S56" s="2">
        <v>653481</v>
      </c>
      <c r="T56" s="2">
        <v>580047</v>
      </c>
      <c r="U56" s="2">
        <v>545285</v>
      </c>
      <c r="V56" s="2">
        <v>427751</v>
      </c>
    </row>
    <row r="57" spans="1:22" x14ac:dyDescent="0.2">
      <c r="A57" t="s">
        <v>76</v>
      </c>
      <c r="B57" s="1" t="str">
        <f>IF(C57&lt;50001,"rural",IF(C57&lt;250001,"medium","urban"))</f>
        <v>rural</v>
      </c>
      <c r="C57" s="1">
        <v>7173</v>
      </c>
      <c r="D57" s="1">
        <v>7183</v>
      </c>
      <c r="E57" s="1">
        <v>6929</v>
      </c>
      <c r="F57" s="1">
        <v>6929</v>
      </c>
      <c r="G57" s="1">
        <v>7310</v>
      </c>
      <c r="H57" s="2">
        <v>41668</v>
      </c>
      <c r="I57" s="2">
        <v>33893</v>
      </c>
      <c r="J57" s="2">
        <v>34750</v>
      </c>
      <c r="K57" s="2">
        <v>42504</v>
      </c>
      <c r="L57" s="2">
        <v>36247</v>
      </c>
      <c r="M57" s="2">
        <v>20594</v>
      </c>
      <c r="N57" s="2">
        <v>19937</v>
      </c>
      <c r="O57" s="2">
        <v>19857</v>
      </c>
      <c r="P57" s="2">
        <v>19093</v>
      </c>
      <c r="Q57" s="2">
        <v>18386</v>
      </c>
      <c r="R57" s="2">
        <v>64933</v>
      </c>
      <c r="S57" s="2">
        <v>56392</v>
      </c>
      <c r="T57" s="2">
        <v>56393</v>
      </c>
      <c r="U57" s="2">
        <v>63539</v>
      </c>
      <c r="V57" s="2">
        <v>56898</v>
      </c>
    </row>
    <row r="58" spans="1:22" x14ac:dyDescent="0.2">
      <c r="A58" t="s">
        <v>77</v>
      </c>
      <c r="B58" s="1" t="str">
        <f>IF(C58&lt;50001,"rural",IF(C58&lt;250001,"medium","urban"))</f>
        <v>urban</v>
      </c>
      <c r="C58" s="1">
        <v>2636564</v>
      </c>
      <c r="D58" s="1">
        <v>2595878</v>
      </c>
      <c r="E58" s="1">
        <v>2647627</v>
      </c>
      <c r="F58" s="1">
        <v>2647627</v>
      </c>
      <c r="G58" s="1">
        <v>2650320</v>
      </c>
      <c r="H58" s="2">
        <v>14205777</v>
      </c>
      <c r="I58" s="2">
        <v>10475313</v>
      </c>
      <c r="J58" s="2">
        <v>8239790</v>
      </c>
      <c r="K58" s="2">
        <v>9753539</v>
      </c>
      <c r="L58" s="2">
        <v>13420299</v>
      </c>
      <c r="M58" s="2">
        <v>2568052</v>
      </c>
      <c r="N58" s="2">
        <v>2431585</v>
      </c>
      <c r="O58" s="2">
        <v>1716141</v>
      </c>
      <c r="P58" s="2">
        <v>2176818</v>
      </c>
      <c r="Q58" s="2">
        <v>2927885</v>
      </c>
      <c r="R58" s="2">
        <v>37044366</v>
      </c>
      <c r="S58" s="2">
        <v>30206211</v>
      </c>
      <c r="T58" s="2">
        <v>31666238</v>
      </c>
      <c r="U58" s="2">
        <v>32511082</v>
      </c>
      <c r="V58" s="2">
        <v>37533215</v>
      </c>
    </row>
    <row r="59" spans="1:22" x14ac:dyDescent="0.2">
      <c r="A59" t="s">
        <v>78</v>
      </c>
      <c r="B59" s="1" t="str">
        <f>IF(C59&lt;50001,"rural",IF(C59&lt;250001,"medium","urban"))</f>
        <v>rural</v>
      </c>
      <c r="C59" s="1">
        <v>11930</v>
      </c>
      <c r="D59" s="1">
        <v>12438</v>
      </c>
      <c r="E59" s="1">
        <v>12652</v>
      </c>
      <c r="F59" s="1">
        <v>12652</v>
      </c>
      <c r="G59" s="1">
        <v>12544</v>
      </c>
      <c r="H59" s="2">
        <v>76054</v>
      </c>
      <c r="I59" s="2">
        <v>33460</v>
      </c>
      <c r="J59" s="2">
        <v>35190</v>
      </c>
      <c r="K59" s="2">
        <v>41856</v>
      </c>
      <c r="L59" s="2">
        <v>46089</v>
      </c>
      <c r="M59" s="2">
        <v>18000</v>
      </c>
      <c r="N59" s="2">
        <v>17500</v>
      </c>
      <c r="O59" s="2">
        <v>8500</v>
      </c>
      <c r="P59" s="2">
        <v>5950</v>
      </c>
      <c r="Q59" s="2">
        <v>6800</v>
      </c>
      <c r="R59" s="2">
        <v>102992</v>
      </c>
      <c r="S59" s="2">
        <v>63255</v>
      </c>
      <c r="T59" s="2">
        <v>52176</v>
      </c>
      <c r="U59" s="2">
        <v>60580</v>
      </c>
      <c r="V59" s="2">
        <v>62852</v>
      </c>
    </row>
    <row r="60" spans="1:22" x14ac:dyDescent="0.2">
      <c r="A60" t="s">
        <v>79</v>
      </c>
      <c r="B60" s="1" t="str">
        <f>IF(C60&lt;50001,"rural",IF(C60&lt;250001,"medium","urban"))</f>
        <v>rural</v>
      </c>
      <c r="C60" s="1">
        <v>18392</v>
      </c>
      <c r="D60" s="1">
        <v>18315</v>
      </c>
      <c r="E60" s="1">
        <v>19572</v>
      </c>
      <c r="F60" s="1">
        <v>19572</v>
      </c>
      <c r="G60" s="1">
        <v>19461</v>
      </c>
      <c r="H60" s="2">
        <v>240020</v>
      </c>
      <c r="I60" s="2">
        <v>148427</v>
      </c>
      <c r="J60" s="2">
        <v>96946</v>
      </c>
      <c r="K60" s="2">
        <v>121918</v>
      </c>
      <c r="L60" s="2">
        <v>187375</v>
      </c>
      <c r="M60" s="2">
        <v>900</v>
      </c>
      <c r="N60" s="2">
        <v>2308</v>
      </c>
      <c r="O60" s="2">
        <v>3505</v>
      </c>
      <c r="P60" s="2">
        <v>6640</v>
      </c>
      <c r="Q60" s="2">
        <v>2285</v>
      </c>
      <c r="R60" s="2">
        <v>276241</v>
      </c>
      <c r="S60" s="2">
        <v>167365</v>
      </c>
      <c r="T60" s="2">
        <v>131740</v>
      </c>
      <c r="U60" s="2">
        <v>146107</v>
      </c>
      <c r="V60" s="2">
        <v>213107</v>
      </c>
    </row>
    <row r="61" spans="1:22" x14ac:dyDescent="0.2">
      <c r="A61" t="s">
        <v>80</v>
      </c>
      <c r="B61" s="1" t="str">
        <f>IF(C61&lt;50001,"rural",IF(C61&lt;250001,"medium","urban"))</f>
        <v>rural</v>
      </c>
      <c r="C61" s="1">
        <v>5483</v>
      </c>
      <c r="D61" s="1">
        <v>5345</v>
      </c>
      <c r="E61" s="1">
        <v>5304</v>
      </c>
      <c r="F61" s="1">
        <v>5304</v>
      </c>
      <c r="G61" s="1">
        <v>5254</v>
      </c>
      <c r="H61" s="2">
        <v>25400</v>
      </c>
      <c r="I61" s="2">
        <v>20000</v>
      </c>
      <c r="J61" s="2">
        <v>7800</v>
      </c>
      <c r="K61" s="2">
        <v>5100</v>
      </c>
      <c r="L61" s="2">
        <v>12100</v>
      </c>
      <c r="M61" s="2">
        <v>6400</v>
      </c>
      <c r="N61" s="2">
        <v>4200</v>
      </c>
      <c r="O61" s="2">
        <v>1000</v>
      </c>
      <c r="P61" s="2">
        <v>2700</v>
      </c>
      <c r="Q61" s="2">
        <v>4600</v>
      </c>
      <c r="R61" s="2">
        <v>32100</v>
      </c>
      <c r="S61" s="2">
        <v>25100</v>
      </c>
      <c r="T61" s="2">
        <v>8800</v>
      </c>
      <c r="U61" s="2">
        <v>8050</v>
      </c>
      <c r="V61" s="2">
        <v>17200</v>
      </c>
    </row>
    <row r="62" spans="1:22" x14ac:dyDescent="0.2">
      <c r="A62" t="s">
        <v>81</v>
      </c>
      <c r="B62" s="1" t="str">
        <f>IF(C62&lt;50001,"rural",IF(C62&lt;250001,"medium","urban"))</f>
        <v>urban</v>
      </c>
      <c r="C62" s="1">
        <v>995510</v>
      </c>
      <c r="D62" s="1">
        <v>957367</v>
      </c>
      <c r="E62" s="1">
        <v>904005</v>
      </c>
      <c r="F62" s="1">
        <v>904005</v>
      </c>
      <c r="G62" s="1">
        <v>861357</v>
      </c>
      <c r="H62" s="2">
        <v>3574209</v>
      </c>
      <c r="I62" s="2">
        <v>2994898</v>
      </c>
      <c r="J62" s="2">
        <v>3126204</v>
      </c>
      <c r="K62" s="2">
        <v>2536339</v>
      </c>
      <c r="L62" s="2">
        <v>2996541</v>
      </c>
      <c r="M62" s="2">
        <v>1446376</v>
      </c>
      <c r="N62" s="2">
        <v>1345256</v>
      </c>
      <c r="O62" s="2">
        <v>1261641</v>
      </c>
      <c r="P62" s="2">
        <v>1011837</v>
      </c>
      <c r="Q62" s="2">
        <v>1291772</v>
      </c>
      <c r="R62" s="2">
        <v>5339732</v>
      </c>
      <c r="S62" s="2">
        <v>4571496</v>
      </c>
      <c r="T62" s="2">
        <v>4625432</v>
      </c>
      <c r="U62" s="2">
        <v>3776878</v>
      </c>
      <c r="V62" s="2">
        <v>4576917</v>
      </c>
    </row>
    <row r="63" spans="1:22" x14ac:dyDescent="0.2">
      <c r="A63" t="s">
        <v>82</v>
      </c>
      <c r="B63" s="1" t="str">
        <f>IF(C63&lt;50001,"rural",IF(C63&lt;250001,"medium","urban"))</f>
        <v>rural</v>
      </c>
      <c r="C63" s="1">
        <v>19506</v>
      </c>
      <c r="D63" s="1">
        <v>19875</v>
      </c>
      <c r="E63" s="1">
        <v>20459</v>
      </c>
      <c r="F63" s="1">
        <v>20459</v>
      </c>
      <c r="G63" s="1">
        <v>20860</v>
      </c>
      <c r="H63" s="2">
        <v>213627</v>
      </c>
      <c r="I63" s="2">
        <v>193180</v>
      </c>
      <c r="J63" s="2">
        <v>153698</v>
      </c>
      <c r="K63" s="2">
        <v>122222</v>
      </c>
      <c r="L63" s="2">
        <v>101041</v>
      </c>
      <c r="M63" s="2">
        <v>8050</v>
      </c>
      <c r="N63" s="2">
        <v>10563</v>
      </c>
      <c r="O63" s="2">
        <v>10933</v>
      </c>
      <c r="P63" s="2">
        <v>19612</v>
      </c>
      <c r="Q63" s="2">
        <v>27324</v>
      </c>
      <c r="R63" s="2">
        <v>234333</v>
      </c>
      <c r="S63" s="2">
        <v>218947</v>
      </c>
      <c r="T63" s="2">
        <v>178889</v>
      </c>
      <c r="U63" s="2">
        <v>151359</v>
      </c>
      <c r="V63" s="2">
        <v>139518</v>
      </c>
    </row>
    <row r="64" spans="1:22" x14ac:dyDescent="0.2">
      <c r="A64" t="s">
        <v>83</v>
      </c>
      <c r="B64" s="1" t="str">
        <f>IF(C64&lt;50001,"rural",IF(C64&lt;250001,"medium","urban"))</f>
        <v>rural</v>
      </c>
      <c r="C64" s="1">
        <v>1737</v>
      </c>
      <c r="D64" s="1">
        <v>1726</v>
      </c>
      <c r="E64" s="1">
        <v>2054</v>
      </c>
      <c r="F64" s="1">
        <v>2054</v>
      </c>
      <c r="G64" s="1">
        <v>2271</v>
      </c>
      <c r="H64" s="2">
        <v>4565</v>
      </c>
      <c r="I64" s="2">
        <v>2000</v>
      </c>
      <c r="J64" s="2">
        <v>3200</v>
      </c>
      <c r="K64" s="2">
        <v>2624</v>
      </c>
      <c r="L64" s="2">
        <v>8602</v>
      </c>
      <c r="M64" s="2">
        <v>300</v>
      </c>
      <c r="N64" s="2">
        <v>1100</v>
      </c>
      <c r="O64" s="2">
        <v>100</v>
      </c>
      <c r="P64" s="2">
        <v>0</v>
      </c>
      <c r="Q64" s="2">
        <v>1500</v>
      </c>
      <c r="R64" s="2">
        <v>5865</v>
      </c>
      <c r="S64" s="2">
        <v>4100</v>
      </c>
      <c r="T64" s="2">
        <v>4300</v>
      </c>
      <c r="U64" s="2">
        <v>3624</v>
      </c>
      <c r="V64" s="2">
        <v>11202</v>
      </c>
    </row>
    <row r="65" spans="1:22" x14ac:dyDescent="0.2">
      <c r="A65" t="s">
        <v>84</v>
      </c>
      <c r="B65" s="1" t="str">
        <f>IF(C65&lt;50001,"rural",IF(C65&lt;250001,"medium","urban"))</f>
        <v>rural</v>
      </c>
      <c r="C65" s="1">
        <v>8280</v>
      </c>
      <c r="D65" s="1">
        <v>8557</v>
      </c>
      <c r="E65" s="1">
        <v>9426</v>
      </c>
      <c r="F65" s="1">
        <v>9426</v>
      </c>
      <c r="G65" s="1">
        <v>10020</v>
      </c>
      <c r="H65" s="2">
        <v>45473</v>
      </c>
      <c r="I65" s="2">
        <v>15828</v>
      </c>
      <c r="J65" s="2">
        <v>2333</v>
      </c>
      <c r="K65" s="2">
        <v>9895</v>
      </c>
      <c r="L65" s="2">
        <v>29093</v>
      </c>
      <c r="M65" s="2">
        <v>12100</v>
      </c>
      <c r="N65" s="2">
        <v>1902</v>
      </c>
      <c r="O65" s="2">
        <v>0</v>
      </c>
      <c r="P65" s="2">
        <v>2137</v>
      </c>
      <c r="Q65" s="2">
        <v>2025</v>
      </c>
      <c r="R65" s="2">
        <v>61618</v>
      </c>
      <c r="S65" s="2">
        <v>21915</v>
      </c>
      <c r="T65" s="2">
        <v>6343</v>
      </c>
      <c r="U65" s="2">
        <v>16967</v>
      </c>
      <c r="V65" s="2">
        <v>36358</v>
      </c>
    </row>
    <row r="66" spans="1:22" x14ac:dyDescent="0.2">
      <c r="A66" t="s">
        <v>85</v>
      </c>
      <c r="B66" s="1" t="str">
        <f>IF(C66&lt;50001,"rural",IF(C66&lt;250001,"medium","urban"))</f>
        <v>rural</v>
      </c>
      <c r="C66" s="1">
        <v>3270</v>
      </c>
      <c r="D66" s="1">
        <v>3287</v>
      </c>
      <c r="E66" s="1">
        <v>3170</v>
      </c>
      <c r="F66" s="1">
        <v>3170</v>
      </c>
      <c r="G66" s="1">
        <v>3359</v>
      </c>
      <c r="H66" s="2">
        <v>13822</v>
      </c>
      <c r="I66" s="2">
        <v>20493</v>
      </c>
      <c r="J66" s="2">
        <v>16988</v>
      </c>
      <c r="K66" s="2">
        <v>14514</v>
      </c>
      <c r="L66" s="2">
        <v>65782</v>
      </c>
      <c r="M66" s="2">
        <v>0</v>
      </c>
      <c r="N66" s="2">
        <v>0</v>
      </c>
      <c r="O66" s="2">
        <v>0</v>
      </c>
      <c r="P66" s="2">
        <v>460</v>
      </c>
      <c r="Q66" s="2">
        <v>570</v>
      </c>
      <c r="R66" s="2">
        <v>20446</v>
      </c>
      <c r="S66" s="2">
        <v>24281</v>
      </c>
      <c r="T66" s="2">
        <v>21515</v>
      </c>
      <c r="U66" s="2">
        <v>21416</v>
      </c>
      <c r="V66" s="2">
        <v>70931</v>
      </c>
    </row>
    <row r="67" spans="1:22" x14ac:dyDescent="0.2">
      <c r="A67" t="s">
        <v>86</v>
      </c>
      <c r="B67" s="1" t="str">
        <f>IF(C67&lt;50001,"rural",IF(C67&lt;250001,"medium","urban"))</f>
        <v>rural</v>
      </c>
      <c r="C67" s="1">
        <v>9912</v>
      </c>
      <c r="D67" s="1">
        <v>9385</v>
      </c>
      <c r="E67" s="1">
        <v>10860</v>
      </c>
      <c r="F67" s="1">
        <v>10860</v>
      </c>
      <c r="G67" s="1">
        <v>10949</v>
      </c>
      <c r="H67" s="2">
        <v>5035</v>
      </c>
      <c r="I67" s="2">
        <v>8397</v>
      </c>
      <c r="J67" s="2">
        <v>0</v>
      </c>
      <c r="K67" s="2">
        <v>4400</v>
      </c>
      <c r="L67" s="2">
        <v>6730</v>
      </c>
      <c r="M67" s="2">
        <v>700</v>
      </c>
      <c r="N67" s="2">
        <v>900</v>
      </c>
      <c r="O67" s="2">
        <v>1550</v>
      </c>
      <c r="P67" s="2">
        <v>0</v>
      </c>
      <c r="Q67" s="2">
        <v>800</v>
      </c>
      <c r="R67" s="2">
        <v>54129</v>
      </c>
      <c r="S67" s="2">
        <v>58141</v>
      </c>
      <c r="T67" s="2">
        <v>51759</v>
      </c>
      <c r="U67" s="2">
        <v>55324</v>
      </c>
      <c r="V67" s="2">
        <v>112777</v>
      </c>
    </row>
    <row r="68" spans="1:22" x14ac:dyDescent="0.2">
      <c r="A68" t="s">
        <v>87</v>
      </c>
      <c r="B68" s="1" t="str">
        <f>IF(C68&lt;50001,"rural",IF(C68&lt;250001,"medium","urban"))</f>
        <v>rural</v>
      </c>
      <c r="C68" s="1">
        <v>18092</v>
      </c>
      <c r="D68" s="1">
        <v>17843</v>
      </c>
      <c r="E68" s="1">
        <v>18278</v>
      </c>
      <c r="F68" s="1">
        <v>18278</v>
      </c>
      <c r="G68" s="1">
        <v>18416</v>
      </c>
      <c r="H68" s="2">
        <v>121351</v>
      </c>
      <c r="I68" s="2">
        <v>130829</v>
      </c>
      <c r="J68" s="2">
        <v>110308</v>
      </c>
      <c r="K68" s="2">
        <v>95787</v>
      </c>
      <c r="L68" s="2">
        <v>165155</v>
      </c>
      <c r="M68" s="2">
        <v>32262</v>
      </c>
      <c r="N68" s="2">
        <v>40375</v>
      </c>
      <c r="O68" s="2">
        <v>25775</v>
      </c>
      <c r="P68" s="2">
        <v>37725</v>
      </c>
      <c r="Q68" s="2">
        <v>45825</v>
      </c>
      <c r="R68" s="2">
        <v>168922</v>
      </c>
      <c r="S68" s="2">
        <v>194245</v>
      </c>
      <c r="T68" s="2">
        <v>146664</v>
      </c>
      <c r="U68" s="2">
        <v>157346</v>
      </c>
      <c r="V68" s="2">
        <v>222886</v>
      </c>
    </row>
    <row r="69" spans="1:22" x14ac:dyDescent="0.2">
      <c r="A69" t="s">
        <v>88</v>
      </c>
      <c r="B69" s="1" t="str">
        <f>IF(C69&lt;50001,"rural",IF(C69&lt;250001,"medium","urban"))</f>
        <v>medium</v>
      </c>
      <c r="C69" s="1">
        <v>173239</v>
      </c>
      <c r="D69" s="1">
        <v>159230</v>
      </c>
      <c r="E69" s="1">
        <v>169394</v>
      </c>
      <c r="F69" s="1">
        <v>169394</v>
      </c>
      <c r="G69" s="1">
        <v>165230</v>
      </c>
      <c r="H69" s="2">
        <v>1438936</v>
      </c>
      <c r="I69" s="2">
        <v>1218606</v>
      </c>
      <c r="J69" s="2">
        <v>832332</v>
      </c>
      <c r="K69" s="2">
        <v>891269</v>
      </c>
      <c r="L69" s="2">
        <v>827428</v>
      </c>
      <c r="M69" s="2">
        <v>474241</v>
      </c>
      <c r="N69" s="2">
        <v>380195</v>
      </c>
      <c r="O69" s="2">
        <v>253275</v>
      </c>
      <c r="P69" s="2">
        <v>233750</v>
      </c>
      <c r="Q69" s="2">
        <v>245775</v>
      </c>
      <c r="R69" s="2">
        <v>2132198</v>
      </c>
      <c r="S69" s="2">
        <v>2006119</v>
      </c>
      <c r="T69" s="2">
        <v>1327224</v>
      </c>
      <c r="U69" s="2">
        <v>1351586</v>
      </c>
      <c r="V69" s="2">
        <v>1369320</v>
      </c>
    </row>
    <row r="70" spans="1:22" x14ac:dyDescent="0.2">
      <c r="A70" t="s">
        <v>89</v>
      </c>
      <c r="B70" s="1" t="str">
        <f>IF(C70&lt;50001,"rural",IF(C70&lt;250001,"medium","urban"))</f>
        <v>rural</v>
      </c>
      <c r="C70" s="1">
        <v>1411</v>
      </c>
      <c r="D70" s="1">
        <v>1411</v>
      </c>
      <c r="E70" s="1">
        <v>1979</v>
      </c>
      <c r="F70" s="1">
        <v>1979</v>
      </c>
      <c r="G70" s="1">
        <v>1912</v>
      </c>
      <c r="H70" s="2">
        <v>14783</v>
      </c>
      <c r="I70" s="2">
        <v>22937</v>
      </c>
      <c r="J70" s="2">
        <v>14139</v>
      </c>
      <c r="K70" s="2">
        <v>2494</v>
      </c>
      <c r="L70" s="2">
        <v>4456</v>
      </c>
      <c r="M70" s="2">
        <v>403</v>
      </c>
      <c r="N70" s="2">
        <v>683</v>
      </c>
      <c r="O70" s="2">
        <v>608</v>
      </c>
      <c r="P70" s="2">
        <v>385</v>
      </c>
      <c r="Q70" s="2">
        <v>791</v>
      </c>
      <c r="R70" s="2">
        <v>16185</v>
      </c>
      <c r="S70" s="2">
        <v>24620</v>
      </c>
      <c r="T70" s="2">
        <v>15747</v>
      </c>
      <c r="U70" s="2">
        <v>4211</v>
      </c>
      <c r="V70" s="2">
        <v>6247</v>
      </c>
    </row>
    <row r="71" spans="1:22" x14ac:dyDescent="0.2">
      <c r="A71" t="s">
        <v>90</v>
      </c>
      <c r="B71" s="1" t="str">
        <f>IF(C71&lt;50001,"rural",IF(C71&lt;250001,"medium","urban"))</f>
        <v>medium</v>
      </c>
      <c r="C71" s="1">
        <v>215401</v>
      </c>
      <c r="D71" s="1">
        <v>208861</v>
      </c>
      <c r="E71" s="1">
        <v>191469</v>
      </c>
      <c r="F71" s="1">
        <v>191469</v>
      </c>
      <c r="G71" s="1">
        <v>182439</v>
      </c>
      <c r="H71" s="2">
        <v>1628419</v>
      </c>
      <c r="I71" s="2">
        <v>1277310</v>
      </c>
      <c r="J71" s="2">
        <v>1088389</v>
      </c>
      <c r="K71" s="2">
        <v>991002</v>
      </c>
      <c r="L71" s="2">
        <v>984926</v>
      </c>
      <c r="M71" s="2">
        <v>561275</v>
      </c>
      <c r="N71" s="2">
        <v>552410</v>
      </c>
      <c r="O71" s="2">
        <v>431038</v>
      </c>
      <c r="P71" s="2">
        <v>419368</v>
      </c>
      <c r="Q71" s="2">
        <v>545872</v>
      </c>
      <c r="R71" s="2">
        <v>2381520</v>
      </c>
      <c r="S71" s="2">
        <v>2007084</v>
      </c>
      <c r="T71" s="2">
        <v>1683011</v>
      </c>
      <c r="U71" s="2">
        <v>1584409</v>
      </c>
      <c r="V71" s="2">
        <v>1620581</v>
      </c>
    </row>
    <row r="72" spans="1:22" x14ac:dyDescent="0.2">
      <c r="A72" t="s">
        <v>91</v>
      </c>
      <c r="B72" s="1" t="str">
        <f>IF(C72&lt;50001,"rural",IF(C72&lt;250001,"medium","urban"))</f>
        <v>urban</v>
      </c>
      <c r="C72" s="1">
        <v>869608</v>
      </c>
      <c r="D72" s="1">
        <v>874347</v>
      </c>
      <c r="E72" s="1">
        <v>851888</v>
      </c>
      <c r="F72" s="1">
        <v>851888</v>
      </c>
      <c r="G72" s="1">
        <v>855623</v>
      </c>
      <c r="H72" s="2">
        <v>2361326</v>
      </c>
      <c r="I72" s="2">
        <v>2344566</v>
      </c>
      <c r="J72" s="2">
        <v>1869228</v>
      </c>
      <c r="K72" s="2">
        <v>2555311</v>
      </c>
      <c r="L72" s="2">
        <v>3057133</v>
      </c>
      <c r="M72" s="2">
        <v>738161</v>
      </c>
      <c r="N72" s="2">
        <v>680733</v>
      </c>
      <c r="O72" s="2">
        <v>935007</v>
      </c>
      <c r="P72" s="2">
        <v>1123096</v>
      </c>
      <c r="Q72" s="2">
        <v>1752752</v>
      </c>
      <c r="R72" s="2">
        <v>17250721</v>
      </c>
      <c r="S72" s="2">
        <v>15088658</v>
      </c>
      <c r="T72" s="2">
        <v>13355818</v>
      </c>
      <c r="U72" s="2">
        <v>13661891</v>
      </c>
      <c r="V72" s="2">
        <v>15005802</v>
      </c>
    </row>
    <row r="73" spans="1:22" x14ac:dyDescent="0.2">
      <c r="A73" t="s">
        <v>92</v>
      </c>
      <c r="B73" s="1" t="str">
        <f>IF(C73&lt;50001,"rural",IF(C73&lt;250001,"medium","urban"))</f>
        <v>rural</v>
      </c>
      <c r="C73" s="1">
        <v>43140</v>
      </c>
      <c r="D73" s="1">
        <v>43749</v>
      </c>
      <c r="E73" s="1">
        <v>43110</v>
      </c>
      <c r="F73" s="1">
        <v>43110</v>
      </c>
      <c r="G73" s="1">
        <v>43366</v>
      </c>
      <c r="H73" s="2">
        <v>88260</v>
      </c>
      <c r="I73" s="2">
        <v>65567</v>
      </c>
      <c r="J73" s="2">
        <v>54500</v>
      </c>
      <c r="K73" s="2">
        <v>55398</v>
      </c>
      <c r="L73" s="2">
        <v>100485</v>
      </c>
      <c r="M73" s="2">
        <v>29925</v>
      </c>
      <c r="N73" s="2">
        <v>23924</v>
      </c>
      <c r="O73" s="2">
        <v>36425</v>
      </c>
      <c r="P73" s="2">
        <v>40265</v>
      </c>
      <c r="Q73" s="2">
        <v>55100</v>
      </c>
      <c r="R73" s="2">
        <v>127210</v>
      </c>
      <c r="S73" s="2">
        <v>91979</v>
      </c>
      <c r="T73" s="2">
        <v>93075</v>
      </c>
      <c r="U73" s="2">
        <v>98448</v>
      </c>
      <c r="V73" s="2">
        <v>161985</v>
      </c>
    </row>
    <row r="74" spans="1:22" x14ac:dyDescent="0.2">
      <c r="A74" t="s">
        <v>93</v>
      </c>
      <c r="B74" s="1" t="str">
        <f>IF(C74&lt;50001,"rural",IF(C74&lt;250001,"medium","urban"))</f>
        <v>rural</v>
      </c>
      <c r="C74" s="1">
        <v>17275</v>
      </c>
      <c r="D74" s="1">
        <v>16612</v>
      </c>
      <c r="E74" s="1">
        <v>17432</v>
      </c>
      <c r="F74" s="1">
        <v>17432</v>
      </c>
      <c r="G74" s="1">
        <v>17346</v>
      </c>
      <c r="H74" s="2">
        <v>152952</v>
      </c>
      <c r="I74" s="2">
        <v>175792</v>
      </c>
      <c r="J74" s="2">
        <v>133346</v>
      </c>
      <c r="K74" s="2">
        <v>156706</v>
      </c>
      <c r="L74" s="2">
        <v>139050</v>
      </c>
      <c r="M74" s="2">
        <v>43410</v>
      </c>
      <c r="N74" s="2">
        <v>46344</v>
      </c>
      <c r="O74" s="2">
        <v>27800</v>
      </c>
      <c r="P74" s="2">
        <v>41035</v>
      </c>
      <c r="Q74" s="2">
        <v>39475</v>
      </c>
      <c r="R74" s="2">
        <v>228243</v>
      </c>
      <c r="S74" s="2">
        <v>259318</v>
      </c>
      <c r="T74" s="2">
        <v>184102</v>
      </c>
      <c r="U74" s="2">
        <v>213816</v>
      </c>
      <c r="V74" s="2">
        <v>206861</v>
      </c>
    </row>
    <row r="75" spans="1:22" x14ac:dyDescent="0.2">
      <c r="A75" t="s">
        <v>94</v>
      </c>
      <c r="B75" s="1" t="str">
        <f>IF(C75&lt;50001,"rural",IF(C75&lt;250001,"medium","urban"))</f>
        <v>rural</v>
      </c>
      <c r="C75" s="1">
        <v>37300</v>
      </c>
      <c r="D75" s="1">
        <v>36670</v>
      </c>
      <c r="E75" s="1">
        <v>36727</v>
      </c>
      <c r="F75" s="1">
        <v>36727</v>
      </c>
      <c r="G75" s="1">
        <v>35347</v>
      </c>
      <c r="H75" s="2">
        <v>500239</v>
      </c>
      <c r="I75" s="2">
        <v>371919</v>
      </c>
      <c r="J75" s="2">
        <v>475970</v>
      </c>
      <c r="K75" s="2">
        <v>300745</v>
      </c>
      <c r="L75" s="2">
        <v>215676</v>
      </c>
      <c r="M75" s="2">
        <v>53230</v>
      </c>
      <c r="N75" s="2">
        <v>48895</v>
      </c>
      <c r="O75" s="2">
        <v>54755</v>
      </c>
      <c r="P75" s="2">
        <v>24629</v>
      </c>
      <c r="Q75" s="2">
        <v>53700</v>
      </c>
      <c r="R75" s="2">
        <v>636216</v>
      </c>
      <c r="S75" s="2">
        <v>478767</v>
      </c>
      <c r="T75" s="2">
        <v>562553</v>
      </c>
      <c r="U75" s="2">
        <v>379964</v>
      </c>
      <c r="V75" s="2">
        <v>329459</v>
      </c>
    </row>
    <row r="76" spans="1:22" x14ac:dyDescent="0.2">
      <c r="A76" t="s">
        <v>95</v>
      </c>
      <c r="B76" s="1" t="str">
        <f>IF(C76&lt;50001,"rural",IF(C76&lt;250001,"medium","urban"))</f>
        <v>rural</v>
      </c>
      <c r="C76" s="1">
        <v>25003</v>
      </c>
      <c r="D76" s="1">
        <v>24529</v>
      </c>
      <c r="E76" s="1">
        <v>26522</v>
      </c>
      <c r="F76" s="1">
        <v>26522</v>
      </c>
      <c r="G76" s="1">
        <v>25816</v>
      </c>
      <c r="H76" s="2">
        <v>222179</v>
      </c>
      <c r="I76" s="2">
        <v>282508</v>
      </c>
      <c r="J76" s="2">
        <v>87439</v>
      </c>
      <c r="K76" s="2">
        <v>212577</v>
      </c>
      <c r="L76" s="2">
        <v>100143</v>
      </c>
      <c r="M76" s="2">
        <v>46718</v>
      </c>
      <c r="N76" s="2">
        <v>42742</v>
      </c>
      <c r="O76" s="2">
        <v>53401</v>
      </c>
      <c r="P76" s="2">
        <v>50568</v>
      </c>
      <c r="Q76" s="2">
        <v>59730</v>
      </c>
      <c r="R76" s="2">
        <v>300702</v>
      </c>
      <c r="S76" s="2">
        <v>369633</v>
      </c>
      <c r="T76" s="2">
        <v>154324</v>
      </c>
      <c r="U76" s="2">
        <v>272403</v>
      </c>
      <c r="V76" s="2">
        <v>161325</v>
      </c>
    </row>
    <row r="77" spans="1:22" x14ac:dyDescent="0.2">
      <c r="A77" t="s">
        <v>96</v>
      </c>
      <c r="B77" s="1" t="str">
        <f>IF(C77&lt;50001,"rural",IF(C77&lt;250001,"medium","urban"))</f>
        <v>rural</v>
      </c>
      <c r="C77" s="1">
        <v>3559</v>
      </c>
      <c r="D77" s="1">
        <v>3728</v>
      </c>
      <c r="E77" s="1">
        <v>3897</v>
      </c>
      <c r="F77" s="1">
        <v>3897</v>
      </c>
      <c r="G77" s="1">
        <v>3708</v>
      </c>
      <c r="H77" s="2">
        <v>29648</v>
      </c>
      <c r="I77" s="2">
        <v>20350</v>
      </c>
      <c r="J77" s="2">
        <v>20175</v>
      </c>
      <c r="K77" s="2">
        <v>4250</v>
      </c>
      <c r="L77" s="2">
        <v>9950</v>
      </c>
      <c r="M77" s="2">
        <v>1200</v>
      </c>
      <c r="N77" s="2">
        <v>3900</v>
      </c>
      <c r="O77" s="2">
        <v>600</v>
      </c>
      <c r="P77" s="2">
        <v>350</v>
      </c>
      <c r="Q77" s="2">
        <v>1500</v>
      </c>
      <c r="R77" s="2">
        <v>32148</v>
      </c>
      <c r="S77" s="2">
        <v>25250</v>
      </c>
      <c r="T77" s="2">
        <v>21775</v>
      </c>
      <c r="U77" s="2">
        <v>5600</v>
      </c>
      <c r="V77" s="2">
        <v>12481</v>
      </c>
    </row>
    <row r="78" spans="1:22" x14ac:dyDescent="0.2">
      <c r="A78" t="s">
        <v>97</v>
      </c>
      <c r="B78" s="1" t="str">
        <f>IF(C78&lt;50001,"rural",IF(C78&lt;250001,"medium","urban"))</f>
        <v>rural</v>
      </c>
      <c r="C78" s="1">
        <v>5124</v>
      </c>
      <c r="D78" s="1">
        <v>5273</v>
      </c>
      <c r="E78" s="1">
        <v>5445</v>
      </c>
      <c r="F78" s="1">
        <v>5445</v>
      </c>
      <c r="G78" s="1">
        <v>5698</v>
      </c>
      <c r="H78" s="2">
        <v>9475</v>
      </c>
      <c r="I78" s="2">
        <v>17473</v>
      </c>
      <c r="J78" s="2">
        <v>6360</v>
      </c>
      <c r="K78" s="2">
        <v>8616</v>
      </c>
      <c r="L78" s="2">
        <v>11460</v>
      </c>
      <c r="M78" s="2">
        <v>1900</v>
      </c>
      <c r="N78" s="2">
        <v>2250</v>
      </c>
      <c r="O78" s="2">
        <v>2550</v>
      </c>
      <c r="P78" s="2">
        <v>450</v>
      </c>
      <c r="Q78" s="2">
        <v>3850</v>
      </c>
      <c r="R78" s="2">
        <v>13356</v>
      </c>
      <c r="S78" s="2">
        <v>21304</v>
      </c>
      <c r="T78" s="2">
        <v>10441</v>
      </c>
      <c r="U78" s="2">
        <v>10647</v>
      </c>
      <c r="V78" s="2">
        <v>17682</v>
      </c>
    </row>
    <row r="79" spans="1:22" x14ac:dyDescent="0.2">
      <c r="A79" t="s">
        <v>98</v>
      </c>
      <c r="B79" s="1" t="str">
        <f>IF(C79&lt;50001,"rural",IF(C79&lt;250001,"medium","urban"))</f>
        <v>rural</v>
      </c>
      <c r="C79" s="1">
        <v>1069</v>
      </c>
      <c r="D79" s="1">
        <v>1073</v>
      </c>
      <c r="E79" s="1">
        <v>1102</v>
      </c>
      <c r="F79" s="1">
        <v>1102</v>
      </c>
      <c r="G79" s="1">
        <v>1205</v>
      </c>
      <c r="H79" s="2">
        <v>2750</v>
      </c>
      <c r="I79" s="2">
        <v>4375</v>
      </c>
      <c r="J79" s="2">
        <v>1175</v>
      </c>
      <c r="K79" s="2">
        <v>2234</v>
      </c>
      <c r="L79" s="2">
        <v>750</v>
      </c>
      <c r="M79" s="2">
        <v>0</v>
      </c>
      <c r="N79" s="2">
        <v>0</v>
      </c>
      <c r="O79" s="2">
        <v>0</v>
      </c>
      <c r="P79" s="2">
        <v>1500</v>
      </c>
      <c r="Q79" s="2">
        <v>1459</v>
      </c>
      <c r="R79" s="2">
        <v>3750</v>
      </c>
      <c r="S79" s="2">
        <v>5375</v>
      </c>
      <c r="T79" s="2">
        <v>2175</v>
      </c>
      <c r="U79" s="2">
        <v>5184</v>
      </c>
      <c r="V79" s="2">
        <v>3209</v>
      </c>
    </row>
    <row r="80" spans="1:22" x14ac:dyDescent="0.2">
      <c r="A80" t="s">
        <v>99</v>
      </c>
      <c r="B80" s="1" t="str">
        <f>IF(C80&lt;50001,"rural",IF(C80&lt;250001,"medium","urban"))</f>
        <v>urban</v>
      </c>
      <c r="C80" s="1">
        <v>878774</v>
      </c>
      <c r="D80" s="1">
        <v>875921</v>
      </c>
      <c r="E80" s="1">
        <v>818912</v>
      </c>
      <c r="F80" s="1">
        <v>818912</v>
      </c>
      <c r="G80" s="1">
        <v>786213</v>
      </c>
      <c r="H80" s="2">
        <v>5132478</v>
      </c>
      <c r="I80" s="2">
        <v>3698561</v>
      </c>
      <c r="J80" s="2">
        <v>3338889</v>
      </c>
      <c r="K80" s="2">
        <v>4303707</v>
      </c>
      <c r="L80" s="2">
        <v>3641187</v>
      </c>
      <c r="M80" s="2">
        <v>1760841</v>
      </c>
      <c r="N80" s="2">
        <v>1369948</v>
      </c>
      <c r="O80" s="2">
        <v>1173107</v>
      </c>
      <c r="P80" s="2">
        <v>1373103</v>
      </c>
      <c r="Q80" s="2">
        <v>1476989</v>
      </c>
      <c r="R80" s="2">
        <v>10837165</v>
      </c>
      <c r="S80" s="2">
        <v>8789102</v>
      </c>
      <c r="T80" s="2">
        <v>7884835</v>
      </c>
      <c r="U80" s="2">
        <v>8842264</v>
      </c>
      <c r="V80" s="2">
        <v>8053973</v>
      </c>
    </row>
    <row r="81" spans="1:22" x14ac:dyDescent="0.2">
      <c r="A81" t="s">
        <v>100</v>
      </c>
      <c r="B81" s="1" t="str">
        <f>IF(C81&lt;50001,"rural",IF(C81&lt;250001,"medium","urban"))</f>
        <v>rural</v>
      </c>
      <c r="C81" s="1">
        <v>11161</v>
      </c>
      <c r="D81" s="1">
        <v>10477</v>
      </c>
      <c r="E81" s="1">
        <v>10792</v>
      </c>
      <c r="F81" s="1">
        <v>10792</v>
      </c>
      <c r="G81" s="1">
        <v>10748</v>
      </c>
      <c r="H81" s="2">
        <v>36628</v>
      </c>
      <c r="I81" s="2">
        <v>45345</v>
      </c>
      <c r="J81" s="2">
        <v>36625</v>
      </c>
      <c r="K81" s="2">
        <v>41512</v>
      </c>
      <c r="L81" s="2">
        <v>44218</v>
      </c>
      <c r="M81" s="2">
        <v>2500</v>
      </c>
      <c r="N81" s="2">
        <v>2000</v>
      </c>
      <c r="O81" s="2">
        <v>2900</v>
      </c>
      <c r="P81" s="2">
        <v>1050</v>
      </c>
      <c r="Q81" s="2">
        <v>4100</v>
      </c>
      <c r="R81" s="2">
        <v>50586</v>
      </c>
      <c r="S81" s="2">
        <v>59103</v>
      </c>
      <c r="T81" s="2">
        <v>50683</v>
      </c>
      <c r="U81" s="2">
        <v>54820</v>
      </c>
      <c r="V81" s="2">
        <v>63180</v>
      </c>
    </row>
    <row r="82" spans="1:22" x14ac:dyDescent="0.2">
      <c r="A82" t="s">
        <v>101</v>
      </c>
      <c r="B82" s="1" t="str">
        <f>IF(C82&lt;50001,"rural",IF(C82&lt;250001,"medium","urban"))</f>
        <v>rural</v>
      </c>
      <c r="C82" s="1">
        <v>19918</v>
      </c>
      <c r="D82" s="1">
        <v>19853</v>
      </c>
      <c r="E82" s="1">
        <v>20732</v>
      </c>
      <c r="F82" s="1">
        <v>20732</v>
      </c>
      <c r="G82" s="1">
        <v>20472</v>
      </c>
      <c r="H82" s="2">
        <v>123096</v>
      </c>
      <c r="I82" s="2">
        <v>217669</v>
      </c>
      <c r="J82" s="2">
        <v>130328</v>
      </c>
      <c r="K82" s="2">
        <v>96223</v>
      </c>
      <c r="L82" s="2">
        <v>126070</v>
      </c>
      <c r="M82" s="2">
        <v>13475</v>
      </c>
      <c r="N82" s="2">
        <v>12309</v>
      </c>
      <c r="O82" s="2">
        <v>14044</v>
      </c>
      <c r="P82" s="2">
        <v>12653</v>
      </c>
      <c r="Q82" s="2">
        <v>16595</v>
      </c>
      <c r="R82" s="2">
        <v>146307</v>
      </c>
      <c r="S82" s="2">
        <v>237464</v>
      </c>
      <c r="T82" s="2">
        <v>151485</v>
      </c>
      <c r="U82" s="2">
        <v>117011</v>
      </c>
      <c r="V82" s="2">
        <v>155752</v>
      </c>
    </row>
    <row r="83" spans="1:22" x14ac:dyDescent="0.2">
      <c r="A83" t="s">
        <v>102</v>
      </c>
      <c r="B83" s="1" t="str">
        <f>IF(C83&lt;50001,"rural",IF(C83&lt;250001,"medium","urban"))</f>
        <v>rural</v>
      </c>
      <c r="C83" s="1">
        <v>18219</v>
      </c>
      <c r="D83" s="1">
        <v>19030</v>
      </c>
      <c r="E83" s="1">
        <v>18937</v>
      </c>
      <c r="F83" s="1">
        <v>18937</v>
      </c>
      <c r="G83" s="1">
        <v>19735</v>
      </c>
      <c r="H83" s="2">
        <v>60816</v>
      </c>
      <c r="I83" s="2">
        <v>59676</v>
      </c>
      <c r="J83" s="2">
        <v>46305</v>
      </c>
      <c r="K83" s="2">
        <v>36850</v>
      </c>
      <c r="L83" s="2">
        <v>108120</v>
      </c>
      <c r="M83" s="2">
        <v>21700</v>
      </c>
      <c r="N83" s="2">
        <v>11100</v>
      </c>
      <c r="O83" s="2">
        <v>14000</v>
      </c>
      <c r="P83" s="2">
        <v>6400</v>
      </c>
      <c r="Q83" s="2">
        <v>12200</v>
      </c>
      <c r="R83" s="2">
        <v>180196</v>
      </c>
      <c r="S83" s="2">
        <v>167052</v>
      </c>
      <c r="T83" s="2">
        <v>122898</v>
      </c>
      <c r="U83" s="2">
        <v>52737</v>
      </c>
      <c r="V83" s="2">
        <v>134193</v>
      </c>
    </row>
    <row r="84" spans="1:22" x14ac:dyDescent="0.2">
      <c r="A84" t="s">
        <v>103</v>
      </c>
      <c r="B84" s="1" t="str">
        <f>IF(C84&lt;50001,"rural",IF(C84&lt;250001,"medium","urban"))</f>
        <v>rural</v>
      </c>
      <c r="C84" s="1">
        <v>22052</v>
      </c>
      <c r="D84" s="1">
        <v>22010</v>
      </c>
      <c r="E84" s="1">
        <v>21258</v>
      </c>
      <c r="F84" s="1">
        <v>21258</v>
      </c>
      <c r="G84" s="1">
        <v>21200</v>
      </c>
      <c r="H84" s="2">
        <v>165676</v>
      </c>
      <c r="I84" s="2">
        <v>64297</v>
      </c>
      <c r="J84" s="2">
        <v>34188</v>
      </c>
      <c r="K84" s="2">
        <v>25432</v>
      </c>
      <c r="L84" s="2">
        <v>26530</v>
      </c>
      <c r="M84" s="2">
        <v>26724</v>
      </c>
      <c r="N84" s="2">
        <v>14646</v>
      </c>
      <c r="O84" s="2">
        <v>11307</v>
      </c>
      <c r="P84" s="2">
        <v>12768</v>
      </c>
      <c r="Q84" s="2">
        <v>17347</v>
      </c>
      <c r="R84" s="2">
        <v>223888</v>
      </c>
      <c r="S84" s="2">
        <v>101002</v>
      </c>
      <c r="T84" s="2">
        <v>72054</v>
      </c>
      <c r="U84" s="2">
        <v>65980</v>
      </c>
      <c r="V84" s="2">
        <v>72763</v>
      </c>
    </row>
    <row r="85" spans="1:22" x14ac:dyDescent="0.2">
      <c r="A85" t="s">
        <v>104</v>
      </c>
      <c r="B85" s="1" t="str">
        <f>IF(C85&lt;50001,"rural",IF(C85&lt;250001,"medium","urban"))</f>
        <v>urban</v>
      </c>
      <c r="C85" s="1">
        <v>359148</v>
      </c>
      <c r="D85" s="1">
        <v>353670</v>
      </c>
      <c r="E85" s="1">
        <v>341146</v>
      </c>
      <c r="F85" s="1">
        <v>341146</v>
      </c>
      <c r="G85" s="1">
        <v>339241</v>
      </c>
      <c r="H85" s="2">
        <v>1950713</v>
      </c>
      <c r="I85" s="2">
        <v>1999507</v>
      </c>
      <c r="J85" s="2">
        <v>1396308</v>
      </c>
      <c r="K85" s="2">
        <v>1547584</v>
      </c>
      <c r="L85" s="2">
        <v>1933059</v>
      </c>
      <c r="M85" s="2">
        <v>428038</v>
      </c>
      <c r="N85" s="2">
        <v>607422</v>
      </c>
      <c r="O85" s="2">
        <v>446432</v>
      </c>
      <c r="P85" s="2">
        <v>420456</v>
      </c>
      <c r="Q85" s="2">
        <v>540968</v>
      </c>
      <c r="R85" s="2">
        <v>3646442</v>
      </c>
      <c r="S85" s="2">
        <v>4187188</v>
      </c>
      <c r="T85" s="2">
        <v>2627264</v>
      </c>
      <c r="U85" s="2">
        <v>2574543</v>
      </c>
      <c r="V85" s="2">
        <v>2950054</v>
      </c>
    </row>
    <row r="86" spans="1:22" x14ac:dyDescent="0.2">
      <c r="A86" t="s">
        <v>105</v>
      </c>
      <c r="B86" s="1" t="str">
        <f>IF(C86&lt;50001,"rural",IF(C86&lt;250001,"medium","urban"))</f>
        <v>rural</v>
      </c>
      <c r="C86" s="1">
        <v>6061</v>
      </c>
      <c r="D86" s="1">
        <v>5775</v>
      </c>
      <c r="E86" s="1">
        <v>5978</v>
      </c>
      <c r="F86" s="1">
        <v>5978</v>
      </c>
      <c r="G86" s="1">
        <v>6360</v>
      </c>
      <c r="H86" s="2">
        <v>39277</v>
      </c>
      <c r="I86" s="2">
        <v>32685</v>
      </c>
      <c r="J86" s="2">
        <v>25649</v>
      </c>
      <c r="K86" s="2">
        <v>21540</v>
      </c>
      <c r="L86" s="2">
        <v>22653</v>
      </c>
      <c r="M86" s="2">
        <v>0</v>
      </c>
      <c r="N86" s="2">
        <v>1500</v>
      </c>
      <c r="O86" s="2">
        <v>1075</v>
      </c>
      <c r="P86" s="2">
        <v>3710</v>
      </c>
      <c r="Q86" s="2">
        <v>3695</v>
      </c>
      <c r="R86" s="2">
        <v>45315</v>
      </c>
      <c r="S86" s="2">
        <v>37182</v>
      </c>
      <c r="T86" s="2">
        <v>28419</v>
      </c>
      <c r="U86" s="2">
        <v>27212</v>
      </c>
      <c r="V86" s="2">
        <v>30992</v>
      </c>
    </row>
    <row r="87" spans="1:22" x14ac:dyDescent="0.2">
      <c r="A87" t="s">
        <v>106</v>
      </c>
      <c r="B87" s="1" t="str">
        <f>IF(C87&lt;50001,"rural",IF(C87&lt;250001,"medium","urban"))</f>
        <v>rural</v>
      </c>
      <c r="C87" s="1">
        <v>27907</v>
      </c>
      <c r="D87" s="1">
        <v>27284</v>
      </c>
      <c r="E87" s="1">
        <v>27617</v>
      </c>
      <c r="F87" s="1">
        <v>27617</v>
      </c>
      <c r="G87" s="1">
        <v>27016</v>
      </c>
      <c r="H87" s="2">
        <v>44944</v>
      </c>
      <c r="I87" s="2">
        <v>80211</v>
      </c>
      <c r="J87" s="2">
        <v>100553</v>
      </c>
      <c r="K87" s="2">
        <v>143310</v>
      </c>
      <c r="L87" s="2">
        <v>144905</v>
      </c>
      <c r="M87" s="2">
        <v>8284</v>
      </c>
      <c r="N87" s="2">
        <v>22162</v>
      </c>
      <c r="O87" s="2">
        <v>24326</v>
      </c>
      <c r="P87" s="2">
        <v>17992</v>
      </c>
      <c r="Q87" s="2">
        <v>21483</v>
      </c>
      <c r="R87" s="2">
        <v>278827</v>
      </c>
      <c r="S87" s="2">
        <v>276719</v>
      </c>
      <c r="T87" s="2">
        <v>204422</v>
      </c>
      <c r="U87" s="2">
        <v>166287</v>
      </c>
      <c r="V87" s="2">
        <v>194935</v>
      </c>
    </row>
    <row r="88" spans="1:22" x14ac:dyDescent="0.2">
      <c r="A88" t="s">
        <v>107</v>
      </c>
      <c r="B88" s="1" t="str">
        <f>IF(C88&lt;50001,"rural",IF(C88&lt;250001,"medium","urban"))</f>
        <v>rural</v>
      </c>
      <c r="C88" s="1">
        <v>1194</v>
      </c>
      <c r="D88" s="1">
        <v>1120</v>
      </c>
      <c r="E88" s="1">
        <v>1363</v>
      </c>
      <c r="F88" s="1">
        <v>1363</v>
      </c>
      <c r="G88" s="1">
        <v>1448</v>
      </c>
      <c r="H88" s="2">
        <v>5550</v>
      </c>
      <c r="I88" s="2">
        <v>8100</v>
      </c>
      <c r="J88" s="2">
        <v>4500</v>
      </c>
      <c r="K88" s="2">
        <v>3600</v>
      </c>
      <c r="L88" s="2">
        <v>1150</v>
      </c>
      <c r="M88" s="2">
        <v>0</v>
      </c>
      <c r="N88" s="2">
        <v>0</v>
      </c>
      <c r="O88" s="2">
        <v>0</v>
      </c>
      <c r="P88" s="2">
        <v>0</v>
      </c>
      <c r="Q88" s="2">
        <v>400</v>
      </c>
      <c r="R88" s="2">
        <v>6550</v>
      </c>
      <c r="S88" s="2">
        <v>9100</v>
      </c>
      <c r="T88" s="2">
        <v>5500</v>
      </c>
      <c r="U88" s="2">
        <v>4600</v>
      </c>
      <c r="V88" s="2">
        <v>3150</v>
      </c>
    </row>
    <row r="89" spans="1:22" x14ac:dyDescent="0.2">
      <c r="A89" t="s">
        <v>108</v>
      </c>
      <c r="B89" s="1" t="str">
        <f>IF(C89&lt;50001,"rural",IF(C89&lt;250001,"medium","urban"))</f>
        <v>rural</v>
      </c>
      <c r="C89" s="1">
        <v>7042</v>
      </c>
      <c r="D89" s="1">
        <v>7204</v>
      </c>
      <c r="E89" s="1">
        <v>8127</v>
      </c>
      <c r="F89" s="1">
        <v>8127</v>
      </c>
      <c r="G89" s="1">
        <v>7869</v>
      </c>
      <c r="H89" s="2">
        <v>24102</v>
      </c>
      <c r="I89" s="2">
        <v>22470</v>
      </c>
      <c r="J89" s="2">
        <v>8665</v>
      </c>
      <c r="K89" s="2">
        <v>12311</v>
      </c>
      <c r="L89" s="2">
        <v>13864</v>
      </c>
      <c r="M89" s="2">
        <v>325</v>
      </c>
      <c r="N89" s="2">
        <v>0</v>
      </c>
      <c r="O89" s="2">
        <v>0</v>
      </c>
      <c r="P89" s="2">
        <v>0</v>
      </c>
      <c r="Q89" s="2">
        <v>400</v>
      </c>
      <c r="R89" s="2">
        <v>221624</v>
      </c>
      <c r="S89" s="2">
        <v>141328</v>
      </c>
      <c r="T89" s="2">
        <v>125948</v>
      </c>
      <c r="U89" s="2">
        <v>129594</v>
      </c>
      <c r="V89" s="2">
        <v>132410</v>
      </c>
    </row>
    <row r="90" spans="1:22" x14ac:dyDescent="0.2">
      <c r="A90" t="s">
        <v>109</v>
      </c>
      <c r="B90" s="1" t="str">
        <f>IF(C90&lt;50001,"rural",IF(C90&lt;250001,"medium","urban"))</f>
        <v>rural</v>
      </c>
      <c r="C90" s="1">
        <v>19887</v>
      </c>
      <c r="D90" s="1">
        <v>19446</v>
      </c>
      <c r="E90" s="1">
        <v>20819</v>
      </c>
      <c r="F90" s="1">
        <v>20819</v>
      </c>
      <c r="G90" s="1">
        <v>20659</v>
      </c>
      <c r="H90" s="2">
        <v>216572</v>
      </c>
      <c r="I90" s="2">
        <v>135861</v>
      </c>
      <c r="J90" s="2">
        <v>104267</v>
      </c>
      <c r="K90" s="2">
        <v>114831</v>
      </c>
      <c r="L90" s="2">
        <v>141596</v>
      </c>
      <c r="M90" s="2">
        <v>47170</v>
      </c>
      <c r="N90" s="2">
        <v>35423</v>
      </c>
      <c r="O90" s="2">
        <v>24296</v>
      </c>
      <c r="P90" s="2">
        <v>20649</v>
      </c>
      <c r="Q90" s="2">
        <v>38986</v>
      </c>
      <c r="R90" s="2">
        <v>267192</v>
      </c>
      <c r="S90" s="2">
        <v>176802</v>
      </c>
      <c r="T90" s="2">
        <v>137179</v>
      </c>
      <c r="U90" s="2">
        <v>141684</v>
      </c>
      <c r="V90" s="2">
        <v>190523</v>
      </c>
    </row>
    <row r="91" spans="1:22" x14ac:dyDescent="0.2">
      <c r="A91" t="s">
        <v>110</v>
      </c>
      <c r="B91" s="1" t="str">
        <f>IF(C91&lt;50001,"rural",IF(C91&lt;250001,"medium","urban"))</f>
        <v>rural</v>
      </c>
      <c r="C91" s="1">
        <v>20729</v>
      </c>
      <c r="D91" s="1">
        <v>20688</v>
      </c>
      <c r="E91" s="1">
        <v>21900</v>
      </c>
      <c r="F91" s="1">
        <v>21900</v>
      </c>
      <c r="G91" s="1">
        <v>21657</v>
      </c>
      <c r="H91" s="2">
        <v>180309</v>
      </c>
      <c r="I91" s="2">
        <v>150686</v>
      </c>
      <c r="J91" s="2">
        <v>135041</v>
      </c>
      <c r="K91" s="2">
        <v>185451</v>
      </c>
      <c r="L91" s="2">
        <v>184236</v>
      </c>
      <c r="M91" s="2">
        <v>68850</v>
      </c>
      <c r="N91" s="2">
        <v>47230</v>
      </c>
      <c r="O91" s="2">
        <v>38900</v>
      </c>
      <c r="P91" s="2">
        <v>33845</v>
      </c>
      <c r="Q91" s="2">
        <v>39550</v>
      </c>
      <c r="R91" s="2">
        <v>273274</v>
      </c>
      <c r="S91" s="2">
        <v>220631</v>
      </c>
      <c r="T91" s="2">
        <v>194306</v>
      </c>
      <c r="U91" s="2">
        <v>246760</v>
      </c>
      <c r="V91" s="2">
        <v>250271</v>
      </c>
    </row>
    <row r="92" spans="1:22" x14ac:dyDescent="0.2">
      <c r="A92" t="s">
        <v>111</v>
      </c>
      <c r="B92" s="1" t="str">
        <f>IF(C92&lt;50001,"rural",IF(C92&lt;250001,"medium","urban"))</f>
        <v>medium</v>
      </c>
      <c r="C92" s="1">
        <v>145044</v>
      </c>
      <c r="D92" s="1">
        <v>141115</v>
      </c>
      <c r="E92" s="1">
        <v>136052</v>
      </c>
      <c r="F92" s="1">
        <v>136052</v>
      </c>
      <c r="G92" s="1">
        <v>137479</v>
      </c>
      <c r="H92" s="2">
        <v>695173</v>
      </c>
      <c r="I92" s="2">
        <v>589979</v>
      </c>
      <c r="J92" s="2">
        <v>563108</v>
      </c>
      <c r="K92" s="2">
        <v>589409</v>
      </c>
      <c r="L92" s="2">
        <v>749555</v>
      </c>
      <c r="M92" s="2">
        <v>233220</v>
      </c>
      <c r="N92" s="2">
        <v>160987</v>
      </c>
      <c r="O92" s="2">
        <v>100129</v>
      </c>
      <c r="P92" s="2">
        <v>141731</v>
      </c>
      <c r="Q92" s="2">
        <v>216717</v>
      </c>
      <c r="R92" s="2">
        <v>1117166</v>
      </c>
      <c r="S92" s="2">
        <v>981958</v>
      </c>
      <c r="T92" s="2">
        <v>865051</v>
      </c>
      <c r="U92" s="2">
        <v>959101</v>
      </c>
      <c r="V92" s="2">
        <v>1159804</v>
      </c>
    </row>
    <row r="93" spans="1:22" x14ac:dyDescent="0.2">
      <c r="A93" t="s">
        <v>112</v>
      </c>
      <c r="B93" s="1" t="str">
        <f>IF(C93&lt;50001,"rural",IF(C93&lt;250001,"medium","urban"))</f>
        <v>medium</v>
      </c>
      <c r="C93" s="1">
        <v>126871</v>
      </c>
      <c r="D93" s="1">
        <v>122246</v>
      </c>
      <c r="E93" s="1">
        <v>126225</v>
      </c>
      <c r="F93" s="1">
        <v>126225</v>
      </c>
      <c r="G93" s="1">
        <v>126215</v>
      </c>
      <c r="H93" s="2">
        <v>807933</v>
      </c>
      <c r="I93" s="2">
        <v>928100</v>
      </c>
      <c r="J93" s="2">
        <v>749046</v>
      </c>
      <c r="K93" s="2">
        <v>700157</v>
      </c>
      <c r="L93" s="2">
        <v>820307</v>
      </c>
      <c r="M93" s="2">
        <v>309489</v>
      </c>
      <c r="N93" s="2">
        <v>303429</v>
      </c>
      <c r="O93" s="2">
        <v>301482</v>
      </c>
      <c r="P93" s="2">
        <v>314910</v>
      </c>
      <c r="Q93" s="2">
        <v>348267</v>
      </c>
      <c r="R93" s="2">
        <v>1179100</v>
      </c>
      <c r="S93" s="2">
        <v>1383505</v>
      </c>
      <c r="T93" s="2">
        <v>1103271</v>
      </c>
      <c r="U93" s="2">
        <v>1129497</v>
      </c>
      <c r="V93" s="2">
        <v>1269069</v>
      </c>
    </row>
    <row r="94" spans="1:22" x14ac:dyDescent="0.2">
      <c r="A94" t="s">
        <v>113</v>
      </c>
      <c r="B94" s="1" t="str">
        <f>IF(C94&lt;50001,"rural",IF(C94&lt;250001,"medium","urban"))</f>
        <v>rural</v>
      </c>
      <c r="C94" s="1">
        <v>30240</v>
      </c>
      <c r="D94" s="1">
        <v>30439</v>
      </c>
      <c r="E94" s="1">
        <v>29730</v>
      </c>
      <c r="F94" s="1">
        <v>29730</v>
      </c>
      <c r="G94" s="1">
        <v>29190</v>
      </c>
      <c r="H94" s="2">
        <v>376546</v>
      </c>
      <c r="I94" s="2">
        <v>199616</v>
      </c>
      <c r="J94" s="2">
        <v>92410</v>
      </c>
      <c r="K94" s="2">
        <v>168138</v>
      </c>
      <c r="L94" s="2">
        <v>251706</v>
      </c>
      <c r="M94" s="2">
        <v>43380</v>
      </c>
      <c r="N94" s="2">
        <v>55690</v>
      </c>
      <c r="O94" s="2">
        <v>53759</v>
      </c>
      <c r="P94" s="2">
        <v>31425</v>
      </c>
      <c r="Q94" s="2">
        <v>26621</v>
      </c>
      <c r="R94" s="2">
        <v>449586</v>
      </c>
      <c r="S94" s="2">
        <v>266401</v>
      </c>
      <c r="T94" s="2">
        <v>165599</v>
      </c>
      <c r="U94" s="2">
        <v>224385</v>
      </c>
      <c r="V94" s="2">
        <v>292029</v>
      </c>
    </row>
    <row r="95" spans="1:22" x14ac:dyDescent="0.2">
      <c r="A95" t="s">
        <v>114</v>
      </c>
      <c r="B95" s="1" t="str">
        <f>IF(C95&lt;50001,"rural",IF(C95&lt;250001,"medium","urban"))</f>
        <v>medium</v>
      </c>
      <c r="C95" s="1">
        <v>184640</v>
      </c>
      <c r="D95" s="1">
        <v>177449</v>
      </c>
      <c r="E95" s="1">
        <v>169139</v>
      </c>
      <c r="F95" s="1">
        <v>169139</v>
      </c>
      <c r="G95" s="1">
        <v>165452</v>
      </c>
      <c r="H95" s="2">
        <v>766963</v>
      </c>
      <c r="I95" s="2">
        <v>597101</v>
      </c>
      <c r="J95" s="2">
        <v>365605</v>
      </c>
      <c r="K95" s="2">
        <v>363726</v>
      </c>
      <c r="L95" s="2">
        <v>435477</v>
      </c>
      <c r="M95" s="2">
        <v>165610</v>
      </c>
      <c r="N95" s="2">
        <v>154974</v>
      </c>
      <c r="O95" s="2">
        <v>115815</v>
      </c>
      <c r="P95" s="2">
        <v>124801</v>
      </c>
      <c r="Q95" s="2">
        <v>157401</v>
      </c>
      <c r="R95" s="2">
        <v>1045720</v>
      </c>
      <c r="S95" s="2">
        <v>815213</v>
      </c>
      <c r="T95" s="2">
        <v>533788</v>
      </c>
      <c r="U95" s="2">
        <v>549662</v>
      </c>
      <c r="V95" s="2">
        <v>673760</v>
      </c>
    </row>
    <row r="96" spans="1:22" x14ac:dyDescent="0.2">
      <c r="A96" t="s">
        <v>115</v>
      </c>
      <c r="B96" s="1" t="str">
        <f>IF(C96&lt;50001,"rural",IF(C96&lt;250001,"medium","urban"))</f>
        <v>rural</v>
      </c>
      <c r="C96" s="1">
        <v>31478</v>
      </c>
      <c r="D96" s="1">
        <v>31877</v>
      </c>
      <c r="E96" s="1">
        <v>32864</v>
      </c>
      <c r="F96" s="1">
        <v>32864</v>
      </c>
      <c r="G96" s="1">
        <v>33987</v>
      </c>
      <c r="H96" s="2">
        <v>247916</v>
      </c>
      <c r="I96" s="2">
        <v>195121</v>
      </c>
      <c r="J96" s="2">
        <v>160074</v>
      </c>
      <c r="K96" s="2">
        <v>170130</v>
      </c>
      <c r="L96" s="2">
        <v>151750</v>
      </c>
      <c r="M96" s="2">
        <v>69838</v>
      </c>
      <c r="N96" s="2">
        <v>71902</v>
      </c>
      <c r="O96" s="2">
        <v>26470</v>
      </c>
      <c r="P96" s="2">
        <v>41396</v>
      </c>
      <c r="Q96" s="2">
        <v>57888</v>
      </c>
      <c r="R96" s="2">
        <v>345652</v>
      </c>
      <c r="S96" s="2">
        <v>295157</v>
      </c>
      <c r="T96" s="2">
        <v>212767</v>
      </c>
      <c r="U96" s="2">
        <v>237158</v>
      </c>
      <c r="V96" s="2">
        <v>248491</v>
      </c>
    </row>
    <row r="97" spans="1:22" x14ac:dyDescent="0.2">
      <c r="A97" t="s">
        <v>116</v>
      </c>
      <c r="B97" s="1" t="str">
        <f>IF(C97&lt;50001,"rural",IF(C97&lt;250001,"medium","urban"))</f>
        <v>rural</v>
      </c>
      <c r="C97" s="1">
        <v>2805</v>
      </c>
      <c r="D97" s="1">
        <v>2824</v>
      </c>
      <c r="E97" s="1">
        <v>2969</v>
      </c>
      <c r="F97" s="1">
        <v>2969</v>
      </c>
      <c r="G97" s="1">
        <v>3095</v>
      </c>
      <c r="H97" s="2">
        <v>26882</v>
      </c>
      <c r="I97" s="2">
        <v>21482</v>
      </c>
      <c r="J97" s="2">
        <v>25002</v>
      </c>
      <c r="K97" s="2">
        <v>20475</v>
      </c>
      <c r="L97" s="2">
        <v>32424</v>
      </c>
      <c r="M97" s="2">
        <v>3770</v>
      </c>
      <c r="N97" s="2">
        <v>1000</v>
      </c>
      <c r="O97" s="2">
        <v>480</v>
      </c>
      <c r="P97" s="2">
        <v>0</v>
      </c>
      <c r="Q97" s="2">
        <v>366</v>
      </c>
      <c r="R97" s="2">
        <v>32127</v>
      </c>
      <c r="S97" s="2">
        <v>28372</v>
      </c>
      <c r="T97" s="2">
        <v>26682</v>
      </c>
      <c r="U97" s="2">
        <v>25925</v>
      </c>
      <c r="V97" s="2">
        <v>44047</v>
      </c>
    </row>
    <row r="98" spans="1:22" x14ac:dyDescent="0.2">
      <c r="A98" t="s">
        <v>117</v>
      </c>
      <c r="B98" s="1" t="str">
        <f>IF(C98&lt;50001,"rural",IF(C98&lt;250001,"medium","urban"))</f>
        <v>rural</v>
      </c>
      <c r="C98" s="1">
        <v>8162</v>
      </c>
      <c r="D98" s="1">
        <v>8043</v>
      </c>
      <c r="E98" s="1">
        <v>8637</v>
      </c>
      <c r="F98" s="1">
        <v>8637</v>
      </c>
      <c r="G98" s="1">
        <v>8625</v>
      </c>
      <c r="H98" s="2">
        <v>0</v>
      </c>
      <c r="I98" s="2">
        <v>25514</v>
      </c>
      <c r="J98" s="2">
        <v>28478</v>
      </c>
      <c r="K98" s="2">
        <v>32227</v>
      </c>
      <c r="L98" s="2">
        <v>39394</v>
      </c>
      <c r="M98" s="2">
        <v>33001</v>
      </c>
      <c r="N98" s="2">
        <v>7900</v>
      </c>
      <c r="O98" s="2">
        <v>5200</v>
      </c>
      <c r="P98" s="2">
        <v>7200</v>
      </c>
      <c r="Q98" s="2">
        <v>8000</v>
      </c>
      <c r="R98" s="2">
        <v>34610</v>
      </c>
      <c r="S98" s="2">
        <v>35323</v>
      </c>
      <c r="T98" s="2">
        <v>35287</v>
      </c>
      <c r="U98" s="2">
        <v>41236</v>
      </c>
      <c r="V98" s="2">
        <v>50403</v>
      </c>
    </row>
    <row r="99" spans="1:22" x14ac:dyDescent="0.2">
      <c r="A99" t="s">
        <v>118</v>
      </c>
      <c r="B99" s="1" t="str">
        <f>IF(C99&lt;50001,"rural",IF(C99&lt;250001,"medium","urban"))</f>
        <v>rural</v>
      </c>
      <c r="C99" s="1">
        <v>5175</v>
      </c>
      <c r="D99" s="1">
        <v>5140</v>
      </c>
      <c r="E99" s="1">
        <v>5288</v>
      </c>
      <c r="F99" s="1">
        <v>5288</v>
      </c>
      <c r="G99" s="1">
        <v>5405</v>
      </c>
      <c r="H99" s="2">
        <v>13390</v>
      </c>
      <c r="I99" s="2">
        <v>27225</v>
      </c>
      <c r="J99" s="2">
        <v>22390</v>
      </c>
      <c r="K99" s="2">
        <v>22738</v>
      </c>
      <c r="L99" s="2">
        <v>25033</v>
      </c>
      <c r="M99" s="2">
        <v>1350</v>
      </c>
      <c r="N99" s="2">
        <v>2500</v>
      </c>
      <c r="O99" s="2">
        <v>1500</v>
      </c>
      <c r="P99" s="2">
        <v>850</v>
      </c>
      <c r="Q99" s="2">
        <v>2000</v>
      </c>
      <c r="R99" s="2">
        <v>24983</v>
      </c>
      <c r="S99" s="2">
        <v>34463</v>
      </c>
      <c r="T99" s="2">
        <v>27150</v>
      </c>
      <c r="U99" s="2">
        <v>28666</v>
      </c>
      <c r="V99" s="2">
        <v>32041</v>
      </c>
    </row>
    <row r="100" spans="1:22" x14ac:dyDescent="0.2">
      <c r="A100" t="s">
        <v>119</v>
      </c>
      <c r="B100" s="1" t="str">
        <f>IF(C100&lt;50001,"rural",IF(C100&lt;250001,"medium","urban"))</f>
        <v>rural</v>
      </c>
      <c r="C100" s="1">
        <v>3449</v>
      </c>
      <c r="D100" s="1">
        <v>3477</v>
      </c>
      <c r="E100" s="1">
        <v>3873</v>
      </c>
      <c r="F100" s="1">
        <v>3873</v>
      </c>
      <c r="G100" s="1">
        <v>3761</v>
      </c>
      <c r="H100" s="2">
        <v>39695</v>
      </c>
      <c r="I100" s="2">
        <v>33361</v>
      </c>
      <c r="J100" s="2">
        <v>5600</v>
      </c>
      <c r="K100" s="2">
        <v>16031</v>
      </c>
      <c r="L100" s="2">
        <v>38839</v>
      </c>
      <c r="M100" s="2">
        <v>4450</v>
      </c>
      <c r="N100" s="2">
        <v>1950</v>
      </c>
      <c r="O100" s="2">
        <v>3540</v>
      </c>
      <c r="P100" s="2">
        <v>5950</v>
      </c>
      <c r="Q100" s="2">
        <v>8534</v>
      </c>
      <c r="R100" s="2">
        <v>69036</v>
      </c>
      <c r="S100" s="2">
        <v>38416</v>
      </c>
      <c r="T100" s="2">
        <v>12128</v>
      </c>
      <c r="U100" s="2">
        <v>28145</v>
      </c>
      <c r="V100" s="2">
        <v>57335</v>
      </c>
    </row>
    <row r="101" spans="1:22" x14ac:dyDescent="0.2">
      <c r="A101" t="s">
        <v>120</v>
      </c>
      <c r="B101" s="1" t="str">
        <f>IF(C101&lt;50001,"rural",IF(C101&lt;250001,"medium","urban"))</f>
        <v>medium</v>
      </c>
      <c r="C101" s="1">
        <v>58345</v>
      </c>
      <c r="D101" s="1">
        <v>57061</v>
      </c>
      <c r="E101" s="1">
        <v>59592</v>
      </c>
      <c r="F101" s="1">
        <v>59592</v>
      </c>
      <c r="G101" s="1">
        <v>58370</v>
      </c>
      <c r="H101" s="2">
        <v>335708</v>
      </c>
      <c r="I101" s="2">
        <v>277373</v>
      </c>
      <c r="J101" s="2">
        <v>199382</v>
      </c>
      <c r="K101" s="2">
        <v>272885</v>
      </c>
      <c r="L101" s="2">
        <v>281247</v>
      </c>
      <c r="M101" s="2">
        <v>43725</v>
      </c>
      <c r="N101" s="2">
        <v>61815</v>
      </c>
      <c r="O101" s="2">
        <v>37375</v>
      </c>
      <c r="P101" s="2">
        <v>40725</v>
      </c>
      <c r="Q101" s="2">
        <v>64385</v>
      </c>
      <c r="R101" s="2">
        <v>428519</v>
      </c>
      <c r="S101" s="2">
        <v>382024</v>
      </c>
      <c r="T101" s="2">
        <v>276393</v>
      </c>
      <c r="U101" s="2">
        <v>354312</v>
      </c>
      <c r="V101" s="2">
        <v>408014</v>
      </c>
    </row>
    <row r="102" spans="1:22" x14ac:dyDescent="0.2">
      <c r="A102" t="s">
        <v>121</v>
      </c>
      <c r="B102" s="1" t="str">
        <f>IF(C102&lt;50001,"rural",IF(C102&lt;250001,"medium","urban"))</f>
        <v>urban</v>
      </c>
      <c r="C102" s="1">
        <v>4845463</v>
      </c>
      <c r="D102" s="1">
        <v>4759954</v>
      </c>
      <c r="E102" s="1">
        <v>4703708</v>
      </c>
      <c r="F102" s="1">
        <v>4703708</v>
      </c>
      <c r="G102" s="1">
        <v>4714391</v>
      </c>
      <c r="H102" s="2">
        <v>58683160</v>
      </c>
      <c r="I102" s="2">
        <v>48541286</v>
      </c>
      <c r="J102" s="2">
        <v>34057364</v>
      </c>
      <c r="K102" s="2">
        <v>30918307</v>
      </c>
      <c r="L102" s="2">
        <v>31355232</v>
      </c>
      <c r="M102" s="2">
        <v>14867650</v>
      </c>
      <c r="N102" s="2">
        <v>8569235</v>
      </c>
      <c r="O102" s="2">
        <v>6354429</v>
      </c>
      <c r="P102" s="2">
        <v>5023460</v>
      </c>
      <c r="Q102" s="2">
        <v>5473856</v>
      </c>
      <c r="R102" s="2">
        <v>113513803</v>
      </c>
      <c r="S102" s="2">
        <v>96951404</v>
      </c>
      <c r="T102" s="2">
        <v>69252850</v>
      </c>
      <c r="U102" s="2">
        <v>58306775</v>
      </c>
      <c r="V102" s="2">
        <v>55299196</v>
      </c>
    </row>
    <row r="103" spans="1:22" x14ac:dyDescent="0.2">
      <c r="A103" t="s">
        <v>122</v>
      </c>
      <c r="B103" s="1" t="str">
        <f>IF(C103&lt;50001,"rural",IF(C103&lt;250001,"medium","urban"))</f>
        <v>medium</v>
      </c>
      <c r="C103" s="1">
        <v>69907</v>
      </c>
      <c r="D103" s="1">
        <v>69219</v>
      </c>
      <c r="E103" s="1">
        <v>68703</v>
      </c>
      <c r="F103" s="1">
        <v>68703</v>
      </c>
      <c r="G103" s="1">
        <v>68682</v>
      </c>
      <c r="H103" s="2">
        <v>406449</v>
      </c>
      <c r="I103" s="2">
        <v>284875</v>
      </c>
      <c r="J103" s="2">
        <v>189336</v>
      </c>
      <c r="K103" s="2">
        <v>235861</v>
      </c>
      <c r="L103" s="2">
        <v>330618</v>
      </c>
      <c r="M103" s="2">
        <v>147090</v>
      </c>
      <c r="N103" s="2">
        <v>139377</v>
      </c>
      <c r="O103" s="2">
        <v>162750</v>
      </c>
      <c r="P103" s="2">
        <v>151624</v>
      </c>
      <c r="Q103" s="2">
        <v>214212</v>
      </c>
      <c r="R103" s="2">
        <v>632159</v>
      </c>
      <c r="S103" s="2">
        <v>503106</v>
      </c>
      <c r="T103" s="2">
        <v>382481</v>
      </c>
      <c r="U103" s="2">
        <v>430628</v>
      </c>
      <c r="V103" s="2">
        <v>623566</v>
      </c>
    </row>
    <row r="104" spans="1:22" x14ac:dyDescent="0.2">
      <c r="A104" t="s">
        <v>123</v>
      </c>
      <c r="B104" s="1" t="str">
        <f>IF(C104&lt;50001,"rural",IF(C104&lt;250001,"medium","urban"))</f>
        <v>rural</v>
      </c>
      <c r="C104" s="1">
        <v>5330</v>
      </c>
      <c r="D104" s="1">
        <v>5331</v>
      </c>
      <c r="E104" s="1">
        <v>5887</v>
      </c>
      <c r="F104" s="1">
        <v>5887</v>
      </c>
      <c r="G104" s="1">
        <v>5647</v>
      </c>
      <c r="H104" s="2">
        <v>22616</v>
      </c>
      <c r="I104" s="2">
        <v>33575</v>
      </c>
      <c r="J104" s="2">
        <v>35748</v>
      </c>
      <c r="K104" s="2">
        <v>150718</v>
      </c>
      <c r="L104" s="2">
        <v>36481</v>
      </c>
      <c r="M104" s="2">
        <v>16930</v>
      </c>
      <c r="N104" s="2">
        <v>17906</v>
      </c>
      <c r="O104" s="2">
        <v>14133</v>
      </c>
      <c r="P104" s="2">
        <v>13302</v>
      </c>
      <c r="Q104" s="2">
        <v>15896</v>
      </c>
      <c r="R104" s="2">
        <v>45001</v>
      </c>
      <c r="S104" s="2">
        <v>52582</v>
      </c>
      <c r="T104" s="2">
        <v>64544</v>
      </c>
      <c r="U104" s="2">
        <v>185130</v>
      </c>
      <c r="V104" s="2">
        <v>58645</v>
      </c>
    </row>
    <row r="105" spans="1:22" x14ac:dyDescent="0.2">
      <c r="A105" t="s">
        <v>124</v>
      </c>
      <c r="B105" s="1" t="str">
        <f>IF(C105&lt;50001,"rural",IF(C105&lt;250001,"medium","urban"))</f>
        <v>rural</v>
      </c>
      <c r="C105" s="1">
        <v>5447</v>
      </c>
      <c r="D105" s="1">
        <v>5369</v>
      </c>
      <c r="E105" s="1">
        <v>5572</v>
      </c>
      <c r="F105" s="1">
        <v>5572</v>
      </c>
      <c r="G105" s="1">
        <v>5764</v>
      </c>
      <c r="H105" s="2">
        <v>73061</v>
      </c>
      <c r="I105" s="2">
        <v>31971</v>
      </c>
      <c r="J105" s="2">
        <v>29019</v>
      </c>
      <c r="K105" s="2">
        <v>25124</v>
      </c>
      <c r="L105" s="2">
        <v>30324</v>
      </c>
      <c r="M105" s="2">
        <v>17445</v>
      </c>
      <c r="N105" s="2">
        <v>7000</v>
      </c>
      <c r="O105" s="2">
        <v>9088</v>
      </c>
      <c r="P105" s="2">
        <v>10250</v>
      </c>
      <c r="Q105" s="2">
        <v>17035</v>
      </c>
      <c r="R105" s="2">
        <v>92304</v>
      </c>
      <c r="S105" s="2">
        <v>40461</v>
      </c>
      <c r="T105" s="2">
        <v>38107</v>
      </c>
      <c r="U105" s="2">
        <v>41476</v>
      </c>
      <c r="V105" s="2">
        <v>51861</v>
      </c>
    </row>
    <row r="106" spans="1:22" x14ac:dyDescent="0.2">
      <c r="A106" t="s">
        <v>125</v>
      </c>
      <c r="B106" s="1" t="str">
        <f>IF(C106&lt;50001,"rural",IF(C106&lt;250001,"medium","urban"))</f>
        <v>urban</v>
      </c>
      <c r="C106" s="1">
        <v>279579</v>
      </c>
      <c r="D106" s="1">
        <v>264252</v>
      </c>
      <c r="E106" s="1">
        <v>232080</v>
      </c>
      <c r="F106" s="1">
        <v>232080</v>
      </c>
      <c r="G106" s="1">
        <v>226853</v>
      </c>
      <c r="H106" s="2">
        <v>2536253</v>
      </c>
      <c r="I106" s="2">
        <v>2127505</v>
      </c>
      <c r="J106" s="2">
        <v>899193</v>
      </c>
      <c r="K106" s="2">
        <v>1079989</v>
      </c>
      <c r="L106" s="2">
        <v>1188961</v>
      </c>
      <c r="M106" s="2">
        <v>1273592</v>
      </c>
      <c r="N106" s="2">
        <v>1034057</v>
      </c>
      <c r="O106" s="2">
        <v>686920</v>
      </c>
      <c r="P106" s="2">
        <v>224384</v>
      </c>
      <c r="Q106" s="2">
        <v>194073</v>
      </c>
      <c r="R106" s="2">
        <v>5231751</v>
      </c>
      <c r="S106" s="2">
        <v>3226257</v>
      </c>
      <c r="T106" s="2">
        <v>1715447</v>
      </c>
      <c r="U106" s="2">
        <v>1449018</v>
      </c>
      <c r="V106" s="2">
        <v>1512805</v>
      </c>
    </row>
    <row r="107" spans="1:22" x14ac:dyDescent="0.2">
      <c r="A107" t="s">
        <v>126</v>
      </c>
      <c r="B107" s="1" t="str">
        <f>IF(C107&lt;50001,"rural",IF(C107&lt;250001,"medium","urban"))</f>
        <v>rural</v>
      </c>
      <c r="C107" s="1">
        <v>3321</v>
      </c>
      <c r="D107" s="1">
        <v>3203</v>
      </c>
      <c r="E107" s="1">
        <v>3827</v>
      </c>
      <c r="F107" s="1">
        <v>3827</v>
      </c>
      <c r="G107" s="1">
        <v>3779</v>
      </c>
      <c r="H107" s="2">
        <v>5401</v>
      </c>
      <c r="I107" s="2">
        <v>7450</v>
      </c>
      <c r="J107" s="2">
        <v>8250</v>
      </c>
      <c r="K107" s="2">
        <v>8350</v>
      </c>
      <c r="L107" s="2">
        <v>12750</v>
      </c>
      <c r="M107" s="2">
        <v>5850</v>
      </c>
      <c r="N107" s="2">
        <v>8450</v>
      </c>
      <c r="O107" s="2">
        <v>2250</v>
      </c>
      <c r="P107" s="2">
        <v>4952</v>
      </c>
      <c r="Q107" s="2">
        <v>19000</v>
      </c>
      <c r="R107" s="2">
        <v>12251</v>
      </c>
      <c r="S107" s="2">
        <v>16900</v>
      </c>
      <c r="T107" s="2">
        <v>12000</v>
      </c>
      <c r="U107" s="2">
        <v>15302</v>
      </c>
      <c r="V107" s="2">
        <v>32750</v>
      </c>
    </row>
    <row r="108" spans="1:22" x14ac:dyDescent="0.2">
      <c r="A108" t="s">
        <v>127</v>
      </c>
      <c r="B108" s="1" t="str">
        <f>IF(C108&lt;50001,"rural",IF(C108&lt;250001,"medium","urban"))</f>
        <v>medium</v>
      </c>
      <c r="C108" s="1">
        <v>83489</v>
      </c>
      <c r="D108" s="1">
        <v>84692</v>
      </c>
      <c r="E108" s="1">
        <v>83220</v>
      </c>
      <c r="F108" s="1">
        <v>83220</v>
      </c>
      <c r="G108" s="1">
        <v>82422</v>
      </c>
      <c r="H108" s="2">
        <v>628429</v>
      </c>
      <c r="I108" s="2">
        <v>637008</v>
      </c>
      <c r="J108" s="2">
        <v>619987</v>
      </c>
      <c r="K108" s="2">
        <v>634804</v>
      </c>
      <c r="L108" s="2">
        <v>550906</v>
      </c>
      <c r="M108" s="2">
        <v>108300</v>
      </c>
      <c r="N108" s="2">
        <v>118593</v>
      </c>
      <c r="O108" s="2">
        <v>136202</v>
      </c>
      <c r="P108" s="2">
        <v>119723</v>
      </c>
      <c r="Q108" s="2">
        <v>116775</v>
      </c>
      <c r="R108" s="2">
        <v>788477</v>
      </c>
      <c r="S108" s="2">
        <v>801180</v>
      </c>
      <c r="T108" s="2">
        <v>797241</v>
      </c>
      <c r="U108" s="2">
        <v>813147</v>
      </c>
      <c r="V108" s="2">
        <v>691474</v>
      </c>
    </row>
    <row r="109" spans="1:22" x14ac:dyDescent="0.2">
      <c r="A109" t="s">
        <v>128</v>
      </c>
      <c r="B109" s="1" t="str">
        <f>IF(C109&lt;50001,"rural",IF(C109&lt;250001,"medium","urban"))</f>
        <v>urban</v>
      </c>
      <c r="C109" s="1">
        <v>893365</v>
      </c>
      <c r="D109" s="1">
        <v>884299</v>
      </c>
      <c r="E109" s="1">
        <v>888958</v>
      </c>
      <c r="F109" s="1">
        <v>888958</v>
      </c>
      <c r="G109" s="1">
        <v>890414</v>
      </c>
      <c r="H109" s="2">
        <v>4576603</v>
      </c>
      <c r="I109" s="2">
        <v>2705229</v>
      </c>
      <c r="J109" s="2">
        <v>2141110</v>
      </c>
      <c r="K109" s="2">
        <v>2961437</v>
      </c>
      <c r="L109" s="2">
        <v>3642595</v>
      </c>
      <c r="M109" s="2">
        <v>2040143</v>
      </c>
      <c r="N109" s="2">
        <v>1333280</v>
      </c>
      <c r="O109" s="2">
        <v>1431752</v>
      </c>
      <c r="P109" s="2">
        <v>1518775</v>
      </c>
      <c r="Q109" s="2">
        <v>2242594</v>
      </c>
      <c r="R109" s="2">
        <v>8704397</v>
      </c>
      <c r="S109" s="2">
        <v>6031361</v>
      </c>
      <c r="T109" s="2">
        <v>5638786</v>
      </c>
      <c r="U109" s="2">
        <v>6637120</v>
      </c>
      <c r="V109" s="2">
        <v>8128788</v>
      </c>
    </row>
    <row r="110" spans="1:22" x14ac:dyDescent="0.2">
      <c r="A110" t="s">
        <v>129</v>
      </c>
      <c r="B110" s="1" t="str">
        <f>IF(C110&lt;50001,"rural",IF(C110&lt;250001,"medium","urban"))</f>
        <v>rural</v>
      </c>
      <c r="C110" s="1">
        <v>38061</v>
      </c>
      <c r="D110" s="1">
        <v>36722</v>
      </c>
      <c r="E110" s="1">
        <v>37470</v>
      </c>
      <c r="F110" s="1">
        <v>37470</v>
      </c>
      <c r="G110" s="1">
        <v>36532</v>
      </c>
      <c r="H110" s="2">
        <v>278530</v>
      </c>
      <c r="I110" s="2">
        <v>206470</v>
      </c>
      <c r="J110" s="2">
        <v>180210</v>
      </c>
      <c r="K110" s="2">
        <v>181342</v>
      </c>
      <c r="L110" s="2">
        <v>216228</v>
      </c>
      <c r="M110" s="2">
        <v>121576</v>
      </c>
      <c r="N110" s="2">
        <v>101744</v>
      </c>
      <c r="O110" s="2">
        <v>76804</v>
      </c>
      <c r="P110" s="2">
        <v>117391</v>
      </c>
      <c r="Q110" s="2">
        <v>109470</v>
      </c>
      <c r="R110" s="2">
        <v>438535</v>
      </c>
      <c r="S110" s="2">
        <v>339367</v>
      </c>
      <c r="T110" s="2">
        <v>281414</v>
      </c>
      <c r="U110" s="2">
        <v>338100</v>
      </c>
      <c r="V110" s="2">
        <v>358995</v>
      </c>
    </row>
    <row r="111" spans="1:22" x14ac:dyDescent="0.2">
      <c r="A111" t="s">
        <v>130</v>
      </c>
      <c r="B111" s="1" t="str">
        <f>IF(C111&lt;50001,"rural",IF(C111&lt;250001,"medium","urban"))</f>
        <v>rural</v>
      </c>
      <c r="C111" s="1">
        <v>21266</v>
      </c>
      <c r="D111" s="1">
        <v>21116</v>
      </c>
      <c r="E111" s="1">
        <v>22603</v>
      </c>
      <c r="F111" s="1">
        <v>22603</v>
      </c>
      <c r="G111" s="1">
        <v>23232</v>
      </c>
      <c r="H111" s="2">
        <v>268304</v>
      </c>
      <c r="I111" s="2">
        <v>356520</v>
      </c>
      <c r="J111" s="2">
        <v>357150</v>
      </c>
      <c r="K111" s="2">
        <v>75540</v>
      </c>
      <c r="L111" s="2">
        <v>128204</v>
      </c>
      <c r="M111" s="2">
        <v>33000</v>
      </c>
      <c r="N111" s="2">
        <v>26400</v>
      </c>
      <c r="O111" s="2">
        <v>25355</v>
      </c>
      <c r="P111" s="2">
        <v>22100</v>
      </c>
      <c r="Q111" s="2">
        <v>34000</v>
      </c>
      <c r="R111" s="2">
        <v>314653</v>
      </c>
      <c r="S111" s="2">
        <v>398282</v>
      </c>
      <c r="T111" s="2">
        <v>403040</v>
      </c>
      <c r="U111" s="2">
        <v>117104</v>
      </c>
      <c r="V111" s="2">
        <v>169969</v>
      </c>
    </row>
    <row r="112" spans="1:22" x14ac:dyDescent="0.2">
      <c r="A112" t="s">
        <v>131</v>
      </c>
      <c r="B112" s="1" t="str">
        <f>IF(C112&lt;50001,"rural",IF(C112&lt;250001,"medium","urban"))</f>
        <v>medium</v>
      </c>
      <c r="C112" s="1">
        <v>66251</v>
      </c>
      <c r="D112" s="1">
        <v>64228</v>
      </c>
      <c r="E112" s="1">
        <v>61387</v>
      </c>
      <c r="F112" s="1">
        <v>61387</v>
      </c>
      <c r="G112" s="1">
        <v>61334</v>
      </c>
      <c r="H112" s="2">
        <v>279560</v>
      </c>
      <c r="I112" s="2">
        <v>235941</v>
      </c>
      <c r="J112" s="2">
        <v>188663</v>
      </c>
      <c r="K112" s="2">
        <v>140740</v>
      </c>
      <c r="L112" s="2">
        <v>158592</v>
      </c>
      <c r="M112" s="2">
        <v>127801</v>
      </c>
      <c r="N112" s="2">
        <v>103221</v>
      </c>
      <c r="O112" s="2">
        <v>120811</v>
      </c>
      <c r="P112" s="2">
        <v>92025</v>
      </c>
      <c r="Q112" s="2">
        <v>133503</v>
      </c>
      <c r="R112" s="2">
        <v>552618</v>
      </c>
      <c r="S112" s="2">
        <v>421717</v>
      </c>
      <c r="T112" s="2">
        <v>373002</v>
      </c>
      <c r="U112" s="2">
        <v>311927</v>
      </c>
      <c r="V112" s="2">
        <v>405502</v>
      </c>
    </row>
    <row r="113" spans="1:22" x14ac:dyDescent="0.2">
      <c r="A113" t="s">
        <v>132</v>
      </c>
      <c r="B113" s="1" t="str">
        <f>IF(C113&lt;50001,"rural",IF(C113&lt;250001,"medium","urban"))</f>
        <v>rural</v>
      </c>
      <c r="C113" s="1">
        <v>38296</v>
      </c>
      <c r="D113" s="1">
        <v>37368</v>
      </c>
      <c r="E113" s="1">
        <v>37475</v>
      </c>
      <c r="F113" s="1">
        <v>37475</v>
      </c>
      <c r="G113" s="1">
        <v>37163</v>
      </c>
      <c r="H113" s="2">
        <v>196600</v>
      </c>
      <c r="I113" s="2">
        <v>193549</v>
      </c>
      <c r="J113" s="2">
        <v>218496</v>
      </c>
      <c r="K113" s="2">
        <v>150050</v>
      </c>
      <c r="L113" s="2">
        <v>187466</v>
      </c>
      <c r="M113" s="2">
        <v>40468</v>
      </c>
      <c r="N113" s="2">
        <v>39400</v>
      </c>
      <c r="O113" s="2">
        <v>16450</v>
      </c>
      <c r="P113" s="2">
        <v>22350</v>
      </c>
      <c r="Q113" s="2">
        <v>16100</v>
      </c>
      <c r="R113" s="2">
        <v>293052</v>
      </c>
      <c r="S113" s="2">
        <v>250098</v>
      </c>
      <c r="T113" s="2">
        <v>271290</v>
      </c>
      <c r="U113" s="2">
        <v>194649</v>
      </c>
      <c r="V113" s="2">
        <v>225868</v>
      </c>
    </row>
    <row r="114" spans="1:22" x14ac:dyDescent="0.2">
      <c r="A114" t="s">
        <v>133</v>
      </c>
      <c r="B114" s="1" t="str">
        <f>IF(C114&lt;50001,"rural",IF(C114&lt;250001,"medium","urban"))</f>
        <v>rural</v>
      </c>
      <c r="C114" s="1">
        <v>21475</v>
      </c>
      <c r="D114" s="1">
        <v>22262</v>
      </c>
      <c r="E114" s="1">
        <v>23439</v>
      </c>
      <c r="F114" s="1">
        <v>23439</v>
      </c>
      <c r="G114" s="1">
        <v>23319</v>
      </c>
      <c r="H114" s="2">
        <v>224338</v>
      </c>
      <c r="I114" s="2">
        <v>163954</v>
      </c>
      <c r="J114" s="2">
        <v>104025</v>
      </c>
      <c r="K114" s="2">
        <v>137687</v>
      </c>
      <c r="L114" s="2">
        <v>203636</v>
      </c>
      <c r="M114" s="2">
        <v>80500</v>
      </c>
      <c r="N114" s="2">
        <v>58955</v>
      </c>
      <c r="O114" s="2">
        <v>47613</v>
      </c>
      <c r="P114" s="2">
        <v>51198</v>
      </c>
      <c r="Q114" s="2">
        <v>54171</v>
      </c>
      <c r="R114" s="2">
        <v>333537</v>
      </c>
      <c r="S114" s="2">
        <v>246921</v>
      </c>
      <c r="T114" s="2">
        <v>173149</v>
      </c>
      <c r="U114" s="2">
        <v>209395</v>
      </c>
      <c r="V114" s="2">
        <v>298539</v>
      </c>
    </row>
    <row r="115" spans="1:22" x14ac:dyDescent="0.2">
      <c r="A115" t="s">
        <v>134</v>
      </c>
      <c r="B115" s="1" t="str">
        <f>IF(C115&lt;50001,"rural",IF(C115&lt;250001,"medium","urban"))</f>
        <v>rural</v>
      </c>
      <c r="C115" s="1">
        <v>33102</v>
      </c>
      <c r="D115" s="1">
        <v>34340</v>
      </c>
      <c r="E115" s="1">
        <v>36421</v>
      </c>
      <c r="F115" s="1">
        <v>36421</v>
      </c>
      <c r="G115" s="1">
        <v>36004</v>
      </c>
      <c r="H115" s="2">
        <v>179499</v>
      </c>
      <c r="I115" s="2">
        <v>125044</v>
      </c>
      <c r="J115" s="2">
        <v>109813</v>
      </c>
      <c r="K115" s="2">
        <v>103988</v>
      </c>
      <c r="L115" s="2">
        <v>146500</v>
      </c>
      <c r="M115" s="2">
        <v>85150</v>
      </c>
      <c r="N115" s="2">
        <v>68400</v>
      </c>
      <c r="O115" s="2">
        <v>51700</v>
      </c>
      <c r="P115" s="2">
        <v>35000</v>
      </c>
      <c r="Q115" s="2">
        <v>54500</v>
      </c>
      <c r="R115" s="2">
        <v>287162</v>
      </c>
      <c r="S115" s="2">
        <v>210234</v>
      </c>
      <c r="T115" s="2">
        <v>180083</v>
      </c>
      <c r="U115" s="2">
        <v>171728</v>
      </c>
      <c r="V115" s="2">
        <v>253046</v>
      </c>
    </row>
    <row r="116" spans="1:22" x14ac:dyDescent="0.2">
      <c r="A116" t="s">
        <v>135</v>
      </c>
      <c r="B116" s="1" t="str">
        <f>IF(C116&lt;50001,"rural",IF(C116&lt;250001,"medium","urban"))</f>
        <v>rural</v>
      </c>
      <c r="C116" s="1">
        <v>3451</v>
      </c>
      <c r="D116" s="1">
        <v>3220</v>
      </c>
      <c r="E116" s="1">
        <v>3683</v>
      </c>
      <c r="F116" s="1">
        <v>3683</v>
      </c>
      <c r="G116" s="1">
        <v>3655</v>
      </c>
      <c r="H116" s="2">
        <v>5236</v>
      </c>
      <c r="I116" s="2">
        <v>2474</v>
      </c>
      <c r="J116" s="2">
        <v>3567</v>
      </c>
      <c r="K116" s="2">
        <v>6354</v>
      </c>
      <c r="L116" s="2">
        <v>10727</v>
      </c>
      <c r="M116" s="2">
        <v>143</v>
      </c>
      <c r="N116" s="2">
        <v>0</v>
      </c>
      <c r="O116" s="2">
        <v>0</v>
      </c>
      <c r="P116" s="2">
        <v>0</v>
      </c>
      <c r="Q116" s="2">
        <v>1400</v>
      </c>
      <c r="R116" s="2">
        <v>40189</v>
      </c>
      <c r="S116" s="2">
        <v>40928</v>
      </c>
      <c r="T116" s="2">
        <v>37123</v>
      </c>
      <c r="U116" s="2">
        <v>39911</v>
      </c>
      <c r="V116" s="2">
        <v>36127</v>
      </c>
    </row>
    <row r="117" spans="1:22" x14ac:dyDescent="0.2">
      <c r="A117" t="s">
        <v>136</v>
      </c>
      <c r="B117" s="1" t="str">
        <f>IF(C117&lt;50001,"rural",IF(C117&lt;250001,"medium","urban"))</f>
        <v>medium</v>
      </c>
      <c r="C117" s="1">
        <v>110950</v>
      </c>
      <c r="D117" s="1">
        <v>103845</v>
      </c>
      <c r="E117" s="1">
        <v>98685</v>
      </c>
      <c r="F117" s="1">
        <v>98685</v>
      </c>
      <c r="G117" s="1">
        <v>97442</v>
      </c>
      <c r="H117" s="2">
        <v>936401</v>
      </c>
      <c r="I117" s="2">
        <v>1042614</v>
      </c>
      <c r="J117" s="2">
        <v>637470</v>
      </c>
      <c r="K117" s="2">
        <v>931390</v>
      </c>
      <c r="L117" s="2">
        <v>998915</v>
      </c>
      <c r="M117" s="2">
        <v>329457</v>
      </c>
      <c r="N117" s="2">
        <v>345291</v>
      </c>
      <c r="O117" s="2">
        <v>292465</v>
      </c>
      <c r="P117" s="2">
        <v>171883</v>
      </c>
      <c r="Q117" s="2">
        <v>275199</v>
      </c>
      <c r="R117" s="2">
        <v>1439075</v>
      </c>
      <c r="S117" s="2">
        <v>1578380</v>
      </c>
      <c r="T117" s="2">
        <v>1040595</v>
      </c>
      <c r="U117" s="2">
        <v>1268852</v>
      </c>
      <c r="V117" s="2">
        <v>1540761</v>
      </c>
    </row>
    <row r="118" spans="1:22" x14ac:dyDescent="0.2">
      <c r="A118" t="s">
        <v>137</v>
      </c>
      <c r="B118" s="1" t="str">
        <f>IF(C118&lt;50001,"rural",IF(C118&lt;250001,"medium","urban"))</f>
        <v>rural</v>
      </c>
      <c r="C118" s="1">
        <v>19989</v>
      </c>
      <c r="D118" s="1">
        <v>20174</v>
      </c>
      <c r="E118" s="1">
        <v>20439</v>
      </c>
      <c r="F118" s="1">
        <v>20439</v>
      </c>
      <c r="G118" s="1">
        <v>20591</v>
      </c>
      <c r="H118" s="2">
        <v>305249</v>
      </c>
      <c r="I118" s="2">
        <v>282055</v>
      </c>
      <c r="J118" s="2">
        <v>134010</v>
      </c>
      <c r="K118" s="2">
        <v>119760</v>
      </c>
      <c r="L118" s="2">
        <v>221337</v>
      </c>
      <c r="M118" s="2">
        <v>43400</v>
      </c>
      <c r="N118" s="2">
        <v>34350</v>
      </c>
      <c r="O118" s="2">
        <v>24300</v>
      </c>
      <c r="P118" s="2">
        <v>13400</v>
      </c>
      <c r="Q118" s="2">
        <v>14300</v>
      </c>
      <c r="R118" s="2">
        <v>386128</v>
      </c>
      <c r="S118" s="2">
        <v>345593</v>
      </c>
      <c r="T118" s="2">
        <v>174538</v>
      </c>
      <c r="U118" s="2">
        <v>152018</v>
      </c>
      <c r="V118" s="2">
        <v>251085</v>
      </c>
    </row>
    <row r="119" spans="1:22" x14ac:dyDescent="0.2">
      <c r="A119" t="s">
        <v>138</v>
      </c>
      <c r="B119" s="1" t="str">
        <f>IF(C119&lt;50001,"rural",IF(C119&lt;250001,"medium","urban"))</f>
        <v>rural</v>
      </c>
      <c r="C119" s="1">
        <v>1517</v>
      </c>
      <c r="D119" s="1">
        <v>1596</v>
      </c>
      <c r="E119" s="1">
        <v>1584</v>
      </c>
      <c r="F119" s="1">
        <v>1584</v>
      </c>
      <c r="G119" s="1">
        <v>1652</v>
      </c>
      <c r="H119" s="2">
        <v>20428</v>
      </c>
      <c r="I119" s="2">
        <v>7830</v>
      </c>
      <c r="J119" s="2">
        <v>2612</v>
      </c>
      <c r="K119" s="2">
        <v>7391</v>
      </c>
      <c r="L119" s="2">
        <v>3426</v>
      </c>
      <c r="M119" s="2">
        <v>0</v>
      </c>
      <c r="N119" s="2">
        <v>1500</v>
      </c>
      <c r="O119" s="2">
        <v>0</v>
      </c>
      <c r="P119" s="2">
        <v>0</v>
      </c>
      <c r="Q119" s="2">
        <v>0</v>
      </c>
      <c r="R119" s="2">
        <v>25072</v>
      </c>
      <c r="S119" s="2">
        <v>14312</v>
      </c>
      <c r="T119" s="2">
        <v>3612</v>
      </c>
      <c r="U119" s="2">
        <v>8391</v>
      </c>
      <c r="V119" s="2">
        <v>4426</v>
      </c>
    </row>
    <row r="120" spans="1:22" x14ac:dyDescent="0.2">
      <c r="A120" t="s">
        <v>139</v>
      </c>
      <c r="B120" s="1" t="str">
        <f>IF(C120&lt;50001,"rural",IF(C120&lt;250001,"medium","urban"))</f>
        <v>rural</v>
      </c>
      <c r="C120" s="1">
        <v>8937</v>
      </c>
      <c r="D120" s="1">
        <v>8905</v>
      </c>
      <c r="E120" s="1">
        <v>9305</v>
      </c>
      <c r="F120" s="1">
        <v>9305</v>
      </c>
      <c r="G120" s="1">
        <v>9229</v>
      </c>
      <c r="H120" s="2">
        <v>72900</v>
      </c>
      <c r="I120" s="2">
        <v>41220</v>
      </c>
      <c r="J120" s="2">
        <v>20502</v>
      </c>
      <c r="K120" s="2">
        <v>43065</v>
      </c>
      <c r="L120" s="2">
        <v>62564</v>
      </c>
      <c r="M120" s="2">
        <v>18410</v>
      </c>
      <c r="N120" s="2">
        <v>14650</v>
      </c>
      <c r="O120" s="2">
        <v>15080</v>
      </c>
      <c r="P120" s="2">
        <v>12543</v>
      </c>
      <c r="Q120" s="2">
        <v>6700</v>
      </c>
      <c r="R120" s="2">
        <v>95978</v>
      </c>
      <c r="S120" s="2">
        <v>75325</v>
      </c>
      <c r="T120" s="2">
        <v>38605</v>
      </c>
      <c r="U120" s="2">
        <v>70075</v>
      </c>
      <c r="V120" s="2">
        <v>83178</v>
      </c>
    </row>
    <row r="121" spans="1:22" x14ac:dyDescent="0.2">
      <c r="A121" t="s">
        <v>140</v>
      </c>
      <c r="B121" s="1" t="str">
        <f>IF(C121&lt;50001,"rural",IF(C121&lt;250001,"medium","urban"))</f>
        <v>rural</v>
      </c>
      <c r="C121" s="1">
        <v>14995</v>
      </c>
      <c r="D121" s="1">
        <v>15150</v>
      </c>
      <c r="E121" s="1">
        <v>14256</v>
      </c>
      <c r="F121" s="1">
        <v>14256</v>
      </c>
      <c r="G121" s="1">
        <v>15302</v>
      </c>
      <c r="H121" s="2">
        <v>386511</v>
      </c>
      <c r="I121" s="2">
        <v>234761</v>
      </c>
      <c r="J121" s="2">
        <v>128047</v>
      </c>
      <c r="K121" s="2">
        <v>138756</v>
      </c>
      <c r="L121" s="2">
        <v>124744</v>
      </c>
      <c r="M121" s="2">
        <v>8495</v>
      </c>
      <c r="N121" s="2">
        <v>15156</v>
      </c>
      <c r="O121" s="2">
        <v>10393</v>
      </c>
      <c r="P121" s="2">
        <v>7876</v>
      </c>
      <c r="Q121" s="2">
        <v>13437</v>
      </c>
      <c r="R121" s="2">
        <v>485600</v>
      </c>
      <c r="S121" s="2">
        <v>301047</v>
      </c>
      <c r="T121" s="2">
        <v>157338</v>
      </c>
      <c r="U121" s="2">
        <v>173548</v>
      </c>
      <c r="V121" s="2">
        <v>167094</v>
      </c>
    </row>
    <row r="122" spans="1:22" x14ac:dyDescent="0.2">
      <c r="A122" t="s">
        <v>141</v>
      </c>
      <c r="B122" s="1" t="str">
        <f>IF(C122&lt;50001,"rural",IF(C122&lt;250001,"medium","urban"))</f>
        <v>rural</v>
      </c>
      <c r="C122" s="1">
        <v>32395</v>
      </c>
      <c r="D122" s="1">
        <v>32747</v>
      </c>
      <c r="E122" s="1">
        <v>35353</v>
      </c>
      <c r="F122" s="1">
        <v>35353</v>
      </c>
      <c r="G122" s="1">
        <v>36746</v>
      </c>
      <c r="H122" s="2">
        <v>188812</v>
      </c>
      <c r="I122" s="2">
        <v>155011</v>
      </c>
      <c r="J122" s="2">
        <v>123815</v>
      </c>
      <c r="K122" s="2">
        <v>124507</v>
      </c>
      <c r="L122" s="2">
        <v>183532</v>
      </c>
      <c r="M122" s="2">
        <v>58100</v>
      </c>
      <c r="N122" s="2">
        <v>42000</v>
      </c>
      <c r="O122" s="2">
        <v>36484</v>
      </c>
      <c r="P122" s="2">
        <v>24450</v>
      </c>
      <c r="Q122" s="2">
        <v>44380</v>
      </c>
      <c r="R122" s="2">
        <v>254912</v>
      </c>
      <c r="S122" s="2">
        <v>206686</v>
      </c>
      <c r="T122" s="2">
        <v>169749</v>
      </c>
      <c r="U122" s="2">
        <v>157957</v>
      </c>
      <c r="V122" s="2">
        <v>252272</v>
      </c>
    </row>
    <row r="123" spans="1:22" x14ac:dyDescent="0.2">
      <c r="A123" t="s">
        <v>142</v>
      </c>
      <c r="B123" s="1" t="str">
        <f>IF(C123&lt;50001,"rural",IF(C123&lt;250001,"medium","urban"))</f>
        <v>rural</v>
      </c>
      <c r="C123" s="1">
        <v>1956</v>
      </c>
      <c r="D123" s="1">
        <v>1972</v>
      </c>
      <c r="E123" s="1">
        <v>2408</v>
      </c>
      <c r="F123" s="1">
        <v>2408</v>
      </c>
      <c r="G123" s="1">
        <v>2481</v>
      </c>
      <c r="H123" s="2">
        <v>2791</v>
      </c>
      <c r="I123" s="2">
        <v>930</v>
      </c>
      <c r="J123" s="2">
        <v>1936</v>
      </c>
      <c r="K123" s="2">
        <v>0</v>
      </c>
      <c r="L123" s="2">
        <v>4051</v>
      </c>
      <c r="M123" s="2">
        <v>0</v>
      </c>
      <c r="N123" s="2">
        <v>0</v>
      </c>
      <c r="O123" s="2">
        <v>0</v>
      </c>
      <c r="P123" s="2">
        <v>263</v>
      </c>
      <c r="Q123" s="2">
        <v>615</v>
      </c>
      <c r="R123" s="2">
        <v>14566</v>
      </c>
      <c r="S123" s="2">
        <v>11775</v>
      </c>
      <c r="T123" s="2">
        <v>12995</v>
      </c>
      <c r="U123" s="2">
        <v>13965</v>
      </c>
      <c r="V123" s="2">
        <v>17886</v>
      </c>
    </row>
    <row r="124" spans="1:22" x14ac:dyDescent="0.2">
      <c r="A124" t="s">
        <v>143</v>
      </c>
      <c r="B124" s="1" t="str">
        <f>IF(C124&lt;50001,"rural",IF(C124&lt;250001,"medium","urban"))</f>
        <v>urban</v>
      </c>
      <c r="C124" s="1">
        <v>252538</v>
      </c>
      <c r="D124" s="1">
        <v>251890</v>
      </c>
      <c r="E124" s="1">
        <v>250803</v>
      </c>
      <c r="F124" s="1">
        <v>250803</v>
      </c>
      <c r="G124" s="1">
        <v>253046</v>
      </c>
      <c r="H124" s="2">
        <v>1762900</v>
      </c>
      <c r="I124" s="2">
        <v>1450440</v>
      </c>
      <c r="J124" s="2">
        <v>1221776</v>
      </c>
      <c r="K124" s="2">
        <v>1356075</v>
      </c>
      <c r="L124" s="2">
        <v>1395499</v>
      </c>
      <c r="M124" s="2">
        <v>178313</v>
      </c>
      <c r="N124" s="2">
        <v>230207</v>
      </c>
      <c r="O124" s="2">
        <v>163631</v>
      </c>
      <c r="P124" s="2">
        <v>103838</v>
      </c>
      <c r="Q124" s="2">
        <v>117375</v>
      </c>
      <c r="R124" s="2">
        <v>2167480</v>
      </c>
      <c r="S124" s="2">
        <v>1850641</v>
      </c>
      <c r="T124" s="2">
        <v>1493290</v>
      </c>
      <c r="U124" s="2">
        <v>1587725</v>
      </c>
      <c r="V124" s="2">
        <v>1699363</v>
      </c>
    </row>
    <row r="125" spans="1:22" x14ac:dyDescent="0.2">
      <c r="A125" t="s">
        <v>144</v>
      </c>
      <c r="B125" s="1" t="str">
        <f>IF(C125&lt;50001,"rural",IF(C125&lt;250001,"medium","urban"))</f>
        <v>rural</v>
      </c>
      <c r="C125" s="1">
        <v>4656</v>
      </c>
      <c r="D125" s="1">
        <v>4815</v>
      </c>
      <c r="E125" s="1">
        <v>5079</v>
      </c>
      <c r="F125" s="1">
        <v>5079</v>
      </c>
      <c r="G125" s="1">
        <v>5129</v>
      </c>
      <c r="H125" s="2">
        <v>1350</v>
      </c>
      <c r="I125" s="2">
        <v>1400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600</v>
      </c>
      <c r="Q125" s="2">
        <v>800</v>
      </c>
      <c r="R125" s="2">
        <v>48600</v>
      </c>
      <c r="S125" s="2">
        <v>40345</v>
      </c>
      <c r="T125" s="2">
        <v>18468</v>
      </c>
      <c r="U125" s="2">
        <v>33386</v>
      </c>
      <c r="V125" s="2">
        <v>38594</v>
      </c>
    </row>
    <row r="126" spans="1:22" x14ac:dyDescent="0.2">
      <c r="A126" t="s">
        <v>145</v>
      </c>
      <c r="B126" s="1" t="str">
        <f>IF(C126&lt;50001,"rural",IF(C126&lt;250001,"medium","urban"))</f>
        <v>rural</v>
      </c>
      <c r="C126" s="1">
        <v>39008</v>
      </c>
      <c r="D126" s="1">
        <v>37520</v>
      </c>
      <c r="E126" s="1">
        <v>39759</v>
      </c>
      <c r="F126" s="1">
        <v>39759</v>
      </c>
      <c r="G126" s="1">
        <v>41518</v>
      </c>
      <c r="H126" s="2">
        <v>67085</v>
      </c>
      <c r="I126" s="2">
        <v>47550</v>
      </c>
      <c r="J126" s="2">
        <v>34460</v>
      </c>
      <c r="K126" s="2">
        <v>48618</v>
      </c>
      <c r="L126" s="2">
        <v>116295</v>
      </c>
      <c r="M126" s="2">
        <v>80245</v>
      </c>
      <c r="N126" s="2">
        <v>102395</v>
      </c>
      <c r="O126" s="2">
        <v>62565</v>
      </c>
      <c r="P126" s="2">
        <v>67295</v>
      </c>
      <c r="Q126" s="2">
        <v>54190</v>
      </c>
      <c r="R126" s="2">
        <v>222596</v>
      </c>
      <c r="S126" s="2">
        <v>220004</v>
      </c>
      <c r="T126" s="2">
        <v>121457</v>
      </c>
      <c r="U126" s="2">
        <v>139108</v>
      </c>
      <c r="V126" s="2">
        <v>208935</v>
      </c>
    </row>
    <row r="127" spans="1:22" x14ac:dyDescent="0.2">
      <c r="A127" t="s">
        <v>146</v>
      </c>
      <c r="B127" s="1" t="str">
        <f>IF(C127&lt;50001,"rural",IF(C127&lt;250001,"medium","urban"))</f>
        <v>medium</v>
      </c>
      <c r="C127" s="1">
        <v>197638</v>
      </c>
      <c r="D127" s="1">
        <v>191361</v>
      </c>
      <c r="E127" s="1">
        <v>175987</v>
      </c>
      <c r="F127" s="1">
        <v>175987</v>
      </c>
      <c r="G127" s="1">
        <v>173191</v>
      </c>
      <c r="H127" s="2">
        <v>818644</v>
      </c>
      <c r="I127" s="2">
        <v>787914</v>
      </c>
      <c r="J127" s="2">
        <v>695333</v>
      </c>
      <c r="K127" s="2">
        <v>682797</v>
      </c>
      <c r="L127" s="2">
        <v>757729</v>
      </c>
      <c r="M127" s="2">
        <v>211090</v>
      </c>
      <c r="N127" s="2">
        <v>198750</v>
      </c>
      <c r="O127" s="2">
        <v>160288</v>
      </c>
      <c r="P127" s="2">
        <v>150750</v>
      </c>
      <c r="Q127" s="2">
        <v>245915</v>
      </c>
      <c r="R127" s="2">
        <v>1161416</v>
      </c>
      <c r="S127" s="2">
        <v>1084693</v>
      </c>
      <c r="T127" s="2">
        <v>916846</v>
      </c>
      <c r="U127" s="2">
        <v>910202</v>
      </c>
      <c r="V127" s="2">
        <v>1135207</v>
      </c>
    </row>
    <row r="128" spans="1:22" x14ac:dyDescent="0.2">
      <c r="A128" t="s">
        <v>147</v>
      </c>
      <c r="B128" s="1" t="str">
        <f>IF(C128&lt;50001,"rural",IF(C128&lt;250001,"medium","urban"))</f>
        <v>rural</v>
      </c>
      <c r="C128" s="1">
        <v>20112</v>
      </c>
      <c r="D128" s="1">
        <v>19826</v>
      </c>
      <c r="E128" s="1">
        <v>19745</v>
      </c>
      <c r="F128" s="1">
        <v>19745</v>
      </c>
      <c r="G128" s="1">
        <v>19704</v>
      </c>
      <c r="H128" s="2">
        <v>150781</v>
      </c>
      <c r="I128" s="2">
        <v>208114</v>
      </c>
      <c r="J128" s="2">
        <v>69470</v>
      </c>
      <c r="K128" s="2">
        <v>60389</v>
      </c>
      <c r="L128" s="2">
        <v>292099</v>
      </c>
      <c r="M128" s="2">
        <v>15530</v>
      </c>
      <c r="N128" s="2">
        <v>11801</v>
      </c>
      <c r="O128" s="2">
        <v>6683</v>
      </c>
      <c r="P128" s="2">
        <v>12580</v>
      </c>
      <c r="Q128" s="2">
        <v>12936</v>
      </c>
      <c r="R128" s="2">
        <v>186427</v>
      </c>
      <c r="S128" s="2">
        <v>221015</v>
      </c>
      <c r="T128" s="2">
        <v>79703</v>
      </c>
      <c r="U128" s="2">
        <v>83244</v>
      </c>
      <c r="V128" s="2">
        <v>310257</v>
      </c>
    </row>
    <row r="129" spans="1:22" x14ac:dyDescent="0.2">
      <c r="A129" t="s">
        <v>148</v>
      </c>
      <c r="B129" s="1" t="str">
        <f>IF(C129&lt;50001,"rural",IF(C129&lt;250001,"medium","urban"))</f>
        <v>rural</v>
      </c>
      <c r="C129" s="1">
        <v>14678</v>
      </c>
      <c r="D129" s="1">
        <v>14559</v>
      </c>
      <c r="E129" s="1">
        <v>15778</v>
      </c>
      <c r="F129" s="1">
        <v>15778</v>
      </c>
      <c r="G129" s="1">
        <v>15304</v>
      </c>
      <c r="H129" s="2">
        <v>60433</v>
      </c>
      <c r="I129" s="2">
        <v>21706</v>
      </c>
      <c r="J129" s="2">
        <v>23877</v>
      </c>
      <c r="K129" s="2">
        <v>39524</v>
      </c>
      <c r="L129" s="2">
        <v>70803</v>
      </c>
      <c r="M129" s="2">
        <v>0</v>
      </c>
      <c r="N129" s="2">
        <v>27100</v>
      </c>
      <c r="O129" s="2">
        <v>18850</v>
      </c>
      <c r="P129" s="2">
        <v>50650</v>
      </c>
      <c r="Q129" s="2">
        <v>76425</v>
      </c>
      <c r="R129" s="2">
        <v>63747</v>
      </c>
      <c r="S129" s="2">
        <v>122816</v>
      </c>
      <c r="T129" s="2">
        <v>45641</v>
      </c>
      <c r="U129" s="2">
        <v>99367</v>
      </c>
      <c r="V129" s="2">
        <v>158152</v>
      </c>
    </row>
    <row r="130" spans="1:22" x14ac:dyDescent="0.2">
      <c r="A130" t="s">
        <v>149</v>
      </c>
      <c r="B130" s="1" t="str">
        <f>IF(C130&lt;50001,"rural",IF(C130&lt;250001,"medium","urban"))</f>
        <v>medium</v>
      </c>
      <c r="C130" s="1">
        <v>177704</v>
      </c>
      <c r="D130" s="1">
        <v>163214</v>
      </c>
      <c r="E130" s="1">
        <v>140667</v>
      </c>
      <c r="F130" s="1">
        <v>140667</v>
      </c>
      <c r="G130" s="1">
        <v>128122</v>
      </c>
      <c r="H130" s="2">
        <v>654271</v>
      </c>
      <c r="I130" s="2">
        <v>524601</v>
      </c>
      <c r="J130" s="2">
        <v>332832</v>
      </c>
      <c r="K130" s="2">
        <v>306679</v>
      </c>
      <c r="L130" s="2">
        <v>287465</v>
      </c>
      <c r="M130" s="2">
        <v>199823</v>
      </c>
      <c r="N130" s="2">
        <v>210767</v>
      </c>
      <c r="O130" s="2">
        <v>182269</v>
      </c>
      <c r="P130" s="2">
        <v>201250</v>
      </c>
      <c r="Q130" s="2">
        <v>221210</v>
      </c>
      <c r="R130" s="2">
        <v>2049862</v>
      </c>
      <c r="S130" s="2">
        <v>1905598</v>
      </c>
      <c r="T130" s="2">
        <v>1176637</v>
      </c>
      <c r="U130" s="2">
        <v>1240586</v>
      </c>
      <c r="V130" s="2">
        <v>1282136</v>
      </c>
    </row>
    <row r="131" spans="1:22" x14ac:dyDescent="0.2">
      <c r="A131" t="s">
        <v>150</v>
      </c>
      <c r="B131" s="1" t="str">
        <f>IF(C131&lt;50001,"rural",IF(C131&lt;250001,"medium","urban"))</f>
        <v>rural</v>
      </c>
      <c r="C131" s="1">
        <v>48178</v>
      </c>
      <c r="D131" s="1">
        <v>47777</v>
      </c>
      <c r="E131" s="1">
        <v>47700</v>
      </c>
      <c r="F131" s="1">
        <v>47700</v>
      </c>
      <c r="G131" s="1">
        <v>47453</v>
      </c>
      <c r="H131" s="2">
        <v>110370</v>
      </c>
      <c r="I131" s="2">
        <v>299730</v>
      </c>
      <c r="J131" s="2">
        <v>375554</v>
      </c>
      <c r="K131" s="2">
        <v>163086</v>
      </c>
      <c r="L131" s="2">
        <v>276781</v>
      </c>
      <c r="M131" s="2">
        <v>36526</v>
      </c>
      <c r="N131" s="2">
        <v>46601</v>
      </c>
      <c r="O131" s="2">
        <v>76030</v>
      </c>
      <c r="P131" s="2">
        <v>80389</v>
      </c>
      <c r="Q131" s="2">
        <v>79905</v>
      </c>
      <c r="R131" s="2">
        <v>264933</v>
      </c>
      <c r="S131" s="2">
        <v>523997</v>
      </c>
      <c r="T131" s="2">
        <v>547277</v>
      </c>
      <c r="U131" s="2">
        <v>262503</v>
      </c>
      <c r="V131" s="2">
        <v>373116</v>
      </c>
    </row>
    <row r="132" spans="1:22" x14ac:dyDescent="0.2">
      <c r="A132" t="s">
        <v>151</v>
      </c>
      <c r="B132" s="1" t="str">
        <f>IF(C132&lt;50001,"rural",IF(C132&lt;250001,"medium","urban"))</f>
        <v>rural</v>
      </c>
      <c r="C132">
        <v>365</v>
      </c>
      <c r="D132">
        <v>321</v>
      </c>
      <c r="E132">
        <v>378</v>
      </c>
      <c r="F132">
        <v>378</v>
      </c>
      <c r="G132">
        <v>412</v>
      </c>
      <c r="H132" s="2">
        <v>63021</v>
      </c>
      <c r="I132" s="2">
        <v>14291</v>
      </c>
      <c r="J132" s="2">
        <v>15680</v>
      </c>
      <c r="K132" s="2">
        <v>14910</v>
      </c>
      <c r="L132" s="2">
        <v>18076</v>
      </c>
      <c r="M132" s="2">
        <v>2100</v>
      </c>
      <c r="N132" s="2">
        <v>900</v>
      </c>
      <c r="O132" s="2">
        <v>1568</v>
      </c>
      <c r="P132" s="2">
        <v>3353</v>
      </c>
      <c r="Q132" s="2">
        <v>1965</v>
      </c>
      <c r="R132" s="2">
        <v>66121</v>
      </c>
      <c r="S132" s="2">
        <v>16191</v>
      </c>
      <c r="T132" s="2">
        <v>18248</v>
      </c>
      <c r="U132" s="2">
        <v>19263</v>
      </c>
      <c r="V132" s="2">
        <v>20041</v>
      </c>
    </row>
    <row r="133" spans="1:22" x14ac:dyDescent="0.2">
      <c r="A133" t="s">
        <v>152</v>
      </c>
      <c r="B133" s="1" t="str">
        <f>IF(C133&lt;50001,"rural",IF(C133&lt;250001,"medium","urban"))</f>
        <v>rural</v>
      </c>
      <c r="C133">
        <v>738</v>
      </c>
      <c r="D133">
        <v>747</v>
      </c>
      <c r="E133">
        <v>754</v>
      </c>
      <c r="F133">
        <v>754</v>
      </c>
      <c r="G133">
        <v>764</v>
      </c>
      <c r="H133" s="2">
        <v>3013</v>
      </c>
      <c r="I133" s="2">
        <v>900</v>
      </c>
      <c r="J133" s="2">
        <v>1675</v>
      </c>
      <c r="K133" s="2">
        <v>3470</v>
      </c>
      <c r="L133" s="2">
        <v>4106</v>
      </c>
      <c r="M133" s="2">
        <v>200</v>
      </c>
      <c r="N133" s="2">
        <v>0</v>
      </c>
      <c r="O133" s="2">
        <v>0</v>
      </c>
      <c r="P133" s="2">
        <v>0</v>
      </c>
      <c r="Q133" s="2">
        <v>0</v>
      </c>
      <c r="R133" s="2">
        <v>4213</v>
      </c>
      <c r="S133" s="2">
        <v>1900</v>
      </c>
      <c r="T133" s="2">
        <v>2675</v>
      </c>
      <c r="U133" s="2">
        <v>4470</v>
      </c>
      <c r="V133" s="2">
        <v>5106</v>
      </c>
    </row>
    <row r="134" spans="1:22" x14ac:dyDescent="0.2">
      <c r="A134" t="s">
        <v>153</v>
      </c>
      <c r="B134" s="1" t="str">
        <f>IF(C134&lt;50001,"rural",IF(C134&lt;250001,"medium","urban"))</f>
        <v>medium</v>
      </c>
      <c r="C134" s="1">
        <v>54073</v>
      </c>
      <c r="D134" s="1">
        <v>53894</v>
      </c>
      <c r="E134" s="1">
        <v>53024</v>
      </c>
      <c r="F134" s="1">
        <v>53024</v>
      </c>
      <c r="G134" s="1">
        <v>52575</v>
      </c>
      <c r="H134" s="2">
        <v>84900</v>
      </c>
      <c r="I134" s="2">
        <v>240576</v>
      </c>
      <c r="J134" s="2">
        <v>344245</v>
      </c>
      <c r="K134" s="2">
        <v>353385</v>
      </c>
      <c r="L134" s="2">
        <v>479080</v>
      </c>
      <c r="M134" s="2">
        <v>35677</v>
      </c>
      <c r="N134" s="2">
        <v>43139</v>
      </c>
      <c r="O134" s="2">
        <v>32557</v>
      </c>
      <c r="P134" s="2">
        <v>91042</v>
      </c>
      <c r="Q134" s="2">
        <v>184634</v>
      </c>
      <c r="R134" s="2">
        <v>217460</v>
      </c>
      <c r="S134" s="2">
        <v>3338461</v>
      </c>
      <c r="T134" s="2">
        <v>1652793</v>
      </c>
      <c r="U134" s="2">
        <v>482418</v>
      </c>
      <c r="V134" s="2">
        <v>733037</v>
      </c>
    </row>
    <row r="135" spans="1:22" x14ac:dyDescent="0.2">
      <c r="A135" t="s">
        <v>154</v>
      </c>
      <c r="B135" s="1" t="str">
        <f>IF(C135&lt;50001,"rural",IF(C135&lt;250001,"medium","urban"))</f>
        <v>rural</v>
      </c>
      <c r="C135" s="1">
        <v>4579</v>
      </c>
      <c r="D135" s="1">
        <v>4234</v>
      </c>
      <c r="E135" s="1">
        <v>4581</v>
      </c>
      <c r="F135" s="1">
        <v>4581</v>
      </c>
      <c r="G135" s="1">
        <v>4722</v>
      </c>
      <c r="H135" s="2">
        <v>76309</v>
      </c>
      <c r="I135" s="2">
        <v>15152</v>
      </c>
      <c r="J135" s="2">
        <v>26662</v>
      </c>
      <c r="K135" s="2">
        <v>19920</v>
      </c>
      <c r="L135" s="2">
        <v>31315</v>
      </c>
      <c r="M135" s="2">
        <v>3788</v>
      </c>
      <c r="N135" s="2">
        <v>3906</v>
      </c>
      <c r="O135" s="2">
        <v>2778</v>
      </c>
      <c r="P135" s="2">
        <v>1414</v>
      </c>
      <c r="Q135" s="2">
        <v>2106</v>
      </c>
      <c r="R135" s="2">
        <v>81553</v>
      </c>
      <c r="S135" s="2">
        <v>22898</v>
      </c>
      <c r="T135" s="2">
        <v>34630</v>
      </c>
      <c r="U135" s="2">
        <v>26018</v>
      </c>
      <c r="V135" s="2">
        <v>39440</v>
      </c>
    </row>
    <row r="136" spans="1:22" x14ac:dyDescent="0.2">
      <c r="A136" t="s">
        <v>155</v>
      </c>
      <c r="B136" s="1" t="str">
        <f>IF(C136&lt;50001,"rural",IF(C136&lt;250001,"medium","urban"))</f>
        <v>rural</v>
      </c>
      <c r="C136">
        <v>254</v>
      </c>
      <c r="D136">
        <v>256</v>
      </c>
      <c r="E136">
        <v>275</v>
      </c>
      <c r="F136">
        <v>275</v>
      </c>
      <c r="G136">
        <v>254</v>
      </c>
      <c r="H136" t="s">
        <v>156</v>
      </c>
      <c r="I136" s="2">
        <v>0</v>
      </c>
      <c r="J136" t="s">
        <v>156</v>
      </c>
      <c r="K136" t="s">
        <v>156</v>
      </c>
      <c r="L136" t="s">
        <v>156</v>
      </c>
      <c r="M136" t="s">
        <v>156</v>
      </c>
      <c r="N136" s="2">
        <v>0</v>
      </c>
      <c r="O136" t="s">
        <v>156</v>
      </c>
      <c r="P136" t="s">
        <v>156</v>
      </c>
      <c r="Q136" t="s">
        <v>156</v>
      </c>
      <c r="R136" s="2">
        <v>1000</v>
      </c>
      <c r="S136" s="2">
        <v>1000</v>
      </c>
      <c r="T136" s="2">
        <v>1000</v>
      </c>
      <c r="U136" s="2">
        <v>1000</v>
      </c>
      <c r="V136" s="2">
        <v>1000</v>
      </c>
    </row>
    <row r="137" spans="1:22" x14ac:dyDescent="0.2">
      <c r="A137" t="s">
        <v>157</v>
      </c>
      <c r="B137" s="1" t="str">
        <f>IF(C137&lt;50001,"rural",IF(C137&lt;250001,"medium","urban"))</f>
        <v>rural</v>
      </c>
      <c r="C137" s="1">
        <v>3086</v>
      </c>
      <c r="D137" s="1">
        <v>3130</v>
      </c>
      <c r="E137" s="1">
        <v>3594</v>
      </c>
      <c r="F137" s="1">
        <v>3594</v>
      </c>
      <c r="G137" s="1">
        <v>3711</v>
      </c>
      <c r="H137" s="2">
        <v>19600</v>
      </c>
      <c r="I137" s="2">
        <v>15170</v>
      </c>
      <c r="J137" s="2">
        <v>7600</v>
      </c>
      <c r="K137" s="2">
        <v>10659</v>
      </c>
      <c r="L137" s="2">
        <v>10310</v>
      </c>
      <c r="M137" s="2">
        <v>7976</v>
      </c>
      <c r="N137" s="2">
        <v>0</v>
      </c>
      <c r="O137" s="2">
        <v>350</v>
      </c>
      <c r="P137" s="2">
        <v>0</v>
      </c>
      <c r="Q137" s="2">
        <v>250</v>
      </c>
      <c r="R137" s="2">
        <v>30226</v>
      </c>
      <c r="S137" s="2">
        <v>16170</v>
      </c>
      <c r="T137" s="2">
        <v>10750</v>
      </c>
      <c r="U137" s="2">
        <v>12859</v>
      </c>
      <c r="V137" s="2">
        <v>16687</v>
      </c>
    </row>
    <row r="138" spans="1:22" x14ac:dyDescent="0.2">
      <c r="A138" t="s">
        <v>158</v>
      </c>
      <c r="B138" s="1" t="str">
        <f>IF(C138&lt;50001,"rural",IF(C138&lt;250001,"medium","urban"))</f>
        <v>rural</v>
      </c>
      <c r="C138" s="1">
        <v>30547</v>
      </c>
      <c r="D138" s="1">
        <v>30792</v>
      </c>
      <c r="E138" s="1">
        <v>32158</v>
      </c>
      <c r="F138" s="1">
        <v>32158</v>
      </c>
      <c r="G138" s="1">
        <v>32580</v>
      </c>
      <c r="H138" s="2">
        <v>347939</v>
      </c>
      <c r="I138" s="2">
        <v>332905</v>
      </c>
      <c r="J138" s="2">
        <v>131753</v>
      </c>
      <c r="K138" s="2">
        <v>145755</v>
      </c>
      <c r="L138" s="2">
        <v>206949</v>
      </c>
      <c r="M138" s="2">
        <v>192300</v>
      </c>
      <c r="N138" s="2">
        <v>128825</v>
      </c>
      <c r="O138" s="2">
        <v>95350</v>
      </c>
      <c r="P138" s="2">
        <v>74950</v>
      </c>
      <c r="Q138" s="2">
        <v>116790</v>
      </c>
      <c r="R138" s="2">
        <v>548989</v>
      </c>
      <c r="S138" s="2">
        <v>473880</v>
      </c>
      <c r="T138" s="2">
        <v>234628</v>
      </c>
      <c r="U138" s="2">
        <v>233705</v>
      </c>
      <c r="V138" s="2">
        <v>339239</v>
      </c>
    </row>
    <row r="139" spans="1:22" x14ac:dyDescent="0.2">
      <c r="A139" t="s">
        <v>159</v>
      </c>
      <c r="B139" s="1" t="str">
        <f>IF(C139&lt;50001,"rural",IF(C139&lt;250001,"medium","urban"))</f>
        <v>rural</v>
      </c>
      <c r="C139" s="1">
        <v>3234</v>
      </c>
      <c r="D139" s="1">
        <v>3359</v>
      </c>
      <c r="E139" s="1">
        <v>3796</v>
      </c>
      <c r="F139" s="1">
        <v>3796</v>
      </c>
      <c r="G139" s="1">
        <v>3393</v>
      </c>
      <c r="H139" s="2">
        <v>10539</v>
      </c>
      <c r="I139" s="2">
        <v>14705</v>
      </c>
      <c r="J139" s="2">
        <v>6599</v>
      </c>
      <c r="K139" s="2">
        <v>17974</v>
      </c>
      <c r="L139" s="2">
        <v>9967</v>
      </c>
      <c r="M139" s="2">
        <v>1850</v>
      </c>
      <c r="N139" s="2">
        <v>0</v>
      </c>
      <c r="O139" s="2">
        <v>11000</v>
      </c>
      <c r="P139" s="2">
        <v>750</v>
      </c>
      <c r="Q139" s="2">
        <v>2000</v>
      </c>
      <c r="R139" s="2">
        <v>23748</v>
      </c>
      <c r="S139" s="2">
        <v>23743</v>
      </c>
      <c r="T139" s="2">
        <v>18599</v>
      </c>
      <c r="U139" s="2">
        <v>19724</v>
      </c>
      <c r="V139" s="2">
        <v>12967</v>
      </c>
    </row>
    <row r="140" spans="1:22" x14ac:dyDescent="0.2">
      <c r="A140" t="s">
        <v>160</v>
      </c>
      <c r="B140" s="1" t="str">
        <f>IF(C140&lt;50001,"rural",IF(C140&lt;250001,"medium","urban"))</f>
        <v>medium</v>
      </c>
      <c r="C140" s="1">
        <v>50142</v>
      </c>
      <c r="D140" s="1">
        <v>49788</v>
      </c>
      <c r="E140" s="1">
        <v>50436</v>
      </c>
      <c r="F140" s="1">
        <v>50436</v>
      </c>
      <c r="G140" s="1">
        <v>50279</v>
      </c>
      <c r="H140" s="2">
        <v>202885</v>
      </c>
      <c r="I140" s="2">
        <v>207663</v>
      </c>
      <c r="J140" s="2">
        <v>239443</v>
      </c>
      <c r="K140" s="2">
        <v>139569</v>
      </c>
      <c r="L140" s="2">
        <v>293601</v>
      </c>
      <c r="M140" s="2">
        <v>89250</v>
      </c>
      <c r="N140" s="2">
        <v>123693</v>
      </c>
      <c r="O140" s="2">
        <v>119455</v>
      </c>
      <c r="P140" s="2">
        <v>86536</v>
      </c>
      <c r="Q140" s="2">
        <v>74526</v>
      </c>
      <c r="R140" s="2">
        <v>376515</v>
      </c>
      <c r="S140" s="2">
        <v>421298</v>
      </c>
      <c r="T140" s="2">
        <v>388618</v>
      </c>
      <c r="U140" s="2">
        <v>338552</v>
      </c>
      <c r="V140" s="2">
        <v>463518</v>
      </c>
    </row>
    <row r="141" spans="1:22" x14ac:dyDescent="0.2">
      <c r="A141" t="s">
        <v>161</v>
      </c>
      <c r="B141" s="1" t="str">
        <f>IF(C141&lt;50001,"rural",IF(C141&lt;250001,"medium","urban"))</f>
        <v>rural</v>
      </c>
      <c r="C141" s="1">
        <v>12606</v>
      </c>
      <c r="D141" s="1">
        <v>12747</v>
      </c>
      <c r="E141" s="1">
        <v>12412</v>
      </c>
      <c r="F141" s="1">
        <v>12412</v>
      </c>
      <c r="G141" s="1">
        <v>12696</v>
      </c>
      <c r="H141" s="2">
        <v>38250</v>
      </c>
      <c r="I141" s="2">
        <v>65443</v>
      </c>
      <c r="J141" s="2">
        <v>39767</v>
      </c>
      <c r="K141" s="2">
        <v>62355</v>
      </c>
      <c r="L141" s="2">
        <v>56650</v>
      </c>
      <c r="M141" s="2">
        <v>9175</v>
      </c>
      <c r="N141" s="2">
        <v>13400</v>
      </c>
      <c r="O141" s="2">
        <v>8525</v>
      </c>
      <c r="P141" s="2">
        <v>11125</v>
      </c>
      <c r="Q141" s="2">
        <v>13625</v>
      </c>
      <c r="R141" s="2">
        <v>60018</v>
      </c>
      <c r="S141" s="2">
        <v>89196</v>
      </c>
      <c r="T141" s="2">
        <v>53550</v>
      </c>
      <c r="U141" s="2">
        <v>79738</v>
      </c>
      <c r="V141" s="2">
        <v>80957</v>
      </c>
    </row>
    <row r="142" spans="1:22" x14ac:dyDescent="0.2">
      <c r="A142" t="s">
        <v>162</v>
      </c>
      <c r="B142" s="1" t="str">
        <f>IF(C142&lt;50001,"rural",IF(C142&lt;250001,"medium","urban"))</f>
        <v>rural</v>
      </c>
      <c r="C142" s="1">
        <v>22950</v>
      </c>
      <c r="D142" s="1">
        <v>22603</v>
      </c>
      <c r="E142" s="1">
        <v>21395</v>
      </c>
      <c r="F142" s="1">
        <v>21395</v>
      </c>
      <c r="G142" s="1">
        <v>21220</v>
      </c>
      <c r="H142" s="2">
        <v>103970</v>
      </c>
      <c r="I142" s="2">
        <v>70949</v>
      </c>
      <c r="J142" s="2">
        <v>69705</v>
      </c>
      <c r="K142" s="2">
        <v>76740</v>
      </c>
      <c r="L142" s="2">
        <v>86762</v>
      </c>
      <c r="M142" s="2">
        <v>25475</v>
      </c>
      <c r="N142" s="2">
        <v>22250</v>
      </c>
      <c r="O142" s="2">
        <v>16300</v>
      </c>
      <c r="P142" s="2">
        <v>16425</v>
      </c>
      <c r="Q142" s="2">
        <v>20475</v>
      </c>
      <c r="R142" s="2">
        <v>133995</v>
      </c>
      <c r="S142" s="2">
        <v>97249</v>
      </c>
      <c r="T142" s="2">
        <v>98583</v>
      </c>
      <c r="U142" s="2">
        <v>94655</v>
      </c>
      <c r="V142" s="2">
        <v>109937</v>
      </c>
    </row>
    <row r="143" spans="1:22" x14ac:dyDescent="0.2">
      <c r="A143" t="s">
        <v>163</v>
      </c>
      <c r="B143" s="1" t="str">
        <f>IF(C143&lt;50001,"rural",IF(C143&lt;250001,"medium","urban"))</f>
        <v>rural</v>
      </c>
      <c r="C143" s="1">
        <v>6575</v>
      </c>
      <c r="D143" s="1">
        <v>6646</v>
      </c>
      <c r="E143" s="1">
        <v>7391</v>
      </c>
      <c r="F143" s="1">
        <v>7391</v>
      </c>
      <c r="G143" s="1">
        <v>7403</v>
      </c>
      <c r="H143" s="2">
        <v>66165</v>
      </c>
      <c r="I143" s="2">
        <v>50643</v>
      </c>
      <c r="J143" s="2">
        <v>19800</v>
      </c>
      <c r="K143" s="2">
        <v>19501</v>
      </c>
      <c r="L143" s="2">
        <v>46338</v>
      </c>
      <c r="M143" s="2">
        <v>6650</v>
      </c>
      <c r="N143" s="2">
        <v>14550</v>
      </c>
      <c r="O143" s="2">
        <v>7900</v>
      </c>
      <c r="P143" s="2">
        <v>11300</v>
      </c>
      <c r="Q143" s="2">
        <v>26400</v>
      </c>
      <c r="R143" s="2">
        <v>82721</v>
      </c>
      <c r="S143" s="2">
        <v>71024</v>
      </c>
      <c r="T143" s="2">
        <v>33531</v>
      </c>
      <c r="U143" s="2">
        <v>37032</v>
      </c>
      <c r="V143" s="2">
        <v>81252</v>
      </c>
    </row>
    <row r="144" spans="1:22" x14ac:dyDescent="0.2">
      <c r="A144" t="s">
        <v>164</v>
      </c>
      <c r="B144" s="1" t="str">
        <f>IF(C144&lt;50001,"rural",IF(C144&lt;250001,"medium","urban"))</f>
        <v>rural</v>
      </c>
      <c r="C144" s="1">
        <v>20532</v>
      </c>
      <c r="D144" s="1">
        <v>20952</v>
      </c>
      <c r="E144" s="1">
        <v>20511</v>
      </c>
      <c r="F144" s="1">
        <v>20511</v>
      </c>
      <c r="G144" s="1">
        <v>20447</v>
      </c>
      <c r="H144" s="2">
        <v>15600</v>
      </c>
      <c r="I144" s="2">
        <v>11963</v>
      </c>
      <c r="J144" s="2">
        <v>11975</v>
      </c>
      <c r="K144" s="2">
        <v>11096</v>
      </c>
      <c r="L144" s="2">
        <v>64356</v>
      </c>
      <c r="M144" s="2">
        <v>2025</v>
      </c>
      <c r="N144" s="2">
        <v>1950</v>
      </c>
      <c r="O144" s="2">
        <v>2075</v>
      </c>
      <c r="P144" s="2">
        <v>1200</v>
      </c>
      <c r="Q144" s="2">
        <v>7310</v>
      </c>
      <c r="R144" s="2">
        <v>380014</v>
      </c>
      <c r="S144" s="2">
        <v>231659</v>
      </c>
      <c r="T144" s="2">
        <v>229544</v>
      </c>
      <c r="U144" s="2">
        <v>229390</v>
      </c>
      <c r="V144" s="2">
        <v>292310</v>
      </c>
    </row>
    <row r="145" spans="1:22" x14ac:dyDescent="0.2">
      <c r="A145" t="s">
        <v>165</v>
      </c>
      <c r="B145" s="1" t="str">
        <f>IF(C145&lt;50001,"rural",IF(C145&lt;250001,"medium","urban"))</f>
        <v>rural</v>
      </c>
      <c r="C145" s="1">
        <v>18138</v>
      </c>
      <c r="D145" s="1">
        <v>17629</v>
      </c>
      <c r="E145" s="1">
        <v>17432</v>
      </c>
      <c r="F145" s="1">
        <v>17432</v>
      </c>
      <c r="G145" s="1">
        <v>17373</v>
      </c>
      <c r="H145" s="2">
        <v>183203</v>
      </c>
      <c r="I145" s="2">
        <v>117614</v>
      </c>
      <c r="J145" s="2">
        <v>124840</v>
      </c>
      <c r="K145" s="2">
        <v>122831</v>
      </c>
      <c r="L145" s="2">
        <v>142460</v>
      </c>
      <c r="M145" s="2">
        <v>31625</v>
      </c>
      <c r="N145" s="2">
        <v>31737</v>
      </c>
      <c r="O145" s="2">
        <v>36304</v>
      </c>
      <c r="P145" s="2">
        <v>30963</v>
      </c>
      <c r="Q145" s="2">
        <v>33000</v>
      </c>
      <c r="R145" s="2">
        <v>233856</v>
      </c>
      <c r="S145" s="2">
        <v>176500</v>
      </c>
      <c r="T145" s="2">
        <v>174877</v>
      </c>
      <c r="U145" s="2">
        <v>181820</v>
      </c>
      <c r="V145" s="2">
        <v>198100</v>
      </c>
    </row>
    <row r="146" spans="1:22" x14ac:dyDescent="0.2">
      <c r="A146" t="s">
        <v>166</v>
      </c>
      <c r="B146" s="1" t="str">
        <f>IF(C146&lt;50001,"rural",IF(C146&lt;250001,"medium","urban"))</f>
        <v>rural</v>
      </c>
      <c r="C146" s="1">
        <v>16727</v>
      </c>
      <c r="D146" s="1">
        <v>15707</v>
      </c>
      <c r="E146" s="1">
        <v>17649</v>
      </c>
      <c r="F146" s="1">
        <v>17649</v>
      </c>
      <c r="G146" s="1">
        <v>17453</v>
      </c>
      <c r="H146" s="2">
        <v>156615</v>
      </c>
      <c r="I146" s="2">
        <v>113145</v>
      </c>
      <c r="J146" s="2">
        <v>67791</v>
      </c>
      <c r="K146" s="2">
        <v>47658</v>
      </c>
      <c r="L146" s="2">
        <v>77446</v>
      </c>
      <c r="M146" s="2">
        <v>10050</v>
      </c>
      <c r="N146" s="2">
        <v>4650</v>
      </c>
      <c r="O146" s="2">
        <v>8150</v>
      </c>
      <c r="P146" s="2">
        <v>8983</v>
      </c>
      <c r="Q146" s="2">
        <v>20883</v>
      </c>
      <c r="R146" s="2">
        <v>187299</v>
      </c>
      <c r="S146" s="2">
        <v>130696</v>
      </c>
      <c r="T146" s="2">
        <v>85284</v>
      </c>
      <c r="U146" s="2">
        <v>70121</v>
      </c>
      <c r="V146" s="2">
        <v>113815</v>
      </c>
    </row>
    <row r="147" spans="1:22" x14ac:dyDescent="0.2">
      <c r="A147" t="s">
        <v>167</v>
      </c>
      <c r="B147" s="1" t="str">
        <f>IF(C147&lt;50001,"rural",IF(C147&lt;250001,"medium","urban"))</f>
        <v>medium</v>
      </c>
      <c r="C147" s="1">
        <v>103692</v>
      </c>
      <c r="D147" s="1">
        <v>100883</v>
      </c>
      <c r="E147" s="1">
        <v>93496</v>
      </c>
      <c r="F147" s="1">
        <v>93496</v>
      </c>
      <c r="G147" s="1">
        <v>88248</v>
      </c>
      <c r="H147" s="2">
        <v>489889</v>
      </c>
      <c r="I147" s="2">
        <v>410024</v>
      </c>
      <c r="J147" s="2">
        <v>274003</v>
      </c>
      <c r="K147" s="2">
        <v>254827</v>
      </c>
      <c r="L147" s="2">
        <v>379444</v>
      </c>
      <c r="M147" s="2">
        <v>208975</v>
      </c>
      <c r="N147" s="2">
        <v>194550</v>
      </c>
      <c r="O147" s="2">
        <v>155420</v>
      </c>
      <c r="P147" s="2">
        <v>109795</v>
      </c>
      <c r="Q147" s="2">
        <v>121025</v>
      </c>
      <c r="R147" s="2">
        <v>767502</v>
      </c>
      <c r="S147" s="2">
        <v>676256</v>
      </c>
      <c r="T147" s="2">
        <v>454440</v>
      </c>
      <c r="U147" s="2">
        <v>391864</v>
      </c>
      <c r="V147" s="2">
        <v>545490</v>
      </c>
    </row>
    <row r="148" spans="1:22" x14ac:dyDescent="0.2">
      <c r="A148" t="s">
        <v>168</v>
      </c>
      <c r="B148" s="1" t="str">
        <f>IF(C148&lt;50001,"rural",IF(C148&lt;250001,"medium","urban"))</f>
        <v>rural</v>
      </c>
      <c r="C148" s="1">
        <v>21848</v>
      </c>
      <c r="D148" s="1">
        <v>22148</v>
      </c>
      <c r="E148" s="1">
        <v>23654</v>
      </c>
      <c r="F148" s="1">
        <v>23654</v>
      </c>
      <c r="G148" s="1">
        <v>23725</v>
      </c>
      <c r="H148" s="2">
        <v>96231</v>
      </c>
      <c r="I148" s="2">
        <v>154675</v>
      </c>
      <c r="J148" s="2">
        <v>103584</v>
      </c>
      <c r="K148" s="2">
        <v>117443</v>
      </c>
      <c r="L148" s="2">
        <v>162575</v>
      </c>
      <c r="M148" s="2">
        <v>27744</v>
      </c>
      <c r="N148" s="2">
        <v>22559</v>
      </c>
      <c r="O148" s="2">
        <v>22080</v>
      </c>
      <c r="P148" s="2">
        <v>25168</v>
      </c>
      <c r="Q148" s="2">
        <v>43153</v>
      </c>
      <c r="R148" s="2">
        <v>218391</v>
      </c>
      <c r="S148" s="2">
        <v>264616</v>
      </c>
      <c r="T148" s="2">
        <v>206387</v>
      </c>
      <c r="U148" s="2">
        <v>247392</v>
      </c>
      <c r="V148" s="2">
        <v>294712</v>
      </c>
    </row>
    <row r="149" spans="1:22" x14ac:dyDescent="0.2">
      <c r="A149" t="s">
        <v>169</v>
      </c>
      <c r="B149" s="1" t="str">
        <f>IF(C149&lt;50001,"rural",IF(C149&lt;250001,"medium","urban"))</f>
        <v>rural</v>
      </c>
      <c r="C149" s="1">
        <v>3059</v>
      </c>
      <c r="D149" s="1">
        <v>2836</v>
      </c>
      <c r="E149" s="1">
        <v>3153</v>
      </c>
      <c r="F149" s="1">
        <v>3153</v>
      </c>
      <c r="G149" s="1">
        <v>3320</v>
      </c>
      <c r="H149" s="2">
        <v>16084</v>
      </c>
      <c r="I149" s="2">
        <v>12519</v>
      </c>
      <c r="J149" s="2">
        <v>5204</v>
      </c>
      <c r="K149" s="2">
        <v>3058</v>
      </c>
      <c r="L149" s="2">
        <v>10000</v>
      </c>
      <c r="M149" s="2">
        <v>0</v>
      </c>
      <c r="N149" s="2">
        <v>750</v>
      </c>
      <c r="O149" s="2">
        <v>0</v>
      </c>
      <c r="P149" s="2">
        <v>2922</v>
      </c>
      <c r="Q149" s="2">
        <v>2800</v>
      </c>
      <c r="R149" s="2">
        <v>17678</v>
      </c>
      <c r="S149" s="2">
        <v>14269</v>
      </c>
      <c r="T149" s="2">
        <v>6204</v>
      </c>
      <c r="U149" s="2">
        <v>6980</v>
      </c>
      <c r="V149" s="2">
        <v>15300</v>
      </c>
    </row>
    <row r="150" spans="1:22" x14ac:dyDescent="0.2">
      <c r="A150" t="s">
        <v>170</v>
      </c>
      <c r="B150" s="1" t="str">
        <f>IF(C150&lt;50001,"rural",IF(C150&lt;250001,"medium","urban"))</f>
        <v>rural</v>
      </c>
      <c r="C150" s="1">
        <v>11260</v>
      </c>
      <c r="D150" s="1">
        <v>11115</v>
      </c>
      <c r="E150" s="1">
        <v>12208</v>
      </c>
      <c r="F150" s="1">
        <v>12208</v>
      </c>
      <c r="G150" s="1">
        <v>12042</v>
      </c>
      <c r="H150" s="2">
        <v>18377</v>
      </c>
      <c r="I150" s="2">
        <v>24188</v>
      </c>
      <c r="J150" s="2">
        <v>14985</v>
      </c>
      <c r="K150" s="2">
        <v>5735</v>
      </c>
      <c r="L150" s="2">
        <v>16948</v>
      </c>
      <c r="M150" s="2">
        <v>4035</v>
      </c>
      <c r="N150" s="2">
        <v>310</v>
      </c>
      <c r="O150" s="2">
        <v>240</v>
      </c>
      <c r="P150" s="2">
        <v>0</v>
      </c>
      <c r="Q150" s="2">
        <v>1120</v>
      </c>
      <c r="R150" s="2">
        <v>172375</v>
      </c>
      <c r="S150" s="2">
        <v>103943</v>
      </c>
      <c r="T150" s="2">
        <v>94670</v>
      </c>
      <c r="U150" s="2">
        <v>85180</v>
      </c>
      <c r="V150" s="2">
        <v>118805</v>
      </c>
    </row>
    <row r="151" spans="1:22" x14ac:dyDescent="0.2">
      <c r="A151" t="s">
        <v>171</v>
      </c>
      <c r="B151" s="1" t="str">
        <f>IF(C151&lt;50001,"rural",IF(C151&lt;250001,"medium","urban"))</f>
        <v>rural</v>
      </c>
      <c r="C151" s="1">
        <v>22964</v>
      </c>
      <c r="D151" s="1">
        <v>21952</v>
      </c>
      <c r="E151" s="1">
        <v>21890</v>
      </c>
      <c r="F151" s="1">
        <v>21890</v>
      </c>
      <c r="G151" s="1">
        <v>21863</v>
      </c>
      <c r="H151" s="2">
        <v>43994</v>
      </c>
      <c r="I151" s="2">
        <v>28175</v>
      </c>
      <c r="J151" s="2">
        <v>131575</v>
      </c>
      <c r="K151" s="2">
        <v>129245</v>
      </c>
      <c r="L151" s="2">
        <v>140997</v>
      </c>
      <c r="M151" s="2">
        <v>1250</v>
      </c>
      <c r="N151" s="2">
        <v>10200</v>
      </c>
      <c r="O151" s="2">
        <v>9520</v>
      </c>
      <c r="P151" s="2">
        <v>6250</v>
      </c>
      <c r="Q151" s="2">
        <v>9830</v>
      </c>
      <c r="R151" s="2">
        <v>153889</v>
      </c>
      <c r="S151" s="2">
        <v>86800</v>
      </c>
      <c r="T151" s="2">
        <v>146495</v>
      </c>
      <c r="U151" s="2">
        <v>141068</v>
      </c>
      <c r="V151" s="2">
        <v>164759</v>
      </c>
    </row>
    <row r="152" spans="1:22" x14ac:dyDescent="0.2">
      <c r="A152" t="s">
        <v>172</v>
      </c>
      <c r="B152" s="1" t="str">
        <f>IF(C152&lt;50001,"rural",IF(C152&lt;250001,"medium","urban"))</f>
        <v>rural</v>
      </c>
      <c r="C152">
        <v>52</v>
      </c>
      <c r="D152">
        <v>58</v>
      </c>
      <c r="E152">
        <v>96</v>
      </c>
      <c r="F152">
        <v>96</v>
      </c>
      <c r="G152">
        <v>103</v>
      </c>
      <c r="H152" s="2">
        <v>14540</v>
      </c>
      <c r="I152" s="2">
        <v>12520</v>
      </c>
      <c r="J152" s="2">
        <v>11545</v>
      </c>
      <c r="K152" s="2">
        <v>7876</v>
      </c>
      <c r="L152" s="2">
        <v>5248</v>
      </c>
      <c r="M152" s="2">
        <v>0</v>
      </c>
      <c r="N152" s="2">
        <v>1020</v>
      </c>
      <c r="O152" s="2">
        <v>0</v>
      </c>
      <c r="P152" s="2">
        <v>360</v>
      </c>
      <c r="Q152" s="2">
        <v>0</v>
      </c>
      <c r="R152" s="2">
        <v>15540</v>
      </c>
      <c r="S152" s="2">
        <v>14540</v>
      </c>
      <c r="T152" s="2">
        <v>12545</v>
      </c>
      <c r="U152" s="2">
        <v>9236</v>
      </c>
      <c r="V152" s="2">
        <v>6248</v>
      </c>
    </row>
    <row r="153" spans="1:22" x14ac:dyDescent="0.2">
      <c r="A153" t="s">
        <v>173</v>
      </c>
      <c r="B153" s="1" t="str">
        <f>IF(C153&lt;50001,"rural",IF(C153&lt;250001,"medium","urban"))</f>
        <v>urban</v>
      </c>
      <c r="C153" s="1">
        <v>321312</v>
      </c>
      <c r="D153" s="1">
        <v>318368</v>
      </c>
      <c r="E153" s="1">
        <v>309880</v>
      </c>
      <c r="F153" s="1">
        <v>309880</v>
      </c>
      <c r="G153" s="1">
        <v>307870</v>
      </c>
      <c r="H153" s="2">
        <v>3751478</v>
      </c>
      <c r="I153" s="2">
        <v>3209062</v>
      </c>
      <c r="J153" s="2">
        <v>2303591</v>
      </c>
      <c r="K153" s="2">
        <v>2618072</v>
      </c>
      <c r="L153" s="2">
        <v>2231097</v>
      </c>
      <c r="M153" s="2">
        <v>1088408</v>
      </c>
      <c r="N153" s="2">
        <v>915793</v>
      </c>
      <c r="O153" s="2">
        <v>853438</v>
      </c>
      <c r="P153" s="2">
        <v>867658</v>
      </c>
      <c r="Q153" s="2">
        <v>748876</v>
      </c>
      <c r="R153" s="2">
        <v>6135374</v>
      </c>
      <c r="S153" s="2">
        <v>5349530</v>
      </c>
      <c r="T153" s="2">
        <v>4547471</v>
      </c>
      <c r="U153" s="2">
        <v>4800467</v>
      </c>
      <c r="V153" s="2">
        <v>4262187</v>
      </c>
    </row>
    <row r="154" spans="1:22" x14ac:dyDescent="0.2">
      <c r="A154" t="s">
        <v>174</v>
      </c>
      <c r="B154" s="1" t="str">
        <f>IF(C154&lt;50001,"rural",IF(C154&lt;250001,"medium","urban"))</f>
        <v>rural</v>
      </c>
      <c r="C154" s="1">
        <v>5670</v>
      </c>
      <c r="D154" s="1">
        <v>5630</v>
      </c>
      <c r="E154" s="1">
        <v>6243</v>
      </c>
      <c r="F154" s="1">
        <v>6243</v>
      </c>
      <c r="G154" s="1">
        <v>5942</v>
      </c>
      <c r="H154" s="2">
        <v>35325</v>
      </c>
      <c r="I154" s="2">
        <v>17721</v>
      </c>
      <c r="J154" s="2">
        <v>10773</v>
      </c>
      <c r="K154" s="2">
        <v>6804</v>
      </c>
      <c r="L154" s="2">
        <v>7778</v>
      </c>
      <c r="M154" s="2">
        <v>13500</v>
      </c>
      <c r="N154" s="2">
        <v>10050</v>
      </c>
      <c r="O154" s="2">
        <v>4400</v>
      </c>
      <c r="P154" s="2">
        <v>3000</v>
      </c>
      <c r="Q154" s="2">
        <v>4200</v>
      </c>
      <c r="R154" s="2">
        <v>54275</v>
      </c>
      <c r="S154" s="2">
        <v>32710</v>
      </c>
      <c r="T154" s="2">
        <v>19591</v>
      </c>
      <c r="U154" s="2">
        <v>14450</v>
      </c>
      <c r="V154" s="2">
        <v>17379</v>
      </c>
    </row>
    <row r="155" spans="1:22" x14ac:dyDescent="0.2">
      <c r="A155" t="s">
        <v>175</v>
      </c>
      <c r="B155" s="1" t="str">
        <f>IF(C155&lt;50001,"rural",IF(C155&lt;250001,"medium","urban"))</f>
        <v>rural</v>
      </c>
      <c r="C155" s="1">
        <v>7494</v>
      </c>
      <c r="D155" s="1">
        <v>7446</v>
      </c>
      <c r="E155" s="1">
        <v>8313</v>
      </c>
      <c r="F155" s="1">
        <v>8313</v>
      </c>
      <c r="G155" s="1">
        <v>8311</v>
      </c>
      <c r="H155" s="2">
        <v>86059</v>
      </c>
      <c r="I155" s="2">
        <v>60528</v>
      </c>
      <c r="J155" s="2">
        <v>43549</v>
      </c>
      <c r="K155" s="2">
        <v>30752</v>
      </c>
      <c r="L155" s="2">
        <v>51961</v>
      </c>
      <c r="M155" s="2">
        <v>13305</v>
      </c>
      <c r="N155" s="2">
        <v>8428</v>
      </c>
      <c r="O155" s="2">
        <v>4989</v>
      </c>
      <c r="P155" s="2">
        <v>5899</v>
      </c>
      <c r="Q155" s="2">
        <v>8616</v>
      </c>
      <c r="R155" s="2">
        <v>103205</v>
      </c>
      <c r="S155" s="2">
        <v>72055</v>
      </c>
      <c r="T155" s="2">
        <v>53392</v>
      </c>
      <c r="U155" s="2">
        <v>39080</v>
      </c>
      <c r="V155" s="2">
        <v>65895</v>
      </c>
    </row>
    <row r="156" spans="1:22" x14ac:dyDescent="0.2">
      <c r="A156" t="s">
        <v>176</v>
      </c>
      <c r="B156" s="1" t="str">
        <f>IF(C156&lt;50001,"rural",IF(C156&lt;250001,"medium","urban"))</f>
        <v>urban</v>
      </c>
      <c r="C156" s="1">
        <v>266612</v>
      </c>
      <c r="D156" s="1">
        <v>261318</v>
      </c>
      <c r="E156" s="1">
        <v>255372</v>
      </c>
      <c r="F156" s="1">
        <v>255372</v>
      </c>
      <c r="G156" s="1">
        <v>255816</v>
      </c>
      <c r="H156" s="2">
        <v>2707541</v>
      </c>
      <c r="I156" s="2">
        <v>2324682</v>
      </c>
      <c r="J156" s="2">
        <v>1726190</v>
      </c>
      <c r="K156" s="2">
        <v>1688285</v>
      </c>
      <c r="L156" s="2">
        <v>2300952</v>
      </c>
      <c r="M156" s="2">
        <v>995071</v>
      </c>
      <c r="N156" s="2">
        <v>991100</v>
      </c>
      <c r="O156" s="2">
        <v>763476</v>
      </c>
      <c r="P156" s="2">
        <v>685293</v>
      </c>
      <c r="Q156" s="2">
        <v>1085791</v>
      </c>
      <c r="R156" s="2">
        <v>4154398</v>
      </c>
      <c r="S156" s="2">
        <v>3680493</v>
      </c>
      <c r="T156" s="2">
        <v>2795863</v>
      </c>
      <c r="U156" s="2">
        <v>2577049</v>
      </c>
      <c r="V156" s="2">
        <v>3542531</v>
      </c>
    </row>
    <row r="157" spans="1:22" x14ac:dyDescent="0.2">
      <c r="A157" t="s">
        <v>177</v>
      </c>
      <c r="B157" s="1" t="str">
        <f>IF(C157&lt;50001,"rural",IF(C157&lt;250001,"medium","urban"))</f>
        <v>rural</v>
      </c>
      <c r="C157">
        <v>563</v>
      </c>
      <c r="D157">
        <v>597</v>
      </c>
      <c r="E157">
        <v>748</v>
      </c>
      <c r="F157">
        <v>748</v>
      </c>
      <c r="G157">
        <v>740</v>
      </c>
      <c r="H157" s="2">
        <v>0</v>
      </c>
      <c r="I157" s="2">
        <v>8510</v>
      </c>
      <c r="J157" s="2">
        <v>2195</v>
      </c>
      <c r="K157" s="2">
        <v>6601</v>
      </c>
      <c r="L157" s="2">
        <v>3346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47910</v>
      </c>
      <c r="S157" s="2">
        <v>26343</v>
      </c>
      <c r="T157" s="2">
        <v>11964</v>
      </c>
      <c r="U157" s="2">
        <v>16369</v>
      </c>
      <c r="V157" s="2">
        <v>16273</v>
      </c>
    </row>
    <row r="158" spans="1:22" x14ac:dyDescent="0.2">
      <c r="A158" t="s">
        <v>178</v>
      </c>
      <c r="B158" s="1" t="str">
        <f>IF(C158&lt;50001,"rural",IF(C158&lt;250001,"medium","urban"))</f>
        <v>rural</v>
      </c>
      <c r="C158" s="1">
        <v>13766</v>
      </c>
      <c r="D158" s="1">
        <v>13591</v>
      </c>
      <c r="E158" s="1">
        <v>14088</v>
      </c>
      <c r="F158" s="1">
        <v>14088</v>
      </c>
      <c r="G158" s="1">
        <v>14468</v>
      </c>
      <c r="H158" s="2">
        <v>151430</v>
      </c>
      <c r="I158" s="2">
        <v>68799</v>
      </c>
      <c r="J158" s="2">
        <v>43983</v>
      </c>
      <c r="K158" s="2">
        <v>82572</v>
      </c>
      <c r="L158" s="2">
        <v>75022</v>
      </c>
      <c r="M158" s="2">
        <v>54750</v>
      </c>
      <c r="N158" s="2">
        <v>11200</v>
      </c>
      <c r="O158" s="2">
        <v>16630</v>
      </c>
      <c r="P158" s="2">
        <v>40807</v>
      </c>
      <c r="Q158" s="2">
        <v>57250</v>
      </c>
      <c r="R158" s="2">
        <v>226126</v>
      </c>
      <c r="S158" s="2">
        <v>94829</v>
      </c>
      <c r="T158" s="2">
        <v>75443</v>
      </c>
      <c r="U158" s="2">
        <v>138509</v>
      </c>
      <c r="V158" s="2">
        <v>151981</v>
      </c>
    </row>
    <row r="159" spans="1:22" x14ac:dyDescent="0.2">
      <c r="A159" t="s">
        <v>179</v>
      </c>
      <c r="B159" s="1" t="str">
        <f>IF(C159&lt;50001,"rural",IF(C159&lt;250001,"medium","urban"))</f>
        <v>rural</v>
      </c>
      <c r="C159" s="1">
        <v>9183</v>
      </c>
      <c r="D159" s="1">
        <v>9685</v>
      </c>
      <c r="E159" s="1">
        <v>9662</v>
      </c>
      <c r="F159" s="1">
        <v>9662</v>
      </c>
      <c r="G159" s="1">
        <v>9860</v>
      </c>
      <c r="H159" s="2">
        <v>57056</v>
      </c>
      <c r="I159" s="2">
        <v>51311</v>
      </c>
      <c r="J159" s="2">
        <v>48906</v>
      </c>
      <c r="K159" s="2">
        <v>49092</v>
      </c>
      <c r="L159" s="2">
        <v>37844</v>
      </c>
      <c r="M159" s="2">
        <v>26310</v>
      </c>
      <c r="N159" s="2">
        <v>19265</v>
      </c>
      <c r="O159" s="2">
        <v>31740</v>
      </c>
      <c r="P159" s="2">
        <v>27013</v>
      </c>
      <c r="Q159" s="2">
        <v>36349</v>
      </c>
      <c r="R159" s="2">
        <v>92115</v>
      </c>
      <c r="S159" s="2">
        <v>89313</v>
      </c>
      <c r="T159" s="2">
        <v>84195</v>
      </c>
      <c r="U159" s="2">
        <v>86026</v>
      </c>
      <c r="V159" s="2">
        <v>95387</v>
      </c>
    </row>
    <row r="160" spans="1:22" x14ac:dyDescent="0.2">
      <c r="A160" t="s">
        <v>180</v>
      </c>
      <c r="B160" s="1" t="str">
        <f>IF(C160&lt;50001,"rural",IF(C160&lt;250001,"medium","urban"))</f>
        <v>rural</v>
      </c>
      <c r="C160" s="1">
        <v>5125</v>
      </c>
      <c r="D160" s="1">
        <v>5281</v>
      </c>
      <c r="E160" s="1">
        <v>5739</v>
      </c>
      <c r="F160" s="1">
        <v>5739</v>
      </c>
      <c r="G160" s="1">
        <v>5875</v>
      </c>
      <c r="H160" s="2">
        <v>18600</v>
      </c>
      <c r="I160" s="2">
        <v>17700</v>
      </c>
      <c r="J160" s="2">
        <v>10150</v>
      </c>
      <c r="K160" s="2">
        <v>14700</v>
      </c>
      <c r="L160" s="2">
        <v>10450</v>
      </c>
      <c r="M160" s="2">
        <v>800</v>
      </c>
      <c r="N160" s="2">
        <v>294</v>
      </c>
      <c r="O160" s="2">
        <v>1420</v>
      </c>
      <c r="P160" s="2">
        <v>900</v>
      </c>
      <c r="Q160" s="2">
        <v>0</v>
      </c>
      <c r="R160" s="2">
        <v>20644</v>
      </c>
      <c r="S160" s="2">
        <v>18994</v>
      </c>
      <c r="T160" s="2">
        <v>13770</v>
      </c>
      <c r="U160" s="2">
        <v>17300</v>
      </c>
      <c r="V160" s="2">
        <v>11695</v>
      </c>
    </row>
    <row r="161" spans="1:22" x14ac:dyDescent="0.2">
      <c r="A161" t="s">
        <v>181</v>
      </c>
      <c r="B161" s="1" t="str">
        <f>IF(C161&lt;50001,"rural",IF(C161&lt;250001,"medium","urban"))</f>
        <v>rural</v>
      </c>
      <c r="C161" s="1">
        <v>4028</v>
      </c>
      <c r="D161" s="1">
        <v>3881</v>
      </c>
      <c r="E161" s="1">
        <v>4318</v>
      </c>
      <c r="F161" s="1">
        <v>4318</v>
      </c>
      <c r="G161" s="1">
        <v>4340</v>
      </c>
      <c r="H161" s="2">
        <v>17851</v>
      </c>
      <c r="I161" s="2">
        <v>8092</v>
      </c>
      <c r="J161" s="2">
        <v>12856</v>
      </c>
      <c r="K161" s="2">
        <v>4538</v>
      </c>
      <c r="L161" s="2">
        <v>16711</v>
      </c>
      <c r="M161" s="2">
        <v>5530</v>
      </c>
      <c r="N161" s="2">
        <v>2503</v>
      </c>
      <c r="O161" s="2">
        <v>1509</v>
      </c>
      <c r="P161" s="2">
        <v>1178</v>
      </c>
      <c r="Q161" s="2">
        <v>4772</v>
      </c>
      <c r="R161" s="2">
        <v>24637</v>
      </c>
      <c r="S161" s="2">
        <v>13411</v>
      </c>
      <c r="T161" s="2">
        <v>15739</v>
      </c>
      <c r="U161" s="2">
        <v>8480</v>
      </c>
      <c r="V161" s="2">
        <v>22524</v>
      </c>
    </row>
    <row r="162" spans="1:22" x14ac:dyDescent="0.2">
      <c r="A162" t="s">
        <v>182</v>
      </c>
      <c r="B162" s="1" t="str">
        <f>IF(C162&lt;50001,"rural",IF(C162&lt;250001,"medium","urban"))</f>
        <v>rural</v>
      </c>
      <c r="C162" s="1">
        <v>35971</v>
      </c>
      <c r="D162" s="1">
        <v>36540</v>
      </c>
      <c r="E162" s="1">
        <v>36158</v>
      </c>
      <c r="F162" s="1">
        <v>36158</v>
      </c>
      <c r="G162" s="1">
        <v>36488</v>
      </c>
      <c r="H162" s="2">
        <v>299951</v>
      </c>
      <c r="I162" s="2">
        <v>194704</v>
      </c>
      <c r="J162" s="2">
        <v>152595</v>
      </c>
      <c r="K162" s="2">
        <v>131020</v>
      </c>
      <c r="L162" s="2">
        <v>160770</v>
      </c>
      <c r="M162" s="2">
        <v>20400</v>
      </c>
      <c r="N162" s="2">
        <v>13600</v>
      </c>
      <c r="O162" s="2">
        <v>11150</v>
      </c>
      <c r="P162" s="2">
        <v>11225</v>
      </c>
      <c r="Q162" s="2">
        <v>17500</v>
      </c>
      <c r="R162" s="2">
        <v>347551</v>
      </c>
      <c r="S162" s="2">
        <v>239836</v>
      </c>
      <c r="T162" s="2">
        <v>193570</v>
      </c>
      <c r="U162" s="2">
        <v>225388</v>
      </c>
      <c r="V162" s="2">
        <v>234522</v>
      </c>
    </row>
    <row r="163" spans="1:22" x14ac:dyDescent="0.2">
      <c r="A163" t="s">
        <v>183</v>
      </c>
      <c r="B163" s="1" t="str">
        <f>IF(C163&lt;50001,"rural",IF(C163&lt;250001,"medium","urban"))</f>
        <v>medium</v>
      </c>
      <c r="C163" s="1">
        <v>57961</v>
      </c>
      <c r="D163" s="1">
        <v>57355</v>
      </c>
      <c r="E163" s="1">
        <v>58116</v>
      </c>
      <c r="F163" s="1">
        <v>58116</v>
      </c>
      <c r="G163" s="1">
        <v>57272</v>
      </c>
      <c r="H163" s="2">
        <v>84248</v>
      </c>
      <c r="I163" s="2">
        <v>17977</v>
      </c>
      <c r="J163" s="2">
        <v>10829</v>
      </c>
      <c r="K163" s="2">
        <v>14535</v>
      </c>
      <c r="L163" s="2">
        <v>37906</v>
      </c>
      <c r="M163" s="2">
        <v>0</v>
      </c>
      <c r="N163" s="2">
        <v>0</v>
      </c>
      <c r="O163" s="2">
        <v>1650</v>
      </c>
      <c r="P163" s="2">
        <v>750</v>
      </c>
      <c r="Q163" s="2">
        <v>7975</v>
      </c>
      <c r="R163" s="2">
        <v>84898</v>
      </c>
      <c r="S163" s="2">
        <v>18177</v>
      </c>
      <c r="T163" s="2">
        <v>13254</v>
      </c>
      <c r="U163" s="2">
        <v>18835</v>
      </c>
      <c r="V163" s="2">
        <v>50291</v>
      </c>
    </row>
    <row r="164" spans="1:22" x14ac:dyDescent="0.2">
      <c r="A164" t="s">
        <v>184</v>
      </c>
      <c r="B164" s="1" t="str">
        <f>IF(C164&lt;50001,"rural",IF(C164&lt;250001,"medium","urban"))</f>
        <v>medium</v>
      </c>
      <c r="C164" s="1">
        <v>52336</v>
      </c>
      <c r="D164" s="1">
        <v>51529</v>
      </c>
      <c r="E164" s="1">
        <v>54612</v>
      </c>
      <c r="F164" s="1">
        <v>54612</v>
      </c>
      <c r="G164" s="1">
        <v>52191</v>
      </c>
      <c r="H164" s="2">
        <v>43734</v>
      </c>
      <c r="I164" s="2">
        <v>101098</v>
      </c>
      <c r="J164" s="2">
        <v>206351</v>
      </c>
      <c r="K164" s="2">
        <v>260063</v>
      </c>
      <c r="L164" s="2">
        <v>394536</v>
      </c>
      <c r="M164" s="2">
        <v>3305</v>
      </c>
      <c r="N164" s="2">
        <v>11633</v>
      </c>
      <c r="O164" s="2">
        <v>34098</v>
      </c>
      <c r="P164" s="2">
        <v>29106</v>
      </c>
      <c r="Q164" s="2">
        <v>44695</v>
      </c>
      <c r="R164" s="2">
        <v>2948071</v>
      </c>
      <c r="S164" s="2">
        <v>359839</v>
      </c>
      <c r="T164" s="2">
        <v>385505</v>
      </c>
      <c r="U164" s="2">
        <v>323091</v>
      </c>
      <c r="V164" s="2">
        <v>467004</v>
      </c>
    </row>
    <row r="165" spans="1:22" x14ac:dyDescent="0.2">
      <c r="A165" t="s">
        <v>185</v>
      </c>
      <c r="B165" s="1" t="str">
        <f>IF(C165&lt;50001,"rural",IF(C165&lt;250001,"medium","urban"))</f>
        <v>rural</v>
      </c>
      <c r="C165" s="1">
        <v>1971</v>
      </c>
      <c r="D165" s="1">
        <v>1990</v>
      </c>
      <c r="E165" s="1">
        <v>2124</v>
      </c>
      <c r="F165" s="1">
        <v>2124</v>
      </c>
      <c r="G165" s="1">
        <v>2134</v>
      </c>
      <c r="H165" s="2">
        <v>7836</v>
      </c>
      <c r="I165" s="2">
        <v>14332</v>
      </c>
      <c r="J165" s="2">
        <v>3307</v>
      </c>
      <c r="K165" s="2">
        <v>6293</v>
      </c>
      <c r="L165" s="2">
        <v>10353</v>
      </c>
      <c r="M165" s="2">
        <v>6254</v>
      </c>
      <c r="N165" s="2">
        <v>2230</v>
      </c>
      <c r="O165" s="2">
        <v>2223</v>
      </c>
      <c r="P165" s="2">
        <v>2256</v>
      </c>
      <c r="Q165" s="2">
        <v>7753</v>
      </c>
      <c r="R165" s="2">
        <v>16236</v>
      </c>
      <c r="S165" s="2">
        <v>17824</v>
      </c>
      <c r="T165" s="2">
        <v>6529</v>
      </c>
      <c r="U165" s="2">
        <v>15886</v>
      </c>
      <c r="V165" s="2">
        <v>20105</v>
      </c>
    </row>
    <row r="166" spans="1:22" x14ac:dyDescent="0.2">
      <c r="A166" t="s">
        <v>186</v>
      </c>
      <c r="B166" s="1" t="str">
        <f>IF(C166&lt;50001,"rural",IF(C166&lt;250001,"medium","urban"))</f>
        <v>medium</v>
      </c>
      <c r="C166" s="1">
        <v>173643</v>
      </c>
      <c r="D166" s="1">
        <v>168242</v>
      </c>
      <c r="E166" s="1">
        <v>179232</v>
      </c>
      <c r="F166" s="1">
        <v>179232</v>
      </c>
      <c r="G166" s="1">
        <v>175630</v>
      </c>
      <c r="H166" s="2">
        <v>1708988</v>
      </c>
      <c r="I166" s="2">
        <v>1581923</v>
      </c>
      <c r="J166" s="2">
        <v>1456349</v>
      </c>
      <c r="K166" s="2">
        <v>1183037</v>
      </c>
      <c r="L166" s="2">
        <v>1312004</v>
      </c>
      <c r="M166" s="2">
        <v>532325</v>
      </c>
      <c r="N166" s="2">
        <v>392125</v>
      </c>
      <c r="O166" s="2">
        <v>167840</v>
      </c>
      <c r="P166" s="2">
        <v>148030</v>
      </c>
      <c r="Q166" s="2">
        <v>212100</v>
      </c>
      <c r="R166" s="2">
        <v>2535647</v>
      </c>
      <c r="S166" s="2">
        <v>2219380</v>
      </c>
      <c r="T166" s="2">
        <v>1788156</v>
      </c>
      <c r="U166" s="2">
        <v>1540500</v>
      </c>
      <c r="V166" s="2">
        <v>1781120</v>
      </c>
    </row>
    <row r="167" spans="1:22" x14ac:dyDescent="0.2">
      <c r="A167" t="s">
        <v>187</v>
      </c>
      <c r="B167" s="1" t="str">
        <f>IF(C167&lt;50001,"rural",IF(C167&lt;250001,"medium","urban"))</f>
        <v>rural</v>
      </c>
      <c r="C167" s="1">
        <v>25752</v>
      </c>
      <c r="D167" s="1">
        <v>25107</v>
      </c>
      <c r="E167" s="1">
        <v>25157</v>
      </c>
      <c r="F167" s="1">
        <v>25157</v>
      </c>
      <c r="G167" s="1">
        <v>25288</v>
      </c>
      <c r="H167" s="2">
        <v>175418</v>
      </c>
      <c r="I167" s="2">
        <v>120326</v>
      </c>
      <c r="J167" s="2">
        <v>105442</v>
      </c>
      <c r="K167" s="2">
        <v>93557</v>
      </c>
      <c r="L167" s="2">
        <v>183761</v>
      </c>
      <c r="M167" s="2">
        <v>19288</v>
      </c>
      <c r="N167" s="2">
        <v>6104</v>
      </c>
      <c r="O167" s="2">
        <v>11162</v>
      </c>
      <c r="P167" s="2">
        <v>11282</v>
      </c>
      <c r="Q167" s="2">
        <v>18196</v>
      </c>
      <c r="R167" s="2">
        <v>216972</v>
      </c>
      <c r="S167" s="2">
        <v>147012</v>
      </c>
      <c r="T167" s="2">
        <v>138685</v>
      </c>
      <c r="U167" s="2">
        <v>130876</v>
      </c>
      <c r="V167" s="2">
        <v>230064</v>
      </c>
    </row>
    <row r="168" spans="1:22" x14ac:dyDescent="0.2">
      <c r="A168" t="s">
        <v>188</v>
      </c>
      <c r="B168" s="1" t="str">
        <f>IF(C168&lt;50001,"rural",IF(C168&lt;250001,"medium","urban"))</f>
        <v>rural</v>
      </c>
      <c r="C168" s="1">
        <v>4546</v>
      </c>
      <c r="D168" s="1">
        <v>4452</v>
      </c>
      <c r="E168" s="1">
        <v>4875</v>
      </c>
      <c r="F168" s="1">
        <v>4875</v>
      </c>
      <c r="G168" s="1">
        <v>4940</v>
      </c>
      <c r="H168" s="2">
        <v>41714</v>
      </c>
      <c r="I168" s="2">
        <v>28391</v>
      </c>
      <c r="J168" s="2">
        <v>18730</v>
      </c>
      <c r="K168" s="2">
        <v>30286</v>
      </c>
      <c r="L168" s="2">
        <v>26960</v>
      </c>
      <c r="M168" s="2">
        <v>4755</v>
      </c>
      <c r="N168" s="2">
        <v>1850</v>
      </c>
      <c r="O168" s="2">
        <v>1700</v>
      </c>
      <c r="P168" s="2">
        <v>3500</v>
      </c>
      <c r="Q168" s="2">
        <v>4090</v>
      </c>
      <c r="R168" s="2">
        <v>59751</v>
      </c>
      <c r="S168" s="2">
        <v>51711</v>
      </c>
      <c r="T168" s="2">
        <v>31745</v>
      </c>
      <c r="U168" s="2">
        <v>47436</v>
      </c>
      <c r="V168" s="2">
        <v>50334</v>
      </c>
    </row>
    <row r="169" spans="1:22" x14ac:dyDescent="0.2">
      <c r="A169" t="s">
        <v>189</v>
      </c>
      <c r="B169" s="1" t="str">
        <f>IF(C169&lt;50001,"rural",IF(C169&lt;250001,"medium","urban"))</f>
        <v>rural</v>
      </c>
      <c r="C169" s="1">
        <v>8882</v>
      </c>
      <c r="D169" s="1">
        <v>8986</v>
      </c>
      <c r="E169" s="1">
        <v>8685</v>
      </c>
      <c r="F169" s="1">
        <v>8685</v>
      </c>
      <c r="G169" s="1">
        <v>8135</v>
      </c>
      <c r="H169" s="2">
        <v>98167</v>
      </c>
      <c r="I169" s="2">
        <v>73955</v>
      </c>
      <c r="J169" s="2">
        <v>74237</v>
      </c>
      <c r="K169" s="2">
        <v>59661</v>
      </c>
      <c r="L169" s="2">
        <v>53067</v>
      </c>
      <c r="M169" s="2">
        <v>8272</v>
      </c>
      <c r="N169" s="2">
        <v>7200</v>
      </c>
      <c r="O169" s="2">
        <v>5084</v>
      </c>
      <c r="P169" s="2">
        <v>4800</v>
      </c>
      <c r="Q169" s="2">
        <v>2300</v>
      </c>
      <c r="R169" s="2">
        <v>109925</v>
      </c>
      <c r="S169" s="2">
        <v>85497</v>
      </c>
      <c r="T169" s="2">
        <v>83359</v>
      </c>
      <c r="U169" s="2">
        <v>66654</v>
      </c>
      <c r="V169" s="2">
        <v>60929</v>
      </c>
    </row>
    <row r="170" spans="1:22" x14ac:dyDescent="0.2">
      <c r="A170" t="s">
        <v>190</v>
      </c>
      <c r="B170" s="1" t="str">
        <f>IF(C170&lt;50001,"rural",IF(C170&lt;250001,"medium","urban"))</f>
        <v>rural</v>
      </c>
      <c r="C170" s="1">
        <v>21370</v>
      </c>
      <c r="D170" s="1">
        <v>20130</v>
      </c>
      <c r="E170" s="1">
        <v>19712</v>
      </c>
      <c r="F170" s="1">
        <v>19712</v>
      </c>
      <c r="G170" s="1">
        <v>19631</v>
      </c>
      <c r="H170" s="2">
        <v>63582</v>
      </c>
      <c r="I170" s="2">
        <v>87120</v>
      </c>
      <c r="J170" s="2">
        <v>91872</v>
      </c>
      <c r="K170" s="2">
        <v>59018</v>
      </c>
      <c r="L170" s="2">
        <v>109693</v>
      </c>
      <c r="M170" s="2">
        <v>6865</v>
      </c>
      <c r="N170" s="2">
        <v>7860</v>
      </c>
      <c r="O170" s="2">
        <v>6810</v>
      </c>
      <c r="P170" s="2">
        <v>6400</v>
      </c>
      <c r="Q170" s="2">
        <v>11700</v>
      </c>
      <c r="R170" s="2">
        <v>88530</v>
      </c>
      <c r="S170" s="2">
        <v>115213</v>
      </c>
      <c r="T170" s="2">
        <v>115915</v>
      </c>
      <c r="U170" s="2">
        <v>81901</v>
      </c>
      <c r="V170" s="2">
        <v>146942</v>
      </c>
    </row>
    <row r="171" spans="1:22" x14ac:dyDescent="0.2">
      <c r="A171" t="s">
        <v>191</v>
      </c>
      <c r="B171" s="1" t="str">
        <f>IF(C171&lt;50001,"rural",IF(C171&lt;250001,"medium","urban"))</f>
        <v>urban</v>
      </c>
      <c r="C171" s="1">
        <v>690414</v>
      </c>
      <c r="D171" s="1">
        <v>667076</v>
      </c>
      <c r="E171" s="1">
        <v>609172</v>
      </c>
      <c r="F171" s="1">
        <v>609172</v>
      </c>
      <c r="G171" s="1">
        <v>610513</v>
      </c>
      <c r="H171" s="2">
        <v>4167059</v>
      </c>
      <c r="I171" s="2">
        <v>3887351</v>
      </c>
      <c r="J171" s="2">
        <v>3660357</v>
      </c>
      <c r="K171" s="2">
        <v>3947390</v>
      </c>
      <c r="L171" s="2">
        <v>4401682</v>
      </c>
      <c r="M171" s="2">
        <v>1292528</v>
      </c>
      <c r="N171" s="2">
        <v>1009958</v>
      </c>
      <c r="O171" s="2">
        <v>853204</v>
      </c>
      <c r="P171" s="2">
        <v>894243</v>
      </c>
      <c r="Q171" s="2">
        <v>1063062</v>
      </c>
      <c r="R171" s="2">
        <v>5838533</v>
      </c>
      <c r="S171" s="2">
        <v>5623141</v>
      </c>
      <c r="T171" s="2">
        <v>5201620</v>
      </c>
      <c r="U171" s="2">
        <v>5601582</v>
      </c>
      <c r="V171" s="2">
        <v>6168323</v>
      </c>
    </row>
    <row r="172" spans="1:22" x14ac:dyDescent="0.2">
      <c r="A172" t="s">
        <v>192</v>
      </c>
      <c r="B172" s="1" t="str">
        <f>IF(C172&lt;50001,"rural",IF(C172&lt;250001,"medium","urban"))</f>
        <v>rural</v>
      </c>
      <c r="C172" s="1">
        <v>21090</v>
      </c>
      <c r="D172" s="1">
        <v>20970</v>
      </c>
      <c r="E172" s="1">
        <v>20902</v>
      </c>
      <c r="F172" s="1">
        <v>20902</v>
      </c>
      <c r="G172" s="1">
        <v>20615</v>
      </c>
      <c r="H172" s="2">
        <v>93028</v>
      </c>
      <c r="I172" s="2">
        <v>148185</v>
      </c>
      <c r="J172" s="2">
        <v>143720</v>
      </c>
      <c r="K172" s="2">
        <v>109735</v>
      </c>
      <c r="L172" s="2">
        <v>68858</v>
      </c>
      <c r="M172" s="2">
        <v>268949</v>
      </c>
      <c r="N172" s="2">
        <v>177232</v>
      </c>
      <c r="O172" s="2">
        <v>153924</v>
      </c>
      <c r="P172" s="2">
        <v>168642</v>
      </c>
      <c r="Q172" s="2">
        <v>210553</v>
      </c>
      <c r="R172" s="2">
        <v>390116</v>
      </c>
      <c r="S172" s="2">
        <v>344533</v>
      </c>
      <c r="T172" s="2">
        <v>322890</v>
      </c>
      <c r="U172" s="2">
        <v>309012</v>
      </c>
      <c r="V172" s="2">
        <v>311658</v>
      </c>
    </row>
    <row r="173" spans="1:22" x14ac:dyDescent="0.2">
      <c r="A173" t="s">
        <v>193</v>
      </c>
      <c r="B173" s="1" t="str">
        <f>IF(C173&lt;50001,"rural",IF(C173&lt;250001,"medium","urban"))</f>
        <v>rural</v>
      </c>
      <c r="C173" s="1">
        <v>12049</v>
      </c>
      <c r="D173" s="1">
        <v>12059</v>
      </c>
      <c r="E173" s="1">
        <v>12468</v>
      </c>
      <c r="F173" s="1">
        <v>12468</v>
      </c>
      <c r="G173" s="1">
        <v>12258</v>
      </c>
      <c r="H173" s="2">
        <v>77038</v>
      </c>
      <c r="I173" s="2">
        <v>89214</v>
      </c>
      <c r="J173" s="2">
        <v>75903</v>
      </c>
      <c r="K173" s="2">
        <v>73108</v>
      </c>
      <c r="L173" s="2">
        <v>58529</v>
      </c>
      <c r="M173" s="2">
        <v>26563</v>
      </c>
      <c r="N173" s="2">
        <v>9669</v>
      </c>
      <c r="O173" s="2">
        <v>13034</v>
      </c>
      <c r="P173" s="2">
        <v>16097</v>
      </c>
      <c r="Q173" s="2">
        <v>30738</v>
      </c>
      <c r="R173" s="2">
        <v>103600</v>
      </c>
      <c r="S173" s="2">
        <v>101467</v>
      </c>
      <c r="T173" s="2">
        <v>96362</v>
      </c>
      <c r="U173" s="2">
        <v>99940</v>
      </c>
      <c r="V173" s="2">
        <v>97608</v>
      </c>
    </row>
    <row r="174" spans="1:22" x14ac:dyDescent="0.2">
      <c r="A174" t="s">
        <v>194</v>
      </c>
      <c r="B174" s="1" t="str">
        <f>IF(C174&lt;50001,"rural",IF(C174&lt;250001,"medium","urban"))</f>
        <v>rural</v>
      </c>
      <c r="C174" s="1">
        <v>1024</v>
      </c>
      <c r="D174" s="1">
        <v>1048</v>
      </c>
      <c r="E174" s="1">
        <v>1196</v>
      </c>
      <c r="F174" s="1">
        <v>1196</v>
      </c>
      <c r="G174" s="1">
        <v>1225</v>
      </c>
      <c r="H174" s="2">
        <v>3000</v>
      </c>
      <c r="I174" s="2">
        <v>5023</v>
      </c>
      <c r="J174" s="2">
        <v>2240</v>
      </c>
      <c r="K174" s="2">
        <v>5690</v>
      </c>
      <c r="L174" s="2">
        <v>3184</v>
      </c>
      <c r="M174" s="2">
        <v>500</v>
      </c>
      <c r="N174" s="2">
        <v>500</v>
      </c>
      <c r="O174" s="2">
        <v>100</v>
      </c>
      <c r="P174" s="2">
        <v>0</v>
      </c>
      <c r="Q174" s="2">
        <v>500</v>
      </c>
      <c r="R174" s="2">
        <v>5800</v>
      </c>
      <c r="S174" s="2">
        <v>6523</v>
      </c>
      <c r="T174" s="2">
        <v>3340</v>
      </c>
      <c r="U174" s="2">
        <v>6690</v>
      </c>
      <c r="V174" s="2">
        <v>4684</v>
      </c>
    </row>
    <row r="175" spans="1:22" x14ac:dyDescent="0.2">
      <c r="A175" t="s">
        <v>195</v>
      </c>
      <c r="B175" s="1" t="str">
        <f>IF(C175&lt;50001,"rural",IF(C175&lt;250001,"medium","urban"))</f>
        <v>medium</v>
      </c>
      <c r="C175" s="1">
        <v>65318</v>
      </c>
      <c r="D175" s="1">
        <v>64309</v>
      </c>
      <c r="E175" s="1">
        <v>64850</v>
      </c>
      <c r="F175" s="1">
        <v>64850</v>
      </c>
      <c r="G175" s="1">
        <v>65483</v>
      </c>
      <c r="H175" s="2">
        <v>312577</v>
      </c>
      <c r="I175" s="2">
        <v>293901</v>
      </c>
      <c r="J175" s="2">
        <v>151934</v>
      </c>
      <c r="K175" s="2">
        <v>145101</v>
      </c>
      <c r="L175" s="2">
        <v>228046</v>
      </c>
      <c r="M175" s="2">
        <v>100554</v>
      </c>
      <c r="N175" s="2">
        <v>129086</v>
      </c>
      <c r="O175" s="2">
        <v>72243</v>
      </c>
      <c r="P175" s="2">
        <v>78686</v>
      </c>
      <c r="Q175" s="2">
        <v>95162</v>
      </c>
      <c r="R175" s="2">
        <v>474223</v>
      </c>
      <c r="S175" s="2">
        <v>465479</v>
      </c>
      <c r="T175" s="2">
        <v>240921</v>
      </c>
      <c r="U175" s="2">
        <v>271237</v>
      </c>
      <c r="V175" s="2">
        <v>357996</v>
      </c>
    </row>
    <row r="176" spans="1:22" x14ac:dyDescent="0.2">
      <c r="A176" t="s">
        <v>196</v>
      </c>
      <c r="B176" s="1" t="str">
        <f>IF(C176&lt;50001,"rural",IF(C176&lt;250001,"medium","urban"))</f>
        <v>medium</v>
      </c>
      <c r="C176" s="1">
        <v>55334</v>
      </c>
      <c r="D176" s="1">
        <v>53839</v>
      </c>
      <c r="E176" s="1">
        <v>52973</v>
      </c>
      <c r="F176" s="1">
        <v>52973</v>
      </c>
      <c r="G176" s="1">
        <v>50263</v>
      </c>
      <c r="H176" s="2">
        <v>1050726</v>
      </c>
      <c r="I176" s="2">
        <v>548430</v>
      </c>
      <c r="J176" s="2">
        <v>408416</v>
      </c>
      <c r="K176" s="2">
        <v>570944</v>
      </c>
      <c r="L176" s="2">
        <v>645314</v>
      </c>
      <c r="M176" s="2">
        <v>122425</v>
      </c>
      <c r="N176" s="2">
        <v>79133</v>
      </c>
      <c r="O176" s="2">
        <v>46732</v>
      </c>
      <c r="P176" s="2">
        <v>71230</v>
      </c>
      <c r="Q176" s="2">
        <v>81112</v>
      </c>
      <c r="R176" s="2">
        <v>1362274</v>
      </c>
      <c r="S176" s="2">
        <v>692632</v>
      </c>
      <c r="T176" s="2">
        <v>496476</v>
      </c>
      <c r="U176" s="2">
        <v>687369</v>
      </c>
      <c r="V176" s="2">
        <v>784805</v>
      </c>
    </row>
    <row r="177" spans="1:22" x14ac:dyDescent="0.2">
      <c r="A177" t="s">
        <v>197</v>
      </c>
      <c r="B177" s="1" t="str">
        <f>IF(C177&lt;50001,"rural",IF(C177&lt;250001,"medium","urban"))</f>
        <v>rural</v>
      </c>
      <c r="C177" s="1">
        <v>11836</v>
      </c>
      <c r="D177" s="1">
        <v>12367</v>
      </c>
      <c r="E177" s="1">
        <v>13103</v>
      </c>
      <c r="F177" s="1">
        <v>13103</v>
      </c>
      <c r="G177" s="1">
        <v>13692</v>
      </c>
      <c r="H177" s="2">
        <v>38270</v>
      </c>
      <c r="I177" s="2">
        <v>37550</v>
      </c>
      <c r="J177" s="2">
        <v>57949</v>
      </c>
      <c r="K177" s="2">
        <v>40449</v>
      </c>
      <c r="L177" s="2">
        <v>95149</v>
      </c>
      <c r="M177" s="2">
        <v>6475</v>
      </c>
      <c r="N177" s="2">
        <v>4825</v>
      </c>
      <c r="O177" s="2">
        <v>7325</v>
      </c>
      <c r="P177" s="2">
        <v>3525</v>
      </c>
      <c r="Q177" s="2">
        <v>8517</v>
      </c>
      <c r="R177" s="2">
        <v>48045</v>
      </c>
      <c r="S177" s="2">
        <v>42825</v>
      </c>
      <c r="T177" s="2">
        <v>65274</v>
      </c>
      <c r="U177" s="2">
        <v>43974</v>
      </c>
      <c r="V177" s="2">
        <v>113816</v>
      </c>
    </row>
    <row r="178" spans="1:22" x14ac:dyDescent="0.2">
      <c r="A178" t="s">
        <v>198</v>
      </c>
      <c r="B178" s="1" t="str">
        <f>IF(C178&lt;50001,"rural",IF(C178&lt;250001,"medium","urban"))</f>
        <v>rural</v>
      </c>
      <c r="C178" s="1">
        <v>14576</v>
      </c>
      <c r="D178" s="1">
        <v>14417</v>
      </c>
      <c r="E178" s="1">
        <v>14150</v>
      </c>
      <c r="F178" s="1">
        <v>14150</v>
      </c>
      <c r="G178" s="1">
        <v>14551</v>
      </c>
      <c r="H178" s="2">
        <v>367557</v>
      </c>
      <c r="I178" s="2">
        <v>323033</v>
      </c>
      <c r="J178" s="2">
        <v>230134</v>
      </c>
      <c r="K178" s="2">
        <v>180477</v>
      </c>
      <c r="L178" s="2">
        <v>228579</v>
      </c>
      <c r="M178" s="2">
        <v>38545</v>
      </c>
      <c r="N178" s="2">
        <v>25800</v>
      </c>
      <c r="O178" s="2">
        <v>23678</v>
      </c>
      <c r="P178" s="2">
        <v>44707</v>
      </c>
      <c r="Q178" s="2">
        <v>59994</v>
      </c>
      <c r="R178" s="2">
        <v>429676</v>
      </c>
      <c r="S178" s="2">
        <v>351408</v>
      </c>
      <c r="T178" s="2">
        <v>254792</v>
      </c>
      <c r="U178" s="2">
        <v>229237</v>
      </c>
      <c r="V178" s="2">
        <v>306038</v>
      </c>
    </row>
    <row r="179" spans="1:22" x14ac:dyDescent="0.2">
      <c r="A179" t="s">
        <v>199</v>
      </c>
      <c r="B179" s="1" t="str">
        <f>IF(C179&lt;50001,"rural",IF(C179&lt;250001,"medium","urban"))</f>
        <v>urban</v>
      </c>
      <c r="C179" s="1">
        <v>349590</v>
      </c>
      <c r="D179" s="1">
        <v>350472</v>
      </c>
      <c r="E179" s="1">
        <v>363776</v>
      </c>
      <c r="F179" s="1">
        <v>363776</v>
      </c>
      <c r="G179" s="1">
        <v>361387</v>
      </c>
      <c r="H179" s="2">
        <v>2759904</v>
      </c>
      <c r="I179" s="2">
        <v>1937880</v>
      </c>
      <c r="J179" s="2">
        <v>1195786</v>
      </c>
      <c r="K179" s="2">
        <v>1360015</v>
      </c>
      <c r="L179" s="2">
        <v>2521513</v>
      </c>
      <c r="M179" s="2">
        <v>747311</v>
      </c>
      <c r="N179" s="2">
        <v>827392</v>
      </c>
      <c r="O179" s="2">
        <v>534170</v>
      </c>
      <c r="P179" s="2">
        <v>440479</v>
      </c>
      <c r="Q179" s="2">
        <v>695319</v>
      </c>
      <c r="R179" s="2">
        <v>5046145</v>
      </c>
      <c r="S179" s="2">
        <v>2880380</v>
      </c>
      <c r="T179" s="2">
        <v>1889963</v>
      </c>
      <c r="U179" s="2">
        <v>1967339</v>
      </c>
      <c r="V179" s="2">
        <v>3491498</v>
      </c>
    </row>
    <row r="180" spans="1:22" x14ac:dyDescent="0.2">
      <c r="A180" t="s">
        <v>200</v>
      </c>
      <c r="B180" s="1" t="str">
        <f>IF(C180&lt;50001,"rural",IF(C180&lt;250001,"medium","urban"))</f>
        <v>rural</v>
      </c>
      <c r="C180" s="1">
        <v>9355</v>
      </c>
      <c r="D180" s="1">
        <v>9758</v>
      </c>
      <c r="E180" s="1">
        <v>10246</v>
      </c>
      <c r="F180" s="1">
        <v>10246</v>
      </c>
      <c r="G180" s="1">
        <v>10012</v>
      </c>
      <c r="H180" s="2">
        <v>76155</v>
      </c>
      <c r="I180" s="2">
        <v>73040</v>
      </c>
      <c r="J180" s="2">
        <v>67495</v>
      </c>
      <c r="K180" s="2">
        <v>42594</v>
      </c>
      <c r="L180" s="2">
        <v>78655</v>
      </c>
      <c r="M180" s="2">
        <v>12400</v>
      </c>
      <c r="N180" s="2">
        <v>13250</v>
      </c>
      <c r="O180" s="2">
        <v>8840</v>
      </c>
      <c r="P180" s="2">
        <v>12650</v>
      </c>
      <c r="Q180" s="2">
        <v>12350</v>
      </c>
      <c r="R180" s="2">
        <v>97789</v>
      </c>
      <c r="S180" s="2">
        <v>100253</v>
      </c>
      <c r="T180" s="2">
        <v>81187</v>
      </c>
      <c r="U180" s="2">
        <v>60606</v>
      </c>
      <c r="V180" s="2">
        <v>96297</v>
      </c>
    </row>
    <row r="181" spans="1:22" x14ac:dyDescent="0.2">
      <c r="A181" t="s">
        <v>201</v>
      </c>
      <c r="B181" s="1" t="str">
        <f>IF(C181&lt;50001,"rural",IF(C181&lt;250001,"medium","urban"))</f>
        <v>rural</v>
      </c>
      <c r="C181" s="1">
        <v>1744</v>
      </c>
      <c r="D181" s="1">
        <v>1738</v>
      </c>
      <c r="E181" s="1">
        <v>2131</v>
      </c>
      <c r="F181" s="1">
        <v>2131</v>
      </c>
      <c r="G181" s="1">
        <v>2100</v>
      </c>
      <c r="H181" s="2">
        <v>24100</v>
      </c>
      <c r="I181" s="2">
        <v>10800</v>
      </c>
      <c r="J181" s="2">
        <v>14590</v>
      </c>
      <c r="K181" s="2">
        <v>23700</v>
      </c>
      <c r="L181" s="2">
        <v>50870</v>
      </c>
      <c r="M181" s="2">
        <v>3000</v>
      </c>
      <c r="N181" s="2">
        <v>12239</v>
      </c>
      <c r="O181" s="2">
        <v>8094</v>
      </c>
      <c r="P181" s="2">
        <v>6950</v>
      </c>
      <c r="Q181" s="2">
        <v>5650</v>
      </c>
      <c r="R181" s="2">
        <v>28100</v>
      </c>
      <c r="S181" s="2">
        <v>24039</v>
      </c>
      <c r="T181" s="2">
        <v>24634</v>
      </c>
      <c r="U181" s="2">
        <v>31650</v>
      </c>
      <c r="V181" s="2">
        <v>57520</v>
      </c>
    </row>
    <row r="182" spans="1:22" x14ac:dyDescent="0.2">
      <c r="A182" t="s">
        <v>202</v>
      </c>
      <c r="B182" s="1" t="str">
        <f>IF(C182&lt;50001,"rural",IF(C182&lt;250001,"medium","urban"))</f>
        <v>medium</v>
      </c>
      <c r="C182" s="1">
        <v>84869</v>
      </c>
      <c r="D182" s="1">
        <v>84111</v>
      </c>
      <c r="E182" s="1">
        <v>82168</v>
      </c>
      <c r="F182" s="1">
        <v>82168</v>
      </c>
      <c r="G182" s="1">
        <v>84866</v>
      </c>
      <c r="H182" s="2">
        <v>246423</v>
      </c>
      <c r="I182" s="2">
        <v>359564</v>
      </c>
      <c r="J182" s="2">
        <v>249317</v>
      </c>
      <c r="K182" s="2">
        <v>226024</v>
      </c>
      <c r="L182" s="2">
        <v>242550</v>
      </c>
      <c r="M182" s="2">
        <v>74505</v>
      </c>
      <c r="N182" s="2">
        <v>88659</v>
      </c>
      <c r="O182" s="2">
        <v>100107</v>
      </c>
      <c r="P182" s="2">
        <v>91898</v>
      </c>
      <c r="Q182" s="2">
        <v>114156</v>
      </c>
      <c r="R182" s="2">
        <v>366058</v>
      </c>
      <c r="S182" s="2">
        <v>497054</v>
      </c>
      <c r="T182" s="2">
        <v>395883</v>
      </c>
      <c r="U182" s="2">
        <v>361908</v>
      </c>
      <c r="V182" s="2">
        <v>430309</v>
      </c>
    </row>
    <row r="183" spans="1:22" x14ac:dyDescent="0.2">
      <c r="A183" t="s">
        <v>203</v>
      </c>
      <c r="B183" s="1" t="str">
        <f>IF(C183&lt;50001,"rural",IF(C183&lt;250001,"medium","urban"))</f>
        <v>rural</v>
      </c>
      <c r="C183" s="1">
        <v>29113</v>
      </c>
      <c r="D183" s="1">
        <v>28498</v>
      </c>
      <c r="E183" s="1">
        <v>29069</v>
      </c>
      <c r="F183" s="1">
        <v>29069</v>
      </c>
      <c r="G183" s="1">
        <v>28865</v>
      </c>
      <c r="H183" s="2">
        <v>187500</v>
      </c>
      <c r="I183" s="2">
        <v>285154</v>
      </c>
      <c r="J183" s="2">
        <v>52017</v>
      </c>
      <c r="K183" s="2">
        <v>126705</v>
      </c>
      <c r="L183" s="2">
        <v>189185</v>
      </c>
      <c r="M183" s="2">
        <v>12600</v>
      </c>
      <c r="N183" s="2">
        <v>13500</v>
      </c>
      <c r="O183" s="2">
        <v>11925</v>
      </c>
      <c r="P183" s="2">
        <v>13500</v>
      </c>
      <c r="Q183" s="2">
        <v>11500</v>
      </c>
      <c r="R183" s="2">
        <v>215284</v>
      </c>
      <c r="S183" s="2">
        <v>305399</v>
      </c>
      <c r="T183" s="2">
        <v>75105</v>
      </c>
      <c r="U183" s="2">
        <v>155376</v>
      </c>
      <c r="V183" s="2">
        <v>244889</v>
      </c>
    </row>
    <row r="184" spans="1:22" x14ac:dyDescent="0.2">
      <c r="A184" t="s">
        <v>204</v>
      </c>
      <c r="B184" s="1" t="str">
        <f>IF(C184&lt;50001,"rural",IF(C184&lt;250001,"medium","urban"))</f>
        <v>rural</v>
      </c>
      <c r="C184" s="1">
        <v>22813</v>
      </c>
      <c r="D184" s="1">
        <v>22540</v>
      </c>
      <c r="E184" s="1">
        <v>24611</v>
      </c>
      <c r="F184" s="1">
        <v>24611</v>
      </c>
      <c r="G184" s="1">
        <v>24573</v>
      </c>
      <c r="H184" s="2">
        <v>395365</v>
      </c>
      <c r="I184" s="2">
        <v>264939</v>
      </c>
      <c r="J184" s="2">
        <v>172485</v>
      </c>
      <c r="K184" s="2">
        <v>225413</v>
      </c>
      <c r="L184" s="2">
        <v>168254</v>
      </c>
      <c r="M184" s="2">
        <v>64833</v>
      </c>
      <c r="N184" s="2">
        <v>37882</v>
      </c>
      <c r="O184" s="2">
        <v>29294</v>
      </c>
      <c r="P184" s="2">
        <v>45772</v>
      </c>
      <c r="Q184" s="2">
        <v>54008</v>
      </c>
      <c r="R184" s="2">
        <v>469054</v>
      </c>
      <c r="S184" s="2">
        <v>315052</v>
      </c>
      <c r="T184" s="2">
        <v>206729</v>
      </c>
      <c r="U184" s="2">
        <v>278585</v>
      </c>
      <c r="V184" s="2">
        <v>226763</v>
      </c>
    </row>
    <row r="185" spans="1:22" x14ac:dyDescent="0.2">
      <c r="A185" t="s">
        <v>205</v>
      </c>
      <c r="B185" s="1" t="str">
        <f>IF(C185&lt;50001,"rural",IF(C185&lt;250001,"medium","urban"))</f>
        <v>medium</v>
      </c>
      <c r="C185" s="1">
        <v>171225</v>
      </c>
      <c r="D185" s="1">
        <v>158990</v>
      </c>
      <c r="E185" s="1">
        <v>143504</v>
      </c>
      <c r="F185" s="1">
        <v>143504</v>
      </c>
      <c r="G185" s="1">
        <v>138007</v>
      </c>
      <c r="H185" s="2">
        <v>694471</v>
      </c>
      <c r="I185" s="2">
        <v>747922</v>
      </c>
      <c r="J185" s="2">
        <v>541010</v>
      </c>
      <c r="K185" s="2">
        <v>600796</v>
      </c>
      <c r="L185" s="2">
        <v>822577</v>
      </c>
      <c r="M185" s="2">
        <v>157068</v>
      </c>
      <c r="N185" s="2">
        <v>123429</v>
      </c>
      <c r="O185" s="2">
        <v>110263</v>
      </c>
      <c r="P185" s="2">
        <v>125046</v>
      </c>
      <c r="Q185" s="2">
        <v>184178</v>
      </c>
      <c r="R185" s="2">
        <v>988750</v>
      </c>
      <c r="S185" s="2">
        <v>974394</v>
      </c>
      <c r="T185" s="2">
        <v>732169</v>
      </c>
      <c r="U185" s="2">
        <v>851322</v>
      </c>
      <c r="V185" s="2">
        <v>1119656</v>
      </c>
    </row>
    <row r="186" spans="1:22" x14ac:dyDescent="0.2">
      <c r="A186" t="s">
        <v>206</v>
      </c>
      <c r="B186" s="1" t="str">
        <f>IF(C186&lt;50001,"rural",IF(C186&lt;250001,"medium","urban"))</f>
        <v>rural</v>
      </c>
      <c r="C186" s="1">
        <v>9434</v>
      </c>
      <c r="D186" s="1">
        <v>9703</v>
      </c>
      <c r="E186" s="1">
        <v>9325</v>
      </c>
      <c r="F186" s="1">
        <v>9325</v>
      </c>
      <c r="G186" s="1">
        <v>9872</v>
      </c>
      <c r="H186" s="2">
        <v>31472</v>
      </c>
      <c r="I186" s="2">
        <v>38815</v>
      </c>
      <c r="J186" s="2">
        <v>16060</v>
      </c>
      <c r="K186" s="2">
        <v>22212</v>
      </c>
      <c r="L186" s="2">
        <v>41240</v>
      </c>
      <c r="M186" s="2">
        <v>398</v>
      </c>
      <c r="N186" s="2">
        <v>488</v>
      </c>
      <c r="O186" s="2">
        <v>806</v>
      </c>
      <c r="P186" s="2">
        <v>684</v>
      </c>
      <c r="Q186" s="2">
        <v>3206</v>
      </c>
      <c r="R186" s="2">
        <v>33842</v>
      </c>
      <c r="S186" s="2">
        <v>41275</v>
      </c>
      <c r="T186" s="2">
        <v>20713</v>
      </c>
      <c r="U186" s="2">
        <v>25261</v>
      </c>
      <c r="V186" s="2">
        <v>47935</v>
      </c>
    </row>
    <row r="187" spans="1:22" x14ac:dyDescent="0.2">
      <c r="A187" t="s">
        <v>207</v>
      </c>
      <c r="B187" s="1" t="str">
        <f>IF(C187&lt;50001,"rural",IF(C187&lt;250001,"medium","urban"))</f>
        <v>rural</v>
      </c>
      <c r="C187" s="1">
        <v>14530</v>
      </c>
      <c r="D187" s="1">
        <v>15115</v>
      </c>
      <c r="E187" s="1">
        <v>15033</v>
      </c>
      <c r="F187" s="1">
        <v>15033</v>
      </c>
      <c r="G187" s="1">
        <v>14870</v>
      </c>
      <c r="H187" s="2">
        <v>257256</v>
      </c>
      <c r="I187" s="2">
        <v>206211</v>
      </c>
      <c r="J187" s="2">
        <v>134709</v>
      </c>
      <c r="K187" s="2">
        <v>101090</v>
      </c>
      <c r="L187" s="2">
        <v>124841</v>
      </c>
      <c r="M187" s="2">
        <v>31337</v>
      </c>
      <c r="N187" s="2">
        <v>21217</v>
      </c>
      <c r="O187" s="2">
        <v>24930</v>
      </c>
      <c r="P187" s="2">
        <v>17068</v>
      </c>
      <c r="Q187" s="2">
        <v>16672</v>
      </c>
      <c r="R187" s="2">
        <v>307527</v>
      </c>
      <c r="S187" s="2">
        <v>250952</v>
      </c>
      <c r="T187" s="2">
        <v>178151</v>
      </c>
      <c r="U187" s="2">
        <v>153229</v>
      </c>
      <c r="V187" s="2">
        <v>162551</v>
      </c>
    </row>
    <row r="188" spans="1:22" x14ac:dyDescent="0.2">
      <c r="A188" t="s">
        <v>208</v>
      </c>
      <c r="B188" s="1" t="str">
        <f>IF(C188&lt;50001,"rural",IF(C188&lt;250001,"medium","urban"))</f>
        <v>medium</v>
      </c>
      <c r="C188" s="1">
        <v>53837</v>
      </c>
      <c r="D188" s="1">
        <v>52947</v>
      </c>
      <c r="E188" s="1">
        <v>50717</v>
      </c>
      <c r="F188" s="1">
        <v>50717</v>
      </c>
      <c r="G188" s="1">
        <v>49856</v>
      </c>
      <c r="H188" s="2">
        <v>498034</v>
      </c>
      <c r="I188" s="2">
        <v>514501</v>
      </c>
      <c r="J188" s="2">
        <v>304062</v>
      </c>
      <c r="K188" s="2">
        <v>283340</v>
      </c>
      <c r="L188" s="2">
        <v>348665</v>
      </c>
      <c r="M188" s="2">
        <v>157411</v>
      </c>
      <c r="N188" s="2">
        <v>157659</v>
      </c>
      <c r="O188" s="2">
        <v>116114</v>
      </c>
      <c r="P188" s="2">
        <v>97274</v>
      </c>
      <c r="Q188" s="2">
        <v>139476</v>
      </c>
      <c r="R188" s="2">
        <v>725296</v>
      </c>
      <c r="S188" s="2">
        <v>723297</v>
      </c>
      <c r="T188" s="2">
        <v>472472</v>
      </c>
      <c r="U188" s="2">
        <v>429994</v>
      </c>
      <c r="V188" s="2">
        <v>541698</v>
      </c>
    </row>
    <row r="189" spans="1:22" x14ac:dyDescent="0.2">
      <c r="A189" t="s">
        <v>209</v>
      </c>
      <c r="B189" s="1" t="str">
        <f>IF(C189&lt;50001,"rural",IF(C189&lt;250001,"medium","urban"))</f>
        <v>medium</v>
      </c>
      <c r="C189" s="1">
        <v>115903</v>
      </c>
      <c r="D189" s="1">
        <v>115027</v>
      </c>
      <c r="E189" s="1">
        <v>115471</v>
      </c>
      <c r="F189" s="1">
        <v>115471</v>
      </c>
      <c r="G189" s="1">
        <v>116744</v>
      </c>
      <c r="H189" s="2">
        <v>1164019</v>
      </c>
      <c r="I189" s="2">
        <v>1328594</v>
      </c>
      <c r="J189" s="2">
        <v>1186408</v>
      </c>
      <c r="K189" s="2">
        <v>1005444</v>
      </c>
      <c r="L189" s="2">
        <v>1347325</v>
      </c>
      <c r="M189" s="2">
        <v>395747</v>
      </c>
      <c r="N189" s="2">
        <v>531277</v>
      </c>
      <c r="O189" s="2">
        <v>354158</v>
      </c>
      <c r="P189" s="2">
        <v>180839</v>
      </c>
      <c r="Q189" s="2">
        <v>281233</v>
      </c>
      <c r="R189" s="2">
        <v>3825898</v>
      </c>
      <c r="S189" s="2">
        <v>2523643</v>
      </c>
      <c r="T189" s="2">
        <v>1699874</v>
      </c>
      <c r="U189" s="2">
        <v>1377535</v>
      </c>
      <c r="V189" s="2">
        <v>1903193</v>
      </c>
    </row>
    <row r="190" spans="1:22" x14ac:dyDescent="0.2">
      <c r="A190" t="s">
        <v>210</v>
      </c>
      <c r="B190" s="1" t="str">
        <f>IF(C190&lt;50001,"rural",IF(C190&lt;250001,"medium","urban"))</f>
        <v>rural</v>
      </c>
      <c r="C190" s="1">
        <v>6125</v>
      </c>
      <c r="D190" s="1">
        <v>6059</v>
      </c>
      <c r="E190" s="1">
        <v>6302</v>
      </c>
      <c r="F190" s="1">
        <v>6302</v>
      </c>
      <c r="G190" s="1">
        <v>7014</v>
      </c>
      <c r="H190" s="2">
        <v>1471</v>
      </c>
      <c r="I190" s="2">
        <v>266</v>
      </c>
      <c r="J190" s="2">
        <v>0</v>
      </c>
      <c r="K190" s="2">
        <v>4844</v>
      </c>
      <c r="L190" s="2">
        <v>3245</v>
      </c>
      <c r="M190" s="2">
        <v>0</v>
      </c>
      <c r="N190" s="2">
        <v>0</v>
      </c>
      <c r="O190" s="2">
        <v>0</v>
      </c>
      <c r="P190" s="2">
        <v>0</v>
      </c>
      <c r="Q190" s="2">
        <v>376</v>
      </c>
      <c r="R190" s="2">
        <v>31649</v>
      </c>
      <c r="S190" s="2">
        <v>31296</v>
      </c>
      <c r="T190" s="2">
        <v>26764</v>
      </c>
      <c r="U190" s="2">
        <v>33163</v>
      </c>
      <c r="V190" s="2">
        <v>26439</v>
      </c>
    </row>
    <row r="191" spans="1:22" x14ac:dyDescent="0.2">
      <c r="A191" t="s">
        <v>211</v>
      </c>
      <c r="B191" s="1" t="str">
        <f>IF(C191&lt;50001,"rural",IF(C191&lt;250001,"medium","urban"))</f>
        <v>rural</v>
      </c>
      <c r="C191" s="1">
        <v>12660</v>
      </c>
      <c r="D191" s="1">
        <v>12446</v>
      </c>
      <c r="E191" s="1">
        <v>12493</v>
      </c>
      <c r="F191" s="1">
        <v>12493</v>
      </c>
      <c r="G191" s="1">
        <v>12641</v>
      </c>
      <c r="H191" s="2">
        <v>18910</v>
      </c>
      <c r="I191" s="2">
        <v>34930</v>
      </c>
      <c r="J191" s="2">
        <v>32054</v>
      </c>
      <c r="K191" s="2">
        <v>15150</v>
      </c>
      <c r="L191" s="2">
        <v>34300</v>
      </c>
      <c r="M191" s="2">
        <v>6200</v>
      </c>
      <c r="N191" s="2">
        <v>3900</v>
      </c>
      <c r="O191" s="2">
        <v>1800</v>
      </c>
      <c r="P191" s="2">
        <v>1500</v>
      </c>
      <c r="Q191" s="2">
        <v>6650</v>
      </c>
      <c r="R191" s="2">
        <v>36932</v>
      </c>
      <c r="S191" s="2">
        <v>50652</v>
      </c>
      <c r="T191" s="2">
        <v>45326</v>
      </c>
      <c r="U191" s="2">
        <v>28772</v>
      </c>
      <c r="V191" s="2">
        <v>56692</v>
      </c>
    </row>
    <row r="192" spans="1:22" x14ac:dyDescent="0.2">
      <c r="A192" t="s">
        <v>212</v>
      </c>
      <c r="B192" s="1" t="str">
        <f>IF(C192&lt;50001,"rural",IF(C192&lt;250001,"medium","urban"))</f>
        <v>medium</v>
      </c>
      <c r="C192" s="1">
        <v>147367</v>
      </c>
      <c r="D192" s="1">
        <v>145018</v>
      </c>
      <c r="E192" s="1">
        <v>138549</v>
      </c>
      <c r="F192" s="1">
        <v>138549</v>
      </c>
      <c r="G192" s="1">
        <v>142446</v>
      </c>
      <c r="H192" s="2">
        <v>1048554</v>
      </c>
      <c r="I192" s="2">
        <v>710560</v>
      </c>
      <c r="J192" s="2">
        <v>573357</v>
      </c>
      <c r="K192" s="2">
        <v>572874</v>
      </c>
      <c r="L192" s="2">
        <v>765152</v>
      </c>
      <c r="M192" s="2">
        <v>297316</v>
      </c>
      <c r="N192" s="2">
        <v>212996</v>
      </c>
      <c r="O192" s="2">
        <v>167891</v>
      </c>
      <c r="P192" s="2">
        <v>170534</v>
      </c>
      <c r="Q192" s="2">
        <v>294358</v>
      </c>
      <c r="R192" s="2">
        <v>1501607</v>
      </c>
      <c r="S192" s="2">
        <v>1116135</v>
      </c>
      <c r="T192" s="2">
        <v>936047</v>
      </c>
      <c r="U192" s="2">
        <v>968503</v>
      </c>
      <c r="V192" s="2">
        <v>1267918</v>
      </c>
    </row>
    <row r="193" spans="1:22" x14ac:dyDescent="0.2">
      <c r="A193" t="s">
        <v>213</v>
      </c>
      <c r="B193" s="1" t="str">
        <f>IF(C193&lt;50001,"rural",IF(C193&lt;250001,"medium","urban"))</f>
        <v>rural</v>
      </c>
      <c r="C193" s="1">
        <v>3097</v>
      </c>
      <c r="D193" s="1">
        <v>3355</v>
      </c>
      <c r="E193" s="1">
        <v>3895</v>
      </c>
      <c r="F193" s="1">
        <v>3895</v>
      </c>
      <c r="G193" s="1">
        <v>3756</v>
      </c>
      <c r="H193" s="2">
        <v>40562</v>
      </c>
      <c r="I193" s="2">
        <v>63608</v>
      </c>
      <c r="J193" s="2">
        <v>38304</v>
      </c>
      <c r="K193" s="2">
        <v>34228</v>
      </c>
      <c r="L193" s="2">
        <v>43328</v>
      </c>
      <c r="M193" s="2">
        <v>16974</v>
      </c>
      <c r="N193" s="2">
        <v>17868</v>
      </c>
      <c r="O193" s="2">
        <v>5328</v>
      </c>
      <c r="P193" s="2">
        <v>4019</v>
      </c>
      <c r="Q193" s="2">
        <v>19650</v>
      </c>
      <c r="R193" s="2">
        <v>65247</v>
      </c>
      <c r="S193" s="2">
        <v>82975</v>
      </c>
      <c r="T193" s="2">
        <v>45132</v>
      </c>
      <c r="U193" s="2">
        <v>41727</v>
      </c>
      <c r="V193" s="2">
        <v>64478</v>
      </c>
    </row>
    <row r="194" spans="1:22" x14ac:dyDescent="0.2">
      <c r="A194" t="s">
        <v>214</v>
      </c>
      <c r="B194" s="1" t="str">
        <f>IF(C194&lt;50001,"rural",IF(C194&lt;250001,"medium","urban"))</f>
        <v>rural</v>
      </c>
      <c r="C194" s="1">
        <v>2940</v>
      </c>
      <c r="D194" s="1">
        <v>2729</v>
      </c>
      <c r="E194" s="1">
        <v>3464</v>
      </c>
      <c r="F194" s="1">
        <v>3464</v>
      </c>
      <c r="G194" s="1">
        <v>3600</v>
      </c>
      <c r="H194" s="2">
        <v>24675</v>
      </c>
      <c r="I194" s="2">
        <v>15925</v>
      </c>
      <c r="J194" s="2">
        <v>11250</v>
      </c>
      <c r="K194" s="2">
        <v>8875</v>
      </c>
      <c r="L194" s="2">
        <v>10345</v>
      </c>
      <c r="M194" s="2">
        <v>9425</v>
      </c>
      <c r="N194" s="2">
        <v>0</v>
      </c>
      <c r="O194" s="2">
        <v>1475</v>
      </c>
      <c r="P194" s="2">
        <v>3375</v>
      </c>
      <c r="Q194" s="2">
        <v>2900</v>
      </c>
      <c r="R194" s="2">
        <v>36152</v>
      </c>
      <c r="S194" s="2">
        <v>20652</v>
      </c>
      <c r="T194" s="2">
        <v>14777</v>
      </c>
      <c r="U194" s="2">
        <v>14302</v>
      </c>
      <c r="V194" s="2">
        <v>15955</v>
      </c>
    </row>
    <row r="195" spans="1:22" x14ac:dyDescent="0.2">
      <c r="A195" t="s">
        <v>215</v>
      </c>
      <c r="B195" s="1" t="str">
        <f>IF(C195&lt;50001,"rural",IF(C195&lt;250001,"medium","urban"))</f>
        <v>rural</v>
      </c>
      <c r="C195" s="1">
        <v>11472</v>
      </c>
      <c r="D195" s="1">
        <v>11627</v>
      </c>
      <c r="E195" s="1">
        <v>11479</v>
      </c>
      <c r="F195" s="1">
        <v>11479</v>
      </c>
      <c r="G195" s="1">
        <v>12071</v>
      </c>
      <c r="H195" s="2">
        <v>65224</v>
      </c>
      <c r="I195" s="2">
        <v>109220</v>
      </c>
      <c r="J195" s="2">
        <v>65864</v>
      </c>
      <c r="K195" s="2">
        <v>72509</v>
      </c>
      <c r="L195" s="2">
        <v>90085</v>
      </c>
      <c r="M195" s="2">
        <v>8213</v>
      </c>
      <c r="N195" s="2">
        <v>7888</v>
      </c>
      <c r="O195" s="2">
        <v>11475</v>
      </c>
      <c r="P195" s="2">
        <v>9728</v>
      </c>
      <c r="Q195" s="2">
        <v>13181</v>
      </c>
      <c r="R195" s="2">
        <v>108253</v>
      </c>
      <c r="S195" s="2">
        <v>137442</v>
      </c>
      <c r="T195" s="2">
        <v>98992</v>
      </c>
      <c r="U195" s="2">
        <v>99598</v>
      </c>
      <c r="V195" s="2">
        <v>126864</v>
      </c>
    </row>
    <row r="196" spans="1:22" x14ac:dyDescent="0.2">
      <c r="A196" t="s">
        <v>216</v>
      </c>
      <c r="B196" s="1" t="str">
        <f>IF(C196&lt;50001,"rural",IF(C196&lt;250001,"medium","urban"))</f>
        <v>rural</v>
      </c>
      <c r="C196" s="1">
        <v>13876</v>
      </c>
      <c r="D196" s="1">
        <v>14898</v>
      </c>
      <c r="E196" s="1">
        <v>16400</v>
      </c>
      <c r="F196" s="1">
        <v>16400</v>
      </c>
      <c r="G196" s="1">
        <v>15853</v>
      </c>
      <c r="H196" s="2">
        <v>153947</v>
      </c>
      <c r="I196" s="2">
        <v>138459</v>
      </c>
      <c r="J196" s="2">
        <v>118035</v>
      </c>
      <c r="K196" s="2">
        <v>56637</v>
      </c>
      <c r="L196" s="2">
        <v>113827</v>
      </c>
      <c r="M196" s="2">
        <v>8133</v>
      </c>
      <c r="N196" s="2">
        <v>8168</v>
      </c>
      <c r="O196" s="2">
        <v>2620</v>
      </c>
      <c r="P196" s="2">
        <v>1736</v>
      </c>
      <c r="Q196" s="2">
        <v>5741</v>
      </c>
      <c r="R196" s="2">
        <v>166568</v>
      </c>
      <c r="S196" s="2">
        <v>159105</v>
      </c>
      <c r="T196" s="2">
        <v>126073</v>
      </c>
      <c r="U196" s="2">
        <v>64631</v>
      </c>
      <c r="V196" s="2">
        <v>127056</v>
      </c>
    </row>
    <row r="197" spans="1:22" x14ac:dyDescent="0.2">
      <c r="A197" t="s">
        <v>217</v>
      </c>
      <c r="B197" s="1" t="str">
        <f>IF(C197&lt;50001,"rural",IF(C197&lt;250001,"medium","urban"))</f>
        <v>rural</v>
      </c>
      <c r="C197" s="1">
        <v>6817</v>
      </c>
      <c r="D197" s="1">
        <v>6762</v>
      </c>
      <c r="E197" s="1">
        <v>6844</v>
      </c>
      <c r="F197" s="1">
        <v>6844</v>
      </c>
      <c r="G197" s="1">
        <v>6817</v>
      </c>
      <c r="H197" s="2">
        <v>60966</v>
      </c>
      <c r="I197" s="2">
        <v>43880</v>
      </c>
      <c r="J197" s="2">
        <v>22200</v>
      </c>
      <c r="K197" s="2">
        <v>6677</v>
      </c>
      <c r="L197" s="2">
        <v>28059</v>
      </c>
      <c r="M197" s="2">
        <v>15305</v>
      </c>
      <c r="N197" s="2">
        <v>575</v>
      </c>
      <c r="O197" s="2">
        <v>0</v>
      </c>
      <c r="P197" s="2">
        <v>1000</v>
      </c>
      <c r="Q197" s="2">
        <v>1203</v>
      </c>
      <c r="R197" s="2">
        <v>341676</v>
      </c>
      <c r="S197" s="2">
        <v>104445</v>
      </c>
      <c r="T197" s="2">
        <v>83912</v>
      </c>
      <c r="U197" s="2">
        <v>71387</v>
      </c>
      <c r="V197" s="2">
        <v>107184</v>
      </c>
    </row>
    <row r="198" spans="1:22" x14ac:dyDescent="0.2">
      <c r="A198" t="s">
        <v>218</v>
      </c>
      <c r="B198" s="1" t="str">
        <f>IF(C198&lt;50001,"rural",IF(C198&lt;250001,"medium","urban"))</f>
        <v>rural</v>
      </c>
      <c r="C198">
        <v>813</v>
      </c>
      <c r="D198">
        <v>813</v>
      </c>
      <c r="E198">
        <v>832</v>
      </c>
      <c r="F198">
        <v>832</v>
      </c>
      <c r="G198">
        <v>872</v>
      </c>
      <c r="H198" s="2">
        <v>0</v>
      </c>
      <c r="I198" s="2">
        <v>3505</v>
      </c>
      <c r="J198" t="s">
        <v>156</v>
      </c>
      <c r="K198" s="2">
        <v>0</v>
      </c>
      <c r="L198" s="2">
        <v>0</v>
      </c>
      <c r="M198" s="2">
        <v>250</v>
      </c>
      <c r="N198" s="2">
        <v>500</v>
      </c>
      <c r="O198" t="s">
        <v>156</v>
      </c>
      <c r="P198" s="2">
        <v>500</v>
      </c>
      <c r="Q198" s="2">
        <v>500</v>
      </c>
      <c r="R198" s="2">
        <v>1250</v>
      </c>
      <c r="S198" s="2">
        <v>5005</v>
      </c>
      <c r="T198" s="2">
        <v>1000</v>
      </c>
      <c r="U198" s="2">
        <v>1500</v>
      </c>
      <c r="V198" s="2">
        <v>1500</v>
      </c>
    </row>
    <row r="199" spans="1:22" x14ac:dyDescent="0.2">
      <c r="A199" t="s">
        <v>219</v>
      </c>
      <c r="B199" s="1" t="str">
        <f>IF(C199&lt;50001,"rural",IF(C199&lt;250001,"medium","urban"))</f>
        <v>rural</v>
      </c>
      <c r="C199" s="1">
        <v>17051</v>
      </c>
      <c r="D199" s="1">
        <v>16819</v>
      </c>
      <c r="E199" s="1">
        <v>17613</v>
      </c>
      <c r="F199" s="1">
        <v>17613</v>
      </c>
      <c r="G199" s="1">
        <v>17937</v>
      </c>
      <c r="H199" s="2">
        <v>235696</v>
      </c>
      <c r="I199" s="2">
        <v>185075</v>
      </c>
      <c r="J199" s="2">
        <v>194584</v>
      </c>
      <c r="K199" s="2">
        <v>118224</v>
      </c>
      <c r="L199" s="2">
        <v>231347</v>
      </c>
      <c r="M199" s="2">
        <v>11575</v>
      </c>
      <c r="N199" s="2">
        <v>13213</v>
      </c>
      <c r="O199" s="2">
        <v>8045</v>
      </c>
      <c r="P199" s="2">
        <v>9794</v>
      </c>
      <c r="Q199" s="2">
        <v>9675</v>
      </c>
      <c r="R199" s="2">
        <v>261564</v>
      </c>
      <c r="S199" s="2">
        <v>206594</v>
      </c>
      <c r="T199" s="2">
        <v>213932</v>
      </c>
      <c r="U199" s="2">
        <v>135317</v>
      </c>
      <c r="V199" s="2">
        <v>264593</v>
      </c>
    </row>
    <row r="200" spans="1:22" x14ac:dyDescent="0.2">
      <c r="A200" t="s">
        <v>220</v>
      </c>
      <c r="B200" s="1" t="str">
        <f>IF(C200&lt;50001,"rural",IF(C200&lt;250001,"medium","urban"))</f>
        <v>medium</v>
      </c>
      <c r="C200" s="1">
        <v>123286</v>
      </c>
      <c r="D200" s="1">
        <v>120782</v>
      </c>
      <c r="E200" s="1">
        <v>105969</v>
      </c>
      <c r="F200" s="1">
        <v>105969</v>
      </c>
      <c r="G200" s="1">
        <v>97807</v>
      </c>
      <c r="H200" s="2">
        <v>568445</v>
      </c>
      <c r="I200" s="2">
        <v>465274</v>
      </c>
      <c r="J200" s="2">
        <v>423355</v>
      </c>
      <c r="K200" s="2">
        <v>382642</v>
      </c>
      <c r="L200" s="2">
        <v>525684</v>
      </c>
      <c r="M200" s="2">
        <v>304806</v>
      </c>
      <c r="N200" s="2">
        <v>252683</v>
      </c>
      <c r="O200" s="2">
        <v>281967</v>
      </c>
      <c r="P200" s="2">
        <v>299572</v>
      </c>
      <c r="Q200" s="2">
        <v>349290</v>
      </c>
      <c r="R200" s="2">
        <v>940837</v>
      </c>
      <c r="S200" s="2">
        <v>758888</v>
      </c>
      <c r="T200" s="2">
        <v>754216</v>
      </c>
      <c r="U200" s="2">
        <v>702118</v>
      </c>
      <c r="V200" s="2">
        <v>919852</v>
      </c>
    </row>
    <row r="201" spans="1:22" x14ac:dyDescent="0.2">
      <c r="A201" t="s">
        <v>221</v>
      </c>
      <c r="B201" s="1" t="str">
        <f>IF(C201&lt;50001,"rural",IF(C201&lt;250001,"medium","urban"))</f>
        <v>rural</v>
      </c>
      <c r="C201" s="1">
        <v>9885</v>
      </c>
      <c r="D201" s="1">
        <v>9938</v>
      </c>
      <c r="E201" s="1">
        <v>10218</v>
      </c>
      <c r="F201" s="1">
        <v>10218</v>
      </c>
      <c r="G201" s="1">
        <v>9693</v>
      </c>
      <c r="H201" s="2">
        <v>56262</v>
      </c>
      <c r="I201" s="2">
        <v>104691</v>
      </c>
      <c r="J201" s="2">
        <v>28975</v>
      </c>
      <c r="K201" s="2">
        <v>68694</v>
      </c>
      <c r="L201" s="2">
        <v>140153</v>
      </c>
      <c r="M201" s="2">
        <v>2200</v>
      </c>
      <c r="N201" s="2">
        <v>7800</v>
      </c>
      <c r="O201" s="2">
        <v>5600</v>
      </c>
      <c r="P201" s="2">
        <v>4374</v>
      </c>
      <c r="Q201" s="2">
        <v>19369</v>
      </c>
      <c r="R201" s="2">
        <v>91517</v>
      </c>
      <c r="S201" s="2">
        <v>148387</v>
      </c>
      <c r="T201" s="2">
        <v>37345</v>
      </c>
      <c r="U201" s="2">
        <v>99724</v>
      </c>
      <c r="V201" s="2">
        <v>164163</v>
      </c>
    </row>
    <row r="202" spans="1:22" x14ac:dyDescent="0.2">
      <c r="A202" t="s">
        <v>222</v>
      </c>
      <c r="B202" s="1" t="str">
        <f>IF(C202&lt;50001,"rural",IF(C202&lt;250001,"medium","urban"))</f>
        <v>medium</v>
      </c>
      <c r="C202" s="1">
        <v>53476</v>
      </c>
      <c r="D202" s="1">
        <v>52539</v>
      </c>
      <c r="E202" s="1">
        <v>54764</v>
      </c>
      <c r="F202" s="1">
        <v>54764</v>
      </c>
      <c r="G202" s="1">
        <v>53959</v>
      </c>
      <c r="H202" s="2">
        <v>171943</v>
      </c>
      <c r="I202" s="2">
        <v>165580</v>
      </c>
      <c r="J202" s="2">
        <v>88923</v>
      </c>
      <c r="K202" s="2">
        <v>79031</v>
      </c>
      <c r="L202" s="2">
        <v>135604</v>
      </c>
      <c r="M202" s="2">
        <v>46160</v>
      </c>
      <c r="N202" s="2">
        <v>52280</v>
      </c>
      <c r="O202" s="2">
        <v>33087</v>
      </c>
      <c r="P202" s="2">
        <v>25981</v>
      </c>
      <c r="Q202" s="2">
        <v>25559</v>
      </c>
      <c r="R202" s="2">
        <v>231961</v>
      </c>
      <c r="S202" s="2">
        <v>222519</v>
      </c>
      <c r="T202" s="2">
        <v>134863</v>
      </c>
      <c r="U202" s="2">
        <v>134596</v>
      </c>
      <c r="V202" s="2">
        <v>175668</v>
      </c>
    </row>
    <row r="203" spans="1:22" x14ac:dyDescent="0.2">
      <c r="A203" t="s">
        <v>223</v>
      </c>
      <c r="B203" s="1" t="str">
        <f>IF(C203&lt;50001,"rural",IF(C203&lt;250001,"medium","urban"))</f>
        <v>rural</v>
      </c>
      <c r="C203" s="1">
        <v>9913</v>
      </c>
      <c r="D203" s="1">
        <v>9847</v>
      </c>
      <c r="E203" s="1">
        <v>10859</v>
      </c>
      <c r="F203" s="1">
        <v>10859</v>
      </c>
      <c r="G203" s="1">
        <v>11138</v>
      </c>
      <c r="H203" s="2">
        <v>44785</v>
      </c>
      <c r="I203" s="2">
        <v>72188</v>
      </c>
      <c r="J203" s="2">
        <v>32500</v>
      </c>
      <c r="K203" s="2">
        <v>22775</v>
      </c>
      <c r="L203" s="2">
        <v>44800</v>
      </c>
      <c r="M203" s="2">
        <v>9400</v>
      </c>
      <c r="N203" s="2">
        <v>15929</v>
      </c>
      <c r="O203" s="2">
        <v>10000</v>
      </c>
      <c r="P203" s="2">
        <v>3625</v>
      </c>
      <c r="Q203" s="2">
        <v>7750</v>
      </c>
      <c r="R203" s="2">
        <v>63452</v>
      </c>
      <c r="S203" s="2">
        <v>97184</v>
      </c>
      <c r="T203" s="2">
        <v>52117</v>
      </c>
      <c r="U203" s="2">
        <v>34567</v>
      </c>
      <c r="V203" s="2">
        <v>64267</v>
      </c>
    </row>
    <row r="204" spans="1:22" x14ac:dyDescent="0.2">
      <c r="A204" t="s">
        <v>224</v>
      </c>
      <c r="B204" s="1" t="str">
        <f>IF(C204&lt;50001,"rural",IF(C204&lt;250001,"medium","urban"))</f>
        <v>rural</v>
      </c>
      <c r="C204" s="1">
        <v>7979</v>
      </c>
      <c r="D204" s="1">
        <v>7909</v>
      </c>
      <c r="E204" s="1">
        <v>8409</v>
      </c>
      <c r="F204" s="1">
        <v>8409</v>
      </c>
      <c r="G204" s="1">
        <v>8656</v>
      </c>
      <c r="H204" s="2">
        <v>65060</v>
      </c>
      <c r="I204" s="2">
        <v>67070</v>
      </c>
      <c r="J204" s="2">
        <v>41443</v>
      </c>
      <c r="K204" s="2">
        <v>30060</v>
      </c>
      <c r="L204" s="2">
        <v>36968</v>
      </c>
      <c r="M204" s="2">
        <v>500</v>
      </c>
      <c r="N204" s="2">
        <v>1700</v>
      </c>
      <c r="O204" s="2">
        <v>2475</v>
      </c>
      <c r="P204" s="2">
        <v>0</v>
      </c>
      <c r="Q204" s="2">
        <v>0</v>
      </c>
      <c r="R204" s="2">
        <v>65560</v>
      </c>
      <c r="S204" s="2">
        <v>75311</v>
      </c>
      <c r="T204" s="2">
        <v>46668</v>
      </c>
      <c r="U204" s="2">
        <v>31860</v>
      </c>
      <c r="V204" s="2">
        <v>38768</v>
      </c>
    </row>
    <row r="205" spans="1:22" x14ac:dyDescent="0.2">
      <c r="A205" t="s">
        <v>225</v>
      </c>
      <c r="B205" s="1" t="str">
        <f>IF(C205&lt;50001,"rural",IF(C205&lt;250001,"medium","urban"))</f>
        <v>rural</v>
      </c>
      <c r="C205" s="1">
        <v>28835</v>
      </c>
      <c r="D205" s="1">
        <v>27371</v>
      </c>
      <c r="E205" s="1">
        <v>29652</v>
      </c>
      <c r="F205" s="1">
        <v>29652</v>
      </c>
      <c r="G205" s="1">
        <v>29507</v>
      </c>
      <c r="H205" s="2">
        <v>140878</v>
      </c>
      <c r="I205" s="2">
        <v>214653</v>
      </c>
      <c r="J205" s="2">
        <v>96582</v>
      </c>
      <c r="K205" s="2">
        <v>128411</v>
      </c>
      <c r="L205" s="2">
        <v>134811</v>
      </c>
      <c r="M205" s="2">
        <v>3600</v>
      </c>
      <c r="N205" s="2">
        <v>2875</v>
      </c>
      <c r="O205" s="2">
        <v>2600</v>
      </c>
      <c r="P205" s="2">
        <v>7562</v>
      </c>
      <c r="Q205" s="2">
        <v>9095</v>
      </c>
      <c r="R205" s="2">
        <v>147228</v>
      </c>
      <c r="S205" s="2">
        <v>223479</v>
      </c>
      <c r="T205" s="2">
        <v>103095</v>
      </c>
      <c r="U205" s="2">
        <v>142366</v>
      </c>
      <c r="V205" s="2">
        <v>148656</v>
      </c>
    </row>
    <row r="206" spans="1:22" x14ac:dyDescent="0.2">
      <c r="A206" t="s">
        <v>226</v>
      </c>
      <c r="B206" s="1" t="str">
        <f>IF(C206&lt;50001,"rural",IF(C206&lt;250001,"medium","urban"))</f>
        <v>medium</v>
      </c>
      <c r="C206" s="1">
        <v>69283</v>
      </c>
      <c r="D206" s="1">
        <v>69282</v>
      </c>
      <c r="E206" s="1">
        <v>67033</v>
      </c>
      <c r="F206" s="1">
        <v>67033</v>
      </c>
      <c r="G206" s="1">
        <v>65960</v>
      </c>
      <c r="H206" s="2">
        <v>748210</v>
      </c>
      <c r="I206" s="2">
        <v>780951</v>
      </c>
      <c r="J206" s="2">
        <v>329011</v>
      </c>
      <c r="K206" s="2">
        <v>250519</v>
      </c>
      <c r="L206" s="2">
        <v>289329</v>
      </c>
      <c r="M206" s="2">
        <v>0</v>
      </c>
      <c r="N206" s="2">
        <v>0</v>
      </c>
      <c r="O206" s="2">
        <v>182518</v>
      </c>
      <c r="P206" s="2">
        <v>149094</v>
      </c>
      <c r="Q206" s="2">
        <v>179299</v>
      </c>
      <c r="R206" s="2">
        <v>805332</v>
      </c>
      <c r="S206" s="2">
        <v>816400</v>
      </c>
      <c r="T206" s="2">
        <v>527585</v>
      </c>
      <c r="U206" s="2">
        <v>432523</v>
      </c>
      <c r="V206" s="2">
        <v>498045</v>
      </c>
    </row>
    <row r="207" spans="1:22" x14ac:dyDescent="0.2">
      <c r="A207" t="s">
        <v>227</v>
      </c>
      <c r="B207" s="1" t="str">
        <f>IF(C207&lt;50001,"rural",IF(C207&lt;250001,"medium","urban"))</f>
        <v>rural</v>
      </c>
      <c r="C207" s="1">
        <v>5956</v>
      </c>
      <c r="D207" s="1">
        <v>5676</v>
      </c>
      <c r="E207" s="1">
        <v>6223</v>
      </c>
      <c r="F207" s="1">
        <v>6223</v>
      </c>
      <c r="G207" s="1">
        <v>6224</v>
      </c>
      <c r="H207" s="2">
        <v>27781</v>
      </c>
      <c r="I207" s="2">
        <v>22770</v>
      </c>
      <c r="J207" s="2">
        <v>28783</v>
      </c>
      <c r="K207" s="2">
        <v>8085</v>
      </c>
      <c r="L207" s="2">
        <v>16412</v>
      </c>
      <c r="M207" s="2">
        <v>1400</v>
      </c>
      <c r="N207" s="2">
        <v>1403</v>
      </c>
      <c r="O207" s="2">
        <v>0</v>
      </c>
      <c r="P207" s="2">
        <v>1020</v>
      </c>
      <c r="Q207" s="2">
        <v>1825</v>
      </c>
      <c r="R207" s="2">
        <v>29881</v>
      </c>
      <c r="S207" s="2">
        <v>47679</v>
      </c>
      <c r="T207" s="2">
        <v>40536</v>
      </c>
      <c r="U207" s="2">
        <v>21833</v>
      </c>
      <c r="V207" s="2">
        <v>33465</v>
      </c>
    </row>
    <row r="208" spans="1:22" x14ac:dyDescent="0.2">
      <c r="A208" t="s">
        <v>228</v>
      </c>
      <c r="B208" s="1" t="str">
        <f>IF(C208&lt;50001,"rural",IF(C208&lt;250001,"medium","urban"))</f>
        <v>rural</v>
      </c>
      <c r="C208" s="1">
        <v>2302</v>
      </c>
      <c r="D208" s="1">
        <v>2429</v>
      </c>
      <c r="E208" s="1">
        <v>2727</v>
      </c>
      <c r="F208" s="1">
        <v>2727</v>
      </c>
      <c r="G208" s="1">
        <v>3099</v>
      </c>
      <c r="H208" s="2">
        <v>10168</v>
      </c>
      <c r="I208" s="2">
        <v>17401</v>
      </c>
      <c r="J208" s="2">
        <v>21517</v>
      </c>
      <c r="K208" s="2">
        <v>10450</v>
      </c>
      <c r="L208" s="2">
        <v>13350</v>
      </c>
      <c r="M208" s="2">
        <v>2025</v>
      </c>
      <c r="N208" s="2">
        <v>0</v>
      </c>
      <c r="O208" s="2">
        <v>2286</v>
      </c>
      <c r="P208" s="2">
        <v>750</v>
      </c>
      <c r="Q208" s="2">
        <v>4348</v>
      </c>
      <c r="R208" s="2">
        <v>17533</v>
      </c>
      <c r="S208" s="2">
        <v>24484</v>
      </c>
      <c r="T208" s="2">
        <v>28803</v>
      </c>
      <c r="U208" s="2">
        <v>12950</v>
      </c>
      <c r="V208" s="2">
        <v>20448</v>
      </c>
    </row>
    <row r="209" spans="1:22" x14ac:dyDescent="0.2">
      <c r="A209" t="s">
        <v>229</v>
      </c>
      <c r="B209" s="1" t="str">
        <f>IF(C209&lt;50001,"rural",IF(C209&lt;250001,"medium","urban"))</f>
        <v>rural</v>
      </c>
      <c r="C209" s="1">
        <v>17048</v>
      </c>
      <c r="D209" s="1">
        <v>16526</v>
      </c>
      <c r="E209" s="1">
        <v>16556</v>
      </c>
      <c r="F209" s="1">
        <v>16556</v>
      </c>
      <c r="G209" s="1">
        <v>17129</v>
      </c>
      <c r="H209" s="2">
        <v>116475</v>
      </c>
      <c r="I209" s="2">
        <v>119150</v>
      </c>
      <c r="J209" s="2">
        <v>114525</v>
      </c>
      <c r="K209" s="2">
        <v>75100</v>
      </c>
      <c r="L209" s="2">
        <v>36400</v>
      </c>
      <c r="M209" s="2">
        <v>50000</v>
      </c>
      <c r="N209" s="2">
        <v>50600</v>
      </c>
      <c r="O209" s="2">
        <v>24250</v>
      </c>
      <c r="P209" s="2">
        <v>1225</v>
      </c>
      <c r="Q209" s="2">
        <v>0</v>
      </c>
      <c r="R209" s="2">
        <v>179112</v>
      </c>
      <c r="S209" s="2">
        <v>179387</v>
      </c>
      <c r="T209" s="2">
        <v>149187</v>
      </c>
      <c r="U209" s="2">
        <v>85387</v>
      </c>
      <c r="V209" s="2">
        <v>51816</v>
      </c>
    </row>
    <row r="210" spans="1:22" x14ac:dyDescent="0.2">
      <c r="A210" t="s">
        <v>230</v>
      </c>
      <c r="B210" s="1" t="str">
        <f>IF(C210&lt;50001,"rural",IF(C210&lt;250001,"medium","urban"))</f>
        <v>rural</v>
      </c>
      <c r="C210" s="1">
        <v>3259</v>
      </c>
      <c r="D210" s="1">
        <v>3051</v>
      </c>
      <c r="E210" s="1">
        <v>3415</v>
      </c>
      <c r="F210" s="1">
        <v>3415</v>
      </c>
      <c r="G210" s="1">
        <v>3263</v>
      </c>
      <c r="H210" s="2">
        <v>23415</v>
      </c>
      <c r="I210" s="2">
        <v>9800</v>
      </c>
      <c r="J210" s="2">
        <v>10640</v>
      </c>
      <c r="K210" s="2">
        <v>2650</v>
      </c>
      <c r="L210" s="2">
        <v>7360</v>
      </c>
      <c r="M210" s="2">
        <v>4648</v>
      </c>
      <c r="N210" s="2">
        <v>3600</v>
      </c>
      <c r="O210" s="2">
        <v>785</v>
      </c>
      <c r="P210" s="2">
        <v>1325</v>
      </c>
      <c r="Q210" s="2">
        <v>1425</v>
      </c>
      <c r="R210" s="2">
        <v>37012</v>
      </c>
      <c r="S210" s="2">
        <v>14400</v>
      </c>
      <c r="T210" s="2">
        <v>13025</v>
      </c>
      <c r="U210" s="2">
        <v>6575</v>
      </c>
      <c r="V210" s="2">
        <v>9785</v>
      </c>
    </row>
    <row r="211" spans="1:22" x14ac:dyDescent="0.2">
      <c r="A211" t="s">
        <v>231</v>
      </c>
      <c r="B211" s="1" t="str">
        <f>IF(C211&lt;50001,"rural",IF(C211&lt;250001,"medium","urban"))</f>
        <v>rural</v>
      </c>
      <c r="C211" s="1">
        <v>24012</v>
      </c>
      <c r="D211" s="1">
        <v>23878</v>
      </c>
      <c r="E211" s="1">
        <v>24054</v>
      </c>
      <c r="F211" s="1">
        <v>24054</v>
      </c>
      <c r="G211" s="1">
        <v>24624</v>
      </c>
      <c r="H211" s="2">
        <v>66769</v>
      </c>
      <c r="I211" s="2">
        <v>92590</v>
      </c>
      <c r="J211" s="2">
        <v>76988</v>
      </c>
      <c r="K211" s="2">
        <v>123333</v>
      </c>
      <c r="L211" s="2">
        <v>336700</v>
      </c>
      <c r="M211" s="2">
        <v>4050</v>
      </c>
      <c r="N211" s="2">
        <v>2700</v>
      </c>
      <c r="O211" s="2">
        <v>12636</v>
      </c>
      <c r="P211" s="2">
        <v>4050</v>
      </c>
      <c r="Q211" s="2">
        <v>10100</v>
      </c>
      <c r="R211" s="2">
        <v>88106</v>
      </c>
      <c r="S211" s="2">
        <v>97090</v>
      </c>
      <c r="T211" s="2">
        <v>92530</v>
      </c>
      <c r="U211" s="2">
        <v>131401</v>
      </c>
      <c r="V211" s="2">
        <v>349050</v>
      </c>
    </row>
    <row r="212" spans="1:22" x14ac:dyDescent="0.2">
      <c r="A212" t="s">
        <v>232</v>
      </c>
      <c r="B212" s="1" t="str">
        <f>IF(C212&lt;50001,"rural",IF(C212&lt;250001,"medium","urban"))</f>
        <v>rural</v>
      </c>
      <c r="C212" s="1">
        <v>2814</v>
      </c>
      <c r="D212" s="1">
        <v>2762</v>
      </c>
      <c r="E212" s="1">
        <v>3072</v>
      </c>
      <c r="F212" s="1">
        <v>3072</v>
      </c>
      <c r="G212" s="1">
        <v>3116</v>
      </c>
      <c r="H212" s="2">
        <v>18047</v>
      </c>
      <c r="I212" s="2">
        <v>20557</v>
      </c>
      <c r="J212" s="2">
        <v>12237</v>
      </c>
      <c r="K212" s="2">
        <v>15688</v>
      </c>
      <c r="L212" s="2">
        <v>12908</v>
      </c>
      <c r="M212" s="2">
        <v>8223</v>
      </c>
      <c r="N212" s="2">
        <v>6992</v>
      </c>
      <c r="O212" s="2">
        <v>12736</v>
      </c>
      <c r="P212" s="2">
        <v>12487</v>
      </c>
      <c r="Q212" s="2">
        <v>13985</v>
      </c>
      <c r="R212" s="2">
        <v>27270</v>
      </c>
      <c r="S212" s="2">
        <v>30048</v>
      </c>
      <c r="T212" s="2">
        <v>25973</v>
      </c>
      <c r="U212" s="2">
        <v>29674</v>
      </c>
      <c r="V212" s="2">
        <v>28143</v>
      </c>
    </row>
    <row r="213" spans="1:22" x14ac:dyDescent="0.2">
      <c r="A213" t="s">
        <v>233</v>
      </c>
      <c r="B213" s="1" t="str">
        <f>IF(C213&lt;50001,"rural",IF(C213&lt;250001,"medium","urban"))</f>
        <v>medium</v>
      </c>
      <c r="C213" s="1">
        <v>245426</v>
      </c>
      <c r="D213" s="1">
        <v>237813</v>
      </c>
      <c r="E213" s="1">
        <v>232675</v>
      </c>
      <c r="F213" s="1">
        <v>232675</v>
      </c>
      <c r="G213" s="1">
        <v>230086</v>
      </c>
      <c r="H213" s="2">
        <v>1454399</v>
      </c>
      <c r="I213" s="2">
        <v>1599947</v>
      </c>
      <c r="J213" s="2">
        <v>1503363</v>
      </c>
      <c r="K213" s="2">
        <v>1238617</v>
      </c>
      <c r="L213" s="2">
        <v>1220367</v>
      </c>
      <c r="M213" s="2">
        <v>139094</v>
      </c>
      <c r="N213" s="2">
        <v>75869</v>
      </c>
      <c r="O213" s="2">
        <v>86025</v>
      </c>
      <c r="P213" s="2">
        <v>85903</v>
      </c>
      <c r="Q213" s="2">
        <v>112770</v>
      </c>
      <c r="R213" s="2">
        <v>2048393</v>
      </c>
      <c r="S213" s="2">
        <v>2064341</v>
      </c>
      <c r="T213" s="2">
        <v>1871321</v>
      </c>
      <c r="U213" s="2">
        <v>1720284</v>
      </c>
      <c r="V213" s="2">
        <v>1944106</v>
      </c>
    </row>
    <row r="214" spans="1:22" x14ac:dyDescent="0.2">
      <c r="A214" t="s">
        <v>234</v>
      </c>
      <c r="B214" s="1" t="str">
        <f>IF(C214&lt;50001,"rural",IF(C214&lt;250001,"medium","urban"))</f>
        <v>rural</v>
      </c>
      <c r="C214" s="1">
        <v>9951</v>
      </c>
      <c r="D214" s="1">
        <v>9444</v>
      </c>
      <c r="E214" s="1">
        <v>9605</v>
      </c>
      <c r="F214" s="1">
        <v>9605</v>
      </c>
      <c r="G214" s="1">
        <v>9604</v>
      </c>
      <c r="H214" s="2">
        <v>40187</v>
      </c>
      <c r="I214" s="2">
        <v>4050</v>
      </c>
      <c r="J214" s="2">
        <v>18088</v>
      </c>
      <c r="K214" s="2">
        <v>45062</v>
      </c>
      <c r="L214" s="2">
        <v>26974</v>
      </c>
      <c r="M214" s="2">
        <v>0</v>
      </c>
      <c r="N214" s="2">
        <v>28685</v>
      </c>
      <c r="O214" s="2">
        <v>1750</v>
      </c>
      <c r="P214" s="2">
        <v>3500</v>
      </c>
      <c r="Q214" s="2">
        <v>6000</v>
      </c>
      <c r="R214" s="2">
        <v>41791</v>
      </c>
      <c r="S214" s="2">
        <v>34339</v>
      </c>
      <c r="T214" s="2">
        <v>21442</v>
      </c>
      <c r="U214" s="2">
        <v>50166</v>
      </c>
      <c r="V214" s="2">
        <v>37676</v>
      </c>
    </row>
    <row r="215" spans="1:22" x14ac:dyDescent="0.2">
      <c r="A215" t="s">
        <v>235</v>
      </c>
      <c r="B215" s="1" t="str">
        <f>IF(C215&lt;50001,"rural",IF(C215&lt;250001,"medium","urban"))</f>
        <v>medium</v>
      </c>
      <c r="C215" s="1">
        <v>65952</v>
      </c>
      <c r="D215" s="1">
        <v>65248</v>
      </c>
      <c r="E215" s="1">
        <v>63688</v>
      </c>
      <c r="F215" s="1">
        <v>63688</v>
      </c>
      <c r="G215" s="1">
        <v>63406</v>
      </c>
      <c r="H215" s="2">
        <v>35359</v>
      </c>
      <c r="I215" s="2">
        <v>31920</v>
      </c>
      <c r="J215" s="2">
        <v>3500</v>
      </c>
      <c r="K215" s="2">
        <v>5045</v>
      </c>
      <c r="L215" s="2">
        <v>29198</v>
      </c>
      <c r="M215" s="2">
        <v>4050</v>
      </c>
      <c r="N215" s="2">
        <v>1300</v>
      </c>
      <c r="O215" s="2">
        <v>0</v>
      </c>
      <c r="P215" s="2">
        <v>930</v>
      </c>
      <c r="Q215" s="2">
        <v>1000</v>
      </c>
      <c r="R215" s="2">
        <v>1053900</v>
      </c>
      <c r="S215" s="2">
        <v>1048461</v>
      </c>
      <c r="T215" s="2">
        <v>1005991</v>
      </c>
      <c r="U215" s="2">
        <v>1008636</v>
      </c>
      <c r="V215" s="2">
        <v>1013598</v>
      </c>
    </row>
    <row r="216" spans="1:22" x14ac:dyDescent="0.2">
      <c r="A216" t="s">
        <v>236</v>
      </c>
      <c r="B216" s="1" t="str">
        <f>IF(C216&lt;50001,"rural",IF(C216&lt;250001,"medium","urban"))</f>
        <v>rural</v>
      </c>
      <c r="C216" s="1">
        <v>9255</v>
      </c>
      <c r="D216" s="1">
        <v>9175</v>
      </c>
      <c r="E216" s="1">
        <v>9506</v>
      </c>
      <c r="F216" s="1">
        <v>9506</v>
      </c>
      <c r="G216" s="1">
        <v>9703</v>
      </c>
      <c r="H216" s="2">
        <v>40235</v>
      </c>
      <c r="I216" s="2">
        <v>56493</v>
      </c>
      <c r="J216" s="2">
        <v>48554</v>
      </c>
      <c r="K216" s="2">
        <v>57333</v>
      </c>
      <c r="L216" s="2">
        <v>53675</v>
      </c>
      <c r="M216" s="2">
        <v>31625</v>
      </c>
      <c r="N216" s="2">
        <v>48600</v>
      </c>
      <c r="O216" s="2">
        <v>25575</v>
      </c>
      <c r="P216" s="2">
        <v>45405</v>
      </c>
      <c r="Q216" s="2">
        <v>13741</v>
      </c>
      <c r="R216" s="2">
        <v>76927</v>
      </c>
      <c r="S216" s="2">
        <v>117273</v>
      </c>
      <c r="T216" s="2">
        <v>79142</v>
      </c>
      <c r="U216" s="2">
        <v>134765</v>
      </c>
      <c r="V216" s="2">
        <v>77543</v>
      </c>
    </row>
    <row r="217" spans="1:22" x14ac:dyDescent="0.2">
      <c r="A217" t="s">
        <v>237</v>
      </c>
      <c r="B217" s="1" t="str">
        <f>IF(C217&lt;50001,"rural",IF(C217&lt;250001,"medium","urban"))</f>
        <v>rural</v>
      </c>
      <c r="C217" s="1">
        <v>1419</v>
      </c>
      <c r="D217" s="1">
        <v>1396</v>
      </c>
      <c r="E217" s="1">
        <v>1239</v>
      </c>
      <c r="F217" s="1">
        <v>1239</v>
      </c>
      <c r="G217" s="1">
        <v>1294</v>
      </c>
      <c r="H217" s="2">
        <v>27208</v>
      </c>
      <c r="I217" s="2">
        <v>32446</v>
      </c>
      <c r="J217" s="2">
        <v>25905</v>
      </c>
      <c r="K217" s="2">
        <v>19633</v>
      </c>
      <c r="L217" s="2">
        <v>11803</v>
      </c>
      <c r="M217" s="2">
        <v>0</v>
      </c>
      <c r="N217" s="2">
        <v>3600</v>
      </c>
      <c r="O217" s="2">
        <v>6000</v>
      </c>
      <c r="P217" s="2">
        <v>3822</v>
      </c>
      <c r="Q217" s="2">
        <v>6003</v>
      </c>
      <c r="R217" s="2">
        <v>33386</v>
      </c>
      <c r="S217" s="2">
        <v>42035</v>
      </c>
      <c r="T217" s="2">
        <v>32905</v>
      </c>
      <c r="U217" s="2">
        <v>25332</v>
      </c>
      <c r="V217" s="2">
        <v>18805</v>
      </c>
    </row>
    <row r="218" spans="1:22" x14ac:dyDescent="0.2">
      <c r="A218" t="s">
        <v>238</v>
      </c>
      <c r="B218" s="1" t="str">
        <f>IF(C218&lt;50001,"rural",IF(C218&lt;250001,"medium","urban"))</f>
        <v>rural</v>
      </c>
      <c r="C218" s="1">
        <v>1167</v>
      </c>
      <c r="D218" s="1">
        <v>1203</v>
      </c>
      <c r="E218" s="1">
        <v>1380</v>
      </c>
      <c r="F218" s="1">
        <v>1380</v>
      </c>
      <c r="G218" s="1">
        <v>1409</v>
      </c>
      <c r="H218" s="2">
        <v>6296</v>
      </c>
      <c r="I218" s="2">
        <v>7059</v>
      </c>
      <c r="J218" s="2">
        <v>5100</v>
      </c>
      <c r="K218" s="2">
        <v>6095</v>
      </c>
      <c r="L218" s="2">
        <v>3494</v>
      </c>
      <c r="M218" s="2">
        <v>450</v>
      </c>
      <c r="N218" s="2">
        <v>0</v>
      </c>
      <c r="O218" s="2">
        <v>1000</v>
      </c>
      <c r="P218" s="2">
        <v>2400</v>
      </c>
      <c r="Q218" s="2">
        <v>100</v>
      </c>
      <c r="R218" s="2">
        <v>7746</v>
      </c>
      <c r="S218" s="2">
        <v>8059</v>
      </c>
      <c r="T218" s="2">
        <v>7100</v>
      </c>
      <c r="U218" s="2">
        <v>9495</v>
      </c>
      <c r="V218" s="2">
        <v>8271</v>
      </c>
    </row>
    <row r="219" spans="1:22" x14ac:dyDescent="0.2">
      <c r="A219" t="s">
        <v>239</v>
      </c>
      <c r="B219" s="1" t="str">
        <f>IF(C219&lt;50001,"rural",IF(C219&lt;250001,"medium","urban"))</f>
        <v>rural</v>
      </c>
      <c r="C219" s="1">
        <v>3206</v>
      </c>
      <c r="D219" s="1">
        <v>3270</v>
      </c>
      <c r="E219" s="1">
        <v>3619</v>
      </c>
      <c r="F219" s="1">
        <v>3619</v>
      </c>
      <c r="G219" s="1">
        <v>3745</v>
      </c>
      <c r="H219" s="2">
        <v>26570</v>
      </c>
      <c r="I219" s="2">
        <v>46591</v>
      </c>
      <c r="J219" s="2">
        <v>22457</v>
      </c>
      <c r="K219" s="2">
        <v>17612</v>
      </c>
      <c r="L219" s="2">
        <v>22703</v>
      </c>
      <c r="M219" s="2">
        <v>11901</v>
      </c>
      <c r="N219" s="2">
        <v>8603</v>
      </c>
      <c r="O219" s="2">
        <v>4660</v>
      </c>
      <c r="P219" s="2">
        <v>11382</v>
      </c>
      <c r="Q219" s="2">
        <v>14218</v>
      </c>
      <c r="R219" s="2">
        <v>42461</v>
      </c>
      <c r="S219" s="2">
        <v>58934</v>
      </c>
      <c r="T219" s="2">
        <v>30856</v>
      </c>
      <c r="U219" s="2">
        <v>32733</v>
      </c>
      <c r="V219" s="2">
        <v>41695</v>
      </c>
    </row>
    <row r="220" spans="1:22" x14ac:dyDescent="0.2">
      <c r="A220" t="s">
        <v>240</v>
      </c>
      <c r="B220" s="1" t="str">
        <f>IF(C220&lt;50001,"rural",IF(C220&lt;250001,"medium","urban"))</f>
        <v>rural</v>
      </c>
      <c r="C220" s="1">
        <v>6801</v>
      </c>
      <c r="D220" s="1">
        <v>6868</v>
      </c>
      <c r="E220" s="1">
        <v>7435</v>
      </c>
      <c r="F220" s="1">
        <v>7435</v>
      </c>
      <c r="G220" s="1">
        <v>7421</v>
      </c>
      <c r="H220" s="2">
        <v>42744</v>
      </c>
      <c r="I220" s="2">
        <v>38522</v>
      </c>
      <c r="J220" s="2">
        <v>16170</v>
      </c>
      <c r="K220" s="2">
        <v>28234</v>
      </c>
      <c r="L220" s="2">
        <v>19825</v>
      </c>
      <c r="M220" s="2">
        <v>8175</v>
      </c>
      <c r="N220" s="2">
        <v>4768</v>
      </c>
      <c r="O220" s="2">
        <v>750</v>
      </c>
      <c r="P220" s="2">
        <v>1633</v>
      </c>
      <c r="Q220" s="2">
        <v>8072</v>
      </c>
      <c r="R220" s="2">
        <v>60981</v>
      </c>
      <c r="S220" s="2">
        <v>50438</v>
      </c>
      <c r="T220" s="2">
        <v>22931</v>
      </c>
      <c r="U220" s="2">
        <v>36277</v>
      </c>
      <c r="V220" s="2">
        <v>36102</v>
      </c>
    </row>
    <row r="221" spans="1:22" x14ac:dyDescent="0.2">
      <c r="A221" t="s">
        <v>241</v>
      </c>
      <c r="B221" s="1" t="str">
        <f>IF(C221&lt;50001,"rural",IF(C221&lt;250001,"medium","urban"))</f>
        <v>urban</v>
      </c>
      <c r="C221" s="1">
        <v>2167129</v>
      </c>
      <c r="D221" s="1">
        <v>2122081</v>
      </c>
      <c r="E221" s="1">
        <v>2063496</v>
      </c>
      <c r="F221" s="1">
        <v>2063496</v>
      </c>
      <c r="G221" s="1">
        <v>2064380</v>
      </c>
      <c r="H221" s="2">
        <v>19126303</v>
      </c>
      <c r="I221" s="2">
        <v>15925152</v>
      </c>
      <c r="J221" s="2">
        <v>11733268</v>
      </c>
      <c r="K221" s="2">
        <v>13287875</v>
      </c>
      <c r="L221" s="2">
        <v>15304529</v>
      </c>
      <c r="M221" s="2">
        <v>5221548</v>
      </c>
      <c r="N221" s="2">
        <v>4719223</v>
      </c>
      <c r="O221" s="2">
        <v>2853066</v>
      </c>
      <c r="P221" s="2">
        <v>3146468</v>
      </c>
      <c r="Q221" s="2">
        <v>4202275</v>
      </c>
      <c r="R221" s="2">
        <v>26901754</v>
      </c>
      <c r="S221" s="2">
        <v>22347978</v>
      </c>
      <c r="T221" s="2">
        <v>15951308</v>
      </c>
      <c r="U221" s="2">
        <v>18321352</v>
      </c>
      <c r="V221" s="2">
        <v>21602871</v>
      </c>
    </row>
    <row r="222" spans="1:22" x14ac:dyDescent="0.2">
      <c r="A222" t="s">
        <v>242</v>
      </c>
      <c r="B222" s="1" t="str">
        <f>IF(C222&lt;50001,"rural",IF(C222&lt;250001,"medium","urban"))</f>
        <v>medium</v>
      </c>
      <c r="C222" s="1">
        <v>145709</v>
      </c>
      <c r="D222" s="1">
        <v>142918</v>
      </c>
      <c r="E222" s="1">
        <v>139083</v>
      </c>
      <c r="F222" s="1">
        <v>139083</v>
      </c>
      <c r="G222" s="1">
        <v>138849</v>
      </c>
      <c r="H222" s="2">
        <v>1617826</v>
      </c>
      <c r="I222" s="2">
        <v>1663358</v>
      </c>
      <c r="J222" s="2">
        <v>1105185</v>
      </c>
      <c r="K222" s="2">
        <v>1284502</v>
      </c>
      <c r="L222" s="2">
        <v>1335719</v>
      </c>
      <c r="M222" s="2">
        <v>260130</v>
      </c>
      <c r="N222" s="2">
        <v>234675</v>
      </c>
      <c r="O222" s="2">
        <v>270200</v>
      </c>
      <c r="P222" s="2">
        <v>289310</v>
      </c>
      <c r="Q222" s="2">
        <v>267000</v>
      </c>
      <c r="R222" s="2">
        <v>2444537</v>
      </c>
      <c r="S222" s="2">
        <v>2148542</v>
      </c>
      <c r="T222" s="2">
        <v>1604928</v>
      </c>
      <c r="U222" s="2">
        <v>1830365</v>
      </c>
      <c r="V222" s="2">
        <v>1900850</v>
      </c>
    </row>
    <row r="223" spans="1:22" x14ac:dyDescent="0.2">
      <c r="A223" t="s">
        <v>243</v>
      </c>
      <c r="B223" s="1" t="str">
        <f>IF(C223&lt;50001,"rural",IF(C223&lt;250001,"medium","urban"))</f>
        <v>rural</v>
      </c>
      <c r="C223">
        <v>691</v>
      </c>
      <c r="D223">
        <v>708</v>
      </c>
      <c r="E223">
        <v>776</v>
      </c>
      <c r="F223">
        <v>776</v>
      </c>
      <c r="G223">
        <v>843</v>
      </c>
      <c r="H223" s="2">
        <v>14040</v>
      </c>
      <c r="I223" t="s">
        <v>156</v>
      </c>
      <c r="J223" s="2">
        <v>1724</v>
      </c>
      <c r="K223" s="2">
        <v>500</v>
      </c>
      <c r="L223" s="2">
        <v>6607</v>
      </c>
      <c r="M223" s="2">
        <v>0</v>
      </c>
      <c r="N223" t="s">
        <v>156</v>
      </c>
      <c r="O223" s="2">
        <v>0</v>
      </c>
      <c r="P223" s="2">
        <v>500</v>
      </c>
      <c r="Q223" s="2">
        <v>5424</v>
      </c>
      <c r="R223" s="2">
        <v>15040</v>
      </c>
      <c r="S223" s="2">
        <v>1000</v>
      </c>
      <c r="T223" s="2">
        <v>2724</v>
      </c>
      <c r="U223" s="2">
        <v>2000</v>
      </c>
      <c r="V223" s="2">
        <v>13031</v>
      </c>
    </row>
    <row r="224" spans="1:22" x14ac:dyDescent="0.2">
      <c r="A224" t="s">
        <v>244</v>
      </c>
      <c r="B224" s="1" t="str">
        <f>IF(C224&lt;50001,"rural",IF(C224&lt;250001,"medium","urban"))</f>
        <v>rural</v>
      </c>
      <c r="C224" s="1">
        <v>11484</v>
      </c>
      <c r="D224" s="1">
        <v>11615</v>
      </c>
      <c r="E224" s="1">
        <v>12538</v>
      </c>
      <c r="F224" s="1">
        <v>12538</v>
      </c>
      <c r="G224" s="1">
        <v>12478</v>
      </c>
      <c r="H224" s="2">
        <v>90443</v>
      </c>
      <c r="I224" s="2">
        <v>93941</v>
      </c>
      <c r="J224" s="2">
        <v>70771</v>
      </c>
      <c r="K224" s="2">
        <v>146440</v>
      </c>
      <c r="L224" s="2">
        <v>83142</v>
      </c>
      <c r="M224" s="2">
        <v>25714</v>
      </c>
      <c r="N224" s="2">
        <v>27339</v>
      </c>
      <c r="O224" s="2">
        <v>24674</v>
      </c>
      <c r="P224" s="2">
        <v>25907</v>
      </c>
      <c r="Q224" s="2">
        <v>27818</v>
      </c>
      <c r="R224" s="2">
        <v>127216</v>
      </c>
      <c r="S224" s="2">
        <v>129150</v>
      </c>
      <c r="T224" s="2">
        <v>103429</v>
      </c>
      <c r="U224" s="2">
        <v>180819</v>
      </c>
      <c r="V224" s="2">
        <v>130493</v>
      </c>
    </row>
    <row r="225" spans="1:22" x14ac:dyDescent="0.2">
      <c r="A225" t="s">
        <v>245</v>
      </c>
      <c r="B225" s="1" t="str">
        <f>IF(C225&lt;50001,"rural",IF(C225&lt;250001,"medium","urban"))</f>
        <v>rural</v>
      </c>
      <c r="C225" s="1">
        <v>1607</v>
      </c>
      <c r="D225" s="1">
        <v>1510</v>
      </c>
      <c r="E225" s="1">
        <v>1407</v>
      </c>
      <c r="F225" s="1">
        <v>1407</v>
      </c>
      <c r="G225" s="1">
        <v>1525</v>
      </c>
      <c r="H225" s="2">
        <v>33830</v>
      </c>
      <c r="I225" s="2">
        <v>10364</v>
      </c>
      <c r="J225" s="2">
        <v>6492</v>
      </c>
      <c r="K225" s="2">
        <v>14081</v>
      </c>
      <c r="L225" s="2">
        <v>13943</v>
      </c>
      <c r="M225" s="2">
        <v>2400</v>
      </c>
      <c r="N225" s="2">
        <v>1200</v>
      </c>
      <c r="O225" s="2">
        <v>0</v>
      </c>
      <c r="P225" s="2">
        <v>0</v>
      </c>
      <c r="Q225" s="2">
        <v>0</v>
      </c>
      <c r="R225" s="2">
        <v>38355</v>
      </c>
      <c r="S225" s="2">
        <v>12564</v>
      </c>
      <c r="T225" s="2">
        <v>7492</v>
      </c>
      <c r="U225" s="2">
        <v>15081</v>
      </c>
      <c r="V225" s="2">
        <v>14943</v>
      </c>
    </row>
    <row r="226" spans="1:22" x14ac:dyDescent="0.2">
      <c r="A226" t="s">
        <v>246</v>
      </c>
      <c r="B226" s="1" t="str">
        <f>IF(C226&lt;50001,"rural",IF(C226&lt;250001,"medium","urban"))</f>
        <v>rural</v>
      </c>
      <c r="C226" s="1">
        <v>31267</v>
      </c>
      <c r="D226" s="1">
        <v>30869</v>
      </c>
      <c r="E226" s="1">
        <v>33596</v>
      </c>
      <c r="F226" s="1">
        <v>33596</v>
      </c>
      <c r="G226" s="1">
        <v>33793</v>
      </c>
      <c r="H226" s="2">
        <v>176456</v>
      </c>
      <c r="I226" s="2">
        <v>210999</v>
      </c>
      <c r="J226" s="2">
        <v>139371</v>
      </c>
      <c r="K226" s="2">
        <v>53130</v>
      </c>
      <c r="L226" s="2">
        <v>72037</v>
      </c>
      <c r="M226" s="2">
        <v>15750</v>
      </c>
      <c r="N226" s="2">
        <v>11350</v>
      </c>
      <c r="O226" s="2">
        <v>16919</v>
      </c>
      <c r="P226" s="2">
        <v>13450</v>
      </c>
      <c r="Q226" s="2">
        <v>29875</v>
      </c>
      <c r="R226" s="2">
        <v>197406</v>
      </c>
      <c r="S226" s="2">
        <v>232709</v>
      </c>
      <c r="T226" s="2">
        <v>158615</v>
      </c>
      <c r="U226" s="2">
        <v>79892</v>
      </c>
      <c r="V226" s="2">
        <v>112875</v>
      </c>
    </row>
    <row r="227" spans="1:22" x14ac:dyDescent="0.2">
      <c r="A227" t="s">
        <v>247</v>
      </c>
      <c r="B227" s="1" t="str">
        <f>IF(C227&lt;50001,"rural",IF(C227&lt;250001,"medium","urban"))</f>
        <v>medium</v>
      </c>
      <c r="C227" s="1">
        <v>118694</v>
      </c>
      <c r="D227" s="1">
        <v>120429</v>
      </c>
      <c r="E227" s="1">
        <v>117791</v>
      </c>
      <c r="F227" s="1">
        <v>117791</v>
      </c>
      <c r="G227" s="1">
        <v>117278</v>
      </c>
      <c r="H227" s="2">
        <v>1355807</v>
      </c>
      <c r="I227" s="2">
        <v>1843823</v>
      </c>
      <c r="J227" s="2">
        <v>1133157</v>
      </c>
      <c r="K227" s="2">
        <v>1552195</v>
      </c>
      <c r="L227" s="2">
        <v>1677143</v>
      </c>
      <c r="M227" s="2">
        <v>246044</v>
      </c>
      <c r="N227" s="2">
        <v>309539</v>
      </c>
      <c r="O227" s="2">
        <v>232243</v>
      </c>
      <c r="P227" s="2">
        <v>204262</v>
      </c>
      <c r="Q227" s="2">
        <v>245974</v>
      </c>
      <c r="R227" s="2">
        <v>4086064</v>
      </c>
      <c r="S227" s="2">
        <v>3396086</v>
      </c>
      <c r="T227" s="2">
        <v>1526791</v>
      </c>
      <c r="U227" s="2">
        <v>1916440</v>
      </c>
      <c r="V227" s="2">
        <v>2258017</v>
      </c>
    </row>
    <row r="228" spans="1:22" x14ac:dyDescent="0.2">
      <c r="A228" t="s">
        <v>248</v>
      </c>
      <c r="B228" s="1" t="str">
        <f>IF(C228&lt;50001,"rural",IF(C228&lt;250001,"medium","urban"))</f>
        <v>urban</v>
      </c>
      <c r="C228" s="1">
        <v>1330591</v>
      </c>
      <c r="D228" s="1">
        <v>1327925</v>
      </c>
      <c r="E228" s="1">
        <v>1285526</v>
      </c>
      <c r="F228" s="1">
        <v>1285526</v>
      </c>
      <c r="G228" s="1">
        <v>1260620</v>
      </c>
      <c r="H228" s="2">
        <v>6841041</v>
      </c>
      <c r="I228" s="2">
        <v>5839537</v>
      </c>
      <c r="J228" s="2">
        <v>5046971</v>
      </c>
      <c r="K228" s="2">
        <v>5726001</v>
      </c>
      <c r="L228" s="2">
        <v>7026600</v>
      </c>
      <c r="M228" s="2">
        <v>3264400</v>
      </c>
      <c r="N228" s="2">
        <v>2071252</v>
      </c>
      <c r="O228" s="2">
        <v>1546344</v>
      </c>
      <c r="P228" s="2">
        <v>2116802</v>
      </c>
      <c r="Q228" s="2">
        <v>3046820</v>
      </c>
      <c r="R228" s="2">
        <v>21141882</v>
      </c>
      <c r="S228" s="2">
        <v>16357789</v>
      </c>
      <c r="T228" s="2">
        <v>13177425</v>
      </c>
      <c r="U228" s="2">
        <v>12723218</v>
      </c>
      <c r="V228" s="2">
        <v>14555636</v>
      </c>
    </row>
    <row r="229" spans="1:22" x14ac:dyDescent="0.2">
      <c r="A229" t="s">
        <v>249</v>
      </c>
      <c r="B229" s="1" t="str">
        <f>IF(C229&lt;50001,"rural",IF(C229&lt;250001,"medium","urban"))</f>
        <v>rural</v>
      </c>
      <c r="C229" s="1">
        <v>14212</v>
      </c>
      <c r="D229" s="1">
        <v>13607</v>
      </c>
      <c r="E229" s="1">
        <v>14457</v>
      </c>
      <c r="F229" s="1">
        <v>14457</v>
      </c>
      <c r="G229" s="1">
        <v>14643</v>
      </c>
      <c r="H229" s="2">
        <v>92674</v>
      </c>
      <c r="I229" s="2">
        <v>90993</v>
      </c>
      <c r="J229" s="2">
        <v>64738</v>
      </c>
      <c r="K229" s="2">
        <v>41017</v>
      </c>
      <c r="L229" s="2">
        <v>57895</v>
      </c>
      <c r="M229" s="2">
        <v>5650</v>
      </c>
      <c r="N229" s="2">
        <v>9910</v>
      </c>
      <c r="O229" s="2">
        <v>9510</v>
      </c>
      <c r="P229" s="2">
        <v>12828</v>
      </c>
      <c r="Q229" s="2">
        <v>29781</v>
      </c>
      <c r="R229" s="2">
        <v>103439</v>
      </c>
      <c r="S229" s="2">
        <v>108961</v>
      </c>
      <c r="T229" s="2">
        <v>83268</v>
      </c>
      <c r="U229" s="2">
        <v>62698</v>
      </c>
      <c r="V229" s="2">
        <v>95816</v>
      </c>
    </row>
    <row r="230" spans="1:22" x14ac:dyDescent="0.2">
      <c r="A230" t="s">
        <v>250</v>
      </c>
      <c r="B230" s="1" t="str">
        <f>IF(C230&lt;50001,"rural",IF(C230&lt;250001,"medium","urban"))</f>
        <v>rural</v>
      </c>
      <c r="C230" s="1">
        <v>20061</v>
      </c>
      <c r="D230" s="1">
        <v>19842</v>
      </c>
      <c r="E230" s="1">
        <v>22966</v>
      </c>
      <c r="F230" s="1">
        <v>22966</v>
      </c>
      <c r="G230" s="1">
        <v>22474</v>
      </c>
      <c r="H230" s="2">
        <v>107325</v>
      </c>
      <c r="I230" s="2">
        <v>78281</v>
      </c>
      <c r="J230" s="2">
        <v>89609</v>
      </c>
      <c r="K230" s="2">
        <v>55835</v>
      </c>
      <c r="L230" s="2">
        <v>145355</v>
      </c>
      <c r="M230" s="2">
        <v>12000</v>
      </c>
      <c r="N230" s="2">
        <v>10230</v>
      </c>
      <c r="O230" s="2">
        <v>10000</v>
      </c>
      <c r="P230" s="2">
        <v>13011</v>
      </c>
      <c r="Q230" s="2">
        <v>13900</v>
      </c>
      <c r="R230" s="2">
        <v>119325</v>
      </c>
      <c r="S230" s="2">
        <v>102959</v>
      </c>
      <c r="T230" s="2">
        <v>114057</v>
      </c>
      <c r="U230" s="2">
        <v>80794</v>
      </c>
      <c r="V230" s="2">
        <v>175160</v>
      </c>
    </row>
    <row r="231" spans="1:22" x14ac:dyDescent="0.2">
      <c r="A231" t="s">
        <v>251</v>
      </c>
      <c r="B231" s="1" t="str">
        <f>IF(C231&lt;50001,"rural",IF(C231&lt;250001,"medium","urban"))</f>
        <v>rural</v>
      </c>
      <c r="C231" s="1">
        <v>43809</v>
      </c>
      <c r="D231" s="1">
        <v>41375</v>
      </c>
      <c r="E231" s="1">
        <v>41262</v>
      </c>
      <c r="F231" s="1">
        <v>41262</v>
      </c>
      <c r="G231" s="1">
        <v>40998</v>
      </c>
      <c r="H231" s="2">
        <v>138214</v>
      </c>
      <c r="I231" s="2">
        <v>126320</v>
      </c>
      <c r="J231" s="2">
        <v>169628</v>
      </c>
      <c r="K231" s="2">
        <v>91741</v>
      </c>
      <c r="L231" s="2">
        <v>189573</v>
      </c>
      <c r="M231" s="2">
        <v>23489</v>
      </c>
      <c r="N231" s="2">
        <v>25563</v>
      </c>
      <c r="O231" s="2">
        <v>24500</v>
      </c>
      <c r="P231" s="2">
        <v>19434</v>
      </c>
      <c r="Q231" s="2">
        <v>43129</v>
      </c>
      <c r="R231" s="2">
        <v>177340</v>
      </c>
      <c r="S231" s="2">
        <v>159041</v>
      </c>
      <c r="T231" s="2">
        <v>213921</v>
      </c>
      <c r="U231" s="2">
        <v>125645</v>
      </c>
      <c r="V231" s="2">
        <v>249619</v>
      </c>
    </row>
    <row r="232" spans="1:22" x14ac:dyDescent="0.2">
      <c r="A232" t="s">
        <v>252</v>
      </c>
      <c r="B232" s="1" t="str">
        <f>IF(C232&lt;50001,"rural",IF(C232&lt;250001,"medium","urban"))</f>
        <v>rural</v>
      </c>
      <c r="C232" s="1">
        <v>3258</v>
      </c>
      <c r="D232" s="1">
        <v>3255</v>
      </c>
      <c r="E232" s="1">
        <v>3581</v>
      </c>
      <c r="F232" s="1">
        <v>3581</v>
      </c>
      <c r="G232" s="1">
        <v>3743</v>
      </c>
      <c r="H232" s="2">
        <v>27088</v>
      </c>
      <c r="I232" s="2">
        <v>66427</v>
      </c>
      <c r="J232" s="2">
        <v>42791</v>
      </c>
      <c r="K232" s="2">
        <v>48024</v>
      </c>
      <c r="L232" s="2">
        <v>48589</v>
      </c>
      <c r="M232" s="2">
        <v>21732</v>
      </c>
      <c r="N232" s="2">
        <v>26861</v>
      </c>
      <c r="O232" s="2">
        <v>20641</v>
      </c>
      <c r="P232" s="2">
        <v>20150</v>
      </c>
      <c r="Q232" s="2">
        <v>10445</v>
      </c>
      <c r="R232" s="2">
        <v>52111</v>
      </c>
      <c r="S232" s="2">
        <v>102814</v>
      </c>
      <c r="T232" s="2">
        <v>72280</v>
      </c>
      <c r="U232" s="2">
        <v>70695</v>
      </c>
      <c r="V232" s="2">
        <v>93521</v>
      </c>
    </row>
    <row r="233" spans="1:22" x14ac:dyDescent="0.2">
      <c r="A233" t="s">
        <v>253</v>
      </c>
      <c r="B233" s="1" t="str">
        <f>IF(C233&lt;50001,"rural",IF(C233&lt;250001,"medium","urban"))</f>
        <v>rural</v>
      </c>
      <c r="C233" s="1">
        <v>24675</v>
      </c>
      <c r="D233" s="1">
        <v>24223</v>
      </c>
      <c r="E233" s="1">
        <v>26260</v>
      </c>
      <c r="F233" s="1">
        <v>26260</v>
      </c>
      <c r="G233" s="1">
        <v>27691</v>
      </c>
      <c r="H233" s="2">
        <v>309582</v>
      </c>
      <c r="I233" s="2">
        <v>211828</v>
      </c>
      <c r="J233" s="2">
        <v>129034</v>
      </c>
      <c r="K233" s="2">
        <v>126237</v>
      </c>
      <c r="L233" s="2">
        <v>137007</v>
      </c>
      <c r="M233" s="2">
        <v>4800</v>
      </c>
      <c r="N233" s="2">
        <v>800</v>
      </c>
      <c r="O233" s="2">
        <v>4200</v>
      </c>
      <c r="P233" s="2">
        <v>4950</v>
      </c>
      <c r="Q233" s="2">
        <v>3500</v>
      </c>
      <c r="R233" s="2">
        <v>368796</v>
      </c>
      <c r="S233" s="2">
        <v>265635</v>
      </c>
      <c r="T233" s="2">
        <v>184730</v>
      </c>
      <c r="U233" s="2">
        <v>182718</v>
      </c>
      <c r="V233" s="2">
        <v>194858</v>
      </c>
    </row>
    <row r="234" spans="1:22" x14ac:dyDescent="0.2">
      <c r="A234" t="s">
        <v>254</v>
      </c>
      <c r="B234" s="1" t="str">
        <f>IF(C234&lt;50001,"rural",IF(C234&lt;250001,"medium","urban"))</f>
        <v>rural</v>
      </c>
      <c r="C234" s="1">
        <v>47564</v>
      </c>
      <c r="D234" s="1">
        <v>46993</v>
      </c>
      <c r="E234" s="1">
        <v>50988</v>
      </c>
      <c r="F234" s="1">
        <v>50988</v>
      </c>
      <c r="G234" s="1">
        <v>50624</v>
      </c>
      <c r="H234" s="2">
        <v>249525</v>
      </c>
      <c r="I234" s="2">
        <v>192648</v>
      </c>
      <c r="J234" s="2">
        <v>97409</v>
      </c>
      <c r="K234" s="2">
        <v>81038</v>
      </c>
      <c r="L234" s="2">
        <v>121640</v>
      </c>
      <c r="M234" s="2">
        <v>149439</v>
      </c>
      <c r="N234" s="2">
        <v>58975</v>
      </c>
      <c r="O234" s="2">
        <v>93950</v>
      </c>
      <c r="P234" s="2">
        <v>134512</v>
      </c>
      <c r="Q234" s="2">
        <v>130156</v>
      </c>
      <c r="R234" s="2">
        <v>445451</v>
      </c>
      <c r="S234" s="2">
        <v>282885</v>
      </c>
      <c r="T234" s="2">
        <v>233027</v>
      </c>
      <c r="U234" s="2">
        <v>272682</v>
      </c>
      <c r="V234" s="2">
        <v>292620</v>
      </c>
    </row>
    <row r="235" spans="1:22" x14ac:dyDescent="0.2">
      <c r="A235" t="s">
        <v>255</v>
      </c>
      <c r="B235" s="1" t="str">
        <f>IF(C235&lt;50001,"rural",IF(C235&lt;250001,"medium","urban"))</f>
        <v>medium</v>
      </c>
      <c r="C235" s="1">
        <v>63176</v>
      </c>
      <c r="D235" s="1">
        <v>61725</v>
      </c>
      <c r="E235" s="1">
        <v>56503</v>
      </c>
      <c r="F235" s="1">
        <v>56503</v>
      </c>
      <c r="G235" s="1">
        <v>56596</v>
      </c>
      <c r="H235" s="2">
        <v>299905</v>
      </c>
      <c r="I235" s="2">
        <v>298759</v>
      </c>
      <c r="J235" s="2">
        <v>259291</v>
      </c>
      <c r="K235" s="2">
        <v>250284</v>
      </c>
      <c r="L235" s="2">
        <v>402352</v>
      </c>
      <c r="M235" s="2">
        <v>43020</v>
      </c>
      <c r="N235" s="2">
        <v>54490</v>
      </c>
      <c r="O235" s="2">
        <v>59883</v>
      </c>
      <c r="P235" s="2">
        <v>28200</v>
      </c>
      <c r="Q235" s="2">
        <v>62260</v>
      </c>
      <c r="R235" s="2">
        <v>422392</v>
      </c>
      <c r="S235" s="2">
        <v>431678</v>
      </c>
      <c r="T235" s="2">
        <v>401057</v>
      </c>
      <c r="U235" s="2">
        <v>356642</v>
      </c>
      <c r="V235" s="2">
        <v>544046</v>
      </c>
    </row>
    <row r="236" spans="1:22" x14ac:dyDescent="0.2">
      <c r="A236" t="s">
        <v>256</v>
      </c>
      <c r="B236" s="1" t="str">
        <f>IF(C236&lt;50001,"rural",IF(C236&lt;250001,"medium","urban"))</f>
        <v>medium</v>
      </c>
      <c r="C236" s="1">
        <v>91228</v>
      </c>
      <c r="D236" s="1">
        <v>90875</v>
      </c>
      <c r="E236" s="1">
        <v>90940</v>
      </c>
      <c r="F236" s="1">
        <v>90940</v>
      </c>
      <c r="G236" s="1">
        <v>92059</v>
      </c>
      <c r="H236" s="2">
        <v>881903</v>
      </c>
      <c r="I236" s="2">
        <v>754830</v>
      </c>
      <c r="J236" s="2">
        <v>613566</v>
      </c>
      <c r="K236" s="2">
        <v>421585</v>
      </c>
      <c r="L236" s="2">
        <v>741093</v>
      </c>
      <c r="M236" s="2">
        <v>358211</v>
      </c>
      <c r="N236" s="2">
        <v>286067</v>
      </c>
      <c r="O236" s="2">
        <v>185232</v>
      </c>
      <c r="P236" s="2">
        <v>224344</v>
      </c>
      <c r="Q236" s="2">
        <v>209766</v>
      </c>
      <c r="R236" s="2">
        <v>1528197</v>
      </c>
      <c r="S236" s="2">
        <v>1280697</v>
      </c>
      <c r="T236" s="2">
        <v>998770</v>
      </c>
      <c r="U236" s="2">
        <v>817283</v>
      </c>
      <c r="V236" s="2">
        <v>1138737</v>
      </c>
    </row>
    <row r="237" spans="1:22" x14ac:dyDescent="0.2">
      <c r="A237" t="s">
        <v>257</v>
      </c>
      <c r="B237" s="1" t="str">
        <f>IF(C237&lt;50001,"rural",IF(C237&lt;250001,"medium","urban"))</f>
        <v>medium</v>
      </c>
      <c r="C237" s="1">
        <v>78816</v>
      </c>
      <c r="D237" s="1">
        <v>77425</v>
      </c>
      <c r="E237" s="1">
        <v>77300</v>
      </c>
      <c r="F237" s="1">
        <v>77300</v>
      </c>
      <c r="G237" s="1">
        <v>75055</v>
      </c>
      <c r="H237" s="2">
        <v>370118</v>
      </c>
      <c r="I237" s="2">
        <v>255668</v>
      </c>
      <c r="J237" s="2">
        <v>115914</v>
      </c>
      <c r="K237" s="2">
        <v>151260</v>
      </c>
      <c r="L237" s="2">
        <v>247410</v>
      </c>
      <c r="M237" s="2">
        <v>264841</v>
      </c>
      <c r="N237" s="2">
        <v>200472</v>
      </c>
      <c r="O237" s="2">
        <v>137008</v>
      </c>
      <c r="P237" s="2">
        <v>156639</v>
      </c>
      <c r="Q237" s="2">
        <v>150498</v>
      </c>
      <c r="R237" s="2">
        <v>683530</v>
      </c>
      <c r="S237" s="2">
        <v>497146</v>
      </c>
      <c r="T237" s="2">
        <v>293978</v>
      </c>
      <c r="U237" s="2">
        <v>352962</v>
      </c>
      <c r="V237" s="2">
        <v>447249</v>
      </c>
    </row>
    <row r="238" spans="1:22" x14ac:dyDescent="0.2">
      <c r="A238" t="s">
        <v>258</v>
      </c>
      <c r="B238" s="1" t="str">
        <f>IF(C238&lt;50001,"rural",IF(C238&lt;250001,"medium","urban"))</f>
        <v>medium</v>
      </c>
      <c r="C238" s="1">
        <v>63291</v>
      </c>
      <c r="D238" s="1">
        <v>60313</v>
      </c>
      <c r="E238" s="1">
        <v>55626</v>
      </c>
      <c r="F238" s="1">
        <v>55626</v>
      </c>
      <c r="G238" s="1">
        <v>54349</v>
      </c>
      <c r="H238" s="2">
        <v>552135</v>
      </c>
      <c r="I238" s="2">
        <v>501472</v>
      </c>
      <c r="J238" s="2">
        <v>378680</v>
      </c>
      <c r="K238" s="2">
        <v>428237</v>
      </c>
      <c r="L238" s="2">
        <v>393676</v>
      </c>
      <c r="M238" s="2">
        <v>273947</v>
      </c>
      <c r="N238" s="2">
        <v>277745</v>
      </c>
      <c r="O238" s="2">
        <v>189133</v>
      </c>
      <c r="P238" s="2">
        <v>202215</v>
      </c>
      <c r="Q238" s="2">
        <v>203049</v>
      </c>
      <c r="R238" s="2">
        <v>894635</v>
      </c>
      <c r="S238" s="2">
        <v>849346</v>
      </c>
      <c r="T238" s="2">
        <v>682952</v>
      </c>
      <c r="U238" s="2">
        <v>687225</v>
      </c>
      <c r="V238" s="2">
        <v>650891</v>
      </c>
    </row>
    <row r="239" spans="1:22" x14ac:dyDescent="0.2">
      <c r="A239" t="s">
        <v>259</v>
      </c>
      <c r="B239" s="1" t="str">
        <f>IF(C239&lt;50001,"rural",IF(C239&lt;250001,"medium","urban"))</f>
        <v>rural</v>
      </c>
      <c r="C239" s="1">
        <v>11817</v>
      </c>
      <c r="D239" s="1">
        <v>10769</v>
      </c>
      <c r="E239" s="1">
        <v>11635</v>
      </c>
      <c r="F239" s="1">
        <v>11635</v>
      </c>
      <c r="G239" s="1">
        <v>11372</v>
      </c>
      <c r="H239" s="2">
        <v>125320</v>
      </c>
      <c r="I239" s="2">
        <v>124779</v>
      </c>
      <c r="J239" s="2">
        <v>98105</v>
      </c>
      <c r="K239" s="2">
        <v>120645</v>
      </c>
      <c r="L239" s="2">
        <v>121293</v>
      </c>
      <c r="M239" s="2">
        <v>7854</v>
      </c>
      <c r="N239" s="2">
        <v>17885</v>
      </c>
      <c r="O239" s="2">
        <v>16316</v>
      </c>
      <c r="P239" s="2">
        <v>15584</v>
      </c>
      <c r="Q239" s="2">
        <v>10311</v>
      </c>
      <c r="R239" s="2">
        <v>144603</v>
      </c>
      <c r="S239" s="2">
        <v>158192</v>
      </c>
      <c r="T239" s="2">
        <v>127337</v>
      </c>
      <c r="U239" s="2">
        <v>152446</v>
      </c>
      <c r="V239" s="2">
        <v>147839</v>
      </c>
    </row>
    <row r="240" spans="1:22" x14ac:dyDescent="0.2">
      <c r="A240" t="s">
        <v>260</v>
      </c>
      <c r="B240" s="1" t="str">
        <f>IF(C240&lt;50001,"rural",IF(C240&lt;250001,"medium","urban"))</f>
        <v>rural</v>
      </c>
      <c r="C240" s="1">
        <v>36147</v>
      </c>
      <c r="D240" s="1">
        <v>35601</v>
      </c>
      <c r="E240" s="1">
        <v>35612</v>
      </c>
      <c r="F240" s="1">
        <v>35612</v>
      </c>
      <c r="G240" s="1">
        <v>35801</v>
      </c>
      <c r="H240" s="2">
        <v>442902</v>
      </c>
      <c r="I240" s="2">
        <v>339797</v>
      </c>
      <c r="J240" s="2">
        <v>286770</v>
      </c>
      <c r="K240" s="2">
        <v>279855</v>
      </c>
      <c r="L240" s="2">
        <v>356455</v>
      </c>
      <c r="M240" s="2">
        <v>56200</v>
      </c>
      <c r="N240" s="2">
        <v>87290</v>
      </c>
      <c r="O240" s="2">
        <v>86652</v>
      </c>
      <c r="P240" s="2">
        <v>72250</v>
      </c>
      <c r="Q240" s="2">
        <v>78810</v>
      </c>
      <c r="R240" s="2">
        <v>575640</v>
      </c>
      <c r="S240" s="2">
        <v>450630</v>
      </c>
      <c r="T240" s="2">
        <v>412637</v>
      </c>
      <c r="U240" s="2">
        <v>406746</v>
      </c>
      <c r="V240" s="2">
        <v>459180</v>
      </c>
    </row>
    <row r="241" spans="1:22" x14ac:dyDescent="0.2">
      <c r="A241" t="s">
        <v>261</v>
      </c>
      <c r="B241" s="1" t="str">
        <f>IF(C241&lt;50001,"rural",IF(C241&lt;250001,"medium","urban"))</f>
        <v>urban</v>
      </c>
      <c r="C241" s="1">
        <v>272271</v>
      </c>
      <c r="D241" s="1">
        <v>269377</v>
      </c>
      <c r="E241" s="1">
        <v>280547</v>
      </c>
      <c r="F241" s="1">
        <v>280547</v>
      </c>
      <c r="G241" s="1">
        <v>281964</v>
      </c>
      <c r="H241" s="2">
        <v>1152282</v>
      </c>
      <c r="I241" s="2">
        <v>684328</v>
      </c>
      <c r="J241" s="2">
        <v>554130</v>
      </c>
      <c r="K241" s="2">
        <v>522693</v>
      </c>
      <c r="L241" s="2">
        <v>579801</v>
      </c>
      <c r="M241" s="2">
        <v>174800</v>
      </c>
      <c r="N241" s="2">
        <v>160625</v>
      </c>
      <c r="O241" s="2">
        <v>149375</v>
      </c>
      <c r="P241" s="2">
        <v>251050</v>
      </c>
      <c r="Q241" s="2">
        <v>304025</v>
      </c>
      <c r="R241" s="2">
        <v>4517855</v>
      </c>
      <c r="S241" s="2">
        <v>3873736</v>
      </c>
      <c r="T241" s="2">
        <v>4069601</v>
      </c>
      <c r="U241" s="2">
        <v>4015106</v>
      </c>
      <c r="V241" s="2">
        <v>3871688</v>
      </c>
    </row>
    <row r="242" spans="1:22" x14ac:dyDescent="0.2">
      <c r="A242" t="s">
        <v>262</v>
      </c>
      <c r="B242" s="1" t="str">
        <f>IF(C242&lt;50001,"rural",IF(C242&lt;250001,"medium","urban"))</f>
        <v>rural</v>
      </c>
      <c r="C242" s="1">
        <v>41700</v>
      </c>
      <c r="D242" s="1">
        <v>41662</v>
      </c>
      <c r="E242" s="1">
        <v>41279</v>
      </c>
      <c r="F242" s="1">
        <v>41279</v>
      </c>
      <c r="G242" s="1">
        <v>41141</v>
      </c>
      <c r="H242" s="2">
        <v>861868</v>
      </c>
      <c r="I242" s="2">
        <v>537231</v>
      </c>
      <c r="J242" s="2">
        <v>221472</v>
      </c>
      <c r="K242" s="2">
        <v>228435</v>
      </c>
      <c r="L242" s="2">
        <v>326368</v>
      </c>
      <c r="M242" s="2">
        <v>59055</v>
      </c>
      <c r="N242" s="2">
        <v>41200</v>
      </c>
      <c r="O242" s="2">
        <v>25885</v>
      </c>
      <c r="P242" s="2">
        <v>33100</v>
      </c>
      <c r="Q242" s="2">
        <v>43249</v>
      </c>
      <c r="R242" s="2">
        <v>974700</v>
      </c>
      <c r="S242" s="2">
        <v>658775</v>
      </c>
      <c r="T242" s="2">
        <v>294676</v>
      </c>
      <c r="U242" s="2">
        <v>336662</v>
      </c>
      <c r="V242" s="2">
        <v>451512</v>
      </c>
    </row>
    <row r="243" spans="1:22" x14ac:dyDescent="0.2">
      <c r="A243" t="s">
        <v>263</v>
      </c>
      <c r="B243" s="1" t="str">
        <f>IF(C243&lt;50001,"rural",IF(C243&lt;250001,"medium","urban"))</f>
        <v>rural</v>
      </c>
      <c r="C243" s="1">
        <v>4910</v>
      </c>
      <c r="D243" s="1">
        <v>4888</v>
      </c>
      <c r="E243" s="1">
        <v>5168</v>
      </c>
      <c r="F243" s="1">
        <v>5168</v>
      </c>
      <c r="G243" s="1">
        <v>5059</v>
      </c>
      <c r="H243" s="2">
        <v>152156</v>
      </c>
      <c r="I243" s="2">
        <v>92394</v>
      </c>
      <c r="J243" s="2">
        <v>70103</v>
      </c>
      <c r="K243" s="2">
        <v>24620</v>
      </c>
      <c r="L243" s="2">
        <v>60365</v>
      </c>
      <c r="M243" s="2">
        <v>36809</v>
      </c>
      <c r="N243" s="2">
        <v>47449</v>
      </c>
      <c r="O243" s="2">
        <v>18500</v>
      </c>
      <c r="P243" s="2">
        <v>16879</v>
      </c>
      <c r="Q243" s="2">
        <v>26810</v>
      </c>
      <c r="R243" s="2">
        <v>192732</v>
      </c>
      <c r="S243" s="2">
        <v>144504</v>
      </c>
      <c r="T243" s="2">
        <v>91089</v>
      </c>
      <c r="U243" s="2">
        <v>48296</v>
      </c>
      <c r="V243" s="2">
        <v>90430</v>
      </c>
    </row>
    <row r="244" spans="1:22" x14ac:dyDescent="0.2">
      <c r="A244" t="s">
        <v>264</v>
      </c>
      <c r="B244" s="1" t="str">
        <f>IF(C244&lt;50001,"rural",IF(C244&lt;250001,"medium","urban"))</f>
        <v>medium</v>
      </c>
      <c r="C244" s="1">
        <v>129354</v>
      </c>
      <c r="D244" s="1">
        <v>130423</v>
      </c>
      <c r="E244" s="1">
        <v>132756</v>
      </c>
      <c r="F244" s="1">
        <v>132756</v>
      </c>
      <c r="G244" s="1">
        <v>133814</v>
      </c>
      <c r="H244" s="2">
        <v>935725</v>
      </c>
      <c r="I244" s="2">
        <v>993780</v>
      </c>
      <c r="J244" s="2">
        <v>588577</v>
      </c>
      <c r="K244" s="2">
        <v>712897</v>
      </c>
      <c r="L244" s="2">
        <v>934931</v>
      </c>
      <c r="M244" s="2">
        <v>167318</v>
      </c>
      <c r="N244" s="2">
        <v>212514</v>
      </c>
      <c r="O244" s="2">
        <v>163517</v>
      </c>
      <c r="P244" s="2">
        <v>213853</v>
      </c>
      <c r="Q244" s="2">
        <v>244323</v>
      </c>
      <c r="R244" s="2">
        <v>3138230</v>
      </c>
      <c r="S244" s="2">
        <v>2871378</v>
      </c>
      <c r="T244" s="2">
        <v>2603932</v>
      </c>
      <c r="U244" s="2">
        <v>2381709</v>
      </c>
      <c r="V244" s="2">
        <v>2588164</v>
      </c>
    </row>
    <row r="245" spans="1:22" x14ac:dyDescent="0.2">
      <c r="A245" t="s">
        <v>265</v>
      </c>
      <c r="B245" s="1" t="str">
        <f>IF(C245&lt;50001,"rural",IF(C245&lt;250001,"medium","urban"))</f>
        <v>rural</v>
      </c>
      <c r="C245" s="1">
        <v>12198</v>
      </c>
      <c r="D245" s="1">
        <v>12782</v>
      </c>
      <c r="E245" s="1">
        <v>12393</v>
      </c>
      <c r="F245" s="1">
        <v>12393</v>
      </c>
      <c r="G245" s="1">
        <v>12548</v>
      </c>
      <c r="H245" s="2">
        <v>110447</v>
      </c>
      <c r="I245" s="2">
        <v>172758</v>
      </c>
      <c r="J245" s="2">
        <v>87106</v>
      </c>
      <c r="K245" s="2">
        <v>116909</v>
      </c>
      <c r="L245" s="2">
        <v>95587</v>
      </c>
      <c r="M245" s="2">
        <v>2250</v>
      </c>
      <c r="N245" s="2">
        <v>5040</v>
      </c>
      <c r="O245" s="2">
        <v>3000</v>
      </c>
      <c r="P245" s="2">
        <v>1489</v>
      </c>
      <c r="Q245" s="2">
        <v>4272</v>
      </c>
      <c r="R245" s="2">
        <v>125992</v>
      </c>
      <c r="S245" s="2">
        <v>192543</v>
      </c>
      <c r="T245" s="2">
        <v>105351</v>
      </c>
      <c r="U245" s="2">
        <v>131343</v>
      </c>
      <c r="V245" s="2">
        <v>120379</v>
      </c>
    </row>
    <row r="246" spans="1:22" x14ac:dyDescent="0.2">
      <c r="A246" t="s">
        <v>266</v>
      </c>
      <c r="B246" s="1" t="str">
        <f>IF(C246&lt;50001,"rural",IF(C246&lt;250001,"medium","urban"))</f>
        <v>rural</v>
      </c>
      <c r="C246" s="1">
        <v>20134</v>
      </c>
      <c r="D246" s="1">
        <v>19981</v>
      </c>
      <c r="E246" s="1">
        <v>21502</v>
      </c>
      <c r="F246" s="1">
        <v>21502</v>
      </c>
      <c r="G246" s="1">
        <v>21475</v>
      </c>
      <c r="H246" s="2">
        <v>19046</v>
      </c>
      <c r="I246" s="2">
        <v>22310</v>
      </c>
      <c r="J246" s="2">
        <v>12345</v>
      </c>
      <c r="K246" s="2">
        <v>16970</v>
      </c>
      <c r="L246" s="2">
        <v>601854</v>
      </c>
      <c r="M246" s="2">
        <v>7374</v>
      </c>
      <c r="N246" s="2">
        <v>7288</v>
      </c>
      <c r="O246" s="2">
        <v>3135</v>
      </c>
      <c r="P246" s="2">
        <v>4340</v>
      </c>
      <c r="Q246" s="2">
        <v>6384</v>
      </c>
      <c r="R246" s="2">
        <v>491861</v>
      </c>
      <c r="S246" s="2">
        <v>253002</v>
      </c>
      <c r="T246" s="2">
        <v>173391</v>
      </c>
      <c r="U246" s="2">
        <v>176622</v>
      </c>
      <c r="V246" s="2">
        <v>810390</v>
      </c>
    </row>
    <row r="247" spans="1:22" x14ac:dyDescent="0.2">
      <c r="A247" t="s">
        <v>267</v>
      </c>
      <c r="B247" s="1" t="str">
        <f>IF(C247&lt;50001,"rural",IF(C247&lt;250001,"medium","urban"))</f>
        <v>urban</v>
      </c>
      <c r="C247" s="1">
        <v>683163</v>
      </c>
      <c r="D247" s="1">
        <v>663405</v>
      </c>
      <c r="E247" s="1">
        <v>602686</v>
      </c>
      <c r="F247" s="1">
        <v>602686</v>
      </c>
      <c r="G247" s="1">
        <v>571610</v>
      </c>
      <c r="H247" s="2">
        <v>2312375</v>
      </c>
      <c r="I247" s="2">
        <v>1680499</v>
      </c>
      <c r="J247" s="2">
        <v>1125726</v>
      </c>
      <c r="K247" s="2">
        <v>1501287</v>
      </c>
      <c r="L247" s="2">
        <v>1837873</v>
      </c>
      <c r="M247" s="2">
        <v>1204608</v>
      </c>
      <c r="N247" s="2">
        <v>728596</v>
      </c>
      <c r="O247" s="2">
        <v>408790</v>
      </c>
      <c r="P247" s="2">
        <v>680784</v>
      </c>
      <c r="Q247" s="2">
        <v>1039980</v>
      </c>
      <c r="R247" s="2">
        <v>3828021</v>
      </c>
      <c r="S247" s="2">
        <v>2635844</v>
      </c>
      <c r="T247" s="2">
        <v>1734462</v>
      </c>
      <c r="U247" s="2">
        <v>2464600</v>
      </c>
      <c r="V247" s="2">
        <v>3267953</v>
      </c>
    </row>
    <row r="248" spans="1:22" x14ac:dyDescent="0.2">
      <c r="A248" t="s">
        <v>268</v>
      </c>
      <c r="B248" s="1" t="str">
        <f>IF(C248&lt;50001,"rural",IF(C248&lt;250001,"medium","urban"))</f>
        <v>medium</v>
      </c>
      <c r="C248" s="1">
        <v>52975</v>
      </c>
      <c r="D248" s="1">
        <v>51723</v>
      </c>
      <c r="E248" s="1">
        <v>52839</v>
      </c>
      <c r="F248" s="1">
        <v>52839</v>
      </c>
      <c r="G248" s="1">
        <v>51077</v>
      </c>
      <c r="H248" s="2">
        <v>94853</v>
      </c>
      <c r="I248" s="2">
        <v>68009</v>
      </c>
      <c r="J248" s="2">
        <v>68100</v>
      </c>
      <c r="K248" s="2">
        <v>74282</v>
      </c>
      <c r="L248" s="2">
        <v>252523</v>
      </c>
      <c r="M248" s="2">
        <v>23600</v>
      </c>
      <c r="N248" s="2">
        <v>18000</v>
      </c>
      <c r="O248" s="2">
        <v>24500</v>
      </c>
      <c r="P248" s="2">
        <v>59058</v>
      </c>
      <c r="Q248" s="2">
        <v>82750</v>
      </c>
      <c r="R248" s="2">
        <v>151139</v>
      </c>
      <c r="S248" s="2">
        <v>253917</v>
      </c>
      <c r="T248" s="2">
        <v>213654</v>
      </c>
      <c r="U248" s="2">
        <v>153180</v>
      </c>
      <c r="V248" s="2">
        <v>362102</v>
      </c>
    </row>
    <row r="249" spans="1:22" x14ac:dyDescent="0.2">
      <c r="A249" t="s">
        <v>269</v>
      </c>
      <c r="B249" s="1" t="str">
        <f>IF(C249&lt;50001,"rural",IF(C249&lt;250001,"medium","urban"))</f>
        <v>rural</v>
      </c>
      <c r="C249" s="1">
        <v>7643</v>
      </c>
      <c r="D249" s="1">
        <v>7629</v>
      </c>
      <c r="E249" s="1">
        <v>8145</v>
      </c>
      <c r="F249" s="1">
        <v>8145</v>
      </c>
      <c r="G249" s="1">
        <v>7696</v>
      </c>
      <c r="H249" s="2">
        <v>112709</v>
      </c>
      <c r="I249" s="2">
        <v>89570</v>
      </c>
      <c r="J249" s="2">
        <v>58329</v>
      </c>
      <c r="K249" s="2">
        <v>46125</v>
      </c>
      <c r="L249" s="2">
        <v>66600</v>
      </c>
      <c r="M249" s="2">
        <v>7200</v>
      </c>
      <c r="N249" s="2">
        <v>6800</v>
      </c>
      <c r="O249" s="2">
        <v>2650</v>
      </c>
      <c r="P249" s="2">
        <v>5160</v>
      </c>
      <c r="Q249" s="2">
        <v>11075</v>
      </c>
      <c r="R249" s="2">
        <v>121227</v>
      </c>
      <c r="S249" s="2">
        <v>98188</v>
      </c>
      <c r="T249" s="2">
        <v>62297</v>
      </c>
      <c r="U249" s="2">
        <v>55003</v>
      </c>
      <c r="V249" s="2">
        <v>90119</v>
      </c>
    </row>
    <row r="250" spans="1:22" x14ac:dyDescent="0.2">
      <c r="A250" t="s">
        <v>270</v>
      </c>
      <c r="B250" s="1" t="str">
        <f>IF(C250&lt;50001,"rural",IF(C250&lt;250001,"medium","urban"))</f>
        <v>medium</v>
      </c>
      <c r="C250" s="1">
        <v>75010</v>
      </c>
      <c r="D250" s="1">
        <v>72057</v>
      </c>
      <c r="E250" s="1">
        <v>70078</v>
      </c>
      <c r="F250" s="1">
        <v>70078</v>
      </c>
      <c r="G250" s="1">
        <v>69647</v>
      </c>
      <c r="H250" s="2">
        <v>519631</v>
      </c>
      <c r="I250" s="2">
        <v>525830</v>
      </c>
      <c r="J250" s="2">
        <v>383317</v>
      </c>
      <c r="K250" s="2">
        <v>367705</v>
      </c>
      <c r="L250" s="2">
        <v>391753</v>
      </c>
      <c r="M250" s="2">
        <v>103795</v>
      </c>
      <c r="N250" s="2">
        <v>92616</v>
      </c>
      <c r="O250" s="2">
        <v>103786</v>
      </c>
      <c r="P250" s="2">
        <v>93250</v>
      </c>
      <c r="Q250" s="2">
        <v>81075</v>
      </c>
      <c r="R250" s="2">
        <v>700465</v>
      </c>
      <c r="S250" s="2">
        <v>649392</v>
      </c>
      <c r="T250" s="2">
        <v>522762</v>
      </c>
      <c r="U250" s="2">
        <v>502128</v>
      </c>
      <c r="V250" s="2">
        <v>512793</v>
      </c>
    </row>
    <row r="251" spans="1:22" x14ac:dyDescent="0.2">
      <c r="A251" t="s">
        <v>271</v>
      </c>
      <c r="B251" s="1" t="str">
        <f>IF(C251&lt;50001,"rural",IF(C251&lt;250001,"medium","urban"))</f>
        <v>rural</v>
      </c>
      <c r="C251" s="1">
        <v>48250</v>
      </c>
      <c r="D251" s="1">
        <v>45156</v>
      </c>
      <c r="E251" s="1">
        <v>45528</v>
      </c>
      <c r="F251" s="1">
        <v>45528</v>
      </c>
      <c r="G251" s="1">
        <v>45229</v>
      </c>
      <c r="H251" s="2">
        <v>131140</v>
      </c>
      <c r="I251" s="2">
        <v>142682</v>
      </c>
      <c r="J251" s="2">
        <v>97156</v>
      </c>
      <c r="K251" s="2">
        <v>97792</v>
      </c>
      <c r="L251" s="2">
        <v>140391</v>
      </c>
      <c r="M251" s="2">
        <v>36156</v>
      </c>
      <c r="N251" s="2">
        <v>26975</v>
      </c>
      <c r="O251" s="2">
        <v>24015</v>
      </c>
      <c r="P251" s="2">
        <v>29900</v>
      </c>
      <c r="Q251" s="2">
        <v>65788</v>
      </c>
      <c r="R251" s="2">
        <v>175749</v>
      </c>
      <c r="S251" s="2">
        <v>202324</v>
      </c>
      <c r="T251" s="2">
        <v>151083</v>
      </c>
      <c r="U251" s="2">
        <v>149651</v>
      </c>
      <c r="V251" s="2">
        <v>226696</v>
      </c>
    </row>
    <row r="252" spans="1:22" x14ac:dyDescent="0.2">
      <c r="A252" t="s">
        <v>272</v>
      </c>
      <c r="B252" s="1" t="str">
        <f>IF(C252&lt;50001,"rural",IF(C252&lt;250001,"medium","urban"))</f>
        <v>rural</v>
      </c>
      <c r="C252" s="1">
        <v>7418</v>
      </c>
      <c r="D252" s="1">
        <v>7588</v>
      </c>
      <c r="E252" s="1">
        <v>8773</v>
      </c>
      <c r="F252" s="1">
        <v>8773</v>
      </c>
      <c r="G252" s="1">
        <v>9109</v>
      </c>
      <c r="H252" s="2">
        <v>17716</v>
      </c>
      <c r="I252" s="2">
        <v>16563</v>
      </c>
      <c r="J252" s="2">
        <v>8547</v>
      </c>
      <c r="K252" s="2">
        <v>10414</v>
      </c>
      <c r="L252" s="2">
        <v>47870</v>
      </c>
      <c r="M252" s="2">
        <v>3150</v>
      </c>
      <c r="N252" s="2">
        <v>4674</v>
      </c>
      <c r="O252" s="2">
        <v>5217</v>
      </c>
      <c r="P252" s="2">
        <v>2060</v>
      </c>
      <c r="Q252" s="2">
        <v>7368</v>
      </c>
      <c r="R252" s="2">
        <v>26848</v>
      </c>
      <c r="S252" s="2">
        <v>22714</v>
      </c>
      <c r="T252" s="2">
        <v>16492</v>
      </c>
      <c r="U252" s="2">
        <v>13951</v>
      </c>
      <c r="V252" s="2">
        <v>59319</v>
      </c>
    </row>
    <row r="253" spans="1:22" x14ac:dyDescent="0.2">
      <c r="A253" t="s">
        <v>273</v>
      </c>
      <c r="B253" s="1" t="str">
        <f>IF(C253&lt;50001,"rural",IF(C253&lt;250001,"medium","urban"))</f>
        <v>rural</v>
      </c>
      <c r="C253" s="1">
        <v>18018</v>
      </c>
      <c r="D253" s="1">
        <v>17834</v>
      </c>
      <c r="E253" s="1">
        <v>19294</v>
      </c>
      <c r="F253" s="1">
        <v>19294</v>
      </c>
      <c r="G253" s="1">
        <v>18304</v>
      </c>
      <c r="H253" s="2">
        <v>72185</v>
      </c>
      <c r="I253" s="2">
        <v>97974</v>
      </c>
      <c r="J253" s="2">
        <v>56069</v>
      </c>
      <c r="K253" s="2">
        <v>92483</v>
      </c>
      <c r="L253" s="2">
        <v>127454</v>
      </c>
      <c r="M253" s="2">
        <v>30162</v>
      </c>
      <c r="N253" s="2">
        <v>40993</v>
      </c>
      <c r="O253" s="2">
        <v>43593</v>
      </c>
      <c r="P253" s="2">
        <v>55075</v>
      </c>
      <c r="Q253" s="2">
        <v>67023</v>
      </c>
      <c r="R253" s="2">
        <v>128095</v>
      </c>
      <c r="S253" s="2">
        <v>150141</v>
      </c>
      <c r="T253" s="2">
        <v>110045</v>
      </c>
      <c r="U253" s="2">
        <v>163572</v>
      </c>
      <c r="V253" s="2">
        <v>208436</v>
      </c>
    </row>
    <row r="254" spans="1:22" x14ac:dyDescent="0.2">
      <c r="A254" t="s">
        <v>274</v>
      </c>
      <c r="B254" s="1" t="str">
        <f>IF(C254&lt;50001,"rural",IF(C254&lt;250001,"medium","urban"))</f>
        <v>rural</v>
      </c>
      <c r="C254" s="1">
        <v>13854</v>
      </c>
      <c r="D254" s="1">
        <v>13727</v>
      </c>
      <c r="E254" s="1">
        <v>14280</v>
      </c>
      <c r="F254" s="1">
        <v>14280</v>
      </c>
      <c r="G254" s="1">
        <v>13903</v>
      </c>
      <c r="H254" s="2">
        <v>11950</v>
      </c>
      <c r="I254" s="2">
        <v>16030</v>
      </c>
      <c r="J254" s="2">
        <v>19050</v>
      </c>
      <c r="K254" s="2">
        <v>31200</v>
      </c>
      <c r="L254" s="2">
        <v>29594</v>
      </c>
      <c r="M254" s="2">
        <v>16350</v>
      </c>
      <c r="N254" s="2">
        <v>20950</v>
      </c>
      <c r="O254" s="2">
        <v>17350</v>
      </c>
      <c r="P254" s="2">
        <v>12725</v>
      </c>
      <c r="Q254" s="2">
        <v>19150</v>
      </c>
      <c r="R254" s="2">
        <v>32567</v>
      </c>
      <c r="S254" s="2">
        <v>42797</v>
      </c>
      <c r="T254" s="2">
        <v>41267</v>
      </c>
      <c r="U254" s="2">
        <v>48992</v>
      </c>
      <c r="V254" s="2">
        <v>67332</v>
      </c>
    </row>
    <row r="255" spans="1:22" x14ac:dyDescent="0.2">
      <c r="A255" t="s">
        <v>275</v>
      </c>
      <c r="B255" s="1" t="str">
        <f>IF(C255&lt;50001,"rural",IF(C255&lt;250001,"medium","urban"))</f>
        <v>rural</v>
      </c>
      <c r="C255" s="1">
        <v>9674</v>
      </c>
      <c r="D255" s="1">
        <v>9654</v>
      </c>
      <c r="E255" s="1">
        <v>12077</v>
      </c>
      <c r="F255" s="1">
        <v>12077</v>
      </c>
      <c r="G255" s="1">
        <v>12338</v>
      </c>
      <c r="H255" s="2">
        <v>23051</v>
      </c>
      <c r="I255" s="2">
        <v>10171</v>
      </c>
      <c r="J255" s="2">
        <v>10737</v>
      </c>
      <c r="K255" s="2">
        <v>4794</v>
      </c>
      <c r="L255" s="2">
        <v>25658</v>
      </c>
      <c r="M255" s="2">
        <v>713</v>
      </c>
      <c r="N255" s="2">
        <v>475</v>
      </c>
      <c r="O255" s="2">
        <v>1575</v>
      </c>
      <c r="P255" s="2">
        <v>550</v>
      </c>
      <c r="Q255" s="2">
        <v>6057</v>
      </c>
      <c r="R255" s="2">
        <v>26027</v>
      </c>
      <c r="S255" s="2">
        <v>12909</v>
      </c>
      <c r="T255" s="2">
        <v>14575</v>
      </c>
      <c r="U255" s="2">
        <v>7607</v>
      </c>
      <c r="V255" s="2">
        <v>35203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BEAA-A8A6-044A-B00D-DAD02F0870C1}">
  <dimension ref="A1:N255"/>
  <sheetViews>
    <sheetView tabSelected="1" topLeftCell="E1" workbookViewId="0">
      <pane ySplit="1" topLeftCell="A2" activePane="bottomLeft" state="frozen"/>
      <selection pane="bottomLeft" activeCell="N13" sqref="N13"/>
    </sheetView>
  </sheetViews>
  <sheetFormatPr baseColWidth="10" defaultRowHeight="16" x14ac:dyDescent="0.2"/>
  <cols>
    <col min="1" max="1" width="12.33203125" bestFit="1" customWidth="1"/>
    <col min="2" max="2" width="12.83203125" bestFit="1" customWidth="1"/>
    <col min="3" max="3" width="11.83203125" bestFit="1" customWidth="1"/>
    <col min="4" max="4" width="12.83203125" bestFit="1" customWidth="1"/>
    <col min="5" max="5" width="12.83203125" customWidth="1"/>
    <col min="6" max="6" width="10.1640625" bestFit="1" customWidth="1"/>
    <col min="7" max="7" width="14" bestFit="1" customWidth="1"/>
    <col min="8" max="8" width="16" customWidth="1"/>
    <col min="9" max="9" width="17.33203125" style="6" bestFit="1" customWidth="1"/>
    <col min="12" max="12" width="13" bestFit="1" customWidth="1"/>
    <col min="13" max="13" width="23.33203125" bestFit="1" customWidth="1"/>
    <col min="14" max="14" width="25.5" bestFit="1" customWidth="1"/>
  </cols>
  <sheetData>
    <row r="1" spans="1:14" s="3" customFormat="1" x14ac:dyDescent="0.2">
      <c r="A1" s="3" t="s">
        <v>0</v>
      </c>
      <c r="B1" s="3" t="s">
        <v>277</v>
      </c>
      <c r="C1" s="3" t="s">
        <v>276</v>
      </c>
      <c r="D1" s="3" t="s">
        <v>278</v>
      </c>
      <c r="E1" s="3" t="s">
        <v>284</v>
      </c>
      <c r="F1" s="3" t="s">
        <v>280</v>
      </c>
      <c r="G1" s="3" t="s">
        <v>282</v>
      </c>
      <c r="H1" s="3" t="s">
        <v>279</v>
      </c>
      <c r="I1" s="4" t="s">
        <v>281</v>
      </c>
      <c r="J1" s="3" t="s">
        <v>290</v>
      </c>
      <c r="L1" s="9" t="s">
        <v>285</v>
      </c>
      <c r="M1" t="s">
        <v>289</v>
      </c>
      <c r="N1" t="s">
        <v>291</v>
      </c>
    </row>
    <row r="2" spans="1:14" x14ac:dyDescent="0.2">
      <c r="A2" t="str">
        <f>tidc_county_spending!A136</f>
        <v>King</v>
      </c>
      <c r="B2" s="2">
        <f>SUM(tidc_county_spending!H136:L136)</f>
        <v>0</v>
      </c>
      <c r="C2" s="2">
        <f>SUM(tidc_county_spending!M136:Q136)</f>
        <v>0</v>
      </c>
      <c r="D2" s="2">
        <f>SUM(tidc_county_spending!R136:V136)</f>
        <v>5000</v>
      </c>
      <c r="E2" s="2" t="str">
        <f>VLOOKUP(A2,tidc_county_spending!A$2:B$255,2,FALSE)</f>
        <v>rural</v>
      </c>
      <c r="F2" s="1">
        <f>SUM(tidc_county_spending!C136:G136)</f>
        <v>1314</v>
      </c>
      <c r="G2" s="8">
        <f t="shared" ref="G2:G65" si="0">C2/F2</f>
        <v>0</v>
      </c>
      <c r="H2" s="7">
        <f t="shared" ref="H2:H65" si="1">(D2/F2)</f>
        <v>3.8051750380517504</v>
      </c>
      <c r="I2" s="5">
        <f t="shared" ref="I2:I65" si="2">D2-(SUM(B2:C2))</f>
        <v>5000</v>
      </c>
      <c r="J2" s="7">
        <f>(B2+C2)/F2</f>
        <v>0</v>
      </c>
      <c r="K2" s="2"/>
      <c r="L2" s="10" t="s">
        <v>286</v>
      </c>
      <c r="M2" s="11">
        <v>1.5608022170013902</v>
      </c>
      <c r="N2" s="7">
        <v>6.8883880972073044</v>
      </c>
    </row>
    <row r="3" spans="1:14" x14ac:dyDescent="0.2">
      <c r="A3" t="str">
        <f>tidc_county_spending!A18</f>
        <v>Borden</v>
      </c>
      <c r="B3" s="2">
        <f>SUM(tidc_county_spending!H18:L18)</f>
        <v>5350</v>
      </c>
      <c r="C3" s="2">
        <f>SUM(tidc_county_spending!M18:Q18)</f>
        <v>0</v>
      </c>
      <c r="D3" s="2">
        <f>SUM(tidc_county_spending!R18:V18)</f>
        <v>15450</v>
      </c>
      <c r="E3" s="2" t="str">
        <f>VLOOKUP(A3,tidc_county_spending!A$2:B$255,2,FALSE)</f>
        <v>rural</v>
      </c>
      <c r="F3" s="1">
        <f>SUM(tidc_county_spending!C18:G18)</f>
        <v>3212</v>
      </c>
      <c r="G3" s="8">
        <f t="shared" si="0"/>
        <v>0</v>
      </c>
      <c r="H3" s="7">
        <f t="shared" si="1"/>
        <v>4.8100871731008716</v>
      </c>
      <c r="I3" s="5">
        <f t="shared" si="2"/>
        <v>10100</v>
      </c>
      <c r="J3" s="7">
        <f t="shared" ref="J3:J66" si="3">(B3+C3)/F3</f>
        <v>1.6656288916562889</v>
      </c>
      <c r="L3" s="10" t="s">
        <v>283</v>
      </c>
      <c r="M3" s="11">
        <v>1.1907440646975949</v>
      </c>
      <c r="N3" s="7">
        <v>7.8501603273032536</v>
      </c>
    </row>
    <row r="4" spans="1:14" x14ac:dyDescent="0.2">
      <c r="A4" t="str">
        <f>tidc_county_spending!A157</f>
        <v>McMullen</v>
      </c>
      <c r="B4" s="2">
        <f>SUM(tidc_county_spending!H157:L157)</f>
        <v>20652</v>
      </c>
      <c r="C4" s="2">
        <f>SUM(tidc_county_spending!M157:Q157)</f>
        <v>0</v>
      </c>
      <c r="D4" s="2">
        <f>SUM(tidc_county_spending!R157:V157)</f>
        <v>118859</v>
      </c>
      <c r="E4" s="2" t="str">
        <f>VLOOKUP(A4,tidc_county_spending!A$2:B$255,2,FALSE)</f>
        <v>rural</v>
      </c>
      <c r="F4" s="1">
        <f>SUM(tidc_county_spending!C157:G157)</f>
        <v>3396</v>
      </c>
      <c r="G4" s="8">
        <f t="shared" si="0"/>
        <v>0</v>
      </c>
      <c r="H4" s="7">
        <f t="shared" si="1"/>
        <v>34.999705535924619</v>
      </c>
      <c r="I4" s="5">
        <f t="shared" si="2"/>
        <v>98207</v>
      </c>
      <c r="J4" s="7">
        <f t="shared" si="3"/>
        <v>6.0812720848056534</v>
      </c>
      <c r="L4" s="10" t="s">
        <v>287</v>
      </c>
      <c r="M4" s="11">
        <v>1.7371354005716328</v>
      </c>
      <c r="N4" s="7">
        <v>6.6787960608479731</v>
      </c>
    </row>
    <row r="5" spans="1:14" x14ac:dyDescent="0.2">
      <c r="A5" t="str">
        <f>tidc_county_spending!A56</f>
        <v>Culberson</v>
      </c>
      <c r="B5" s="2">
        <f>SUM(tidc_county_spending!H56:L56)</f>
        <v>6510</v>
      </c>
      <c r="C5" s="2">
        <f>SUM(tidc_county_spending!M56:Q56)</f>
        <v>0</v>
      </c>
      <c r="D5" s="2">
        <f>SUM(tidc_county_spending!R56:V56)</f>
        <v>2987673</v>
      </c>
      <c r="E5" s="2" t="str">
        <f>VLOOKUP(A5,tidc_county_spending!A$2:B$255,2,FALSE)</f>
        <v>rural</v>
      </c>
      <c r="F5" s="1">
        <f>SUM(tidc_county_spending!C56:G56)</f>
        <v>10920</v>
      </c>
      <c r="G5" s="8">
        <f t="shared" si="0"/>
        <v>0</v>
      </c>
      <c r="H5" s="7">
        <f t="shared" si="1"/>
        <v>273.59642857142859</v>
      </c>
      <c r="I5" s="5">
        <f t="shared" si="2"/>
        <v>2981163</v>
      </c>
      <c r="J5" s="7">
        <f t="shared" si="3"/>
        <v>0.59615384615384615</v>
      </c>
      <c r="L5" s="10" t="s">
        <v>288</v>
      </c>
      <c r="M5" s="11">
        <v>1.310915391486644</v>
      </c>
      <c r="N5" s="7">
        <v>7.5593783376701289</v>
      </c>
    </row>
    <row r="6" spans="1:14" x14ac:dyDescent="0.2">
      <c r="A6" t="str">
        <f>tidc_county_spending!A190</f>
        <v>Presidio</v>
      </c>
      <c r="B6" s="2">
        <f>SUM(tidc_county_spending!H190:L190)</f>
        <v>9826</v>
      </c>
      <c r="C6" s="2">
        <f>SUM(tidc_county_spending!M190:Q190)</f>
        <v>376</v>
      </c>
      <c r="D6" s="2">
        <f>SUM(tidc_county_spending!R190:V190)</f>
        <v>149311</v>
      </c>
      <c r="E6" s="2" t="str">
        <f>VLOOKUP(A6,tidc_county_spending!A$2:B$255,2,FALSE)</f>
        <v>rural</v>
      </c>
      <c r="F6" s="1">
        <f>SUM(tidc_county_spending!C190:G190)</f>
        <v>31802</v>
      </c>
      <c r="G6" s="8">
        <f t="shared" si="0"/>
        <v>1.1823155776366267E-2</v>
      </c>
      <c r="H6" s="7">
        <f t="shared" si="1"/>
        <v>4.6950191811835733</v>
      </c>
      <c r="I6" s="5">
        <f t="shared" si="2"/>
        <v>139109</v>
      </c>
      <c r="J6" s="7">
        <f t="shared" si="3"/>
        <v>0.32079743412364004</v>
      </c>
    </row>
    <row r="7" spans="1:14" x14ac:dyDescent="0.2">
      <c r="A7" t="str">
        <f>tidc_county_spending!A89</f>
        <v>Goliad</v>
      </c>
      <c r="B7" s="2">
        <f>SUM(tidc_county_spending!H89:L89)</f>
        <v>81412</v>
      </c>
      <c r="C7" s="2">
        <f>SUM(tidc_county_spending!M89:Q89)</f>
        <v>725</v>
      </c>
      <c r="D7" s="2">
        <f>SUM(tidc_county_spending!R89:V89)</f>
        <v>750904</v>
      </c>
      <c r="E7" s="2" t="str">
        <f>VLOOKUP(A7,tidc_county_spending!A$2:B$255,2,FALSE)</f>
        <v>rural</v>
      </c>
      <c r="F7" s="1">
        <f>SUM(tidc_county_spending!C89:G89)</f>
        <v>38369</v>
      </c>
      <c r="G7" s="8">
        <f t="shared" si="0"/>
        <v>1.8895462482733456E-2</v>
      </c>
      <c r="H7" s="7">
        <f t="shared" si="1"/>
        <v>19.570590841564805</v>
      </c>
      <c r="I7" s="5">
        <f t="shared" si="2"/>
        <v>668767</v>
      </c>
      <c r="J7" s="7">
        <f t="shared" si="3"/>
        <v>2.1407125544059005</v>
      </c>
    </row>
    <row r="8" spans="1:14" x14ac:dyDescent="0.2">
      <c r="A8" t="str">
        <f>tidc_county_spending!A215</f>
        <v>Starr</v>
      </c>
      <c r="B8" s="2">
        <f>SUM(tidc_county_spending!H215:L215)</f>
        <v>105022</v>
      </c>
      <c r="C8" s="2">
        <f>SUM(tidc_county_spending!M215:Q215)</f>
        <v>7280</v>
      </c>
      <c r="D8" s="2">
        <f>SUM(tidc_county_spending!R215:V215)</f>
        <v>5130586</v>
      </c>
      <c r="E8" s="2" t="str">
        <f>VLOOKUP(A8,tidc_county_spending!A$2:B$255,2,FALSE)</f>
        <v>medium</v>
      </c>
      <c r="F8" s="1">
        <f>SUM(tidc_county_spending!C215:G215)</f>
        <v>321982</v>
      </c>
      <c r="G8" s="8">
        <f t="shared" si="0"/>
        <v>2.2609959562956937E-2</v>
      </c>
      <c r="H8" s="7">
        <f t="shared" si="1"/>
        <v>15.934387636575957</v>
      </c>
      <c r="I8" s="5">
        <f t="shared" si="2"/>
        <v>5018284</v>
      </c>
      <c r="J8" s="7">
        <f t="shared" si="3"/>
        <v>0.3487834723680206</v>
      </c>
    </row>
    <row r="9" spans="1:14" x14ac:dyDescent="0.2">
      <c r="A9" t="str">
        <f>tidc_county_spending!A163</f>
        <v>Maverick</v>
      </c>
      <c r="B9" s="2">
        <f>SUM(tidc_county_spending!H163:L163)</f>
        <v>165495</v>
      </c>
      <c r="C9" s="2">
        <f>SUM(tidc_county_spending!M163:Q163)</f>
        <v>10375</v>
      </c>
      <c r="D9" s="2">
        <f>SUM(tidc_county_spending!R163:V163)</f>
        <v>185455</v>
      </c>
      <c r="E9" s="2" t="str">
        <f>VLOOKUP(A9,tidc_county_spending!A$2:B$255,2,FALSE)</f>
        <v>medium</v>
      </c>
      <c r="F9" s="1">
        <f>SUM(tidc_county_spending!C163:G163)</f>
        <v>288820</v>
      </c>
      <c r="G9" s="8">
        <f t="shared" si="0"/>
        <v>3.5922027560418256E-2</v>
      </c>
      <c r="H9" s="7">
        <f t="shared" si="1"/>
        <v>0.64211273457516793</v>
      </c>
      <c r="I9" s="5">
        <f t="shared" si="2"/>
        <v>9585</v>
      </c>
      <c r="J9" s="7">
        <f t="shared" si="3"/>
        <v>0.60892597465549481</v>
      </c>
    </row>
    <row r="10" spans="1:14" x14ac:dyDescent="0.2">
      <c r="A10" t="str">
        <f>tidc_county_spending!A14</f>
        <v>Bee</v>
      </c>
      <c r="B10" s="2">
        <f>SUM(tidc_county_spending!H14:L14)</f>
        <v>200547</v>
      </c>
      <c r="C10" s="2">
        <f>SUM(tidc_county_spending!M14:Q14)</f>
        <v>6644</v>
      </c>
      <c r="D10" s="2">
        <f>SUM(tidc_county_spending!R14:V14)</f>
        <v>6626071</v>
      </c>
      <c r="E10" s="2" t="str">
        <f>VLOOKUP(A10,tidc_county_spending!A$2:B$255,2,FALSE)</f>
        <v>rural</v>
      </c>
      <c r="F10" s="1">
        <f>SUM(tidc_county_spending!C14:G14)</f>
        <v>161154</v>
      </c>
      <c r="G10" s="8">
        <f t="shared" si="0"/>
        <v>4.1227645606066246E-2</v>
      </c>
      <c r="H10" s="7">
        <f t="shared" si="1"/>
        <v>41.11639177432766</v>
      </c>
      <c r="I10" s="5">
        <f t="shared" si="2"/>
        <v>6418880</v>
      </c>
      <c r="J10" s="7">
        <f t="shared" si="3"/>
        <v>1.285670849001576</v>
      </c>
    </row>
    <row r="11" spans="1:14" x14ac:dyDescent="0.2">
      <c r="A11" t="str">
        <f>tidc_county_spending!A36</f>
        <v>Castro</v>
      </c>
      <c r="B11" s="2">
        <f>SUM(tidc_county_spending!H36:L36)</f>
        <v>136724</v>
      </c>
      <c r="C11" s="2">
        <f>SUM(tidc_county_spending!M36:Q36)</f>
        <v>1600</v>
      </c>
      <c r="D11" s="2">
        <f>SUM(tidc_county_spending!R36:V36)</f>
        <v>151740</v>
      </c>
      <c r="E11" s="2" t="str">
        <f>VLOOKUP(A11,tidc_county_spending!A$2:B$255,2,FALSE)</f>
        <v>rural</v>
      </c>
      <c r="F11" s="1">
        <f>SUM(tidc_county_spending!C36:G36)</f>
        <v>36657</v>
      </c>
      <c r="G11" s="8">
        <f t="shared" si="0"/>
        <v>4.3647870802302424E-2</v>
      </c>
      <c r="H11" s="7">
        <f t="shared" si="1"/>
        <v>4.1394549472133564</v>
      </c>
      <c r="I11" s="5">
        <f t="shared" si="2"/>
        <v>13416</v>
      </c>
      <c r="J11" s="7">
        <f t="shared" si="3"/>
        <v>3.7734675505360502</v>
      </c>
    </row>
    <row r="12" spans="1:14" x14ac:dyDescent="0.2">
      <c r="A12" t="str">
        <f>tidc_county_spending!A133</f>
        <v>Kent</v>
      </c>
      <c r="B12" s="2">
        <f>SUM(tidc_county_spending!H133:L133)</f>
        <v>13164</v>
      </c>
      <c r="C12" s="2">
        <f>SUM(tidc_county_spending!M133:Q133)</f>
        <v>200</v>
      </c>
      <c r="D12" s="2">
        <f>SUM(tidc_county_spending!R133:V133)</f>
        <v>18364</v>
      </c>
      <c r="E12" s="2" t="str">
        <f>VLOOKUP(A12,tidc_county_spending!A$2:B$255,2,FALSE)</f>
        <v>rural</v>
      </c>
      <c r="F12" s="1">
        <f>SUM(tidc_county_spending!C133:G133)</f>
        <v>3757</v>
      </c>
      <c r="G12" s="8">
        <f t="shared" si="0"/>
        <v>5.3233963268565346E-2</v>
      </c>
      <c r="H12" s="7">
        <f t="shared" si="1"/>
        <v>4.8879425073196696</v>
      </c>
      <c r="I12" s="5">
        <f t="shared" si="2"/>
        <v>5000</v>
      </c>
      <c r="J12" s="7">
        <f t="shared" si="3"/>
        <v>3.5570934256055362</v>
      </c>
    </row>
    <row r="13" spans="1:14" x14ac:dyDescent="0.2">
      <c r="A13" t="str">
        <f>tidc_county_spending!A23</f>
        <v>Brewster</v>
      </c>
      <c r="B13" s="2">
        <f>SUM(tidc_county_spending!H23:L23)</f>
        <v>130525</v>
      </c>
      <c r="C13" s="2">
        <f>SUM(tidc_county_spending!M23:Q23)</f>
        <v>2522</v>
      </c>
      <c r="D13" s="2">
        <f>SUM(tidc_county_spending!R23:V23)</f>
        <v>533785</v>
      </c>
      <c r="E13" s="2" t="str">
        <f>VLOOKUP(A13,tidc_county_spending!A$2:B$255,2,FALSE)</f>
        <v>rural</v>
      </c>
      <c r="F13" s="1">
        <f>SUM(tidc_county_spending!C23:G23)</f>
        <v>46056</v>
      </c>
      <c r="G13" s="8">
        <f t="shared" si="0"/>
        <v>5.4759423310752127E-2</v>
      </c>
      <c r="H13" s="7">
        <f t="shared" si="1"/>
        <v>11.589912280701755</v>
      </c>
      <c r="I13" s="5">
        <f t="shared" si="2"/>
        <v>400738</v>
      </c>
      <c r="J13" s="7">
        <f t="shared" si="3"/>
        <v>2.8888092756644084</v>
      </c>
    </row>
    <row r="14" spans="1:14" x14ac:dyDescent="0.2">
      <c r="A14" t="str">
        <f>tidc_county_spending!A125</f>
        <v>Jim Hogg</v>
      </c>
      <c r="B14" s="2">
        <f>SUM(tidc_county_spending!H125:L125)</f>
        <v>2750</v>
      </c>
      <c r="C14" s="2">
        <f>SUM(tidc_county_spending!M125:Q125)</f>
        <v>1400</v>
      </c>
      <c r="D14" s="2">
        <f>SUM(tidc_county_spending!R125:V125)</f>
        <v>179393</v>
      </c>
      <c r="E14" s="2" t="str">
        <f>VLOOKUP(A14,tidc_county_spending!A$2:B$255,2,FALSE)</f>
        <v>rural</v>
      </c>
      <c r="F14" s="1">
        <f>SUM(tidc_county_spending!C125:G125)</f>
        <v>24758</v>
      </c>
      <c r="G14" s="8">
        <f t="shared" si="0"/>
        <v>5.6547378625090877E-2</v>
      </c>
      <c r="H14" s="7">
        <f t="shared" si="1"/>
        <v>7.2458599240649484</v>
      </c>
      <c r="I14" s="5">
        <f t="shared" si="2"/>
        <v>175243</v>
      </c>
      <c r="J14" s="7">
        <f t="shared" si="3"/>
        <v>0.16762258663866225</v>
      </c>
    </row>
    <row r="15" spans="1:14" x14ac:dyDescent="0.2">
      <c r="A15" t="str">
        <f>tidc_county_spending!A88</f>
        <v>Glasscock</v>
      </c>
      <c r="B15" s="2">
        <f>SUM(tidc_county_spending!H88:L88)</f>
        <v>22900</v>
      </c>
      <c r="C15" s="2">
        <f>SUM(tidc_county_spending!M88:Q88)</f>
        <v>400</v>
      </c>
      <c r="D15" s="2">
        <f>SUM(tidc_county_spending!R88:V88)</f>
        <v>28900</v>
      </c>
      <c r="E15" s="2" t="str">
        <f>VLOOKUP(A15,tidc_county_spending!A$2:B$255,2,FALSE)</f>
        <v>rural</v>
      </c>
      <c r="F15" s="1">
        <f>SUM(tidc_county_spending!C88:G88)</f>
        <v>6488</v>
      </c>
      <c r="G15" s="8">
        <f t="shared" si="0"/>
        <v>6.1652281134401972E-2</v>
      </c>
      <c r="H15" s="7">
        <f t="shared" si="1"/>
        <v>4.4543773119605428</v>
      </c>
      <c r="I15" s="5">
        <f t="shared" si="2"/>
        <v>5600</v>
      </c>
      <c r="J15" s="7">
        <f t="shared" si="3"/>
        <v>3.5912453760789149</v>
      </c>
    </row>
    <row r="16" spans="1:14" x14ac:dyDescent="0.2">
      <c r="A16" t="str">
        <f>tidc_county_spending!A66</f>
        <v>Donley</v>
      </c>
      <c r="B16" s="2">
        <f>SUM(tidc_county_spending!H66:L66)</f>
        <v>131599</v>
      </c>
      <c r="C16" s="2">
        <f>SUM(tidc_county_spending!M66:Q66)</f>
        <v>1030</v>
      </c>
      <c r="D16" s="2">
        <f>SUM(tidc_county_spending!R66:V66)</f>
        <v>158589</v>
      </c>
      <c r="E16" s="2" t="str">
        <f>VLOOKUP(A16,tidc_county_spending!A$2:B$255,2,FALSE)</f>
        <v>rural</v>
      </c>
      <c r="F16" s="1">
        <f>SUM(tidc_county_spending!C66:G66)</f>
        <v>16256</v>
      </c>
      <c r="G16" s="8">
        <f t="shared" si="0"/>
        <v>6.3361220472440943E-2</v>
      </c>
      <c r="H16" s="7">
        <f t="shared" si="1"/>
        <v>9.7557209645669296</v>
      </c>
      <c r="I16" s="5">
        <f t="shared" si="2"/>
        <v>25960</v>
      </c>
      <c r="J16" s="7">
        <f t="shared" si="3"/>
        <v>8.1587721456692908</v>
      </c>
    </row>
    <row r="17" spans="1:10" x14ac:dyDescent="0.2">
      <c r="A17" t="str">
        <f>tidc_county_spending!A52</f>
        <v>Cottle</v>
      </c>
      <c r="B17" s="2">
        <f>SUM(tidc_county_spending!H52:L52)</f>
        <v>70006</v>
      </c>
      <c r="C17" s="2">
        <f>SUM(tidc_county_spending!M52:Q52)</f>
        <v>450</v>
      </c>
      <c r="D17" s="2">
        <f>SUM(tidc_county_spending!R52:V52)</f>
        <v>82530</v>
      </c>
      <c r="E17" s="2" t="str">
        <f>VLOOKUP(A17,tidc_county_spending!A$2:B$255,2,FALSE)</f>
        <v>rural</v>
      </c>
      <c r="F17" s="1">
        <f>SUM(tidc_county_spending!C52:G52)</f>
        <v>6746</v>
      </c>
      <c r="G17" s="8">
        <f t="shared" si="0"/>
        <v>6.670619626445301E-2</v>
      </c>
      <c r="H17" s="7">
        <f t="shared" si="1"/>
        <v>12.233916394900682</v>
      </c>
      <c r="I17" s="5">
        <f t="shared" si="2"/>
        <v>12074</v>
      </c>
      <c r="J17" s="7">
        <f t="shared" si="3"/>
        <v>10.444115031129558</v>
      </c>
    </row>
    <row r="18" spans="1:10" x14ac:dyDescent="0.2">
      <c r="A18" t="str">
        <f>tidc_county_spending!A67</f>
        <v>Duval</v>
      </c>
      <c r="B18" s="2">
        <f>SUM(tidc_county_spending!H67:L67)</f>
        <v>24562</v>
      </c>
      <c r="C18" s="2">
        <f>SUM(tidc_county_spending!M67:Q67)</f>
        <v>3950</v>
      </c>
      <c r="D18" s="2">
        <f>SUM(tidc_county_spending!R67:V67)</f>
        <v>332130</v>
      </c>
      <c r="E18" s="2" t="str">
        <f>VLOOKUP(A18,tidc_county_spending!A$2:B$255,2,FALSE)</f>
        <v>rural</v>
      </c>
      <c r="F18" s="1">
        <f>SUM(tidc_county_spending!C67:G67)</f>
        <v>51966</v>
      </c>
      <c r="G18" s="8">
        <f t="shared" si="0"/>
        <v>7.6011238117230498E-2</v>
      </c>
      <c r="H18" s="7">
        <f t="shared" si="1"/>
        <v>6.3912943078166498</v>
      </c>
      <c r="I18" s="5">
        <f t="shared" si="2"/>
        <v>303618</v>
      </c>
      <c r="J18" s="7">
        <f t="shared" si="3"/>
        <v>0.54866643574644958</v>
      </c>
    </row>
    <row r="19" spans="1:10" x14ac:dyDescent="0.2">
      <c r="A19" t="str">
        <f>tidc_county_spending!A123</f>
        <v>Jeff Davis</v>
      </c>
      <c r="B19" s="2">
        <f>SUM(tidc_county_spending!H123:L123)</f>
        <v>9708</v>
      </c>
      <c r="C19" s="2">
        <f>SUM(tidc_county_spending!M123:Q123)</f>
        <v>878</v>
      </c>
      <c r="D19" s="2">
        <f>SUM(tidc_county_spending!R123:V123)</f>
        <v>71187</v>
      </c>
      <c r="E19" s="2" t="str">
        <f>VLOOKUP(A19,tidc_county_spending!A$2:B$255,2,FALSE)</f>
        <v>rural</v>
      </c>
      <c r="F19" s="1">
        <f>SUM(tidc_county_spending!C123:G123)</f>
        <v>11225</v>
      </c>
      <c r="G19" s="8">
        <f t="shared" si="0"/>
        <v>7.8218262806236075E-2</v>
      </c>
      <c r="H19" s="7">
        <f t="shared" si="1"/>
        <v>6.3418262806236081</v>
      </c>
      <c r="I19" s="5">
        <f t="shared" si="2"/>
        <v>60601</v>
      </c>
      <c r="J19" s="7">
        <f t="shared" si="3"/>
        <v>0.94307349665924278</v>
      </c>
    </row>
    <row r="20" spans="1:10" x14ac:dyDescent="0.2">
      <c r="A20" t="str">
        <f>tidc_county_spending!A116</f>
        <v>Hudspeth</v>
      </c>
      <c r="B20" s="2">
        <f>SUM(tidc_county_spending!H116:L116)</f>
        <v>28358</v>
      </c>
      <c r="C20" s="2">
        <f>SUM(tidc_county_spending!M116:Q116)</f>
        <v>1543</v>
      </c>
      <c r="D20" s="2">
        <f>SUM(tidc_county_spending!R116:V116)</f>
        <v>194278</v>
      </c>
      <c r="E20" s="2" t="str">
        <f>VLOOKUP(A20,tidc_county_spending!A$2:B$255,2,FALSE)</f>
        <v>rural</v>
      </c>
      <c r="F20" s="1">
        <f>SUM(tidc_county_spending!C116:G116)</f>
        <v>17692</v>
      </c>
      <c r="G20" s="8">
        <f t="shared" si="0"/>
        <v>8.7214560253221801E-2</v>
      </c>
      <c r="H20" s="7">
        <f t="shared" si="1"/>
        <v>10.981121410807145</v>
      </c>
      <c r="I20" s="5">
        <f t="shared" si="2"/>
        <v>164377</v>
      </c>
      <c r="J20" s="7">
        <f t="shared" si="3"/>
        <v>1.6900859145376441</v>
      </c>
    </row>
    <row r="21" spans="1:10" x14ac:dyDescent="0.2">
      <c r="A21" t="str">
        <f>tidc_county_spending!A46</f>
        <v>Colorado</v>
      </c>
      <c r="B21" s="2">
        <f>SUM(tidc_county_spending!H46:L46)</f>
        <v>21243</v>
      </c>
      <c r="C21" s="2">
        <f>SUM(tidc_county_spending!M46:Q46)</f>
        <v>9800</v>
      </c>
      <c r="D21" s="2">
        <f>SUM(tidc_county_spending!R46:V46)</f>
        <v>1114607</v>
      </c>
      <c r="E21" s="2" t="str">
        <f>VLOOKUP(A21,tidc_county_spending!A$2:B$255,2,FALSE)</f>
        <v>rural</v>
      </c>
      <c r="F21" s="1">
        <f>SUM(tidc_county_spending!C46:G46)</f>
        <v>108146</v>
      </c>
      <c r="G21" s="8">
        <f t="shared" si="0"/>
        <v>9.0618238307473231E-2</v>
      </c>
      <c r="H21" s="7">
        <f t="shared" si="1"/>
        <v>10.306502320936511</v>
      </c>
      <c r="I21" s="5">
        <f t="shared" si="2"/>
        <v>1083564</v>
      </c>
      <c r="J21" s="7">
        <f t="shared" si="3"/>
        <v>0.28704713997743792</v>
      </c>
    </row>
    <row r="22" spans="1:10" x14ac:dyDescent="0.2">
      <c r="A22" t="str">
        <f>tidc_county_spending!A150</f>
        <v>Live Oak</v>
      </c>
      <c r="B22" s="2">
        <f>SUM(tidc_county_spending!H150:L150)</f>
        <v>80233</v>
      </c>
      <c r="C22" s="2">
        <f>SUM(tidc_county_spending!M150:Q150)</f>
        <v>5705</v>
      </c>
      <c r="D22" s="2">
        <f>SUM(tidc_county_spending!R150:V150)</f>
        <v>574973</v>
      </c>
      <c r="E22" s="2" t="str">
        <f>VLOOKUP(A22,tidc_county_spending!A$2:B$255,2,FALSE)</f>
        <v>rural</v>
      </c>
      <c r="F22" s="1">
        <f>SUM(tidc_county_spending!C150:G150)</f>
        <v>58833</v>
      </c>
      <c r="G22" s="8">
        <f t="shared" si="0"/>
        <v>9.696938792854351E-2</v>
      </c>
      <c r="H22" s="7">
        <f t="shared" si="1"/>
        <v>9.7729675522240917</v>
      </c>
      <c r="I22" s="5">
        <f t="shared" si="2"/>
        <v>489035</v>
      </c>
      <c r="J22" s="7">
        <f t="shared" si="3"/>
        <v>1.4607108255570853</v>
      </c>
    </row>
    <row r="23" spans="1:10" x14ac:dyDescent="0.2">
      <c r="A23" t="str">
        <f>tidc_county_spending!A45</f>
        <v>Collingsworth</v>
      </c>
      <c r="B23" s="2">
        <f>SUM(tidc_county_spending!H45:L45)</f>
        <v>107355</v>
      </c>
      <c r="C23" s="2">
        <f>SUM(tidc_county_spending!M45:Q45)</f>
        <v>1410</v>
      </c>
      <c r="D23" s="2">
        <f>SUM(tidc_county_spending!R45:V45)</f>
        <v>123013</v>
      </c>
      <c r="E23" s="2" t="str">
        <f>VLOOKUP(A23,tidc_county_spending!A$2:B$255,2,FALSE)</f>
        <v>rural</v>
      </c>
      <c r="F23" s="1">
        <f>SUM(tidc_county_spending!C45:G45)</f>
        <v>13703</v>
      </c>
      <c r="G23" s="8">
        <f t="shared" si="0"/>
        <v>0.1028971758009195</v>
      </c>
      <c r="H23" s="7">
        <f t="shared" si="1"/>
        <v>8.9770853097861778</v>
      </c>
      <c r="I23" s="5">
        <f t="shared" si="2"/>
        <v>14248</v>
      </c>
      <c r="J23" s="7">
        <f t="shared" si="3"/>
        <v>7.9373129971539083</v>
      </c>
    </row>
    <row r="24" spans="1:10" x14ac:dyDescent="0.2">
      <c r="A24" t="str">
        <f>tidc_county_spending!A204</f>
        <v>San Augustine</v>
      </c>
      <c r="B24" s="2">
        <f>SUM(tidc_county_spending!H204:L204)</f>
        <v>240601</v>
      </c>
      <c r="C24" s="2">
        <f>SUM(tidc_county_spending!M204:Q204)</f>
        <v>4675</v>
      </c>
      <c r="D24" s="2">
        <f>SUM(tidc_county_spending!R204:V204)</f>
        <v>258167</v>
      </c>
      <c r="E24" s="2" t="str">
        <f>VLOOKUP(A24,tidc_county_spending!A$2:B$255,2,FALSE)</f>
        <v>rural</v>
      </c>
      <c r="F24" s="1">
        <f>SUM(tidc_county_spending!C204:G204)</f>
        <v>41362</v>
      </c>
      <c r="G24" s="8">
        <f t="shared" si="0"/>
        <v>0.11302644939799816</v>
      </c>
      <c r="H24" s="7">
        <f t="shared" si="1"/>
        <v>6.2416469222958275</v>
      </c>
      <c r="I24" s="5">
        <f t="shared" si="2"/>
        <v>12891</v>
      </c>
      <c r="J24" s="7">
        <f t="shared" si="3"/>
        <v>5.929984043324791</v>
      </c>
    </row>
    <row r="25" spans="1:10" x14ac:dyDescent="0.2">
      <c r="A25" t="str">
        <f>tidc_county_spending!A186</f>
        <v>Parmer</v>
      </c>
      <c r="B25" s="2">
        <f>SUM(tidc_county_spending!H186:L186)</f>
        <v>149799</v>
      </c>
      <c r="C25" s="2">
        <f>SUM(tidc_county_spending!M186:Q186)</f>
        <v>5582</v>
      </c>
      <c r="D25" s="2">
        <f>SUM(tidc_county_spending!R186:V186)</f>
        <v>169026</v>
      </c>
      <c r="E25" s="2" t="str">
        <f>VLOOKUP(A25,tidc_county_spending!A$2:B$255,2,FALSE)</f>
        <v>rural</v>
      </c>
      <c r="F25" s="1">
        <f>SUM(tidc_county_spending!C186:G186)</f>
        <v>47659</v>
      </c>
      <c r="G25" s="8">
        <f t="shared" si="0"/>
        <v>0.11712373318785539</v>
      </c>
      <c r="H25" s="7">
        <f t="shared" si="1"/>
        <v>3.5465704274114018</v>
      </c>
      <c r="I25" s="5">
        <f t="shared" si="2"/>
        <v>13645</v>
      </c>
      <c r="J25" s="7">
        <f t="shared" si="3"/>
        <v>3.2602656371304475</v>
      </c>
    </row>
    <row r="26" spans="1:10" x14ac:dyDescent="0.2">
      <c r="A26" t="str">
        <f>tidc_county_spending!A160</f>
        <v>Martin</v>
      </c>
      <c r="B26" s="2">
        <f>SUM(tidc_county_spending!H160:L160)</f>
        <v>71600</v>
      </c>
      <c r="C26" s="2">
        <f>SUM(tidc_county_spending!M160:Q160)</f>
        <v>3414</v>
      </c>
      <c r="D26" s="2">
        <f>SUM(tidc_county_spending!R160:V160)</f>
        <v>82403</v>
      </c>
      <c r="E26" s="2" t="str">
        <f>VLOOKUP(A26,tidc_county_spending!A$2:B$255,2,FALSE)</f>
        <v>rural</v>
      </c>
      <c r="F26" s="1">
        <f>SUM(tidc_county_spending!C160:G160)</f>
        <v>27759</v>
      </c>
      <c r="G26" s="8">
        <f t="shared" si="0"/>
        <v>0.12298713930617097</v>
      </c>
      <c r="H26" s="7">
        <f t="shared" si="1"/>
        <v>2.9685147159479808</v>
      </c>
      <c r="I26" s="5">
        <f t="shared" si="2"/>
        <v>7389</v>
      </c>
      <c r="J26" s="7">
        <f t="shared" si="3"/>
        <v>2.7023307756043087</v>
      </c>
    </row>
    <row r="27" spans="1:10" x14ac:dyDescent="0.2">
      <c r="A27" t="str">
        <f>tidc_county_spending!A42</f>
        <v>Coke</v>
      </c>
      <c r="B27" s="2">
        <f>SUM(tidc_county_spending!H42:L42)</f>
        <v>109694</v>
      </c>
      <c r="C27" s="2">
        <f>SUM(tidc_county_spending!M42:Q42)</f>
        <v>2240</v>
      </c>
      <c r="D27" s="2">
        <f>SUM(tidc_county_spending!R42:V42)</f>
        <v>126919</v>
      </c>
      <c r="E27" s="2" t="str">
        <f>VLOOKUP(A27,tidc_county_spending!A$2:B$255,2,FALSE)</f>
        <v>rural</v>
      </c>
      <c r="F27" s="1">
        <f>SUM(tidc_county_spending!C42:G42)</f>
        <v>16754</v>
      </c>
      <c r="G27" s="8">
        <f t="shared" si="0"/>
        <v>0.13369941506505909</v>
      </c>
      <c r="H27" s="7">
        <f t="shared" si="1"/>
        <v>7.5754446699295688</v>
      </c>
      <c r="I27" s="5">
        <f t="shared" si="2"/>
        <v>14985</v>
      </c>
      <c r="J27" s="7">
        <f t="shared" si="3"/>
        <v>6.6810313954876444</v>
      </c>
    </row>
    <row r="28" spans="1:10" x14ac:dyDescent="0.2">
      <c r="A28" t="str">
        <f>tidc_county_spending!A233</f>
        <v>Uvalde</v>
      </c>
      <c r="B28" s="2">
        <f>SUM(tidc_county_spending!H233:L233)</f>
        <v>913688</v>
      </c>
      <c r="C28" s="2">
        <f>SUM(tidc_county_spending!M233:Q233)</f>
        <v>18250</v>
      </c>
      <c r="D28" s="2">
        <f>SUM(tidc_county_spending!R233:V233)</f>
        <v>1196737</v>
      </c>
      <c r="E28" s="2" t="str">
        <f>VLOOKUP(A28,tidc_county_spending!A$2:B$255,2,FALSE)</f>
        <v>rural</v>
      </c>
      <c r="F28" s="1">
        <f>SUM(tidc_county_spending!C233:G233)</f>
        <v>129109</v>
      </c>
      <c r="G28" s="8">
        <f t="shared" si="0"/>
        <v>0.14135343004747927</v>
      </c>
      <c r="H28" s="7">
        <f t="shared" si="1"/>
        <v>9.2691988939578192</v>
      </c>
      <c r="I28" s="5">
        <f t="shared" si="2"/>
        <v>264799</v>
      </c>
      <c r="J28" s="7">
        <f t="shared" si="3"/>
        <v>7.2182264598130264</v>
      </c>
    </row>
    <row r="29" spans="1:10" x14ac:dyDescent="0.2">
      <c r="A29" t="str">
        <f>tidc_county_spending!A144</f>
        <v>Lavaca</v>
      </c>
      <c r="B29" s="2">
        <f>SUM(tidc_county_spending!H144:L144)</f>
        <v>114990</v>
      </c>
      <c r="C29" s="2">
        <f>SUM(tidc_county_spending!M144:Q144)</f>
        <v>14560</v>
      </c>
      <c r="D29" s="2">
        <f>SUM(tidc_county_spending!R144:V144)</f>
        <v>1362917</v>
      </c>
      <c r="E29" s="2" t="str">
        <f>VLOOKUP(A29,tidc_county_spending!A$2:B$255,2,FALSE)</f>
        <v>rural</v>
      </c>
      <c r="F29" s="1">
        <f>SUM(tidc_county_spending!C144:G144)</f>
        <v>102953</v>
      </c>
      <c r="G29" s="8">
        <f t="shared" si="0"/>
        <v>0.14142375647139957</v>
      </c>
      <c r="H29" s="7">
        <f t="shared" si="1"/>
        <v>13.23824463590182</v>
      </c>
      <c r="I29" s="5">
        <f t="shared" si="2"/>
        <v>1233367</v>
      </c>
      <c r="J29" s="7">
        <f t="shared" si="3"/>
        <v>1.2583411848124872</v>
      </c>
    </row>
    <row r="30" spans="1:10" x14ac:dyDescent="0.2">
      <c r="A30" t="str">
        <f>tidc_county_spending!A34</f>
        <v>Carson</v>
      </c>
      <c r="B30" s="2">
        <f>SUM(tidc_county_spending!H34:L34)</f>
        <v>264704</v>
      </c>
      <c r="C30" s="2">
        <f>SUM(tidc_county_spending!M34:Q34)</f>
        <v>4488</v>
      </c>
      <c r="D30" s="2">
        <f>SUM(tidc_county_spending!R34:V34)</f>
        <v>298805</v>
      </c>
      <c r="E30" s="2" t="str">
        <f>VLOOKUP(A30,tidc_county_spending!A$2:B$255,2,FALSE)</f>
        <v>rural</v>
      </c>
      <c r="F30" s="1">
        <f>SUM(tidc_county_spending!C34:G34)</f>
        <v>29296</v>
      </c>
      <c r="G30" s="8">
        <f t="shared" si="0"/>
        <v>0.15319497542326596</v>
      </c>
      <c r="H30" s="7">
        <f t="shared" si="1"/>
        <v>10.19951529219006</v>
      </c>
      <c r="I30" s="5">
        <f t="shared" si="2"/>
        <v>29613</v>
      </c>
      <c r="J30" s="7">
        <f t="shared" si="3"/>
        <v>9.1886947023484442</v>
      </c>
    </row>
    <row r="31" spans="1:10" x14ac:dyDescent="0.2">
      <c r="A31" t="str">
        <f>tidc_county_spending!A60</f>
        <v>Deaf Smith</v>
      </c>
      <c r="B31" s="2">
        <f>SUM(tidc_county_spending!H60:L60)</f>
        <v>794686</v>
      </c>
      <c r="C31" s="2">
        <f>SUM(tidc_county_spending!M60:Q60)</f>
        <v>15638</v>
      </c>
      <c r="D31" s="2">
        <f>SUM(tidc_county_spending!R60:V60)</f>
        <v>934560</v>
      </c>
      <c r="E31" s="2" t="str">
        <f>VLOOKUP(A31,tidc_county_spending!A$2:B$255,2,FALSE)</f>
        <v>rural</v>
      </c>
      <c r="F31" s="1">
        <f>SUM(tidc_county_spending!C60:G60)</f>
        <v>95312</v>
      </c>
      <c r="G31" s="8">
        <f t="shared" si="0"/>
        <v>0.16407168037602821</v>
      </c>
      <c r="H31" s="7">
        <f t="shared" si="1"/>
        <v>9.8052711096189356</v>
      </c>
      <c r="I31" s="5">
        <f t="shared" si="2"/>
        <v>124236</v>
      </c>
      <c r="J31" s="7">
        <f t="shared" si="3"/>
        <v>8.5018045996306864</v>
      </c>
    </row>
    <row r="32" spans="1:10" x14ac:dyDescent="0.2">
      <c r="A32" t="str">
        <f>tidc_county_spending!A255</f>
        <v>Zavala</v>
      </c>
      <c r="B32" s="2">
        <f>SUM(tidc_county_spending!H255:L255)</f>
        <v>74411</v>
      </c>
      <c r="C32" s="2">
        <f>SUM(tidc_county_spending!M255:Q255)</f>
        <v>9370</v>
      </c>
      <c r="D32" s="2">
        <f>SUM(tidc_county_spending!R255:V255)</f>
        <v>96321</v>
      </c>
      <c r="E32" s="2" t="str">
        <f>VLOOKUP(A32,tidc_county_spending!A$2:B$255,2,FALSE)</f>
        <v>rural</v>
      </c>
      <c r="F32" s="1">
        <f>SUM(tidc_county_spending!C255:G255)</f>
        <v>55820</v>
      </c>
      <c r="G32" s="8">
        <f t="shared" si="0"/>
        <v>0.16786098172697958</v>
      </c>
      <c r="H32" s="7">
        <f t="shared" si="1"/>
        <v>1.725564313865998</v>
      </c>
      <c r="I32" s="5">
        <f t="shared" si="2"/>
        <v>12540</v>
      </c>
      <c r="J32" s="7">
        <f t="shared" si="3"/>
        <v>1.5009136510211394</v>
      </c>
    </row>
    <row r="33" spans="1:10" x14ac:dyDescent="0.2">
      <c r="A33" t="str">
        <f>tidc_county_spending!A205</f>
        <v>San Jacinto</v>
      </c>
      <c r="B33" s="2">
        <f>SUM(tidc_county_spending!H205:L205)</f>
        <v>715335</v>
      </c>
      <c r="C33" s="2">
        <f>SUM(tidc_county_spending!M205:Q205)</f>
        <v>25732</v>
      </c>
      <c r="D33" s="2">
        <f>SUM(tidc_county_spending!R205:V205)</f>
        <v>764824</v>
      </c>
      <c r="E33" s="2" t="str">
        <f>VLOOKUP(A33,tidc_county_spending!A$2:B$255,2,FALSE)</f>
        <v>rural</v>
      </c>
      <c r="F33" s="1">
        <f>SUM(tidc_county_spending!C205:G205)</f>
        <v>145017</v>
      </c>
      <c r="G33" s="8">
        <f t="shared" si="0"/>
        <v>0.17744126550680264</v>
      </c>
      <c r="H33" s="7">
        <f t="shared" si="1"/>
        <v>5.2740299413172247</v>
      </c>
      <c r="I33" s="5">
        <f t="shared" si="2"/>
        <v>23757</v>
      </c>
      <c r="J33" s="7">
        <f t="shared" si="3"/>
        <v>5.1102077687443543</v>
      </c>
    </row>
    <row r="34" spans="1:10" x14ac:dyDescent="0.2">
      <c r="A34" t="str">
        <f>tidc_county_spending!A207</f>
        <v>San Saba</v>
      </c>
      <c r="B34" s="2">
        <f>SUM(tidc_county_spending!H207:L207)</f>
        <v>103831</v>
      </c>
      <c r="C34" s="2">
        <f>SUM(tidc_county_spending!M207:Q207)</f>
        <v>5648</v>
      </c>
      <c r="D34" s="2">
        <f>SUM(tidc_county_spending!R207:V207)</f>
        <v>173394</v>
      </c>
      <c r="E34" s="2" t="str">
        <f>VLOOKUP(A34,tidc_county_spending!A$2:B$255,2,FALSE)</f>
        <v>rural</v>
      </c>
      <c r="F34" s="1">
        <f>SUM(tidc_county_spending!C207:G207)</f>
        <v>30302</v>
      </c>
      <c r="G34" s="8">
        <f t="shared" si="0"/>
        <v>0.18639033727146723</v>
      </c>
      <c r="H34" s="7">
        <f t="shared" si="1"/>
        <v>5.722196554682859</v>
      </c>
      <c r="I34" s="5">
        <f t="shared" si="2"/>
        <v>63915</v>
      </c>
      <c r="J34" s="7">
        <f t="shared" si="3"/>
        <v>3.6129298396145471</v>
      </c>
    </row>
    <row r="35" spans="1:10" x14ac:dyDescent="0.2">
      <c r="A35" t="str">
        <f>tidc_county_spending!A119</f>
        <v>Irion</v>
      </c>
      <c r="B35" s="2">
        <f>SUM(tidc_county_spending!H119:L119)</f>
        <v>41687</v>
      </c>
      <c r="C35" s="2">
        <f>SUM(tidc_county_spending!M119:Q119)</f>
        <v>1500</v>
      </c>
      <c r="D35" s="2">
        <f>SUM(tidc_county_spending!R119:V119)</f>
        <v>55813</v>
      </c>
      <c r="E35" s="2" t="str">
        <f>VLOOKUP(A35,tidc_county_spending!A$2:B$255,2,FALSE)</f>
        <v>rural</v>
      </c>
      <c r="F35" s="1">
        <f>SUM(tidc_county_spending!C119:G119)</f>
        <v>7933</v>
      </c>
      <c r="G35" s="8">
        <f t="shared" si="0"/>
        <v>0.18908357494012354</v>
      </c>
      <c r="H35" s="7">
        <f t="shared" si="1"/>
        <v>7.0355477120887429</v>
      </c>
      <c r="I35" s="5">
        <f t="shared" si="2"/>
        <v>12626</v>
      </c>
      <c r="J35" s="7">
        <f t="shared" si="3"/>
        <v>5.44396823395941</v>
      </c>
    </row>
    <row r="36" spans="1:10" x14ac:dyDescent="0.2">
      <c r="A36" t="str">
        <f>tidc_county_spending!A24</f>
        <v>Briscoe</v>
      </c>
      <c r="B36" s="2">
        <f>SUM(tidc_county_spending!H24:L24)</f>
        <v>8500</v>
      </c>
      <c r="C36" s="2">
        <f>SUM(tidc_county_spending!M24:Q24)</f>
        <v>1700</v>
      </c>
      <c r="D36" s="2">
        <f>SUM(tidc_county_spending!R24:V24)</f>
        <v>15200</v>
      </c>
      <c r="E36" s="2" t="str">
        <f>VLOOKUP(A36,tidc_county_spending!A$2:B$255,2,FALSE)</f>
        <v>rural</v>
      </c>
      <c r="F36" s="1">
        <f>SUM(tidc_county_spending!C24:G24)</f>
        <v>7571</v>
      </c>
      <c r="G36" s="8">
        <f t="shared" si="0"/>
        <v>0.22454101175538238</v>
      </c>
      <c r="H36" s="7">
        <f t="shared" si="1"/>
        <v>2.0076608109893015</v>
      </c>
      <c r="I36" s="5">
        <f t="shared" si="2"/>
        <v>5000</v>
      </c>
      <c r="J36" s="7">
        <f t="shared" si="3"/>
        <v>1.3472460705322942</v>
      </c>
    </row>
    <row r="37" spans="1:10" x14ac:dyDescent="0.2">
      <c r="A37" t="str">
        <f>tidc_county_spending!A81</f>
        <v>Franklin</v>
      </c>
      <c r="B37" s="2">
        <f>SUM(tidc_county_spending!H81:L81)</f>
        <v>204328</v>
      </c>
      <c r="C37" s="2">
        <f>SUM(tidc_county_spending!M81:Q81)</f>
        <v>12550</v>
      </c>
      <c r="D37" s="2">
        <f>SUM(tidc_county_spending!R81:V81)</f>
        <v>278372</v>
      </c>
      <c r="E37" s="2" t="str">
        <f>VLOOKUP(A37,tidc_county_spending!A$2:B$255,2,FALSE)</f>
        <v>rural</v>
      </c>
      <c r="F37" s="1">
        <f>SUM(tidc_county_spending!C81:G81)</f>
        <v>53970</v>
      </c>
      <c r="G37" s="8">
        <f t="shared" si="0"/>
        <v>0.23253659440429869</v>
      </c>
      <c r="H37" s="7">
        <f t="shared" si="1"/>
        <v>5.1579025384472859</v>
      </c>
      <c r="I37" s="5">
        <f t="shared" si="2"/>
        <v>61494</v>
      </c>
      <c r="J37" s="7">
        <f t="shared" si="3"/>
        <v>4.018491754678525</v>
      </c>
    </row>
    <row r="38" spans="1:10" x14ac:dyDescent="0.2">
      <c r="A38" t="str">
        <f>tidc_county_spending!A28</f>
        <v>Burnet</v>
      </c>
      <c r="B38" s="2">
        <f>SUM(tidc_county_spending!H28:L28)</f>
        <v>486699</v>
      </c>
      <c r="C38" s="2">
        <f>SUM(tidc_county_spending!M28:Q28)</f>
        <v>60411</v>
      </c>
      <c r="D38" s="2">
        <f>SUM(tidc_county_spending!R28:V28)</f>
        <v>5064627</v>
      </c>
      <c r="E38" s="2" t="str">
        <f>VLOOKUP(A38,tidc_county_spending!A$2:B$255,2,FALSE)</f>
        <v>medium</v>
      </c>
      <c r="F38" s="1">
        <f>SUM(tidc_county_spending!C28:G28)</f>
        <v>251002</v>
      </c>
      <c r="G38" s="8">
        <f t="shared" si="0"/>
        <v>0.24067935713659652</v>
      </c>
      <c r="H38" s="7">
        <f t="shared" si="1"/>
        <v>20.177636034772632</v>
      </c>
      <c r="I38" s="5">
        <f t="shared" si="2"/>
        <v>4517517</v>
      </c>
      <c r="J38" s="7">
        <f t="shared" si="3"/>
        <v>2.1797037473804988</v>
      </c>
    </row>
    <row r="39" spans="1:10" x14ac:dyDescent="0.2">
      <c r="A39" t="str">
        <f>tidc_county_spending!A49</f>
        <v>Concho</v>
      </c>
      <c r="B39" s="2">
        <f>SUM(tidc_county_spending!H49:L49)</f>
        <v>303844</v>
      </c>
      <c r="C39" s="2">
        <f>SUM(tidc_county_spending!M49:Q49)</f>
        <v>3543</v>
      </c>
      <c r="D39" s="2">
        <f>SUM(tidc_county_spending!R49:V49)</f>
        <v>333897</v>
      </c>
      <c r="E39" s="2" t="str">
        <f>VLOOKUP(A39,tidc_county_spending!A$2:B$255,2,FALSE)</f>
        <v>rural</v>
      </c>
      <c r="F39" s="1">
        <f>SUM(tidc_county_spending!C49:G49)</f>
        <v>14163</v>
      </c>
      <c r="G39" s="8">
        <f t="shared" si="0"/>
        <v>0.25015886464732046</v>
      </c>
      <c r="H39" s="7">
        <f t="shared" si="1"/>
        <v>23.575301842829909</v>
      </c>
      <c r="I39" s="5">
        <f t="shared" si="2"/>
        <v>26510</v>
      </c>
      <c r="J39" s="7">
        <f t="shared" si="3"/>
        <v>21.703523264845018</v>
      </c>
    </row>
    <row r="40" spans="1:10" x14ac:dyDescent="0.2">
      <c r="A40" t="str">
        <f>tidc_county_spending!A245</f>
        <v>Wilbarger</v>
      </c>
      <c r="B40" s="2">
        <f>SUM(tidc_county_spending!H245:L245)</f>
        <v>582807</v>
      </c>
      <c r="C40" s="2">
        <f>SUM(tidc_county_spending!M245:Q245)</f>
        <v>16051</v>
      </c>
      <c r="D40" s="2">
        <f>SUM(tidc_county_spending!R245:V245)</f>
        <v>675608</v>
      </c>
      <c r="E40" s="2" t="str">
        <f>VLOOKUP(A40,tidc_county_spending!A$2:B$255,2,FALSE)</f>
        <v>rural</v>
      </c>
      <c r="F40" s="1">
        <f>SUM(tidc_county_spending!C245:G245)</f>
        <v>62314</v>
      </c>
      <c r="G40" s="8">
        <f t="shared" si="0"/>
        <v>0.25758256571556953</v>
      </c>
      <c r="H40" s="7">
        <f t="shared" si="1"/>
        <v>10.841993773469847</v>
      </c>
      <c r="I40" s="5">
        <f t="shared" si="2"/>
        <v>76750</v>
      </c>
      <c r="J40" s="7">
        <f t="shared" si="3"/>
        <v>9.6103283371313033</v>
      </c>
    </row>
    <row r="41" spans="1:10" x14ac:dyDescent="0.2">
      <c r="A41" t="str">
        <f>tidc_county_spending!A246</f>
        <v>Willacy</v>
      </c>
      <c r="B41" s="2">
        <f>SUM(tidc_county_spending!H246:L246)</f>
        <v>672525</v>
      </c>
      <c r="C41" s="2">
        <f>SUM(tidc_county_spending!M246:Q246)</f>
        <v>28521</v>
      </c>
      <c r="D41" s="2">
        <f>SUM(tidc_county_spending!R246:V246)</f>
        <v>1905266</v>
      </c>
      <c r="E41" s="2" t="str">
        <f>VLOOKUP(A41,tidc_county_spending!A$2:B$255,2,FALSE)</f>
        <v>rural</v>
      </c>
      <c r="F41" s="1">
        <f>SUM(tidc_county_spending!C246:G246)</f>
        <v>104594</v>
      </c>
      <c r="G41" s="8">
        <f t="shared" si="0"/>
        <v>0.27268294548444461</v>
      </c>
      <c r="H41" s="7">
        <f t="shared" si="1"/>
        <v>18.21582499952196</v>
      </c>
      <c r="I41" s="5">
        <f t="shared" si="2"/>
        <v>1204220</v>
      </c>
      <c r="J41" s="7">
        <f t="shared" si="3"/>
        <v>6.7025450790676331</v>
      </c>
    </row>
    <row r="42" spans="1:10" x14ac:dyDescent="0.2">
      <c r="A42" t="str">
        <f>tidc_county_spending!A211</f>
        <v>Shelby</v>
      </c>
      <c r="B42" s="2">
        <f>SUM(tidc_county_spending!H211:L211)</f>
        <v>696380</v>
      </c>
      <c r="C42" s="2">
        <f>SUM(tidc_county_spending!M211:Q211)</f>
        <v>33536</v>
      </c>
      <c r="D42" s="2">
        <f>SUM(tidc_county_spending!R211:V211)</f>
        <v>758177</v>
      </c>
      <c r="E42" s="2" t="str">
        <f>VLOOKUP(A42,tidc_county_spending!A$2:B$255,2,FALSE)</f>
        <v>rural</v>
      </c>
      <c r="F42" s="1">
        <f>SUM(tidc_county_spending!C211:G211)</f>
        <v>120622</v>
      </c>
      <c r="G42" s="8">
        <f t="shared" si="0"/>
        <v>0.27802556747525325</v>
      </c>
      <c r="H42" s="7">
        <f t="shared" si="1"/>
        <v>6.2855615061929004</v>
      </c>
      <c r="I42" s="5">
        <f t="shared" si="2"/>
        <v>28261</v>
      </c>
      <c r="J42" s="7">
        <f t="shared" si="3"/>
        <v>6.0512675962925506</v>
      </c>
    </row>
    <row r="43" spans="1:10" x14ac:dyDescent="0.2">
      <c r="A43" t="str">
        <f>tidc_county_spending!A174</f>
        <v>Motley</v>
      </c>
      <c r="B43" s="2">
        <f>SUM(tidc_county_spending!H174:L174)</f>
        <v>19137</v>
      </c>
      <c r="C43" s="2">
        <f>SUM(tidc_county_spending!M174:Q174)</f>
        <v>1600</v>
      </c>
      <c r="D43" s="2">
        <f>SUM(tidc_county_spending!R174:V174)</f>
        <v>27037</v>
      </c>
      <c r="E43" s="2" t="str">
        <f>VLOOKUP(A43,tidc_county_spending!A$2:B$255,2,FALSE)</f>
        <v>rural</v>
      </c>
      <c r="F43" s="1">
        <f>SUM(tidc_county_spending!C174:G174)</f>
        <v>5689</v>
      </c>
      <c r="G43" s="8">
        <f t="shared" si="0"/>
        <v>0.28124450694322378</v>
      </c>
      <c r="H43" s="7">
        <f t="shared" si="1"/>
        <v>4.7525048338899634</v>
      </c>
      <c r="I43" s="5">
        <f t="shared" si="2"/>
        <v>6300</v>
      </c>
      <c r="J43" s="7">
        <f t="shared" si="3"/>
        <v>3.6451045878010193</v>
      </c>
    </row>
    <row r="44" spans="1:10" x14ac:dyDescent="0.2">
      <c r="A44" t="str">
        <f>tidc_county_spending!A40</f>
        <v>Clay</v>
      </c>
      <c r="B44" s="2">
        <f>SUM(tidc_county_spending!H40:L40)</f>
        <v>173248</v>
      </c>
      <c r="C44" s="2">
        <f>SUM(tidc_county_spending!M40:Q40)</f>
        <v>15145</v>
      </c>
      <c r="D44" s="2">
        <f>SUM(tidc_county_spending!R40:V40)</f>
        <v>226738</v>
      </c>
      <c r="E44" s="2" t="str">
        <f>VLOOKUP(A44,tidc_county_spending!A$2:B$255,2,FALSE)</f>
        <v>rural</v>
      </c>
      <c r="F44" s="1">
        <f>SUM(tidc_county_spending!C40:G40)</f>
        <v>51722</v>
      </c>
      <c r="G44" s="8">
        <f t="shared" si="0"/>
        <v>0.29281543637137003</v>
      </c>
      <c r="H44" s="7">
        <f t="shared" si="1"/>
        <v>4.3837825296778936</v>
      </c>
      <c r="I44" s="5">
        <f t="shared" si="2"/>
        <v>38345</v>
      </c>
      <c r="J44" s="7">
        <f t="shared" si="3"/>
        <v>3.6424152198290862</v>
      </c>
    </row>
    <row r="45" spans="1:10" x14ac:dyDescent="0.2">
      <c r="A45" t="str">
        <f>tidc_county_spending!A64</f>
        <v>Dickens</v>
      </c>
      <c r="B45" s="2">
        <f>SUM(tidc_county_spending!H64:L64)</f>
        <v>20991</v>
      </c>
      <c r="C45" s="2">
        <f>SUM(tidc_county_spending!M64:Q64)</f>
        <v>3000</v>
      </c>
      <c r="D45" s="2">
        <f>SUM(tidc_county_spending!R64:V64)</f>
        <v>29091</v>
      </c>
      <c r="E45" s="2" t="str">
        <f>VLOOKUP(A45,tidc_county_spending!A$2:B$255,2,FALSE)</f>
        <v>rural</v>
      </c>
      <c r="F45" s="1">
        <f>SUM(tidc_county_spending!C64:G64)</f>
        <v>9842</v>
      </c>
      <c r="G45" s="8">
        <f t="shared" si="0"/>
        <v>0.30481609428977852</v>
      </c>
      <c r="H45" s="7">
        <f t="shared" si="1"/>
        <v>2.9558016663279822</v>
      </c>
      <c r="I45" s="5">
        <f t="shared" si="2"/>
        <v>5100</v>
      </c>
      <c r="J45" s="7">
        <f t="shared" si="3"/>
        <v>2.4376143060353588</v>
      </c>
    </row>
    <row r="46" spans="1:10" x14ac:dyDescent="0.2">
      <c r="A46" t="str">
        <f>tidc_county_spending!A17</f>
        <v>Blanco</v>
      </c>
      <c r="B46" s="2">
        <f>SUM(tidc_county_spending!H17:L17)</f>
        <v>156424</v>
      </c>
      <c r="C46" s="2">
        <f>SUM(tidc_county_spending!M17:Q17)</f>
        <v>18905</v>
      </c>
      <c r="D46" s="2">
        <f>SUM(tidc_county_spending!R17:V17)</f>
        <v>266533</v>
      </c>
      <c r="E46" s="2" t="str">
        <f>VLOOKUP(A46,tidc_county_spending!A$2:B$255,2,FALSE)</f>
        <v>rural</v>
      </c>
      <c r="F46" s="1">
        <f>SUM(tidc_county_spending!C17:G17)</f>
        <v>61471</v>
      </c>
      <c r="G46" s="8">
        <f t="shared" si="0"/>
        <v>0.30754339444616158</v>
      </c>
      <c r="H46" s="7">
        <f t="shared" si="1"/>
        <v>4.3359144962665326</v>
      </c>
      <c r="I46" s="5">
        <f t="shared" si="2"/>
        <v>91204</v>
      </c>
      <c r="J46" s="7">
        <f t="shared" si="3"/>
        <v>2.8522229994631614</v>
      </c>
    </row>
    <row r="47" spans="1:10" x14ac:dyDescent="0.2">
      <c r="A47" t="str">
        <f>tidc_county_spending!A99</f>
        <v>Hansford</v>
      </c>
      <c r="B47" s="2">
        <f>SUM(tidc_county_spending!H99:L99)</f>
        <v>110776</v>
      </c>
      <c r="C47" s="2">
        <f>SUM(tidc_county_spending!M99:Q99)</f>
        <v>8200</v>
      </c>
      <c r="D47" s="2">
        <f>SUM(tidc_county_spending!R99:V99)</f>
        <v>147303</v>
      </c>
      <c r="E47" s="2" t="str">
        <f>VLOOKUP(A47,tidc_county_spending!A$2:B$255,2,FALSE)</f>
        <v>rural</v>
      </c>
      <c r="F47" s="1">
        <f>SUM(tidc_county_spending!C99:G99)</f>
        <v>26296</v>
      </c>
      <c r="G47" s="8">
        <f t="shared" si="0"/>
        <v>0.31183449954365683</v>
      </c>
      <c r="H47" s="7">
        <f t="shared" si="1"/>
        <v>5.6017264983267419</v>
      </c>
      <c r="I47" s="5">
        <f t="shared" si="2"/>
        <v>28327</v>
      </c>
      <c r="J47" s="7">
        <f t="shared" si="3"/>
        <v>4.5244904167934283</v>
      </c>
    </row>
    <row r="48" spans="1:10" x14ac:dyDescent="0.2">
      <c r="A48" t="str">
        <f>tidc_county_spending!A191</f>
        <v>Rains</v>
      </c>
      <c r="B48" s="2">
        <f>SUM(tidc_county_spending!H191:L191)</f>
        <v>135344</v>
      </c>
      <c r="C48" s="2">
        <f>SUM(tidc_county_spending!M191:Q191)</f>
        <v>20050</v>
      </c>
      <c r="D48" s="2">
        <f>SUM(tidc_county_spending!R191:V191)</f>
        <v>218374</v>
      </c>
      <c r="E48" s="2" t="str">
        <f>VLOOKUP(A48,tidc_county_spending!A$2:B$255,2,FALSE)</f>
        <v>rural</v>
      </c>
      <c r="F48" s="1">
        <f>SUM(tidc_county_spending!C191:G191)</f>
        <v>62733</v>
      </c>
      <c r="G48" s="8">
        <f t="shared" si="0"/>
        <v>0.31960849951381248</v>
      </c>
      <c r="H48" s="7">
        <f t="shared" si="1"/>
        <v>3.4810068066249023</v>
      </c>
      <c r="I48" s="5">
        <f t="shared" si="2"/>
        <v>62980</v>
      </c>
      <c r="J48" s="7">
        <f t="shared" si="3"/>
        <v>2.4770694849600687</v>
      </c>
    </row>
    <row r="49" spans="1:10" x14ac:dyDescent="0.2">
      <c r="A49" t="str">
        <f>tidc_county_spending!A70</f>
        <v>Edwards</v>
      </c>
      <c r="B49" s="2">
        <f>SUM(tidc_county_spending!H70:L70)</f>
        <v>58809</v>
      </c>
      <c r="C49" s="2">
        <f>SUM(tidc_county_spending!M70:Q70)</f>
        <v>2870</v>
      </c>
      <c r="D49" s="2">
        <f>SUM(tidc_county_spending!R70:V70)</f>
        <v>67010</v>
      </c>
      <c r="E49" s="2" t="str">
        <f>VLOOKUP(A49,tidc_county_spending!A$2:B$255,2,FALSE)</f>
        <v>rural</v>
      </c>
      <c r="F49" s="1">
        <f>SUM(tidc_county_spending!C70:G70)</f>
        <v>8692</v>
      </c>
      <c r="G49" s="8">
        <f t="shared" si="0"/>
        <v>0.330188679245283</v>
      </c>
      <c r="H49" s="7">
        <f t="shared" si="1"/>
        <v>7.7093879429360328</v>
      </c>
      <c r="I49" s="5">
        <f t="shared" si="2"/>
        <v>5331</v>
      </c>
      <c r="J49" s="7">
        <f t="shared" si="3"/>
        <v>7.0960653474459274</v>
      </c>
    </row>
    <row r="50" spans="1:10" x14ac:dyDescent="0.2">
      <c r="A50" t="str">
        <f>tidc_county_spending!A86</f>
        <v>Garza</v>
      </c>
      <c r="B50" s="2">
        <f>SUM(tidc_county_spending!H86:L86)</f>
        <v>141804</v>
      </c>
      <c r="C50" s="2">
        <f>SUM(tidc_county_spending!M86:Q86)</f>
        <v>9980</v>
      </c>
      <c r="D50" s="2">
        <f>SUM(tidc_county_spending!R86:V86)</f>
        <v>169120</v>
      </c>
      <c r="E50" s="2" t="str">
        <f>VLOOKUP(A50,tidc_county_spending!A$2:B$255,2,FALSE)</f>
        <v>rural</v>
      </c>
      <c r="F50" s="1">
        <f>SUM(tidc_county_spending!C86:G86)</f>
        <v>30152</v>
      </c>
      <c r="G50" s="8">
        <f t="shared" si="0"/>
        <v>0.33098965242769968</v>
      </c>
      <c r="H50" s="7">
        <f t="shared" si="1"/>
        <v>5.6089148315202975</v>
      </c>
      <c r="I50" s="5">
        <f t="shared" si="2"/>
        <v>17336</v>
      </c>
      <c r="J50" s="7">
        <f t="shared" si="3"/>
        <v>5.033961262934465</v>
      </c>
    </row>
    <row r="51" spans="1:10" x14ac:dyDescent="0.2">
      <c r="A51" t="str">
        <f>tidc_county_spending!A151</f>
        <v>Llano</v>
      </c>
      <c r="B51" s="2">
        <f>SUM(tidc_county_spending!H151:L151)</f>
        <v>473986</v>
      </c>
      <c r="C51" s="2">
        <f>SUM(tidc_county_spending!M151:Q151)</f>
        <v>37050</v>
      </c>
      <c r="D51" s="2">
        <f>SUM(tidc_county_spending!R151:V151)</f>
        <v>693011</v>
      </c>
      <c r="E51" s="2" t="str">
        <f>VLOOKUP(A51,tidc_county_spending!A$2:B$255,2,FALSE)</f>
        <v>rural</v>
      </c>
      <c r="F51" s="1">
        <f>SUM(tidc_county_spending!C151:G151)</f>
        <v>110559</v>
      </c>
      <c r="G51" s="8">
        <f t="shared" si="0"/>
        <v>0.33511518736602175</v>
      </c>
      <c r="H51" s="7">
        <f t="shared" si="1"/>
        <v>6.2682459139463997</v>
      </c>
      <c r="I51" s="5">
        <f t="shared" si="2"/>
        <v>181975</v>
      </c>
      <c r="J51" s="7">
        <f t="shared" si="3"/>
        <v>4.6222921697916952</v>
      </c>
    </row>
    <row r="52" spans="1:10" x14ac:dyDescent="0.2">
      <c r="A52" t="str">
        <f>tidc_county_spending!A196</f>
        <v>Reeves</v>
      </c>
      <c r="B52" s="2">
        <f>SUM(tidc_county_spending!H196:L196)</f>
        <v>580905</v>
      </c>
      <c r="C52" s="2">
        <f>SUM(tidc_county_spending!M196:Q196)</f>
        <v>26398</v>
      </c>
      <c r="D52" s="2">
        <f>SUM(tidc_county_spending!R196:V196)</f>
        <v>643433</v>
      </c>
      <c r="E52" s="2" t="str">
        <f>VLOOKUP(A52,tidc_county_spending!A$2:B$255,2,FALSE)</f>
        <v>rural</v>
      </c>
      <c r="F52" s="1">
        <f>SUM(tidc_county_spending!C196:G196)</f>
        <v>77427</v>
      </c>
      <c r="G52" s="8">
        <f t="shared" si="0"/>
        <v>0.3409404987924109</v>
      </c>
      <c r="H52" s="7">
        <f t="shared" si="1"/>
        <v>8.3101889521743058</v>
      </c>
      <c r="I52" s="5">
        <f t="shared" si="2"/>
        <v>36130</v>
      </c>
      <c r="J52" s="7">
        <f t="shared" si="3"/>
        <v>7.8435558655249462</v>
      </c>
    </row>
    <row r="53" spans="1:10" x14ac:dyDescent="0.2">
      <c r="A53" t="str">
        <f>tidc_county_spending!A97</f>
        <v>Hall</v>
      </c>
      <c r="B53" s="2">
        <f>SUM(tidc_county_spending!H97:L97)</f>
        <v>126265</v>
      </c>
      <c r="C53" s="2">
        <f>SUM(tidc_county_spending!M97:Q97)</f>
        <v>5616</v>
      </c>
      <c r="D53" s="2">
        <f>SUM(tidc_county_spending!R97:V97)</f>
        <v>157153</v>
      </c>
      <c r="E53" s="2" t="str">
        <f>VLOOKUP(A53,tidc_county_spending!A$2:B$255,2,FALSE)</f>
        <v>rural</v>
      </c>
      <c r="F53" s="1">
        <f>SUM(tidc_county_spending!C97:G97)</f>
        <v>14662</v>
      </c>
      <c r="G53" s="8">
        <f t="shared" si="0"/>
        <v>0.38303096439776291</v>
      </c>
      <c r="H53" s="7">
        <f t="shared" si="1"/>
        <v>10.718387668803711</v>
      </c>
      <c r="I53" s="5">
        <f t="shared" si="2"/>
        <v>25272</v>
      </c>
      <c r="J53" s="7">
        <f t="shared" si="3"/>
        <v>8.9947483290137775</v>
      </c>
    </row>
    <row r="54" spans="1:10" x14ac:dyDescent="0.2">
      <c r="A54" t="str">
        <f>tidc_county_spending!A13</f>
        <v>Baylor</v>
      </c>
      <c r="B54" s="2">
        <f>SUM(tidc_county_spending!H13:L13)</f>
        <v>156019</v>
      </c>
      <c r="C54" s="2">
        <f>SUM(tidc_county_spending!M13:Q13)</f>
        <v>7050</v>
      </c>
      <c r="D54" s="2">
        <f>SUM(tidc_county_spending!R13:V13)</f>
        <v>168314</v>
      </c>
      <c r="E54" s="2" t="str">
        <f>VLOOKUP(A54,tidc_county_spending!A$2:B$255,2,FALSE)</f>
        <v>rural</v>
      </c>
      <c r="F54" s="1">
        <f>SUM(tidc_county_spending!C13:G13)</f>
        <v>18212</v>
      </c>
      <c r="G54" s="8">
        <f t="shared" si="0"/>
        <v>0.38710740171315616</v>
      </c>
      <c r="H54" s="7">
        <f t="shared" si="1"/>
        <v>9.2419283988578957</v>
      </c>
      <c r="I54" s="5">
        <f t="shared" si="2"/>
        <v>5245</v>
      </c>
      <c r="J54" s="7">
        <f t="shared" si="3"/>
        <v>8.9539314737535687</v>
      </c>
    </row>
    <row r="55" spans="1:10" x14ac:dyDescent="0.2">
      <c r="A55" t="str">
        <f>tidc_county_spending!A170</f>
        <v>Montague</v>
      </c>
      <c r="B55" s="2">
        <f>SUM(tidc_county_spending!H170:L170)</f>
        <v>411285</v>
      </c>
      <c r="C55" s="2">
        <f>SUM(tidc_county_spending!M170:Q170)</f>
        <v>39635</v>
      </c>
      <c r="D55" s="2">
        <f>SUM(tidc_county_spending!R170:V170)</f>
        <v>548501</v>
      </c>
      <c r="E55" s="2" t="str">
        <f>VLOOKUP(A55,tidc_county_spending!A$2:B$255,2,FALSE)</f>
        <v>rural</v>
      </c>
      <c r="F55" s="1">
        <f>SUM(tidc_county_spending!C170:G170)</f>
        <v>100555</v>
      </c>
      <c r="G55" s="8">
        <f t="shared" si="0"/>
        <v>0.39416239868728559</v>
      </c>
      <c r="H55" s="7">
        <f t="shared" si="1"/>
        <v>5.4547362140122324</v>
      </c>
      <c r="I55" s="5">
        <f t="shared" si="2"/>
        <v>97581</v>
      </c>
      <c r="J55" s="7">
        <f t="shared" si="3"/>
        <v>4.4843120680224748</v>
      </c>
    </row>
    <row r="56" spans="1:10" x14ac:dyDescent="0.2">
      <c r="A56" t="str">
        <f>tidc_county_spending!A65</f>
        <v>Dimmit</v>
      </c>
      <c r="B56" s="2">
        <f>SUM(tidc_county_spending!H65:L65)</f>
        <v>102622</v>
      </c>
      <c r="C56" s="2">
        <f>SUM(tidc_county_spending!M65:Q65)</f>
        <v>18164</v>
      </c>
      <c r="D56" s="2">
        <f>SUM(tidc_county_spending!R65:V65)</f>
        <v>143201</v>
      </c>
      <c r="E56" s="2" t="str">
        <f>VLOOKUP(A56,tidc_county_spending!A$2:B$255,2,FALSE)</f>
        <v>rural</v>
      </c>
      <c r="F56" s="1">
        <f>SUM(tidc_county_spending!C65:G65)</f>
        <v>45709</v>
      </c>
      <c r="G56" s="8">
        <f t="shared" si="0"/>
        <v>0.3973834474611127</v>
      </c>
      <c r="H56" s="7">
        <f t="shared" si="1"/>
        <v>3.1328841147257651</v>
      </c>
      <c r="I56" s="5">
        <f t="shared" si="2"/>
        <v>22415</v>
      </c>
      <c r="J56" s="7">
        <f t="shared" si="3"/>
        <v>2.6424992889802885</v>
      </c>
    </row>
    <row r="57" spans="1:10" x14ac:dyDescent="0.2">
      <c r="A57" t="str">
        <f>tidc_county_spending!A11</f>
        <v>Bandera</v>
      </c>
      <c r="B57" s="2">
        <f>SUM(tidc_county_spending!H11:L11)</f>
        <v>350258</v>
      </c>
      <c r="C57" s="2">
        <f>SUM(tidc_county_spending!M11:Q11)</f>
        <v>45521</v>
      </c>
      <c r="D57" s="2">
        <f>SUM(tidc_county_spending!R11:V11)</f>
        <v>693631</v>
      </c>
      <c r="E57" s="2" t="str">
        <f>VLOOKUP(A57,tidc_county_spending!A$2:B$255,2,FALSE)</f>
        <v>rural</v>
      </c>
      <c r="F57" s="1">
        <f>SUM(tidc_county_spending!C11:G11)</f>
        <v>113700</v>
      </c>
      <c r="G57" s="8">
        <f t="shared" si="0"/>
        <v>0.40036059806508356</v>
      </c>
      <c r="H57" s="7">
        <f t="shared" si="1"/>
        <v>6.1005364995602465</v>
      </c>
      <c r="I57" s="5">
        <f t="shared" si="2"/>
        <v>297852</v>
      </c>
      <c r="J57" s="7">
        <f t="shared" si="3"/>
        <v>3.480905892700088</v>
      </c>
    </row>
    <row r="58" spans="1:10" x14ac:dyDescent="0.2">
      <c r="A58" t="str">
        <f>tidc_county_spending!A77</f>
        <v>Fisher</v>
      </c>
      <c r="B58" s="2">
        <f>SUM(tidc_county_spending!H77:L77)</f>
        <v>84373</v>
      </c>
      <c r="C58" s="2">
        <f>SUM(tidc_county_spending!M77:Q77)</f>
        <v>7550</v>
      </c>
      <c r="D58" s="2">
        <f>SUM(tidc_county_spending!R77:V77)</f>
        <v>97254</v>
      </c>
      <c r="E58" s="2" t="str">
        <f>VLOOKUP(A58,tidc_county_spending!A$2:B$255,2,FALSE)</f>
        <v>rural</v>
      </c>
      <c r="F58" s="1">
        <f>SUM(tidc_county_spending!C77:G77)</f>
        <v>18789</v>
      </c>
      <c r="G58" s="8">
        <f t="shared" si="0"/>
        <v>0.40183085848102612</v>
      </c>
      <c r="H58" s="7">
        <f t="shared" si="1"/>
        <v>5.1761136835382402</v>
      </c>
      <c r="I58" s="5">
        <f t="shared" si="2"/>
        <v>5331</v>
      </c>
      <c r="J58" s="7">
        <f t="shared" si="3"/>
        <v>4.8923838416094521</v>
      </c>
    </row>
    <row r="59" spans="1:10" x14ac:dyDescent="0.2">
      <c r="A59" t="str">
        <f>tidc_county_spending!A162</f>
        <v>Matagorda</v>
      </c>
      <c r="B59" s="2">
        <f>SUM(tidc_county_spending!H162:L162)</f>
        <v>939040</v>
      </c>
      <c r="C59" s="2">
        <f>SUM(tidc_county_spending!M162:Q162)</f>
        <v>73875</v>
      </c>
      <c r="D59" s="2">
        <f>SUM(tidc_county_spending!R162:V162)</f>
        <v>1240867</v>
      </c>
      <c r="E59" s="2" t="str">
        <f>VLOOKUP(A59,tidc_county_spending!A$2:B$255,2,FALSE)</f>
        <v>rural</v>
      </c>
      <c r="F59" s="1">
        <f>SUM(tidc_county_spending!C162:G162)</f>
        <v>181315</v>
      </c>
      <c r="G59" s="8">
        <f t="shared" si="0"/>
        <v>0.40744009045032126</v>
      </c>
      <c r="H59" s="7">
        <f t="shared" si="1"/>
        <v>6.8437084631718283</v>
      </c>
      <c r="I59" s="5">
        <f t="shared" si="2"/>
        <v>227952</v>
      </c>
      <c r="J59" s="7">
        <f t="shared" si="3"/>
        <v>5.5864931197087939</v>
      </c>
    </row>
    <row r="60" spans="1:10" x14ac:dyDescent="0.2">
      <c r="A60" t="str">
        <f>tidc_county_spending!A78</f>
        <v>Floyd</v>
      </c>
      <c r="B60" s="2">
        <f>SUM(tidc_county_spending!H78:L78)</f>
        <v>53384</v>
      </c>
      <c r="C60" s="2">
        <f>SUM(tidc_county_spending!M78:Q78)</f>
        <v>11000</v>
      </c>
      <c r="D60" s="2">
        <f>SUM(tidc_county_spending!R78:V78)</f>
        <v>73430</v>
      </c>
      <c r="E60" s="2" t="str">
        <f>VLOOKUP(A60,tidc_county_spending!A$2:B$255,2,FALSE)</f>
        <v>rural</v>
      </c>
      <c r="F60" s="1">
        <f>SUM(tidc_county_spending!C78:G78)</f>
        <v>26985</v>
      </c>
      <c r="G60" s="8">
        <f t="shared" si="0"/>
        <v>0.40763387066889012</v>
      </c>
      <c r="H60" s="7">
        <f t="shared" si="1"/>
        <v>2.721141374837873</v>
      </c>
      <c r="I60" s="5">
        <f t="shared" si="2"/>
        <v>9046</v>
      </c>
      <c r="J60" s="7">
        <f t="shared" si="3"/>
        <v>2.3859181026496201</v>
      </c>
    </row>
    <row r="61" spans="1:10" x14ac:dyDescent="0.2">
      <c r="A61" t="str">
        <f>tidc_county_spending!A20</f>
        <v>Bowie</v>
      </c>
      <c r="B61" s="2">
        <f>SUM(tidc_county_spending!H20:L20)</f>
        <v>1209673</v>
      </c>
      <c r="C61" s="2">
        <f>SUM(tidc_county_spending!M20:Q20)</f>
        <v>196500</v>
      </c>
      <c r="D61" s="2">
        <f>SUM(tidc_county_spending!R20:V20)</f>
        <v>5725218</v>
      </c>
      <c r="E61" s="2" t="str">
        <f>VLOOKUP(A61,tidc_county_spending!A$2:B$255,2,FALSE)</f>
        <v>medium</v>
      </c>
      <c r="F61" s="1">
        <f>SUM(tidc_county_spending!C20:G20)</f>
        <v>471897</v>
      </c>
      <c r="G61" s="8">
        <f t="shared" si="0"/>
        <v>0.41640442723729965</v>
      </c>
      <c r="H61" s="7">
        <f t="shared" si="1"/>
        <v>12.132346677346963</v>
      </c>
      <c r="I61" s="5">
        <f t="shared" si="2"/>
        <v>4319045</v>
      </c>
      <c r="J61" s="7">
        <f t="shared" si="3"/>
        <v>2.9798303443336152</v>
      </c>
    </row>
    <row r="62" spans="1:10" x14ac:dyDescent="0.2">
      <c r="A62" t="str">
        <f>tidc_county_spending!A149</f>
        <v>Lipscomb</v>
      </c>
      <c r="B62" s="2">
        <f>SUM(tidc_county_spending!H149:L149)</f>
        <v>46865</v>
      </c>
      <c r="C62" s="2">
        <f>SUM(tidc_county_spending!M149:Q149)</f>
        <v>6472</v>
      </c>
      <c r="D62" s="2">
        <f>SUM(tidc_county_spending!R149:V149)</f>
        <v>60431</v>
      </c>
      <c r="E62" s="2" t="str">
        <f>VLOOKUP(A62,tidc_county_spending!A$2:B$255,2,FALSE)</f>
        <v>rural</v>
      </c>
      <c r="F62" s="1">
        <f>SUM(tidc_county_spending!C149:G149)</f>
        <v>15521</v>
      </c>
      <c r="G62" s="8">
        <f t="shared" si="0"/>
        <v>0.41698344178854457</v>
      </c>
      <c r="H62" s="7">
        <f t="shared" si="1"/>
        <v>3.8934991302106825</v>
      </c>
      <c r="I62" s="5">
        <f t="shared" si="2"/>
        <v>7094</v>
      </c>
      <c r="J62" s="7">
        <f t="shared" si="3"/>
        <v>3.4364409509696539</v>
      </c>
    </row>
    <row r="63" spans="1:10" x14ac:dyDescent="0.2">
      <c r="A63" t="str">
        <f>tidc_county_spending!A198</f>
        <v>Roberts</v>
      </c>
      <c r="B63" s="2">
        <f>SUM(tidc_county_spending!H198:L198)</f>
        <v>3505</v>
      </c>
      <c r="C63" s="2">
        <f>SUM(tidc_county_spending!M198:Q198)</f>
        <v>1750</v>
      </c>
      <c r="D63" s="2">
        <f>SUM(tidc_county_spending!R198:V198)</f>
        <v>10255</v>
      </c>
      <c r="E63" s="2" t="str">
        <f>VLOOKUP(A63,tidc_county_spending!A$2:B$255,2,FALSE)</f>
        <v>rural</v>
      </c>
      <c r="F63" s="1">
        <f>SUM(tidc_county_spending!C198:G198)</f>
        <v>4162</v>
      </c>
      <c r="G63" s="8">
        <f t="shared" si="0"/>
        <v>0.42047092743873138</v>
      </c>
      <c r="H63" s="7">
        <f t="shared" si="1"/>
        <v>2.463959634790966</v>
      </c>
      <c r="I63" s="5">
        <f t="shared" si="2"/>
        <v>5000</v>
      </c>
      <c r="J63" s="7">
        <f t="shared" si="3"/>
        <v>1.262614127823162</v>
      </c>
    </row>
    <row r="64" spans="1:10" x14ac:dyDescent="0.2">
      <c r="A64" t="str">
        <f>tidc_county_spending!A213</f>
        <v>Smith</v>
      </c>
      <c r="B64" s="2">
        <f>SUM(tidc_county_spending!H213:L213)</f>
        <v>7016693</v>
      </c>
      <c r="C64" s="2">
        <f>SUM(tidc_county_spending!M213:Q213)</f>
        <v>499661</v>
      </c>
      <c r="D64" s="2">
        <f>SUM(tidc_county_spending!R213:V213)</f>
        <v>9648445</v>
      </c>
      <c r="E64" s="2" t="str">
        <f>VLOOKUP(A64,tidc_county_spending!A$2:B$255,2,FALSE)</f>
        <v>medium</v>
      </c>
      <c r="F64" s="1">
        <f>SUM(tidc_county_spending!C213:G213)</f>
        <v>1178675</v>
      </c>
      <c r="G64" s="8">
        <f t="shared" si="0"/>
        <v>0.42391753451969372</v>
      </c>
      <c r="H64" s="7">
        <f t="shared" si="1"/>
        <v>8.1858400322395912</v>
      </c>
      <c r="I64" s="5">
        <f t="shared" si="2"/>
        <v>2132091</v>
      </c>
      <c r="J64" s="7">
        <f t="shared" si="3"/>
        <v>6.3769520860288038</v>
      </c>
    </row>
    <row r="65" spans="1:10" x14ac:dyDescent="0.2">
      <c r="A65" t="str">
        <f>tidc_county_spending!A4</f>
        <v>Angelina</v>
      </c>
      <c r="B65" s="2">
        <f>SUM(tidc_county_spending!H4:L4)</f>
        <v>1378356</v>
      </c>
      <c r="C65" s="2">
        <f>SUM(tidc_county_spending!M4:Q4)</f>
        <v>190783</v>
      </c>
      <c r="D65" s="2">
        <f>SUM(tidc_county_spending!R4:V4)</f>
        <v>2055138</v>
      </c>
      <c r="E65" s="2" t="str">
        <f>VLOOKUP(A65,tidc_county_spending!A$2:B$255,2,FALSE)</f>
        <v>medium</v>
      </c>
      <c r="F65" s="1">
        <f>SUM(tidc_county_spending!C4:G4)</f>
        <v>446599</v>
      </c>
      <c r="G65" s="8">
        <f t="shared" si="0"/>
        <v>0.42719083562659121</v>
      </c>
      <c r="H65" s="7">
        <f t="shared" si="1"/>
        <v>4.6017523550209471</v>
      </c>
      <c r="I65" s="5">
        <f t="shared" si="2"/>
        <v>485999</v>
      </c>
      <c r="J65" s="7">
        <f t="shared" si="3"/>
        <v>3.5135300347739249</v>
      </c>
    </row>
    <row r="66" spans="1:10" x14ac:dyDescent="0.2">
      <c r="A66" t="str">
        <f>tidc_county_spending!A183</f>
        <v>Palo Pinto</v>
      </c>
      <c r="B66" s="2">
        <f>SUM(tidc_county_spending!H183:L183)</f>
        <v>840561</v>
      </c>
      <c r="C66" s="2">
        <f>SUM(tidc_county_spending!M183:Q183)</f>
        <v>63025</v>
      </c>
      <c r="D66" s="2">
        <f>SUM(tidc_county_spending!R183:V183)</f>
        <v>996053</v>
      </c>
      <c r="E66" s="2" t="str">
        <f>VLOOKUP(A66,tidc_county_spending!A$2:B$255,2,FALSE)</f>
        <v>rural</v>
      </c>
      <c r="F66" s="1">
        <f>SUM(tidc_county_spending!C183:G183)</f>
        <v>144614</v>
      </c>
      <c r="G66" s="8">
        <f t="shared" ref="G66:G129" si="4">C66/F66</f>
        <v>0.43581534291285767</v>
      </c>
      <c r="H66" s="7">
        <f t="shared" ref="H66:H129" si="5">(D66/F66)</f>
        <v>6.8876664776577652</v>
      </c>
      <c r="I66" s="5">
        <f t="shared" ref="I66:I129" si="6">D66-(SUM(B66:C66))</f>
        <v>92467</v>
      </c>
      <c r="J66" s="7">
        <f t="shared" si="3"/>
        <v>6.2482608876042427</v>
      </c>
    </row>
    <row r="67" spans="1:10" x14ac:dyDescent="0.2">
      <c r="A67" t="str">
        <f>tidc_county_spending!A38</f>
        <v>Cherokee</v>
      </c>
      <c r="B67" s="2">
        <f>SUM(tidc_county_spending!H38:L38)</f>
        <v>1436222</v>
      </c>
      <c r="C67" s="2">
        <f>SUM(tidc_county_spending!M38:Q38)</f>
        <v>118275</v>
      </c>
      <c r="D67" s="2">
        <f>SUM(tidc_county_spending!R38:V38)</f>
        <v>1621154</v>
      </c>
      <c r="E67" s="2" t="str">
        <f>VLOOKUP(A67,tidc_county_spending!A$2:B$255,2,FALSE)</f>
        <v>medium</v>
      </c>
      <c r="F67" s="1">
        <f>SUM(tidc_county_spending!C38:G38)</f>
        <v>263541</v>
      </c>
      <c r="G67" s="8">
        <f t="shared" si="4"/>
        <v>0.44879164911721514</v>
      </c>
      <c r="H67" s="7">
        <f t="shared" si="5"/>
        <v>6.151429948281292</v>
      </c>
      <c r="I67" s="5">
        <f t="shared" si="6"/>
        <v>66657</v>
      </c>
      <c r="J67" s="7">
        <f t="shared" ref="J67:J130" si="7">(B67+C67)/F67</f>
        <v>5.8985015614268743</v>
      </c>
    </row>
    <row r="68" spans="1:10" x14ac:dyDescent="0.2">
      <c r="A68" t="str">
        <f>tidc_county_spending!A7</f>
        <v>Armstrong</v>
      </c>
      <c r="B68" s="2">
        <f>SUM(tidc_county_spending!H7:L7)</f>
        <v>28379</v>
      </c>
      <c r="C68" s="2">
        <f>SUM(tidc_county_spending!M7:Q7)</f>
        <v>4403</v>
      </c>
      <c r="D68" s="2">
        <f>SUM(tidc_county_spending!R7:V7)</f>
        <v>51882</v>
      </c>
      <c r="E68" s="2" t="str">
        <f>VLOOKUP(A68,tidc_county_spending!A$2:B$255,2,FALSE)</f>
        <v>rural</v>
      </c>
      <c r="F68" s="1">
        <f>SUM(tidc_county_spending!C7:G7)</f>
        <v>9687</v>
      </c>
      <c r="G68" s="8">
        <f t="shared" si="4"/>
        <v>0.45452668524827089</v>
      </c>
      <c r="H68" s="7">
        <f t="shared" si="5"/>
        <v>5.3558377206565497</v>
      </c>
      <c r="I68" s="5">
        <f t="shared" si="6"/>
        <v>19100</v>
      </c>
      <c r="J68" s="7">
        <f t="shared" si="7"/>
        <v>3.3841230515123359</v>
      </c>
    </row>
    <row r="69" spans="1:10" x14ac:dyDescent="0.2">
      <c r="A69" t="str">
        <f>tidc_county_spending!A164</f>
        <v>Medina</v>
      </c>
      <c r="B69" s="2">
        <f>SUM(tidc_county_spending!H164:L164)</f>
        <v>1005782</v>
      </c>
      <c r="C69" s="2">
        <f>SUM(tidc_county_spending!M164:Q164)</f>
        <v>122837</v>
      </c>
      <c r="D69" s="2">
        <f>SUM(tidc_county_spending!R164:V164)</f>
        <v>4483510</v>
      </c>
      <c r="E69" s="2" t="str">
        <f>VLOOKUP(A69,tidc_county_spending!A$2:B$255,2,FALSE)</f>
        <v>medium</v>
      </c>
      <c r="F69" s="1">
        <f>SUM(tidc_county_spending!C164:G164)</f>
        <v>265280</v>
      </c>
      <c r="G69" s="8">
        <f t="shared" si="4"/>
        <v>0.46304659227985523</v>
      </c>
      <c r="H69" s="7">
        <f t="shared" si="5"/>
        <v>16.901047949336551</v>
      </c>
      <c r="I69" s="5">
        <f t="shared" si="6"/>
        <v>3354891</v>
      </c>
      <c r="J69" s="7">
        <f t="shared" si="7"/>
        <v>4.2544443606755129</v>
      </c>
    </row>
    <row r="70" spans="1:10" x14ac:dyDescent="0.2">
      <c r="A70" t="str">
        <f>tidc_county_spending!A177</f>
        <v>Newton</v>
      </c>
      <c r="B70" s="2">
        <f>SUM(tidc_county_spending!H177:L177)</f>
        <v>269367</v>
      </c>
      <c r="C70" s="2">
        <f>SUM(tidc_county_spending!M177:Q177)</f>
        <v>30667</v>
      </c>
      <c r="D70" s="2">
        <f>SUM(tidc_county_spending!R177:V177)</f>
        <v>313934</v>
      </c>
      <c r="E70" s="2" t="str">
        <f>VLOOKUP(A70,tidc_county_spending!A$2:B$255,2,FALSE)</f>
        <v>rural</v>
      </c>
      <c r="F70" s="1">
        <f>SUM(tidc_county_spending!C177:G177)</f>
        <v>64101</v>
      </c>
      <c r="G70" s="8">
        <f t="shared" si="4"/>
        <v>0.47841687337171029</v>
      </c>
      <c r="H70" s="7">
        <f t="shared" si="5"/>
        <v>4.8974898987535296</v>
      </c>
      <c r="I70" s="5">
        <f t="shared" si="6"/>
        <v>13900</v>
      </c>
      <c r="J70" s="7">
        <f t="shared" si="7"/>
        <v>4.6806446077284285</v>
      </c>
    </row>
    <row r="71" spans="1:10" x14ac:dyDescent="0.2">
      <c r="A71" t="str">
        <f>tidc_county_spending!A225</f>
        <v>Throckmorton</v>
      </c>
      <c r="B71" s="2">
        <f>SUM(tidc_county_spending!H225:L225)</f>
        <v>78710</v>
      </c>
      <c r="C71" s="2">
        <f>SUM(tidc_county_spending!M225:Q225)</f>
        <v>3600</v>
      </c>
      <c r="D71" s="2">
        <f>SUM(tidc_county_spending!R225:V225)</f>
        <v>88435</v>
      </c>
      <c r="E71" s="2" t="str">
        <f>VLOOKUP(A71,tidc_county_spending!A$2:B$255,2,FALSE)</f>
        <v>rural</v>
      </c>
      <c r="F71" s="1">
        <f>SUM(tidc_county_spending!C225:G225)</f>
        <v>7456</v>
      </c>
      <c r="G71" s="8">
        <f t="shared" si="4"/>
        <v>0.48283261802575106</v>
      </c>
      <c r="H71" s="7">
        <f t="shared" si="5"/>
        <v>11.860917381974248</v>
      </c>
      <c r="I71" s="5">
        <f t="shared" si="6"/>
        <v>6125</v>
      </c>
      <c r="J71" s="7">
        <f t="shared" si="7"/>
        <v>11.039431330472103</v>
      </c>
    </row>
    <row r="72" spans="1:10" x14ac:dyDescent="0.2">
      <c r="A72" t="str">
        <f>tidc_county_spending!A31</f>
        <v>Callahan</v>
      </c>
      <c r="B72" s="2">
        <f>SUM(tidc_county_spending!H31:L31)</f>
        <v>280522</v>
      </c>
      <c r="C72" s="2">
        <f>SUM(tidc_county_spending!M31:Q31)</f>
        <v>34465</v>
      </c>
      <c r="D72" s="2">
        <f>SUM(tidc_county_spending!R31:V31)</f>
        <v>334951</v>
      </c>
      <c r="E72" s="2" t="str">
        <f>VLOOKUP(A72,tidc_county_spending!A$2:B$255,2,FALSE)</f>
        <v>rural</v>
      </c>
      <c r="F72" s="1">
        <f>SUM(tidc_county_spending!C31:G31)</f>
        <v>71146</v>
      </c>
      <c r="G72" s="8">
        <f t="shared" si="4"/>
        <v>0.48442639080201277</v>
      </c>
      <c r="H72" s="7">
        <f t="shared" si="5"/>
        <v>4.7079386051218624</v>
      </c>
      <c r="I72" s="5">
        <f t="shared" si="6"/>
        <v>19964</v>
      </c>
      <c r="J72" s="7">
        <f t="shared" si="7"/>
        <v>4.4273325274787059</v>
      </c>
    </row>
    <row r="73" spans="1:10" x14ac:dyDescent="0.2">
      <c r="A73" t="str">
        <f>tidc_county_spending!A137</f>
        <v>Kinney</v>
      </c>
      <c r="B73" s="2">
        <f>SUM(tidc_county_spending!H137:L137)</f>
        <v>63339</v>
      </c>
      <c r="C73" s="2">
        <f>SUM(tidc_county_spending!M137:Q137)</f>
        <v>8576</v>
      </c>
      <c r="D73" s="2">
        <f>SUM(tidc_county_spending!R137:V137)</f>
        <v>86692</v>
      </c>
      <c r="E73" s="2" t="str">
        <f>VLOOKUP(A73,tidc_county_spending!A$2:B$255,2,FALSE)</f>
        <v>rural</v>
      </c>
      <c r="F73" s="1">
        <f>SUM(tidc_county_spending!C137:G137)</f>
        <v>17115</v>
      </c>
      <c r="G73" s="8">
        <f t="shared" si="4"/>
        <v>0.50108092316681274</v>
      </c>
      <c r="H73" s="7">
        <f t="shared" si="5"/>
        <v>5.0652643879637749</v>
      </c>
      <c r="I73" s="5">
        <f t="shared" si="6"/>
        <v>14777</v>
      </c>
      <c r="J73" s="7">
        <f t="shared" si="7"/>
        <v>4.2018697049371898</v>
      </c>
    </row>
    <row r="74" spans="1:10" x14ac:dyDescent="0.2">
      <c r="A74" t="str">
        <f>tidc_county_spending!A167</f>
        <v>Milam</v>
      </c>
      <c r="B74" s="2">
        <f>SUM(tidc_county_spending!H167:L167)</f>
        <v>678504</v>
      </c>
      <c r="C74" s="2">
        <f>SUM(tidc_county_spending!M167:Q167)</f>
        <v>66032</v>
      </c>
      <c r="D74" s="2">
        <f>SUM(tidc_county_spending!R167:V167)</f>
        <v>863609</v>
      </c>
      <c r="E74" s="2" t="str">
        <f>VLOOKUP(A74,tidc_county_spending!A$2:B$255,2,FALSE)</f>
        <v>rural</v>
      </c>
      <c r="F74" s="1">
        <f>SUM(tidc_county_spending!C167:G167)</f>
        <v>126461</v>
      </c>
      <c r="G74" s="8">
        <f t="shared" si="4"/>
        <v>0.52215307486102436</v>
      </c>
      <c r="H74" s="7">
        <f t="shared" si="5"/>
        <v>6.8290540166533553</v>
      </c>
      <c r="I74" s="5">
        <f t="shared" si="6"/>
        <v>119073</v>
      </c>
      <c r="J74" s="7">
        <f t="shared" si="7"/>
        <v>5.8874751899795195</v>
      </c>
    </row>
    <row r="75" spans="1:10" x14ac:dyDescent="0.2">
      <c r="A75" t="str">
        <f>tidc_county_spending!A197</f>
        <v>Refugio</v>
      </c>
      <c r="B75" s="2">
        <f>SUM(tidc_county_spending!H197:L197)</f>
        <v>161782</v>
      </c>
      <c r="C75" s="2">
        <f>SUM(tidc_county_spending!M197:Q197)</f>
        <v>18083</v>
      </c>
      <c r="D75" s="2">
        <f>SUM(tidc_county_spending!R197:V197)</f>
        <v>708604</v>
      </c>
      <c r="E75" s="2" t="str">
        <f>VLOOKUP(A75,tidc_county_spending!A$2:B$255,2,FALSE)</f>
        <v>rural</v>
      </c>
      <c r="F75" s="1">
        <f>SUM(tidc_county_spending!C197:G197)</f>
        <v>34084</v>
      </c>
      <c r="G75" s="8">
        <f t="shared" si="4"/>
        <v>0.53054218988381641</v>
      </c>
      <c r="H75" s="7">
        <f t="shared" si="5"/>
        <v>20.789930759300553</v>
      </c>
      <c r="I75" s="5">
        <f t="shared" si="6"/>
        <v>528739</v>
      </c>
      <c r="J75" s="7">
        <f t="shared" si="7"/>
        <v>5.2771094941908228</v>
      </c>
    </row>
    <row r="76" spans="1:10" x14ac:dyDescent="0.2">
      <c r="A76" t="str">
        <f>tidc_county_spending!A79</f>
        <v>Foard</v>
      </c>
      <c r="B76" s="2">
        <f>SUM(tidc_county_spending!H79:L79)</f>
        <v>11284</v>
      </c>
      <c r="C76" s="2">
        <f>SUM(tidc_county_spending!M79:Q79)</f>
        <v>2959</v>
      </c>
      <c r="D76" s="2">
        <f>SUM(tidc_county_spending!R79:V79)</f>
        <v>19693</v>
      </c>
      <c r="E76" s="2" t="str">
        <f>VLOOKUP(A76,tidc_county_spending!A$2:B$255,2,FALSE)</f>
        <v>rural</v>
      </c>
      <c r="F76" s="1">
        <f>SUM(tidc_county_spending!C79:G79)</f>
        <v>5551</v>
      </c>
      <c r="G76" s="8">
        <f t="shared" si="4"/>
        <v>0.53305710682759866</v>
      </c>
      <c r="H76" s="7">
        <f t="shared" si="5"/>
        <v>3.5476490722392362</v>
      </c>
      <c r="I76" s="5">
        <f t="shared" si="6"/>
        <v>5450</v>
      </c>
      <c r="J76" s="7">
        <f t="shared" si="7"/>
        <v>2.5658439920735003</v>
      </c>
    </row>
    <row r="77" spans="1:10" x14ac:dyDescent="0.2">
      <c r="A77" t="str">
        <f>tidc_county_spending!A226</f>
        <v>Titus</v>
      </c>
      <c r="B77" s="2">
        <f>SUM(tidc_county_spending!H226:L226)</f>
        <v>651993</v>
      </c>
      <c r="C77" s="2">
        <f>SUM(tidc_county_spending!M226:Q226)</f>
        <v>87344</v>
      </c>
      <c r="D77" s="2">
        <f>SUM(tidc_county_spending!R226:V226)</f>
        <v>781497</v>
      </c>
      <c r="E77" s="2" t="str">
        <f>VLOOKUP(A77,tidc_county_spending!A$2:B$255,2,FALSE)</f>
        <v>rural</v>
      </c>
      <c r="F77" s="1">
        <f>SUM(tidc_county_spending!C226:G226)</f>
        <v>163121</v>
      </c>
      <c r="G77" s="8">
        <f t="shared" si="4"/>
        <v>0.5354552755316605</v>
      </c>
      <c r="H77" s="7">
        <f t="shared" si="5"/>
        <v>4.790903684994575</v>
      </c>
      <c r="I77" s="5">
        <f t="shared" si="6"/>
        <v>42160</v>
      </c>
      <c r="J77" s="7">
        <f t="shared" si="7"/>
        <v>4.5324452400365374</v>
      </c>
    </row>
    <row r="78" spans="1:10" x14ac:dyDescent="0.2">
      <c r="A78" t="str">
        <f>tidc_county_spending!A41</f>
        <v>Cochran</v>
      </c>
      <c r="B78" s="2">
        <f>SUM(tidc_county_spending!H41:L41)</f>
        <v>68499</v>
      </c>
      <c r="C78" s="2">
        <f>SUM(tidc_county_spending!M41:Q41)</f>
        <v>7400</v>
      </c>
      <c r="D78" s="2">
        <f>SUM(tidc_county_spending!R41:V41)</f>
        <v>104480</v>
      </c>
      <c r="E78" s="2" t="str">
        <f>VLOOKUP(A78,tidc_county_spending!A$2:B$255,2,FALSE)</f>
        <v>rural</v>
      </c>
      <c r="F78" s="1">
        <f>SUM(tidc_county_spending!C41:G41)</f>
        <v>13796</v>
      </c>
      <c r="G78" s="8">
        <f t="shared" si="4"/>
        <v>0.53638735865468257</v>
      </c>
      <c r="H78" s="7">
        <f t="shared" si="5"/>
        <v>7.5732096259785449</v>
      </c>
      <c r="I78" s="5">
        <f t="shared" si="6"/>
        <v>28581</v>
      </c>
      <c r="J78" s="7">
        <f t="shared" si="7"/>
        <v>5.5015221803421284</v>
      </c>
    </row>
    <row r="79" spans="1:10" x14ac:dyDescent="0.2">
      <c r="A79" t="str">
        <f>tidc_county_spending!A252</f>
        <v>Yoakum</v>
      </c>
      <c r="B79" s="2">
        <f>SUM(tidc_county_spending!H252:L252)</f>
        <v>101110</v>
      </c>
      <c r="C79" s="2">
        <f>SUM(tidc_county_spending!M252:Q252)</f>
        <v>22469</v>
      </c>
      <c r="D79" s="2">
        <f>SUM(tidc_county_spending!R252:V252)</f>
        <v>139324</v>
      </c>
      <c r="E79" s="2" t="str">
        <f>VLOOKUP(A79,tidc_county_spending!A$2:B$255,2,FALSE)</f>
        <v>rural</v>
      </c>
      <c r="F79" s="1">
        <f>SUM(tidc_county_spending!C252:G252)</f>
        <v>41661</v>
      </c>
      <c r="G79" s="8">
        <f t="shared" si="4"/>
        <v>0.53932934879143568</v>
      </c>
      <c r="H79" s="7">
        <f t="shared" si="5"/>
        <v>3.3442308153908931</v>
      </c>
      <c r="I79" s="5">
        <f t="shared" si="6"/>
        <v>15745</v>
      </c>
      <c r="J79" s="7">
        <f t="shared" si="7"/>
        <v>2.9662994167206742</v>
      </c>
    </row>
    <row r="80" spans="1:10" x14ac:dyDescent="0.2">
      <c r="A80" t="str">
        <f>tidc_county_spending!A230</f>
        <v>Tyler</v>
      </c>
      <c r="B80" s="2">
        <f>SUM(tidc_county_spending!H230:L230)</f>
        <v>476405</v>
      </c>
      <c r="C80" s="2">
        <f>SUM(tidc_county_spending!M230:Q230)</f>
        <v>59141</v>
      </c>
      <c r="D80" s="2">
        <f>SUM(tidc_county_spending!R230:V230)</f>
        <v>592295</v>
      </c>
      <c r="E80" s="2" t="str">
        <f>VLOOKUP(A80,tidc_county_spending!A$2:B$255,2,FALSE)</f>
        <v>rural</v>
      </c>
      <c r="F80" s="1">
        <f>SUM(tidc_county_spending!C230:G230)</f>
        <v>108309</v>
      </c>
      <c r="G80" s="8">
        <f t="shared" si="4"/>
        <v>0.54603957196539532</v>
      </c>
      <c r="H80" s="7">
        <f t="shared" si="5"/>
        <v>5.4685667857703422</v>
      </c>
      <c r="I80" s="5">
        <f t="shared" si="6"/>
        <v>56749</v>
      </c>
      <c r="J80" s="7">
        <f t="shared" si="7"/>
        <v>4.9446121744268714</v>
      </c>
    </row>
    <row r="81" spans="1:10" x14ac:dyDescent="0.2">
      <c r="A81" t="str">
        <f>tidc_county_spending!A55</f>
        <v>Crosby</v>
      </c>
      <c r="B81" s="2">
        <f>SUM(tidc_county_spending!H55:L55)</f>
        <v>35518</v>
      </c>
      <c r="C81" s="2">
        <f>SUM(tidc_county_spending!M55:Q55)</f>
        <v>15160</v>
      </c>
      <c r="D81" s="2">
        <f>SUM(tidc_county_spending!R55:V55)</f>
        <v>74640</v>
      </c>
      <c r="E81" s="2" t="str">
        <f>VLOOKUP(A81,tidc_county_spending!A$2:B$255,2,FALSE)</f>
        <v>rural</v>
      </c>
      <c r="F81" s="1">
        <f>SUM(tidc_county_spending!C55:G55)</f>
        <v>27011</v>
      </c>
      <c r="G81" s="8">
        <f t="shared" si="4"/>
        <v>0.56125282292399392</v>
      </c>
      <c r="H81" s="7">
        <f t="shared" si="5"/>
        <v>2.7633186479582394</v>
      </c>
      <c r="I81" s="5">
        <f t="shared" si="6"/>
        <v>23962</v>
      </c>
      <c r="J81" s="7">
        <f t="shared" si="7"/>
        <v>1.8761985857613566</v>
      </c>
    </row>
    <row r="82" spans="1:10" x14ac:dyDescent="0.2">
      <c r="A82" t="str">
        <f>tidc_county_spending!A43</f>
        <v>Coleman</v>
      </c>
      <c r="B82" s="2">
        <f>SUM(tidc_county_spending!H43:L43)</f>
        <v>168957</v>
      </c>
      <c r="C82" s="2">
        <f>SUM(tidc_county_spending!M43:Q43)</f>
        <v>23284</v>
      </c>
      <c r="D82" s="2">
        <f>SUM(tidc_county_spending!R43:V43)</f>
        <v>222851</v>
      </c>
      <c r="E82" s="2" t="str">
        <f>VLOOKUP(A82,tidc_county_spending!A$2:B$255,2,FALSE)</f>
        <v>rural</v>
      </c>
      <c r="F82" s="1">
        <f>SUM(tidc_county_spending!C43:G43)</f>
        <v>40005</v>
      </c>
      <c r="G82" s="8">
        <f t="shared" si="4"/>
        <v>0.58202724659417571</v>
      </c>
      <c r="H82" s="7">
        <f t="shared" si="5"/>
        <v>5.5705786776652921</v>
      </c>
      <c r="I82" s="5">
        <f t="shared" si="6"/>
        <v>30610</v>
      </c>
      <c r="J82" s="7">
        <f t="shared" si="7"/>
        <v>4.8054243219597552</v>
      </c>
    </row>
    <row r="83" spans="1:10" x14ac:dyDescent="0.2">
      <c r="A83" t="str">
        <f>tidc_county_spending!A39</f>
        <v>Childress</v>
      </c>
      <c r="B83" s="2">
        <f>SUM(tidc_county_spending!H39:L39)</f>
        <v>358222</v>
      </c>
      <c r="C83" s="2">
        <f>SUM(tidc_county_spending!M39:Q39)</f>
        <v>20398</v>
      </c>
      <c r="D83" s="2">
        <f>SUM(tidc_county_spending!R39:V39)</f>
        <v>414678</v>
      </c>
      <c r="E83" s="2" t="str">
        <f>VLOOKUP(A83,tidc_county_spending!A$2:B$255,2,FALSE)</f>
        <v>rural</v>
      </c>
      <c r="F83" s="1">
        <f>SUM(tidc_county_spending!C39:G39)</f>
        <v>34668</v>
      </c>
      <c r="G83" s="8">
        <f t="shared" si="4"/>
        <v>0.58838121610707284</v>
      </c>
      <c r="H83" s="7">
        <f t="shared" si="5"/>
        <v>11.96140533056421</v>
      </c>
      <c r="I83" s="5">
        <f t="shared" si="6"/>
        <v>36058</v>
      </c>
      <c r="J83" s="7">
        <f t="shared" si="7"/>
        <v>10.921310718818507</v>
      </c>
    </row>
    <row r="84" spans="1:10" x14ac:dyDescent="0.2">
      <c r="A84" t="str">
        <f>tidc_county_spending!A128</f>
        <v>Jones</v>
      </c>
      <c r="B84" s="2">
        <f>SUM(tidc_county_spending!H128:L128)</f>
        <v>780853</v>
      </c>
      <c r="C84" s="2">
        <f>SUM(tidc_county_spending!M128:Q128)</f>
        <v>59530</v>
      </c>
      <c r="D84" s="2">
        <f>SUM(tidc_county_spending!R128:V128)</f>
        <v>880646</v>
      </c>
      <c r="E84" s="2" t="str">
        <f>VLOOKUP(A84,tidc_county_spending!A$2:B$255,2,FALSE)</f>
        <v>rural</v>
      </c>
      <c r="F84" s="1">
        <f>SUM(tidc_county_spending!C128:G128)</f>
        <v>99132</v>
      </c>
      <c r="G84" s="8">
        <f t="shared" si="4"/>
        <v>0.60051244804906589</v>
      </c>
      <c r="H84" s="7">
        <f t="shared" si="5"/>
        <v>8.883569382237825</v>
      </c>
      <c r="I84" s="5">
        <f t="shared" si="6"/>
        <v>40263</v>
      </c>
      <c r="J84" s="7">
        <f t="shared" si="7"/>
        <v>8.4774139531130217</v>
      </c>
    </row>
    <row r="85" spans="1:10" x14ac:dyDescent="0.2">
      <c r="A85" t="str">
        <f>tidc_county_spending!A199</f>
        <v>Robertson</v>
      </c>
      <c r="B85" s="2">
        <f>SUM(tidc_county_spending!H199:L199)</f>
        <v>964926</v>
      </c>
      <c r="C85" s="2">
        <f>SUM(tidc_county_spending!M199:Q199)</f>
        <v>52302</v>
      </c>
      <c r="D85" s="2">
        <f>SUM(tidc_county_spending!R199:V199)</f>
        <v>1082000</v>
      </c>
      <c r="E85" s="2" t="str">
        <f>VLOOKUP(A85,tidc_county_spending!A$2:B$255,2,FALSE)</f>
        <v>rural</v>
      </c>
      <c r="F85" s="1">
        <f>SUM(tidc_county_spending!C199:G199)</f>
        <v>87033</v>
      </c>
      <c r="G85" s="8">
        <f t="shared" si="4"/>
        <v>0.60094446933921619</v>
      </c>
      <c r="H85" s="7">
        <f t="shared" si="5"/>
        <v>12.432065997954799</v>
      </c>
      <c r="I85" s="5">
        <f t="shared" si="6"/>
        <v>64772</v>
      </c>
      <c r="J85" s="7">
        <f t="shared" si="7"/>
        <v>11.687842542483885</v>
      </c>
    </row>
    <row r="86" spans="1:10" x14ac:dyDescent="0.2">
      <c r="A86" t="str">
        <f>tidc_county_spending!A218</f>
        <v>Stonewall</v>
      </c>
      <c r="B86" s="2">
        <f>SUM(tidc_county_spending!H218:L218)</f>
        <v>28044</v>
      </c>
      <c r="C86" s="2">
        <f>SUM(tidc_county_spending!M218:Q218)</f>
        <v>3950</v>
      </c>
      <c r="D86" s="2">
        <f>SUM(tidc_county_spending!R218:V218)</f>
        <v>40671</v>
      </c>
      <c r="E86" s="2" t="str">
        <f>VLOOKUP(A86,tidc_county_spending!A$2:B$255,2,FALSE)</f>
        <v>rural</v>
      </c>
      <c r="F86" s="1">
        <f>SUM(tidc_county_spending!C218:G218)</f>
        <v>6539</v>
      </c>
      <c r="G86" s="8">
        <f t="shared" si="4"/>
        <v>0.60406790029056434</v>
      </c>
      <c r="H86" s="7">
        <f t="shared" si="5"/>
        <v>6.219758372839884</v>
      </c>
      <c r="I86" s="5">
        <f t="shared" si="6"/>
        <v>8677</v>
      </c>
      <c r="J86" s="7">
        <f t="shared" si="7"/>
        <v>4.8927970637712193</v>
      </c>
    </row>
    <row r="87" spans="1:10" x14ac:dyDescent="0.2">
      <c r="A87" t="str">
        <f>tidc_county_spending!A135</f>
        <v>Kimble</v>
      </c>
      <c r="B87" s="2">
        <f>SUM(tidc_county_spending!H135:L135)</f>
        <v>169358</v>
      </c>
      <c r="C87" s="2">
        <f>SUM(tidc_county_spending!M135:Q135)</f>
        <v>13992</v>
      </c>
      <c r="D87" s="2">
        <f>SUM(tidc_county_spending!R135:V135)</f>
        <v>204539</v>
      </c>
      <c r="E87" s="2" t="str">
        <f>VLOOKUP(A87,tidc_county_spending!A$2:B$255,2,FALSE)</f>
        <v>rural</v>
      </c>
      <c r="F87" s="1">
        <f>SUM(tidc_county_spending!C135:G135)</f>
        <v>22697</v>
      </c>
      <c r="G87" s="8">
        <f t="shared" si="4"/>
        <v>0.61646913689033789</v>
      </c>
      <c r="H87" s="7">
        <f t="shared" si="5"/>
        <v>9.0117196105212134</v>
      </c>
      <c r="I87" s="5">
        <f t="shared" si="6"/>
        <v>21189</v>
      </c>
      <c r="J87" s="7">
        <f t="shared" si="7"/>
        <v>8.0781601092655411</v>
      </c>
    </row>
    <row r="88" spans="1:10" x14ac:dyDescent="0.2">
      <c r="A88" t="str">
        <f>tidc_county_spending!A6</f>
        <v>Archer</v>
      </c>
      <c r="B88" s="2">
        <f>SUM(tidc_county_spending!H6:L6)</f>
        <v>171539</v>
      </c>
      <c r="C88" s="2">
        <f>SUM(tidc_county_spending!M6:Q6)</f>
        <v>27876</v>
      </c>
      <c r="D88" s="2">
        <f>SUM(tidc_county_spending!R6:V6)</f>
        <v>227691</v>
      </c>
      <c r="E88" s="2" t="str">
        <f>VLOOKUP(A88,tidc_county_spending!A$2:B$255,2,FALSE)</f>
        <v>rural</v>
      </c>
      <c r="F88" s="1">
        <f>SUM(tidc_county_spending!C6:G6)</f>
        <v>45124</v>
      </c>
      <c r="G88" s="8">
        <f t="shared" si="4"/>
        <v>0.61776438259019595</v>
      </c>
      <c r="H88" s="7">
        <f t="shared" si="5"/>
        <v>5.0458957539225242</v>
      </c>
      <c r="I88" s="5">
        <f t="shared" si="6"/>
        <v>28276</v>
      </c>
      <c r="J88" s="7">
        <f t="shared" si="7"/>
        <v>4.4192669089619718</v>
      </c>
    </row>
    <row r="89" spans="1:10" x14ac:dyDescent="0.2">
      <c r="A89" t="str">
        <f>tidc_county_spending!A146</f>
        <v>Leon</v>
      </c>
      <c r="B89" s="2">
        <f>SUM(tidc_county_spending!H146:L146)</f>
        <v>462655</v>
      </c>
      <c r="C89" s="2">
        <f>SUM(tidc_county_spending!M146:Q146)</f>
        <v>52716</v>
      </c>
      <c r="D89" s="2">
        <f>SUM(tidc_county_spending!R146:V146)</f>
        <v>587215</v>
      </c>
      <c r="E89" s="2" t="str">
        <f>VLOOKUP(A89,tidc_county_spending!A$2:B$255,2,FALSE)</f>
        <v>rural</v>
      </c>
      <c r="F89" s="1">
        <f>SUM(tidc_county_spending!C146:G146)</f>
        <v>85185</v>
      </c>
      <c r="G89" s="8">
        <f t="shared" si="4"/>
        <v>0.61884134530727242</v>
      </c>
      <c r="H89" s="7">
        <f t="shared" si="5"/>
        <v>6.8934084639314435</v>
      </c>
      <c r="I89" s="5">
        <f t="shared" si="6"/>
        <v>71844</v>
      </c>
      <c r="J89" s="7">
        <f t="shared" si="7"/>
        <v>6.0500205435229208</v>
      </c>
    </row>
    <row r="90" spans="1:10" x14ac:dyDescent="0.2">
      <c r="A90" t="str">
        <f>tidc_county_spending!A124</f>
        <v>Jefferson</v>
      </c>
      <c r="B90" s="2">
        <f>SUM(tidc_county_spending!H124:L124)</f>
        <v>7186690</v>
      </c>
      <c r="C90" s="2">
        <f>SUM(tidc_county_spending!M124:Q124)</f>
        <v>793364</v>
      </c>
      <c r="D90" s="2">
        <f>SUM(tidc_county_spending!R124:V124)</f>
        <v>8798499</v>
      </c>
      <c r="E90" s="2" t="str">
        <f>VLOOKUP(A90,tidc_county_spending!A$2:B$255,2,FALSE)</f>
        <v>urban</v>
      </c>
      <c r="F90" s="1">
        <f>SUM(tidc_county_spending!C124:G124)</f>
        <v>1259080</v>
      </c>
      <c r="G90" s="8">
        <f t="shared" si="4"/>
        <v>0.63011405152968836</v>
      </c>
      <c r="H90" s="7">
        <f t="shared" si="5"/>
        <v>6.9880380913047624</v>
      </c>
      <c r="I90" s="5">
        <f t="shared" si="6"/>
        <v>818445</v>
      </c>
      <c r="J90" s="7">
        <f t="shared" si="7"/>
        <v>6.3380039393843122</v>
      </c>
    </row>
    <row r="91" spans="1:10" x14ac:dyDescent="0.2">
      <c r="A91" t="str">
        <f>tidc_county_spending!A169</f>
        <v>Mitchell</v>
      </c>
      <c r="B91" s="2">
        <f>SUM(tidc_county_spending!H169:L169)</f>
        <v>359087</v>
      </c>
      <c r="C91" s="2">
        <f>SUM(tidc_county_spending!M169:Q169)</f>
        <v>27656</v>
      </c>
      <c r="D91" s="2">
        <f>SUM(tidc_county_spending!R169:V169)</f>
        <v>406364</v>
      </c>
      <c r="E91" s="2" t="str">
        <f>VLOOKUP(A91,tidc_county_spending!A$2:B$255,2,FALSE)</f>
        <v>rural</v>
      </c>
      <c r="F91" s="1">
        <f>SUM(tidc_county_spending!C169:G169)</f>
        <v>43373</v>
      </c>
      <c r="G91" s="8">
        <f t="shared" si="4"/>
        <v>0.63763170636110023</v>
      </c>
      <c r="H91" s="7">
        <f t="shared" si="5"/>
        <v>9.3690544808982548</v>
      </c>
      <c r="I91" s="5">
        <f t="shared" si="6"/>
        <v>19621</v>
      </c>
      <c r="J91" s="7">
        <f t="shared" si="7"/>
        <v>8.916676273257556</v>
      </c>
    </row>
    <row r="92" spans="1:10" x14ac:dyDescent="0.2">
      <c r="A92" t="str">
        <f>tidc_county_spending!A220</f>
        <v>Swisher</v>
      </c>
      <c r="B92" s="2">
        <f>SUM(tidc_county_spending!H220:L220)</f>
        <v>145495</v>
      </c>
      <c r="C92" s="2">
        <f>SUM(tidc_county_spending!M220:Q220)</f>
        <v>23398</v>
      </c>
      <c r="D92" s="2">
        <f>SUM(tidc_county_spending!R220:V220)</f>
        <v>206729</v>
      </c>
      <c r="E92" s="2" t="str">
        <f>VLOOKUP(A92,tidc_county_spending!A$2:B$255,2,FALSE)</f>
        <v>rural</v>
      </c>
      <c r="F92" s="1">
        <f>SUM(tidc_county_spending!C220:G220)</f>
        <v>35960</v>
      </c>
      <c r="G92" s="8">
        <f t="shared" si="4"/>
        <v>0.65066740823136815</v>
      </c>
      <c r="H92" s="7">
        <f t="shared" si="5"/>
        <v>5.7488598442714123</v>
      </c>
      <c r="I92" s="5">
        <f t="shared" si="6"/>
        <v>37836</v>
      </c>
      <c r="J92" s="7">
        <f t="shared" si="7"/>
        <v>4.696690767519466</v>
      </c>
    </row>
    <row r="93" spans="1:10" x14ac:dyDescent="0.2">
      <c r="A93" t="str">
        <f>tidc_county_spending!A231</f>
        <v>Upshur</v>
      </c>
      <c r="B93" s="2">
        <f>SUM(tidc_county_spending!H231:L231)</f>
        <v>715476</v>
      </c>
      <c r="C93" s="2">
        <f>SUM(tidc_county_spending!M231:Q231)</f>
        <v>136115</v>
      </c>
      <c r="D93" s="2">
        <f>SUM(tidc_county_spending!R231:V231)</f>
        <v>925566</v>
      </c>
      <c r="E93" s="2" t="str">
        <f>VLOOKUP(A93,tidc_county_spending!A$2:B$255,2,FALSE)</f>
        <v>rural</v>
      </c>
      <c r="F93" s="1">
        <f>SUM(tidc_county_spending!C231:G231)</f>
        <v>208706</v>
      </c>
      <c r="G93" s="8">
        <f t="shared" si="4"/>
        <v>0.65218537080869743</v>
      </c>
      <c r="H93" s="7">
        <f t="shared" si="5"/>
        <v>4.4347838586336765</v>
      </c>
      <c r="I93" s="5">
        <f t="shared" si="6"/>
        <v>73975</v>
      </c>
      <c r="J93" s="7">
        <f t="shared" si="7"/>
        <v>4.0803378915795427</v>
      </c>
    </row>
    <row r="94" spans="1:10" x14ac:dyDescent="0.2">
      <c r="A94" t="str">
        <f>tidc_county_spending!A168</f>
        <v>Mills</v>
      </c>
      <c r="B94" s="2">
        <f>SUM(tidc_county_spending!H168:L168)</f>
        <v>146081</v>
      </c>
      <c r="C94" s="2">
        <f>SUM(tidc_county_spending!M168:Q168)</f>
        <v>15895</v>
      </c>
      <c r="D94" s="2">
        <f>SUM(tidc_county_spending!R168:V168)</f>
        <v>240977</v>
      </c>
      <c r="E94" s="2" t="str">
        <f>VLOOKUP(A94,tidc_county_spending!A$2:B$255,2,FALSE)</f>
        <v>rural</v>
      </c>
      <c r="F94" s="1">
        <f>SUM(tidc_county_spending!C168:G168)</f>
        <v>23688</v>
      </c>
      <c r="G94" s="8">
        <f t="shared" si="4"/>
        <v>0.67101485984464704</v>
      </c>
      <c r="H94" s="7">
        <f t="shared" si="5"/>
        <v>10.172956771361026</v>
      </c>
      <c r="I94" s="5">
        <f t="shared" si="6"/>
        <v>79001</v>
      </c>
      <c r="J94" s="7">
        <f t="shared" si="7"/>
        <v>6.8378926038500509</v>
      </c>
    </row>
    <row r="95" spans="1:10" x14ac:dyDescent="0.2">
      <c r="A95" t="str">
        <f>tidc_county_spending!A25</f>
        <v>Brooks</v>
      </c>
      <c r="B95" s="2">
        <f>SUM(tidc_county_spending!H25:L25)</f>
        <v>96911</v>
      </c>
      <c r="C95" s="2">
        <f>SUM(tidc_county_spending!M25:Q25)</f>
        <v>23800</v>
      </c>
      <c r="D95" s="2">
        <f>SUM(tidc_county_spending!R25:V25)</f>
        <v>165361</v>
      </c>
      <c r="E95" s="2" t="str">
        <f>VLOOKUP(A95,tidc_county_spending!A$2:B$255,2,FALSE)</f>
        <v>rural</v>
      </c>
      <c r="F95" s="1">
        <f>SUM(tidc_county_spending!C25:G25)</f>
        <v>35230</v>
      </c>
      <c r="G95" s="8">
        <f t="shared" si="4"/>
        <v>0.67556060175986377</v>
      </c>
      <c r="H95" s="7">
        <f t="shared" si="5"/>
        <v>4.6937553221686059</v>
      </c>
      <c r="I95" s="5">
        <f t="shared" si="6"/>
        <v>44650</v>
      </c>
      <c r="J95" s="7">
        <f t="shared" si="7"/>
        <v>3.4263695713880216</v>
      </c>
    </row>
    <row r="96" spans="1:10" x14ac:dyDescent="0.2">
      <c r="A96" t="str">
        <f>tidc_county_spending!A82</f>
        <v>Freestone</v>
      </c>
      <c r="B96" s="2">
        <f>SUM(tidc_county_spending!H82:L82)</f>
        <v>693386</v>
      </c>
      <c r="C96" s="2">
        <f>SUM(tidc_county_spending!M82:Q82)</f>
        <v>69076</v>
      </c>
      <c r="D96" s="2">
        <f>SUM(tidc_county_spending!R82:V82)</f>
        <v>808019</v>
      </c>
      <c r="E96" s="2" t="str">
        <f>VLOOKUP(A96,tidc_county_spending!A$2:B$255,2,FALSE)</f>
        <v>rural</v>
      </c>
      <c r="F96" s="1">
        <f>SUM(tidc_county_spending!C82:G82)</f>
        <v>101707</v>
      </c>
      <c r="G96" s="8">
        <f t="shared" si="4"/>
        <v>0.67916662569931274</v>
      </c>
      <c r="H96" s="7">
        <f t="shared" si="5"/>
        <v>7.9445760862084223</v>
      </c>
      <c r="I96" s="5">
        <f t="shared" si="6"/>
        <v>45557</v>
      </c>
      <c r="J96" s="7">
        <f t="shared" si="7"/>
        <v>7.4966521478364321</v>
      </c>
    </row>
    <row r="97" spans="1:10" x14ac:dyDescent="0.2">
      <c r="A97" t="str">
        <f>tidc_county_spending!A202</f>
        <v>Rusk</v>
      </c>
      <c r="B97" s="2">
        <f>SUM(tidc_county_spending!H202:L202)</f>
        <v>641081</v>
      </c>
      <c r="C97" s="2">
        <f>SUM(tidc_county_spending!M202:Q202)</f>
        <v>183067</v>
      </c>
      <c r="D97" s="2">
        <f>SUM(tidc_county_spending!R202:V202)</f>
        <v>899607</v>
      </c>
      <c r="E97" s="2" t="str">
        <f>VLOOKUP(A97,tidc_county_spending!A$2:B$255,2,FALSE)</f>
        <v>medium</v>
      </c>
      <c r="F97" s="1">
        <f>SUM(tidc_county_spending!C202:G202)</f>
        <v>269502</v>
      </c>
      <c r="G97" s="8">
        <f t="shared" si="4"/>
        <v>0.67927881796795575</v>
      </c>
      <c r="H97" s="7">
        <f t="shared" si="5"/>
        <v>3.3380345971458469</v>
      </c>
      <c r="I97" s="5">
        <f t="shared" si="6"/>
        <v>75459</v>
      </c>
      <c r="J97" s="7">
        <f t="shared" si="7"/>
        <v>3.058040385600107</v>
      </c>
    </row>
    <row r="98" spans="1:10" x14ac:dyDescent="0.2">
      <c r="A98" t="str">
        <f>tidc_county_spending!A87</f>
        <v>Gillespie</v>
      </c>
      <c r="B98" s="2">
        <f>SUM(tidc_county_spending!H87:L87)</f>
        <v>513923</v>
      </c>
      <c r="C98" s="2">
        <f>SUM(tidc_county_spending!M87:Q87)</f>
        <v>94247</v>
      </c>
      <c r="D98" s="2">
        <f>SUM(tidc_county_spending!R87:V87)</f>
        <v>1121190</v>
      </c>
      <c r="E98" s="2" t="str">
        <f>VLOOKUP(A98,tidc_county_spending!A$2:B$255,2,FALSE)</f>
        <v>rural</v>
      </c>
      <c r="F98" s="1">
        <f>SUM(tidc_county_spending!C87:G87)</f>
        <v>137441</v>
      </c>
      <c r="G98" s="8">
        <f t="shared" si="4"/>
        <v>0.6857269664801624</v>
      </c>
      <c r="H98" s="7">
        <f t="shared" si="5"/>
        <v>8.157609446962697</v>
      </c>
      <c r="I98" s="5">
        <f t="shared" si="6"/>
        <v>513020</v>
      </c>
      <c r="J98" s="7">
        <f t="shared" si="7"/>
        <v>4.4249532526684181</v>
      </c>
    </row>
    <row r="99" spans="1:10" x14ac:dyDescent="0.2">
      <c r="A99" t="str">
        <f>tidc_county_spending!A83</f>
        <v>Frio</v>
      </c>
      <c r="B99" s="2">
        <f>SUM(tidc_county_spending!H83:L83)</f>
        <v>311767</v>
      </c>
      <c r="C99" s="2">
        <f>SUM(tidc_county_spending!M83:Q83)</f>
        <v>65400</v>
      </c>
      <c r="D99" s="2">
        <f>SUM(tidc_county_spending!R83:V83)</f>
        <v>657076</v>
      </c>
      <c r="E99" s="2" t="str">
        <f>VLOOKUP(A99,tidc_county_spending!A$2:B$255,2,FALSE)</f>
        <v>rural</v>
      </c>
      <c r="F99" s="1">
        <f>SUM(tidc_county_spending!C83:G83)</f>
        <v>94858</v>
      </c>
      <c r="G99" s="8">
        <f t="shared" si="4"/>
        <v>0.68945160134095174</v>
      </c>
      <c r="H99" s="7">
        <f t="shared" si="5"/>
        <v>6.9269434312340552</v>
      </c>
      <c r="I99" s="5">
        <f t="shared" si="6"/>
        <v>279909</v>
      </c>
      <c r="J99" s="7">
        <f t="shared" si="7"/>
        <v>3.9761222037150268</v>
      </c>
    </row>
    <row r="100" spans="1:10" x14ac:dyDescent="0.2">
      <c r="A100" t="str">
        <f>tidc_county_spending!A61</f>
        <v>Delta</v>
      </c>
      <c r="B100" s="2">
        <f>SUM(tidc_county_spending!H61:L61)</f>
        <v>70400</v>
      </c>
      <c r="C100" s="2">
        <f>SUM(tidc_county_spending!M61:Q61)</f>
        <v>18900</v>
      </c>
      <c r="D100" s="2">
        <f>SUM(tidc_county_spending!R61:V61)</f>
        <v>91250</v>
      </c>
      <c r="E100" s="2" t="str">
        <f>VLOOKUP(A100,tidc_county_spending!A$2:B$255,2,FALSE)</f>
        <v>rural</v>
      </c>
      <c r="F100" s="1">
        <f>SUM(tidc_county_spending!C61:G61)</f>
        <v>26690</v>
      </c>
      <c r="G100" s="8">
        <f t="shared" si="4"/>
        <v>0.70813038591232669</v>
      </c>
      <c r="H100" s="7">
        <f t="shared" si="5"/>
        <v>3.4188834769576619</v>
      </c>
      <c r="I100" s="5">
        <f t="shared" si="6"/>
        <v>1950</v>
      </c>
      <c r="J100" s="7">
        <f t="shared" si="7"/>
        <v>3.3458224053952792</v>
      </c>
    </row>
    <row r="101" spans="1:10" x14ac:dyDescent="0.2">
      <c r="A101" t="str">
        <f>tidc_county_spending!A208</f>
        <v>Schleicher</v>
      </c>
      <c r="B101" s="2">
        <f>SUM(tidc_county_spending!H208:L208)</f>
        <v>72886</v>
      </c>
      <c r="C101" s="2">
        <f>SUM(tidc_county_spending!M208:Q208)</f>
        <v>9409</v>
      </c>
      <c r="D101" s="2">
        <f>SUM(tidc_county_spending!R208:V208)</f>
        <v>104218</v>
      </c>
      <c r="E101" s="2" t="str">
        <f>VLOOKUP(A101,tidc_county_spending!A$2:B$255,2,FALSE)</f>
        <v>rural</v>
      </c>
      <c r="F101" s="1">
        <f>SUM(tidc_county_spending!C208:G208)</f>
        <v>13284</v>
      </c>
      <c r="G101" s="8">
        <f t="shared" si="4"/>
        <v>0.70829569406805182</v>
      </c>
      <c r="H101" s="7">
        <f t="shared" si="5"/>
        <v>7.8453778982234263</v>
      </c>
      <c r="I101" s="5">
        <f t="shared" si="6"/>
        <v>21923</v>
      </c>
      <c r="J101" s="7">
        <f t="shared" si="7"/>
        <v>6.1950466726889495</v>
      </c>
    </row>
    <row r="102" spans="1:10" x14ac:dyDescent="0.2">
      <c r="A102" t="str">
        <f>tidc_county_spending!A113</f>
        <v>Hopkins</v>
      </c>
      <c r="B102" s="2">
        <f>SUM(tidc_county_spending!H113:L113)</f>
        <v>946161</v>
      </c>
      <c r="C102" s="2">
        <f>SUM(tidc_county_spending!M113:Q113)</f>
        <v>134768</v>
      </c>
      <c r="D102" s="2">
        <f>SUM(tidc_county_spending!R113:V113)</f>
        <v>1234957</v>
      </c>
      <c r="E102" s="2" t="str">
        <f>VLOOKUP(A102,tidc_county_spending!A$2:B$255,2,FALSE)</f>
        <v>rural</v>
      </c>
      <c r="F102" s="1">
        <f>SUM(tidc_county_spending!C113:G113)</f>
        <v>187777</v>
      </c>
      <c r="G102" s="8">
        <f t="shared" si="4"/>
        <v>0.71770238101577932</v>
      </c>
      <c r="H102" s="7">
        <f t="shared" si="5"/>
        <v>6.5767213236977904</v>
      </c>
      <c r="I102" s="5">
        <f t="shared" si="6"/>
        <v>154028</v>
      </c>
      <c r="J102" s="7">
        <f t="shared" si="7"/>
        <v>5.7564504705049071</v>
      </c>
    </row>
    <row r="103" spans="1:10" x14ac:dyDescent="0.2">
      <c r="A103" t="str">
        <f>tidc_county_spending!A210</f>
        <v>Shackelford</v>
      </c>
      <c r="B103" s="2">
        <f>SUM(tidc_county_spending!H210:L210)</f>
        <v>53865</v>
      </c>
      <c r="C103" s="2">
        <f>SUM(tidc_county_spending!M210:Q210)</f>
        <v>11783</v>
      </c>
      <c r="D103" s="2">
        <f>SUM(tidc_county_spending!R210:V210)</f>
        <v>80797</v>
      </c>
      <c r="E103" s="2" t="str">
        <f>VLOOKUP(A103,tidc_county_spending!A$2:B$255,2,FALSE)</f>
        <v>rural</v>
      </c>
      <c r="F103" s="1">
        <f>SUM(tidc_county_spending!C210:G210)</f>
        <v>16403</v>
      </c>
      <c r="G103" s="8">
        <f t="shared" si="4"/>
        <v>0.71834420532829357</v>
      </c>
      <c r="H103" s="7">
        <f t="shared" si="5"/>
        <v>4.9257452904956409</v>
      </c>
      <c r="I103" s="5">
        <f t="shared" si="6"/>
        <v>15149</v>
      </c>
      <c r="J103" s="7">
        <f t="shared" si="7"/>
        <v>4.0021947204779611</v>
      </c>
    </row>
    <row r="104" spans="1:10" x14ac:dyDescent="0.2">
      <c r="A104" t="str">
        <f>tidc_county_spending!A161</f>
        <v>Mason</v>
      </c>
      <c r="B104" s="2">
        <f>SUM(tidc_county_spending!H161:L161)</f>
        <v>60048</v>
      </c>
      <c r="C104" s="2">
        <f>SUM(tidc_county_spending!M161:Q161)</f>
        <v>15492</v>
      </c>
      <c r="D104" s="2">
        <f>SUM(tidc_county_spending!R161:V161)</f>
        <v>84791</v>
      </c>
      <c r="E104" s="2" t="str">
        <f>VLOOKUP(A104,tidc_county_spending!A$2:B$255,2,FALSE)</f>
        <v>rural</v>
      </c>
      <c r="F104" s="1">
        <f>SUM(tidc_county_spending!C161:G161)</f>
        <v>20885</v>
      </c>
      <c r="G104" s="8">
        <f t="shared" si="4"/>
        <v>0.74177639454153699</v>
      </c>
      <c r="H104" s="7">
        <f t="shared" si="5"/>
        <v>4.0598994493655738</v>
      </c>
      <c r="I104" s="5">
        <f t="shared" si="6"/>
        <v>9251</v>
      </c>
      <c r="J104" s="7">
        <f t="shared" si="7"/>
        <v>3.6169499640890592</v>
      </c>
    </row>
    <row r="105" spans="1:10" x14ac:dyDescent="0.2">
      <c r="A105" t="str">
        <f>tidc_county_spending!A121</f>
        <v>Jackson</v>
      </c>
      <c r="B105" s="2">
        <f>SUM(tidc_county_spending!H121:L121)</f>
        <v>1012819</v>
      </c>
      <c r="C105" s="2">
        <f>SUM(tidc_county_spending!M121:Q121)</f>
        <v>55357</v>
      </c>
      <c r="D105" s="2">
        <f>SUM(tidc_county_spending!R121:V121)</f>
        <v>1284627</v>
      </c>
      <c r="E105" s="2" t="str">
        <f>VLOOKUP(A105,tidc_county_spending!A$2:B$255,2,FALSE)</f>
        <v>rural</v>
      </c>
      <c r="F105" s="1">
        <f>SUM(tidc_county_spending!C121:G121)</f>
        <v>73959</v>
      </c>
      <c r="G105" s="8">
        <f t="shared" si="4"/>
        <v>0.74848226720209843</v>
      </c>
      <c r="H105" s="7">
        <f t="shared" si="5"/>
        <v>17.369447937370705</v>
      </c>
      <c r="I105" s="5">
        <f t="shared" si="6"/>
        <v>216451</v>
      </c>
      <c r="J105" s="7">
        <f t="shared" si="7"/>
        <v>14.44281290985546</v>
      </c>
    </row>
    <row r="106" spans="1:10" x14ac:dyDescent="0.2">
      <c r="A106" t="str">
        <f>tidc_county_spending!A241</f>
        <v>Webb</v>
      </c>
      <c r="B106" s="2">
        <f>SUM(tidc_county_spending!H241:L241)</f>
        <v>3493234</v>
      </c>
      <c r="C106" s="2">
        <f>SUM(tidc_county_spending!M241:Q241)</f>
        <v>1039875</v>
      </c>
      <c r="D106" s="2">
        <f>SUM(tidc_county_spending!R241:V241)</f>
        <v>20347986</v>
      </c>
      <c r="E106" s="2" t="str">
        <f>VLOOKUP(A106,tidc_county_spending!A$2:B$255,2,FALSE)</f>
        <v>urban</v>
      </c>
      <c r="F106" s="1">
        <f>SUM(tidc_county_spending!C241:G241)</f>
        <v>1384706</v>
      </c>
      <c r="G106" s="8">
        <f t="shared" si="4"/>
        <v>0.75097168640852285</v>
      </c>
      <c r="H106" s="7">
        <f t="shared" si="5"/>
        <v>14.694805973253528</v>
      </c>
      <c r="I106" s="5">
        <f t="shared" si="6"/>
        <v>15814877</v>
      </c>
      <c r="J106" s="7">
        <f t="shared" si="7"/>
        <v>3.2736978102210865</v>
      </c>
    </row>
    <row r="107" spans="1:10" x14ac:dyDescent="0.2">
      <c r="A107" t="str">
        <f>tidc_county_spending!A63</f>
        <v>DeWitt</v>
      </c>
      <c r="B107" s="2">
        <f>SUM(tidc_county_spending!H63:L63)</f>
        <v>783768</v>
      </c>
      <c r="C107" s="2">
        <f>SUM(tidc_county_spending!M63:Q63)</f>
        <v>76482</v>
      </c>
      <c r="D107" s="2">
        <f>SUM(tidc_county_spending!R63:V63)</f>
        <v>923046</v>
      </c>
      <c r="E107" s="2" t="str">
        <f>VLOOKUP(A107,tidc_county_spending!A$2:B$255,2,FALSE)</f>
        <v>rural</v>
      </c>
      <c r="F107" s="1">
        <f>SUM(tidc_county_spending!C63:G63)</f>
        <v>101159</v>
      </c>
      <c r="G107" s="8">
        <f t="shared" si="4"/>
        <v>0.75605729594005477</v>
      </c>
      <c r="H107" s="7">
        <f t="shared" si="5"/>
        <v>9.124704672841764</v>
      </c>
      <c r="I107" s="5">
        <f t="shared" si="6"/>
        <v>62796</v>
      </c>
      <c r="J107" s="7">
        <f t="shared" si="7"/>
        <v>8.5039393430144621</v>
      </c>
    </row>
    <row r="108" spans="1:10" x14ac:dyDescent="0.2">
      <c r="A108" t="str">
        <f>tidc_county_spending!A84</f>
        <v>Gaines</v>
      </c>
      <c r="B108" s="2">
        <f>SUM(tidc_county_spending!H84:L84)</f>
        <v>316123</v>
      </c>
      <c r="C108" s="2">
        <f>SUM(tidc_county_spending!M84:Q84)</f>
        <v>82792</v>
      </c>
      <c r="D108" s="2">
        <f>SUM(tidc_county_spending!R84:V84)</f>
        <v>535687</v>
      </c>
      <c r="E108" s="2" t="str">
        <f>VLOOKUP(A108,tidc_county_spending!A$2:B$255,2,FALSE)</f>
        <v>rural</v>
      </c>
      <c r="F108" s="1">
        <f>SUM(tidc_county_spending!C84:G84)</f>
        <v>107778</v>
      </c>
      <c r="G108" s="8">
        <f t="shared" si="4"/>
        <v>0.76817161201729478</v>
      </c>
      <c r="H108" s="7">
        <f t="shared" si="5"/>
        <v>4.970281504574217</v>
      </c>
      <c r="I108" s="5">
        <f t="shared" si="6"/>
        <v>136772</v>
      </c>
      <c r="J108" s="7">
        <f t="shared" si="7"/>
        <v>3.7012655644008983</v>
      </c>
    </row>
    <row r="109" spans="1:10" x14ac:dyDescent="0.2">
      <c r="A109" t="str">
        <f>tidc_county_spending!A201</f>
        <v>Runnels</v>
      </c>
      <c r="B109" s="2">
        <f>SUM(tidc_county_spending!H201:L201)</f>
        <v>398775</v>
      </c>
      <c r="C109" s="2">
        <f>SUM(tidc_county_spending!M201:Q201)</f>
        <v>39343</v>
      </c>
      <c r="D109" s="2">
        <f>SUM(tidc_county_spending!R201:V201)</f>
        <v>541136</v>
      </c>
      <c r="E109" s="2" t="str">
        <f>VLOOKUP(A109,tidc_county_spending!A$2:B$255,2,FALSE)</f>
        <v>rural</v>
      </c>
      <c r="F109" s="1">
        <f>SUM(tidc_county_spending!C201:G201)</f>
        <v>49952</v>
      </c>
      <c r="G109" s="8">
        <f t="shared" si="4"/>
        <v>0.78761611146700827</v>
      </c>
      <c r="H109" s="7">
        <f t="shared" si="5"/>
        <v>10.833119795003203</v>
      </c>
      <c r="I109" s="5">
        <f t="shared" si="6"/>
        <v>103018</v>
      </c>
      <c r="J109" s="7">
        <f t="shared" si="7"/>
        <v>8.7707799487508016</v>
      </c>
    </row>
    <row r="110" spans="1:10" x14ac:dyDescent="0.2">
      <c r="A110" t="str">
        <f>tidc_county_spending!A248</f>
        <v>Wilson</v>
      </c>
      <c r="B110" s="2">
        <f>SUM(tidc_county_spending!H248:L248)</f>
        <v>557767</v>
      </c>
      <c r="C110" s="2">
        <f>SUM(tidc_county_spending!M248:Q248)</f>
        <v>207908</v>
      </c>
      <c r="D110" s="2">
        <f>SUM(tidc_county_spending!R248:V248)</f>
        <v>1133992</v>
      </c>
      <c r="E110" s="2" t="str">
        <f>VLOOKUP(A110,tidc_county_spending!A$2:B$255,2,FALSE)</f>
        <v>medium</v>
      </c>
      <c r="F110" s="1">
        <f>SUM(tidc_county_spending!C248:G248)</f>
        <v>261453</v>
      </c>
      <c r="G110" s="8">
        <f t="shared" si="4"/>
        <v>0.79520219695318084</v>
      </c>
      <c r="H110" s="7">
        <f t="shared" si="5"/>
        <v>4.3372690311451771</v>
      </c>
      <c r="I110" s="5">
        <f t="shared" si="6"/>
        <v>368317</v>
      </c>
      <c r="J110" s="7">
        <f t="shared" si="7"/>
        <v>2.9285378251540428</v>
      </c>
    </row>
    <row r="111" spans="1:10" x14ac:dyDescent="0.2">
      <c r="A111" t="str">
        <f>tidc_county_spending!A251</f>
        <v>Wood</v>
      </c>
      <c r="B111" s="2">
        <f>SUM(tidc_county_spending!H251:L251)</f>
        <v>609161</v>
      </c>
      <c r="C111" s="2">
        <f>SUM(tidc_county_spending!M251:Q251)</f>
        <v>182834</v>
      </c>
      <c r="D111" s="2">
        <f>SUM(tidc_county_spending!R251:V251)</f>
        <v>905503</v>
      </c>
      <c r="E111" s="2" t="str">
        <f>VLOOKUP(A111,tidc_county_spending!A$2:B$255,2,FALSE)</f>
        <v>rural</v>
      </c>
      <c r="F111" s="1">
        <f>SUM(tidc_county_spending!C251:G251)</f>
        <v>229691</v>
      </c>
      <c r="G111" s="8">
        <f t="shared" si="4"/>
        <v>0.79599984326769446</v>
      </c>
      <c r="H111" s="7">
        <f t="shared" si="5"/>
        <v>3.9422659137711098</v>
      </c>
      <c r="I111" s="5">
        <f t="shared" si="6"/>
        <v>113508</v>
      </c>
      <c r="J111" s="7">
        <f t="shared" si="7"/>
        <v>3.4480889542907645</v>
      </c>
    </row>
    <row r="112" spans="1:10" x14ac:dyDescent="0.2">
      <c r="A112" t="str">
        <f>tidc_county_spending!A214</f>
        <v>Somervell</v>
      </c>
      <c r="B112" s="2">
        <f>SUM(tidc_county_spending!H214:L214)</f>
        <v>134361</v>
      </c>
      <c r="C112" s="2">
        <f>SUM(tidc_county_spending!M214:Q214)</f>
        <v>39935</v>
      </c>
      <c r="D112" s="2">
        <f>SUM(tidc_county_spending!R214:V214)</f>
        <v>185414</v>
      </c>
      <c r="E112" s="2" t="str">
        <f>VLOOKUP(A112,tidc_county_spending!A$2:B$255,2,FALSE)</f>
        <v>rural</v>
      </c>
      <c r="F112" s="1">
        <f>SUM(tidc_county_spending!C214:G214)</f>
        <v>48209</v>
      </c>
      <c r="G112" s="8">
        <f t="shared" si="4"/>
        <v>0.82837229562944681</v>
      </c>
      <c r="H112" s="7">
        <f t="shared" si="5"/>
        <v>3.8460453442303306</v>
      </c>
      <c r="I112" s="5">
        <f t="shared" si="6"/>
        <v>11118</v>
      </c>
      <c r="J112" s="7">
        <f t="shared" si="7"/>
        <v>3.6154245057976726</v>
      </c>
    </row>
    <row r="113" spans="1:10" x14ac:dyDescent="0.2">
      <c r="A113" t="str">
        <f>tidc_county_spending!A95</f>
        <v>Guadalupe</v>
      </c>
      <c r="B113" s="2">
        <f>SUM(tidc_county_spending!H95:L95)</f>
        <v>2528872</v>
      </c>
      <c r="C113" s="2">
        <f>SUM(tidc_county_spending!M95:Q95)</f>
        <v>718601</v>
      </c>
      <c r="D113" s="2">
        <f>SUM(tidc_county_spending!R95:V95)</f>
        <v>3618143</v>
      </c>
      <c r="E113" s="2" t="str">
        <f>VLOOKUP(A113,tidc_county_spending!A$2:B$255,2,FALSE)</f>
        <v>medium</v>
      </c>
      <c r="F113" s="1">
        <f>SUM(tidc_county_spending!C95:G95)</f>
        <v>865819</v>
      </c>
      <c r="G113" s="8">
        <f t="shared" si="4"/>
        <v>0.82996677134597419</v>
      </c>
      <c r="H113" s="7">
        <f t="shared" si="5"/>
        <v>4.1788676386173096</v>
      </c>
      <c r="I113" s="5">
        <f t="shared" si="6"/>
        <v>370670</v>
      </c>
      <c r="J113" s="7">
        <f t="shared" si="7"/>
        <v>3.7507527554835365</v>
      </c>
    </row>
    <row r="114" spans="1:10" x14ac:dyDescent="0.2">
      <c r="A114" t="str">
        <f>tidc_county_spending!A249</f>
        <v>Winkler</v>
      </c>
      <c r="B114" s="2">
        <f>SUM(tidc_county_spending!H249:L249)</f>
        <v>373333</v>
      </c>
      <c r="C114" s="2">
        <f>SUM(tidc_county_spending!M249:Q249)</f>
        <v>32885</v>
      </c>
      <c r="D114" s="2">
        <f>SUM(tidc_county_spending!R249:V249)</f>
        <v>426834</v>
      </c>
      <c r="E114" s="2" t="str">
        <f>VLOOKUP(A114,tidc_county_spending!A$2:B$255,2,FALSE)</f>
        <v>rural</v>
      </c>
      <c r="F114" s="1">
        <f>SUM(tidc_county_spending!C249:G249)</f>
        <v>39258</v>
      </c>
      <c r="G114" s="8">
        <f t="shared" si="4"/>
        <v>0.8376636609098782</v>
      </c>
      <c r="H114" s="7">
        <f t="shared" si="5"/>
        <v>10.872535534158644</v>
      </c>
      <c r="I114" s="5">
        <f t="shared" si="6"/>
        <v>20616</v>
      </c>
      <c r="J114" s="7">
        <f t="shared" si="7"/>
        <v>10.347394161699526</v>
      </c>
    </row>
    <row r="115" spans="1:10" x14ac:dyDescent="0.2">
      <c r="A115" t="str">
        <f>tidc_county_spending!A235</f>
        <v>Van Zandt</v>
      </c>
      <c r="B115" s="2">
        <f>SUM(tidc_county_spending!H235:L235)</f>
        <v>1510591</v>
      </c>
      <c r="C115" s="2">
        <f>SUM(tidc_county_spending!M235:Q235)</f>
        <v>247853</v>
      </c>
      <c r="D115" s="2">
        <f>SUM(tidc_county_spending!R235:V235)</f>
        <v>2155815</v>
      </c>
      <c r="E115" s="2" t="str">
        <f>VLOOKUP(A115,tidc_county_spending!A$2:B$255,2,FALSE)</f>
        <v>medium</v>
      </c>
      <c r="F115" s="1">
        <f>SUM(tidc_county_spending!C235:G235)</f>
        <v>294503</v>
      </c>
      <c r="G115" s="8">
        <f t="shared" si="4"/>
        <v>0.84159753890452726</v>
      </c>
      <c r="H115" s="7">
        <f t="shared" si="5"/>
        <v>7.3201801000329372</v>
      </c>
      <c r="I115" s="5">
        <f t="shared" si="6"/>
        <v>397371</v>
      </c>
      <c r="J115" s="7">
        <f t="shared" si="7"/>
        <v>5.9708865444494625</v>
      </c>
    </row>
    <row r="116" spans="1:10" x14ac:dyDescent="0.2">
      <c r="A116" t="str">
        <f>tidc_county_spending!A101</f>
        <v>Hardin</v>
      </c>
      <c r="B116" s="2">
        <f>SUM(tidc_county_spending!H101:L101)</f>
        <v>1366595</v>
      </c>
      <c r="C116" s="2">
        <f>SUM(tidc_county_spending!M101:Q101)</f>
        <v>248025</v>
      </c>
      <c r="D116" s="2">
        <f>SUM(tidc_county_spending!R101:V101)</f>
        <v>1849262</v>
      </c>
      <c r="E116" s="2" t="str">
        <f>VLOOKUP(A116,tidc_county_spending!A$2:B$255,2,FALSE)</f>
        <v>medium</v>
      </c>
      <c r="F116" s="1">
        <f>SUM(tidc_county_spending!C101:G101)</f>
        <v>292960</v>
      </c>
      <c r="G116" s="8">
        <f t="shared" si="4"/>
        <v>0.84661728563626437</v>
      </c>
      <c r="H116" s="7">
        <f t="shared" si="5"/>
        <v>6.3123361551064994</v>
      </c>
      <c r="I116" s="5">
        <f t="shared" si="6"/>
        <v>234642</v>
      </c>
      <c r="J116" s="7">
        <f t="shared" si="7"/>
        <v>5.511400873839432</v>
      </c>
    </row>
    <row r="117" spans="1:10" x14ac:dyDescent="0.2">
      <c r="A117" t="str">
        <f>tidc_county_spending!A73</f>
        <v>Erath</v>
      </c>
      <c r="B117" s="2">
        <f>SUM(tidc_county_spending!H73:L73)</f>
        <v>364210</v>
      </c>
      <c r="C117" s="2">
        <f>SUM(tidc_county_spending!M73:Q73)</f>
        <v>185639</v>
      </c>
      <c r="D117" s="2">
        <f>SUM(tidc_county_spending!R73:V73)</f>
        <v>572697</v>
      </c>
      <c r="E117" s="2" t="str">
        <f>VLOOKUP(A117,tidc_county_spending!A$2:B$255,2,FALSE)</f>
        <v>rural</v>
      </c>
      <c r="F117" s="1">
        <f>SUM(tidc_county_spending!C73:G73)</f>
        <v>216475</v>
      </c>
      <c r="G117" s="8">
        <f t="shared" si="4"/>
        <v>0.85755399006813715</v>
      </c>
      <c r="H117" s="7">
        <f t="shared" si="5"/>
        <v>2.6455572236978866</v>
      </c>
      <c r="I117" s="5">
        <f t="shared" si="6"/>
        <v>22848</v>
      </c>
      <c r="J117" s="7">
        <f t="shared" si="7"/>
        <v>2.5400115486776764</v>
      </c>
    </row>
    <row r="118" spans="1:10" x14ac:dyDescent="0.2">
      <c r="A118" t="str">
        <f>tidc_county_spending!A195</f>
        <v>Red River</v>
      </c>
      <c r="B118" s="2">
        <f>SUM(tidc_county_spending!H195:L195)</f>
        <v>402902</v>
      </c>
      <c r="C118" s="2">
        <f>SUM(tidc_county_spending!M195:Q195)</f>
        <v>50485</v>
      </c>
      <c r="D118" s="2">
        <f>SUM(tidc_county_spending!R195:V195)</f>
        <v>571149</v>
      </c>
      <c r="E118" s="2" t="str">
        <f>VLOOKUP(A118,tidc_county_spending!A$2:B$255,2,FALSE)</f>
        <v>rural</v>
      </c>
      <c r="F118" s="1">
        <f>SUM(tidc_county_spending!C195:G195)</f>
        <v>58128</v>
      </c>
      <c r="G118" s="8">
        <f t="shared" si="4"/>
        <v>0.86851431323974682</v>
      </c>
      <c r="H118" s="7">
        <f t="shared" si="5"/>
        <v>9.8257122213047072</v>
      </c>
      <c r="I118" s="5">
        <f t="shared" si="6"/>
        <v>117762</v>
      </c>
      <c r="J118" s="7">
        <f t="shared" si="7"/>
        <v>7.7998038810900079</v>
      </c>
    </row>
    <row r="119" spans="1:10" x14ac:dyDescent="0.2">
      <c r="A119" t="str">
        <f>tidc_county_spending!A139</f>
        <v>Knox</v>
      </c>
      <c r="B119" s="2">
        <f>SUM(tidc_county_spending!H139:L139)</f>
        <v>59784</v>
      </c>
      <c r="C119" s="2">
        <f>SUM(tidc_county_spending!M139:Q139)</f>
        <v>15600</v>
      </c>
      <c r="D119" s="2">
        <f>SUM(tidc_county_spending!R139:V139)</f>
        <v>98781</v>
      </c>
      <c r="E119" s="2" t="str">
        <f>VLOOKUP(A119,tidc_county_spending!A$2:B$255,2,FALSE)</f>
        <v>rural</v>
      </c>
      <c r="F119" s="1">
        <f>SUM(tidc_county_spending!C139:G139)</f>
        <v>17578</v>
      </c>
      <c r="G119" s="8">
        <f t="shared" si="4"/>
        <v>0.88747297758561838</v>
      </c>
      <c r="H119" s="7">
        <f t="shared" si="5"/>
        <v>5.6195812948003185</v>
      </c>
      <c r="I119" s="5">
        <f t="shared" si="6"/>
        <v>23397</v>
      </c>
      <c r="J119" s="7">
        <f t="shared" si="7"/>
        <v>4.2885424963021963</v>
      </c>
    </row>
    <row r="120" spans="1:10" x14ac:dyDescent="0.2">
      <c r="A120" t="str">
        <f>tidc_county_spending!A203</f>
        <v>Sabine</v>
      </c>
      <c r="B120" s="2">
        <f>SUM(tidc_county_spending!H203:L203)</f>
        <v>217048</v>
      </c>
      <c r="C120" s="2">
        <f>SUM(tidc_county_spending!M203:Q203)</f>
        <v>46704</v>
      </c>
      <c r="D120" s="2">
        <f>SUM(tidc_county_spending!R203:V203)</f>
        <v>311587</v>
      </c>
      <c r="E120" s="2" t="str">
        <f>VLOOKUP(A120,tidc_county_spending!A$2:B$255,2,FALSE)</f>
        <v>rural</v>
      </c>
      <c r="F120" s="1">
        <f>SUM(tidc_county_spending!C203:G203)</f>
        <v>52616</v>
      </c>
      <c r="G120" s="8">
        <f t="shared" si="4"/>
        <v>0.88763874106735596</v>
      </c>
      <c r="H120" s="7">
        <f t="shared" si="5"/>
        <v>5.9219058841417063</v>
      </c>
      <c r="I120" s="5">
        <f t="shared" si="6"/>
        <v>47835</v>
      </c>
      <c r="J120" s="7">
        <f t="shared" si="7"/>
        <v>5.0127717804470127</v>
      </c>
    </row>
    <row r="121" spans="1:10" x14ac:dyDescent="0.2">
      <c r="A121" t="str">
        <f>tidc_county_spending!A141</f>
        <v>Lamb</v>
      </c>
      <c r="B121" s="2">
        <f>SUM(tidc_county_spending!H141:L141)</f>
        <v>262465</v>
      </c>
      <c r="C121" s="2">
        <f>SUM(tidc_county_spending!M141:Q141)</f>
        <v>55850</v>
      </c>
      <c r="D121" s="2">
        <f>SUM(tidc_county_spending!R141:V141)</f>
        <v>363459</v>
      </c>
      <c r="E121" s="2" t="str">
        <f>VLOOKUP(A121,tidc_county_spending!A$2:B$255,2,FALSE)</f>
        <v>rural</v>
      </c>
      <c r="F121" s="1">
        <f>SUM(tidc_county_spending!C141:G141)</f>
        <v>62873</v>
      </c>
      <c r="G121" s="8">
        <f t="shared" si="4"/>
        <v>0.88829863375375762</v>
      </c>
      <c r="H121" s="7">
        <f t="shared" si="5"/>
        <v>5.7808439234647624</v>
      </c>
      <c r="I121" s="5">
        <f t="shared" si="6"/>
        <v>45144</v>
      </c>
      <c r="J121" s="7">
        <f t="shared" si="7"/>
        <v>5.0628250600416713</v>
      </c>
    </row>
    <row r="122" spans="1:10" x14ac:dyDescent="0.2">
      <c r="A122" t="str">
        <f>tidc_county_spending!A58</f>
        <v>Dallas</v>
      </c>
      <c r="B122" s="2">
        <f>SUM(tidc_county_spending!H58:L58)</f>
        <v>56094718</v>
      </c>
      <c r="C122" s="2">
        <f>SUM(tidc_county_spending!M58:Q58)</f>
        <v>11820481</v>
      </c>
      <c r="D122" s="2">
        <f>SUM(tidc_county_spending!R58:V58)</f>
        <v>168961112</v>
      </c>
      <c r="E122" s="2" t="str">
        <f>VLOOKUP(A122,tidc_county_spending!A$2:B$255,2,FALSE)</f>
        <v>urban</v>
      </c>
      <c r="F122" s="1">
        <f>SUM(tidc_county_spending!C58:G58)</f>
        <v>13178016</v>
      </c>
      <c r="G122" s="8">
        <f t="shared" si="4"/>
        <v>0.89698487238139646</v>
      </c>
      <c r="H122" s="7">
        <f t="shared" si="5"/>
        <v>12.821437764227939</v>
      </c>
      <c r="I122" s="5">
        <f t="shared" si="6"/>
        <v>101045913</v>
      </c>
      <c r="J122" s="7">
        <f t="shared" si="7"/>
        <v>5.1536740431943624</v>
      </c>
    </row>
    <row r="123" spans="1:10" x14ac:dyDescent="0.2">
      <c r="A123" t="str">
        <f>tidc_county_spending!A59</f>
        <v>Dawson</v>
      </c>
      <c r="B123" s="2">
        <f>SUM(tidc_county_spending!H59:L59)</f>
        <v>232649</v>
      </c>
      <c r="C123" s="2">
        <f>SUM(tidc_county_spending!M59:Q59)</f>
        <v>56750</v>
      </c>
      <c r="D123" s="2">
        <f>SUM(tidc_county_spending!R59:V59)</f>
        <v>341855</v>
      </c>
      <c r="E123" s="2" t="str">
        <f>VLOOKUP(A123,tidc_county_spending!A$2:B$255,2,FALSE)</f>
        <v>rural</v>
      </c>
      <c r="F123" s="1">
        <f>SUM(tidc_county_spending!C59:G59)</f>
        <v>62216</v>
      </c>
      <c r="G123" s="8">
        <f t="shared" si="4"/>
        <v>0.91214478590716219</v>
      </c>
      <c r="H123" s="7">
        <f t="shared" si="5"/>
        <v>5.4946476790536201</v>
      </c>
      <c r="I123" s="5">
        <f t="shared" si="6"/>
        <v>52456</v>
      </c>
      <c r="J123" s="7">
        <f t="shared" si="7"/>
        <v>4.6515205091937766</v>
      </c>
    </row>
    <row r="124" spans="1:10" x14ac:dyDescent="0.2">
      <c r="A124" t="str">
        <f>tidc_county_spending!A142</f>
        <v>Lampasas</v>
      </c>
      <c r="B124" s="2">
        <f>SUM(tidc_county_spending!H142:L142)</f>
        <v>408126</v>
      </c>
      <c r="C124" s="2">
        <f>SUM(tidc_county_spending!M142:Q142)</f>
        <v>100925</v>
      </c>
      <c r="D124" s="2">
        <f>SUM(tidc_county_spending!R142:V142)</f>
        <v>534419</v>
      </c>
      <c r="E124" s="2" t="str">
        <f>VLOOKUP(A124,tidc_county_spending!A$2:B$255,2,FALSE)</f>
        <v>rural</v>
      </c>
      <c r="F124" s="1">
        <f>SUM(tidc_county_spending!C142:G142)</f>
        <v>109563</v>
      </c>
      <c r="G124" s="8">
        <f t="shared" si="4"/>
        <v>0.92115951552987774</v>
      </c>
      <c r="H124" s="7">
        <f t="shared" si="5"/>
        <v>4.877732446172522</v>
      </c>
      <c r="I124" s="5">
        <f t="shared" si="6"/>
        <v>25368</v>
      </c>
      <c r="J124" s="7">
        <f t="shared" si="7"/>
        <v>4.6461944269507045</v>
      </c>
    </row>
    <row r="125" spans="1:10" x14ac:dyDescent="0.2">
      <c r="A125" t="str">
        <f>tidc_county_spending!A185</f>
        <v>Parker</v>
      </c>
      <c r="B125" s="2">
        <f>SUM(tidc_county_spending!H185:L185)</f>
        <v>3406776</v>
      </c>
      <c r="C125" s="2">
        <f>SUM(tidc_county_spending!M185:Q185)</f>
        <v>699984</v>
      </c>
      <c r="D125" s="2">
        <f>SUM(tidc_county_spending!R185:V185)</f>
        <v>4666291</v>
      </c>
      <c r="E125" s="2" t="str">
        <f>VLOOKUP(A125,tidc_county_spending!A$2:B$255,2,FALSE)</f>
        <v>medium</v>
      </c>
      <c r="F125" s="1">
        <f>SUM(tidc_county_spending!C185:G185)</f>
        <v>755230</v>
      </c>
      <c r="G125" s="8">
        <f t="shared" si="4"/>
        <v>0.92684877454550274</v>
      </c>
      <c r="H125" s="7">
        <f t="shared" si="5"/>
        <v>6.178635647418667</v>
      </c>
      <c r="I125" s="5">
        <f t="shared" si="6"/>
        <v>559531</v>
      </c>
      <c r="J125" s="7">
        <f t="shared" si="7"/>
        <v>5.4377606821762905</v>
      </c>
    </row>
    <row r="126" spans="1:10" x14ac:dyDescent="0.2">
      <c r="A126" t="str">
        <f>tidc_county_spending!A229</f>
        <v>Trinity</v>
      </c>
      <c r="B126" s="2">
        <f>SUM(tidc_county_spending!H229:L229)</f>
        <v>347317</v>
      </c>
      <c r="C126" s="2">
        <f>SUM(tidc_county_spending!M229:Q229)</f>
        <v>67679</v>
      </c>
      <c r="D126" s="2">
        <f>SUM(tidc_county_spending!R229:V229)</f>
        <v>454182</v>
      </c>
      <c r="E126" s="2" t="str">
        <f>VLOOKUP(A126,tidc_county_spending!A$2:B$255,2,FALSE)</f>
        <v>rural</v>
      </c>
      <c r="F126" s="1">
        <f>SUM(tidc_county_spending!C229:G229)</f>
        <v>71376</v>
      </c>
      <c r="G126" s="8">
        <f t="shared" si="4"/>
        <v>0.94820387805424788</v>
      </c>
      <c r="H126" s="7">
        <f t="shared" si="5"/>
        <v>6.3632313382649635</v>
      </c>
      <c r="I126" s="5">
        <f t="shared" si="6"/>
        <v>39186</v>
      </c>
      <c r="J126" s="7">
        <f t="shared" si="7"/>
        <v>5.8142232683254873</v>
      </c>
    </row>
    <row r="127" spans="1:10" x14ac:dyDescent="0.2">
      <c r="A127" t="str">
        <f>tidc_county_spending!A51</f>
        <v>Coryell</v>
      </c>
      <c r="B127" s="2">
        <f>SUM(tidc_county_spending!H51:L51)</f>
        <v>1786811</v>
      </c>
      <c r="C127" s="2">
        <f>SUM(tidc_county_spending!M51:Q51)</f>
        <v>384800</v>
      </c>
      <c r="D127" s="2">
        <f>SUM(tidc_county_spending!R51:V51)</f>
        <v>2559364</v>
      </c>
      <c r="E127" s="2" t="str">
        <f>VLOOKUP(A127,tidc_county_spending!A$2:B$255,2,FALSE)</f>
        <v>medium</v>
      </c>
      <c r="F127" s="1">
        <f>SUM(tidc_county_spending!C51:G51)</f>
        <v>395362</v>
      </c>
      <c r="G127" s="8">
        <f t="shared" si="4"/>
        <v>0.97328524238545944</v>
      </c>
      <c r="H127" s="7">
        <f t="shared" si="5"/>
        <v>6.4734698832968265</v>
      </c>
      <c r="I127" s="5">
        <f t="shared" si="6"/>
        <v>387753</v>
      </c>
      <c r="J127" s="7">
        <f t="shared" si="7"/>
        <v>5.4927155366474265</v>
      </c>
    </row>
    <row r="128" spans="1:10" x14ac:dyDescent="0.2">
      <c r="A128" t="str">
        <f>tidc_county_spending!A242</f>
        <v>Wharton</v>
      </c>
      <c r="B128" s="2">
        <f>SUM(tidc_county_spending!H242:L242)</f>
        <v>2175374</v>
      </c>
      <c r="C128" s="2">
        <f>SUM(tidc_county_spending!M242:Q242)</f>
        <v>202489</v>
      </c>
      <c r="D128" s="2">
        <f>SUM(tidc_county_spending!R242:V242)</f>
        <v>2716325</v>
      </c>
      <c r="E128" s="2" t="str">
        <f>VLOOKUP(A128,tidc_county_spending!A$2:B$255,2,FALSE)</f>
        <v>rural</v>
      </c>
      <c r="F128" s="1">
        <f>SUM(tidc_county_spending!C242:G242)</f>
        <v>207061</v>
      </c>
      <c r="G128" s="8">
        <f t="shared" si="4"/>
        <v>0.97791955027745447</v>
      </c>
      <c r="H128" s="7">
        <f t="shared" si="5"/>
        <v>13.118477163734358</v>
      </c>
      <c r="I128" s="5">
        <f t="shared" si="6"/>
        <v>338462</v>
      </c>
      <c r="J128" s="7">
        <f t="shared" si="7"/>
        <v>11.483876731977533</v>
      </c>
    </row>
    <row r="129" spans="1:10" x14ac:dyDescent="0.2">
      <c r="A129" t="str">
        <f>tidc_county_spending!A155</f>
        <v>McCulloch</v>
      </c>
      <c r="B129" s="2">
        <f>SUM(tidc_county_spending!H155:L155)</f>
        <v>272849</v>
      </c>
      <c r="C129" s="2">
        <f>SUM(tidc_county_spending!M155:Q155)</f>
        <v>41237</v>
      </c>
      <c r="D129" s="2">
        <f>SUM(tidc_county_spending!R155:V155)</f>
        <v>333627</v>
      </c>
      <c r="E129" s="2" t="str">
        <f>VLOOKUP(A129,tidc_county_spending!A$2:B$255,2,FALSE)</f>
        <v>rural</v>
      </c>
      <c r="F129" s="1">
        <f>SUM(tidc_county_spending!C155:G155)</f>
        <v>39877</v>
      </c>
      <c r="G129" s="8">
        <f t="shared" si="4"/>
        <v>1.034104872482885</v>
      </c>
      <c r="H129" s="7">
        <f t="shared" si="5"/>
        <v>8.3664016851819341</v>
      </c>
      <c r="I129" s="5">
        <f t="shared" si="6"/>
        <v>19541</v>
      </c>
      <c r="J129" s="7">
        <f t="shared" si="7"/>
        <v>7.8763698372495421</v>
      </c>
    </row>
    <row r="130" spans="1:10" x14ac:dyDescent="0.2">
      <c r="A130" t="str">
        <f>tidc_county_spending!A127</f>
        <v>Johnson</v>
      </c>
      <c r="B130" s="2">
        <f>SUM(tidc_county_spending!H127:L127)</f>
        <v>3742417</v>
      </c>
      <c r="C130" s="2">
        <f>SUM(tidc_county_spending!M127:Q127)</f>
        <v>966793</v>
      </c>
      <c r="D130" s="2">
        <f>SUM(tidc_county_spending!R127:V127)</f>
        <v>5208364</v>
      </c>
      <c r="E130" s="2" t="str">
        <f>VLOOKUP(A130,tidc_county_spending!A$2:B$255,2,FALSE)</f>
        <v>medium</v>
      </c>
      <c r="F130" s="1">
        <f>SUM(tidc_county_spending!C127:G127)</f>
        <v>914164</v>
      </c>
      <c r="G130" s="8">
        <f t="shared" ref="G130:G193" si="8">C130/F130</f>
        <v>1.0575706328404968</v>
      </c>
      <c r="H130" s="7">
        <f t="shared" ref="H130:H193" si="9">(D130/F130)</f>
        <v>5.6974065922525936</v>
      </c>
      <c r="I130" s="5">
        <f t="shared" ref="I130:I193" si="10">D130-(SUM(B130:C130))</f>
        <v>499154</v>
      </c>
      <c r="J130" s="7">
        <f t="shared" si="7"/>
        <v>5.1513842155236915</v>
      </c>
    </row>
    <row r="131" spans="1:10" x14ac:dyDescent="0.2">
      <c r="A131" t="str">
        <f>tidc_county_spending!A194</f>
        <v>Real</v>
      </c>
      <c r="B131" s="2">
        <f>SUM(tidc_county_spending!H194:L194)</f>
        <v>71070</v>
      </c>
      <c r="C131" s="2">
        <f>SUM(tidc_county_spending!M194:Q194)</f>
        <v>17175</v>
      </c>
      <c r="D131" s="2">
        <f>SUM(tidc_county_spending!R194:V194)</f>
        <v>101838</v>
      </c>
      <c r="E131" s="2" t="str">
        <f>VLOOKUP(A131,tidc_county_spending!A$2:B$255,2,FALSE)</f>
        <v>rural</v>
      </c>
      <c r="F131" s="1">
        <f>SUM(tidc_county_spending!C194:G194)</f>
        <v>16197</v>
      </c>
      <c r="G131" s="8">
        <f t="shared" si="8"/>
        <v>1.060381552139285</v>
      </c>
      <c r="H131" s="7">
        <f t="shared" si="9"/>
        <v>6.2874606408594182</v>
      </c>
      <c r="I131" s="5">
        <f t="shared" si="10"/>
        <v>13593</v>
      </c>
      <c r="J131" s="7">
        <f t="shared" ref="J131:J194" si="11">(B131+C131)/F131</f>
        <v>5.4482311539173924</v>
      </c>
    </row>
    <row r="132" spans="1:10" x14ac:dyDescent="0.2">
      <c r="A132" t="str">
        <f>tidc_county_spending!A53</f>
        <v>Crane</v>
      </c>
      <c r="B132" s="2">
        <f>SUM(tidc_county_spending!H53:L53)</f>
        <v>160083</v>
      </c>
      <c r="C132" s="2">
        <f>SUM(tidc_county_spending!M53:Q53)</f>
        <v>25800</v>
      </c>
      <c r="D132" s="2">
        <f>SUM(tidc_county_spending!R53:V53)</f>
        <v>204808</v>
      </c>
      <c r="E132" s="2" t="str">
        <f>VLOOKUP(A132,tidc_county_spending!A$2:B$255,2,FALSE)</f>
        <v>rural</v>
      </c>
      <c r="F132" s="1">
        <f>SUM(tidc_county_spending!C53:G53)</f>
        <v>23536</v>
      </c>
      <c r="G132" s="8">
        <f t="shared" si="8"/>
        <v>1.0961930659415364</v>
      </c>
      <c r="H132" s="7">
        <f t="shared" si="9"/>
        <v>8.701903467029231</v>
      </c>
      <c r="I132" s="5">
        <f t="shared" si="10"/>
        <v>18925</v>
      </c>
      <c r="J132" s="7">
        <f t="shared" si="11"/>
        <v>7.8978161114887833</v>
      </c>
    </row>
    <row r="133" spans="1:10" x14ac:dyDescent="0.2">
      <c r="A133" t="str">
        <f>tidc_county_spending!A16</f>
        <v>Bexar</v>
      </c>
      <c r="B133" s="2">
        <f>SUM(tidc_county_spending!H16:L16)</f>
        <v>38388200</v>
      </c>
      <c r="C133" s="2">
        <f>SUM(tidc_county_spending!M16:Q16)</f>
        <v>11227107</v>
      </c>
      <c r="D133" s="2">
        <f>SUM(tidc_county_spending!R16:V16)</f>
        <v>70191226</v>
      </c>
      <c r="E133" s="2" t="str">
        <f>VLOOKUP(A133,tidc_county_spending!A$2:B$255,2,FALSE)</f>
        <v>urban</v>
      </c>
      <c r="F133" s="1">
        <f>SUM(tidc_county_spending!C16:G16)</f>
        <v>10116908</v>
      </c>
      <c r="G133" s="8">
        <f t="shared" si="8"/>
        <v>1.1097369868343174</v>
      </c>
      <c r="H133" s="7">
        <f t="shared" si="9"/>
        <v>6.9380116929006368</v>
      </c>
      <c r="I133" s="5">
        <f t="shared" si="10"/>
        <v>20575919</v>
      </c>
      <c r="J133" s="7">
        <f t="shared" si="11"/>
        <v>4.9041967170206551</v>
      </c>
    </row>
    <row r="134" spans="1:10" x14ac:dyDescent="0.2">
      <c r="A134" t="str">
        <f>tidc_county_spending!A182</f>
        <v>Orange</v>
      </c>
      <c r="B134" s="2">
        <f>SUM(tidc_county_spending!H182:L182)</f>
        <v>1323878</v>
      </c>
      <c r="C134" s="2">
        <f>SUM(tidc_county_spending!M182:Q182)</f>
        <v>469325</v>
      </c>
      <c r="D134" s="2">
        <f>SUM(tidc_county_spending!R182:V182)</f>
        <v>2051212</v>
      </c>
      <c r="E134" s="2" t="str">
        <f>VLOOKUP(A134,tidc_county_spending!A$2:B$255,2,FALSE)</f>
        <v>medium</v>
      </c>
      <c r="F134" s="1">
        <f>SUM(tidc_county_spending!C182:G182)</f>
        <v>418182</v>
      </c>
      <c r="G134" s="8">
        <f t="shared" si="8"/>
        <v>1.1222984250876413</v>
      </c>
      <c r="H134" s="7">
        <f t="shared" si="9"/>
        <v>4.9050700412738948</v>
      </c>
      <c r="I134" s="5">
        <f t="shared" si="10"/>
        <v>258009</v>
      </c>
      <c r="J134" s="7">
        <f t="shared" si="11"/>
        <v>4.2880922660468412</v>
      </c>
    </row>
    <row r="135" spans="1:10" x14ac:dyDescent="0.2">
      <c r="A135" t="str">
        <f>tidc_county_spending!A50</f>
        <v>Cooke</v>
      </c>
      <c r="B135" s="2">
        <f>SUM(tidc_county_spending!H50:L50)</f>
        <v>1156583</v>
      </c>
      <c r="C135" s="2">
        <f>SUM(tidc_county_spending!M50:Q50)</f>
        <v>238967</v>
      </c>
      <c r="D135" s="2">
        <f>SUM(tidc_county_spending!R50:V50)</f>
        <v>1646584</v>
      </c>
      <c r="E135" s="2" t="str">
        <f>VLOOKUP(A135,tidc_county_spending!A$2:B$255,2,FALSE)</f>
        <v>rural</v>
      </c>
      <c r="F135" s="1">
        <f>SUM(tidc_county_spending!C50:G50)</f>
        <v>206929</v>
      </c>
      <c r="G135" s="8">
        <f t="shared" si="8"/>
        <v>1.1548260514475979</v>
      </c>
      <c r="H135" s="7">
        <f t="shared" si="9"/>
        <v>7.9572413726447238</v>
      </c>
      <c r="I135" s="5">
        <f t="shared" si="10"/>
        <v>251034</v>
      </c>
      <c r="J135" s="7">
        <f t="shared" si="11"/>
        <v>6.7441006335506382</v>
      </c>
    </row>
    <row r="136" spans="1:10" x14ac:dyDescent="0.2">
      <c r="A136" t="str">
        <f>tidc_county_spending!A154</f>
        <v>Lynn</v>
      </c>
      <c r="B136" s="2">
        <f>SUM(tidc_county_spending!H154:L154)</f>
        <v>78401</v>
      </c>
      <c r="C136" s="2">
        <f>SUM(tidc_county_spending!M154:Q154)</f>
        <v>35150</v>
      </c>
      <c r="D136" s="2">
        <f>SUM(tidc_county_spending!R154:V154)</f>
        <v>138405</v>
      </c>
      <c r="E136" s="2" t="str">
        <f>VLOOKUP(A136,tidc_county_spending!A$2:B$255,2,FALSE)</f>
        <v>rural</v>
      </c>
      <c r="F136" s="1">
        <f>SUM(tidc_county_spending!C154:G154)</f>
        <v>29728</v>
      </c>
      <c r="G136" s="8">
        <f t="shared" si="8"/>
        <v>1.1823869752421958</v>
      </c>
      <c r="H136" s="7">
        <f t="shared" si="9"/>
        <v>4.6557117868675997</v>
      </c>
      <c r="I136" s="5">
        <f t="shared" si="10"/>
        <v>24854</v>
      </c>
      <c r="J136" s="7">
        <f t="shared" si="11"/>
        <v>3.8196649623250809</v>
      </c>
    </row>
    <row r="137" spans="1:10" x14ac:dyDescent="0.2">
      <c r="A137" t="str">
        <f>tidc_county_spending!A19</f>
        <v>Bosque</v>
      </c>
      <c r="B137" s="2">
        <f>SUM(tidc_county_spending!H19:L19)</f>
        <v>244809</v>
      </c>
      <c r="C137" s="2">
        <f>SUM(tidc_county_spending!M19:Q19)</f>
        <v>111542</v>
      </c>
      <c r="D137" s="2">
        <f>SUM(tidc_county_spending!R19:V19)</f>
        <v>424817</v>
      </c>
      <c r="E137" s="2" t="str">
        <f>VLOOKUP(A137,tidc_county_spending!A$2:B$255,2,FALSE)</f>
        <v>rural</v>
      </c>
      <c r="F137" s="1">
        <f>SUM(tidc_county_spending!C19:G19)</f>
        <v>94178</v>
      </c>
      <c r="G137" s="8">
        <f t="shared" si="8"/>
        <v>1.1843742699993629</v>
      </c>
      <c r="H137" s="7">
        <f t="shared" si="9"/>
        <v>4.5107880821423265</v>
      </c>
      <c r="I137" s="5">
        <f t="shared" si="10"/>
        <v>68466</v>
      </c>
      <c r="J137" s="7">
        <f t="shared" si="11"/>
        <v>3.7838030113189918</v>
      </c>
    </row>
    <row r="138" spans="1:10" x14ac:dyDescent="0.2">
      <c r="A138" t="str">
        <f>tidc_county_spending!A239</f>
        <v>Ward</v>
      </c>
      <c r="B138" s="2">
        <f>SUM(tidc_county_spending!H239:L239)</f>
        <v>590142</v>
      </c>
      <c r="C138" s="2">
        <f>SUM(tidc_county_spending!M239:Q239)</f>
        <v>67950</v>
      </c>
      <c r="D138" s="2">
        <f>SUM(tidc_county_spending!R239:V239)</f>
        <v>730417</v>
      </c>
      <c r="E138" s="2" t="str">
        <f>VLOOKUP(A138,tidc_county_spending!A$2:B$255,2,FALSE)</f>
        <v>rural</v>
      </c>
      <c r="F138" s="1">
        <f>SUM(tidc_county_spending!C239:G239)</f>
        <v>57228</v>
      </c>
      <c r="G138" s="8">
        <f t="shared" si="8"/>
        <v>1.1873558397986999</v>
      </c>
      <c r="H138" s="7">
        <f t="shared" si="9"/>
        <v>12.7632802124834</v>
      </c>
      <c r="I138" s="5">
        <f t="shared" si="10"/>
        <v>72325</v>
      </c>
      <c r="J138" s="7">
        <f t="shared" si="11"/>
        <v>11.499475781086181</v>
      </c>
    </row>
    <row r="139" spans="1:10" x14ac:dyDescent="0.2">
      <c r="A139" t="str">
        <f>tidc_county_spending!A122</f>
        <v>Jasper</v>
      </c>
      <c r="B139" s="2">
        <f>SUM(tidc_county_spending!H122:L122)</f>
        <v>775677</v>
      </c>
      <c r="C139" s="2">
        <f>SUM(tidc_county_spending!M122:Q122)</f>
        <v>205414</v>
      </c>
      <c r="D139" s="2">
        <f>SUM(tidc_county_spending!R122:V122)</f>
        <v>1041576</v>
      </c>
      <c r="E139" s="2" t="str">
        <f>VLOOKUP(A139,tidc_county_spending!A$2:B$255,2,FALSE)</f>
        <v>rural</v>
      </c>
      <c r="F139" s="1">
        <f>SUM(tidc_county_spending!C122:G122)</f>
        <v>172594</v>
      </c>
      <c r="G139" s="8">
        <f t="shared" si="8"/>
        <v>1.1901572476447617</v>
      </c>
      <c r="H139" s="7">
        <f t="shared" si="9"/>
        <v>6.0348331923473584</v>
      </c>
      <c r="I139" s="5">
        <f t="shared" si="10"/>
        <v>60485</v>
      </c>
      <c r="J139" s="7">
        <f t="shared" si="11"/>
        <v>5.6843864792518861</v>
      </c>
    </row>
    <row r="140" spans="1:10" x14ac:dyDescent="0.2">
      <c r="A140" t="str">
        <f>tidc_county_spending!A180</f>
        <v>Ochiltree</v>
      </c>
      <c r="B140" s="2">
        <f>SUM(tidc_county_spending!H180:L180)</f>
        <v>337939</v>
      </c>
      <c r="C140" s="2">
        <f>SUM(tidc_county_spending!M180:Q180)</f>
        <v>59490</v>
      </c>
      <c r="D140" s="2">
        <f>SUM(tidc_county_spending!R180:V180)</f>
        <v>436132</v>
      </c>
      <c r="E140" s="2" t="str">
        <f>VLOOKUP(A140,tidc_county_spending!A$2:B$255,2,FALSE)</f>
        <v>rural</v>
      </c>
      <c r="F140" s="1">
        <f>SUM(tidc_county_spending!C180:G180)</f>
        <v>49617</v>
      </c>
      <c r="G140" s="8">
        <f t="shared" si="8"/>
        <v>1.1989842191184472</v>
      </c>
      <c r="H140" s="7">
        <f t="shared" si="9"/>
        <v>8.7899711792329249</v>
      </c>
      <c r="I140" s="5">
        <f t="shared" si="10"/>
        <v>38703</v>
      </c>
      <c r="J140" s="7">
        <f t="shared" si="11"/>
        <v>8.0099361106072511</v>
      </c>
    </row>
    <row r="141" spans="1:10" x14ac:dyDescent="0.2">
      <c r="A141" t="str">
        <f>tidc_county_spending!A72</f>
        <v>El Paso</v>
      </c>
      <c r="B141" s="2">
        <f>SUM(tidc_county_spending!H72:L72)</f>
        <v>12187564</v>
      </c>
      <c r="C141" s="2">
        <f>SUM(tidc_county_spending!M72:Q72)</f>
        <v>5229749</v>
      </c>
      <c r="D141" s="2">
        <f>SUM(tidc_county_spending!R72:V72)</f>
        <v>74362890</v>
      </c>
      <c r="E141" s="2" t="str">
        <f>VLOOKUP(A141,tidc_county_spending!A$2:B$255,2,FALSE)</f>
        <v>urban</v>
      </c>
      <c r="F141" s="1">
        <f>SUM(tidc_county_spending!C72:G72)</f>
        <v>4303354</v>
      </c>
      <c r="G141" s="8">
        <f t="shared" si="8"/>
        <v>1.2152727849021949</v>
      </c>
      <c r="H141" s="7">
        <f t="shared" si="9"/>
        <v>17.280216779749004</v>
      </c>
      <c r="I141" s="5">
        <f t="shared" si="10"/>
        <v>56945577</v>
      </c>
      <c r="J141" s="7">
        <f t="shared" si="11"/>
        <v>4.0473809498358726</v>
      </c>
    </row>
    <row r="142" spans="1:10" x14ac:dyDescent="0.2">
      <c r="A142" t="str">
        <f>tidc_county_spending!A148</f>
        <v>Limestone</v>
      </c>
      <c r="B142" s="2">
        <f>SUM(tidc_county_spending!H148:L148)</f>
        <v>634508</v>
      </c>
      <c r="C142" s="2">
        <f>SUM(tidc_county_spending!M148:Q148)</f>
        <v>140704</v>
      </c>
      <c r="D142" s="2">
        <f>SUM(tidc_county_spending!R148:V148)</f>
        <v>1231498</v>
      </c>
      <c r="E142" s="2" t="str">
        <f>VLOOKUP(A142,tidc_county_spending!A$2:B$255,2,FALSE)</f>
        <v>rural</v>
      </c>
      <c r="F142" s="1">
        <f>SUM(tidc_county_spending!C148:G148)</f>
        <v>115029</v>
      </c>
      <c r="G142" s="8">
        <f t="shared" si="8"/>
        <v>1.2232045831920646</v>
      </c>
      <c r="H142" s="7">
        <f t="shared" si="9"/>
        <v>10.705978492380183</v>
      </c>
      <c r="I142" s="5">
        <f t="shared" si="10"/>
        <v>456286</v>
      </c>
      <c r="J142" s="7">
        <f t="shared" si="11"/>
        <v>6.7392744438359022</v>
      </c>
    </row>
    <row r="143" spans="1:10" x14ac:dyDescent="0.2">
      <c r="A143" t="str">
        <f>tidc_county_spending!A92</f>
        <v>Grayson</v>
      </c>
      <c r="B143" s="2">
        <f>SUM(tidc_county_spending!H92:L92)</f>
        <v>3187224</v>
      </c>
      <c r="C143" s="2">
        <f>SUM(tidc_county_spending!M92:Q92)</f>
        <v>852784</v>
      </c>
      <c r="D143" s="2">
        <f>SUM(tidc_county_spending!R92:V92)</f>
        <v>5083080</v>
      </c>
      <c r="E143" s="2" t="str">
        <f>VLOOKUP(A143,tidc_county_spending!A$2:B$255,2,FALSE)</f>
        <v>medium</v>
      </c>
      <c r="F143" s="1">
        <f>SUM(tidc_county_spending!C92:G92)</f>
        <v>695742</v>
      </c>
      <c r="G143" s="8">
        <f t="shared" si="8"/>
        <v>1.2257187290691089</v>
      </c>
      <c r="H143" s="7">
        <f t="shared" si="9"/>
        <v>7.3059841148011762</v>
      </c>
      <c r="I143" s="5">
        <f t="shared" si="10"/>
        <v>1043072</v>
      </c>
      <c r="J143" s="7">
        <f t="shared" si="11"/>
        <v>5.8067617018952431</v>
      </c>
    </row>
    <row r="144" spans="1:10" x14ac:dyDescent="0.2">
      <c r="A144" t="str">
        <f>tidc_county_spending!A254</f>
        <v>Zapata</v>
      </c>
      <c r="B144" s="2">
        <f>SUM(tidc_county_spending!H254:L254)</f>
        <v>107824</v>
      </c>
      <c r="C144" s="2">
        <f>SUM(tidc_county_spending!M254:Q254)</f>
        <v>86525</v>
      </c>
      <c r="D144" s="2">
        <f>SUM(tidc_county_spending!R254:V254)</f>
        <v>232955</v>
      </c>
      <c r="E144" s="2" t="str">
        <f>VLOOKUP(A144,tidc_county_spending!A$2:B$255,2,FALSE)</f>
        <v>rural</v>
      </c>
      <c r="F144" s="1">
        <f>SUM(tidc_county_spending!C254:G254)</f>
        <v>70044</v>
      </c>
      <c r="G144" s="8">
        <f t="shared" si="8"/>
        <v>1.2352949574553138</v>
      </c>
      <c r="H144" s="7">
        <f t="shared" si="9"/>
        <v>3.3258380446576439</v>
      </c>
      <c r="I144" s="5">
        <f t="shared" si="10"/>
        <v>38606</v>
      </c>
      <c r="J144" s="7">
        <f t="shared" si="11"/>
        <v>2.7746702072982696</v>
      </c>
    </row>
    <row r="145" spans="1:10" x14ac:dyDescent="0.2">
      <c r="A145" t="str">
        <f>tidc_county_spending!A111</f>
        <v>Hockley</v>
      </c>
      <c r="B145" s="2">
        <f>SUM(tidc_county_spending!H111:L111)</f>
        <v>1185718</v>
      </c>
      <c r="C145" s="2">
        <f>SUM(tidc_county_spending!M111:Q111)</f>
        <v>140855</v>
      </c>
      <c r="D145" s="2">
        <f>SUM(tidc_county_spending!R111:V111)</f>
        <v>1403048</v>
      </c>
      <c r="E145" s="2" t="str">
        <f>VLOOKUP(A145,tidc_county_spending!A$2:B$255,2,FALSE)</f>
        <v>rural</v>
      </c>
      <c r="F145" s="1">
        <f>SUM(tidc_county_spending!C111:G111)</f>
        <v>110820</v>
      </c>
      <c r="G145" s="8">
        <f t="shared" si="8"/>
        <v>1.2710250857245984</v>
      </c>
      <c r="H145" s="7">
        <f t="shared" si="9"/>
        <v>12.660602779281717</v>
      </c>
      <c r="I145" s="5">
        <f t="shared" si="10"/>
        <v>76475</v>
      </c>
      <c r="J145" s="7">
        <f t="shared" si="11"/>
        <v>11.970519761775853</v>
      </c>
    </row>
    <row r="146" spans="1:10" x14ac:dyDescent="0.2">
      <c r="A146" t="str">
        <f>tidc_county_spending!A118</f>
        <v>Hutchinson</v>
      </c>
      <c r="B146" s="2">
        <f>SUM(tidc_county_spending!H118:L118)</f>
        <v>1062411</v>
      </c>
      <c r="C146" s="2">
        <f>SUM(tidc_county_spending!M118:Q118)</f>
        <v>129750</v>
      </c>
      <c r="D146" s="2">
        <f>SUM(tidc_county_spending!R118:V118)</f>
        <v>1309362</v>
      </c>
      <c r="E146" s="2" t="str">
        <f>VLOOKUP(A146,tidc_county_spending!A$2:B$255,2,FALSE)</f>
        <v>rural</v>
      </c>
      <c r="F146" s="1">
        <f>SUM(tidc_county_spending!C118:G118)</f>
        <v>101632</v>
      </c>
      <c r="G146" s="8">
        <f t="shared" si="8"/>
        <v>1.2766648299748111</v>
      </c>
      <c r="H146" s="7">
        <f t="shared" si="9"/>
        <v>12.883363507556675</v>
      </c>
      <c r="I146" s="5">
        <f t="shared" si="10"/>
        <v>117201</v>
      </c>
      <c r="J146" s="7">
        <f t="shared" si="11"/>
        <v>11.730173567380353</v>
      </c>
    </row>
    <row r="147" spans="1:10" x14ac:dyDescent="0.2">
      <c r="A147" t="str">
        <f>tidc_county_spending!A75</f>
        <v>Fannin</v>
      </c>
      <c r="B147" s="2">
        <f>SUM(tidc_county_spending!H75:L75)</f>
        <v>1864549</v>
      </c>
      <c r="C147" s="2">
        <f>SUM(tidc_county_spending!M75:Q75)</f>
        <v>235209</v>
      </c>
      <c r="D147" s="2">
        <f>SUM(tidc_county_spending!R75:V75)</f>
        <v>2386959</v>
      </c>
      <c r="E147" s="2" t="str">
        <f>VLOOKUP(A147,tidc_county_spending!A$2:B$255,2,FALSE)</f>
        <v>rural</v>
      </c>
      <c r="F147" s="1">
        <f>SUM(tidc_county_spending!C75:G75)</f>
        <v>182771</v>
      </c>
      <c r="G147" s="8">
        <f t="shared" si="8"/>
        <v>1.2869054718746409</v>
      </c>
      <c r="H147" s="7">
        <f t="shared" si="9"/>
        <v>13.059834437629602</v>
      </c>
      <c r="I147" s="5">
        <f t="shared" si="10"/>
        <v>287201</v>
      </c>
      <c r="J147" s="7">
        <f t="shared" si="11"/>
        <v>11.488463705948975</v>
      </c>
    </row>
    <row r="148" spans="1:10" x14ac:dyDescent="0.2">
      <c r="A148" t="str">
        <f>tidc_county_spending!A35</f>
        <v>Cass</v>
      </c>
      <c r="B148" s="2">
        <f>SUM(tidc_county_spending!H35:L35)</f>
        <v>897390</v>
      </c>
      <c r="C148" s="2">
        <f>SUM(tidc_county_spending!M35:Q35)</f>
        <v>192919</v>
      </c>
      <c r="D148" s="2">
        <f>SUM(tidc_county_spending!R35:V35)</f>
        <v>1166710</v>
      </c>
      <c r="E148" s="2" t="str">
        <f>VLOOKUP(A148,tidc_county_spending!A$2:B$255,2,FALSE)</f>
        <v>rural</v>
      </c>
      <c r="F148" s="1">
        <f>SUM(tidc_county_spending!C35:G35)</f>
        <v>148742</v>
      </c>
      <c r="G148" s="8">
        <f t="shared" si="8"/>
        <v>1.2970042086297078</v>
      </c>
      <c r="H148" s="7">
        <f t="shared" si="9"/>
        <v>7.8438504255691059</v>
      </c>
      <c r="I148" s="5">
        <f t="shared" si="10"/>
        <v>76401</v>
      </c>
      <c r="J148" s="7">
        <f t="shared" si="11"/>
        <v>7.3302026327466354</v>
      </c>
    </row>
    <row r="149" spans="1:10" x14ac:dyDescent="0.2">
      <c r="A149" t="str">
        <f>tidc_county_spending!A247</f>
        <v>Williamson</v>
      </c>
      <c r="B149" s="2">
        <f>SUM(tidc_county_spending!H247:L247)</f>
        <v>8457760</v>
      </c>
      <c r="C149" s="2">
        <f>SUM(tidc_county_spending!M247:Q247)</f>
        <v>4062758</v>
      </c>
      <c r="D149" s="2">
        <f>SUM(tidc_county_spending!R247:V247)</f>
        <v>13930880</v>
      </c>
      <c r="E149" s="2" t="str">
        <f>VLOOKUP(A149,tidc_county_spending!A$2:B$255,2,FALSE)</f>
        <v>urban</v>
      </c>
      <c r="F149" s="1">
        <f>SUM(tidc_county_spending!C247:G247)</f>
        <v>3123550</v>
      </c>
      <c r="G149" s="8">
        <f t="shared" si="8"/>
        <v>1.30068607834035</v>
      </c>
      <c r="H149" s="7">
        <f t="shared" si="9"/>
        <v>4.4599510172720143</v>
      </c>
      <c r="I149" s="5">
        <f t="shared" si="10"/>
        <v>1410362</v>
      </c>
      <c r="J149" s="7">
        <f t="shared" si="11"/>
        <v>4.008425669510653</v>
      </c>
    </row>
    <row r="150" spans="1:10" x14ac:dyDescent="0.2">
      <c r="A150" t="str">
        <f>tidc_county_spending!A100</f>
        <v>Hardeman</v>
      </c>
      <c r="B150" s="2">
        <f>SUM(tidc_county_spending!H100:L100)</f>
        <v>133526</v>
      </c>
      <c r="C150" s="2">
        <f>SUM(tidc_county_spending!M100:Q100)</f>
        <v>24424</v>
      </c>
      <c r="D150" s="2">
        <f>SUM(tidc_county_spending!R100:V100)</f>
        <v>205060</v>
      </c>
      <c r="E150" s="2" t="str">
        <f>VLOOKUP(A150,tidc_county_spending!A$2:B$255,2,FALSE)</f>
        <v>rural</v>
      </c>
      <c r="F150" s="1">
        <f>SUM(tidc_county_spending!C100:G100)</f>
        <v>18433</v>
      </c>
      <c r="G150" s="8">
        <f t="shared" si="8"/>
        <v>1.3250149188954592</v>
      </c>
      <c r="H150" s="7">
        <f t="shared" si="9"/>
        <v>11.124613464981284</v>
      </c>
      <c r="I150" s="5">
        <f t="shared" si="10"/>
        <v>47110</v>
      </c>
      <c r="J150" s="7">
        <f t="shared" si="11"/>
        <v>8.5688710464927027</v>
      </c>
    </row>
    <row r="151" spans="1:10" x14ac:dyDescent="0.2">
      <c r="A151" t="str">
        <f>tidc_county_spending!A250</f>
        <v>Wise</v>
      </c>
      <c r="B151" s="2">
        <f>SUM(tidc_county_spending!H250:L250)</f>
        <v>2188236</v>
      </c>
      <c r="C151" s="2">
        <f>SUM(tidc_county_spending!M250:Q250)</f>
        <v>474522</v>
      </c>
      <c r="D151" s="2">
        <f>SUM(tidc_county_spending!R250:V250)</f>
        <v>2887540</v>
      </c>
      <c r="E151" s="2" t="str">
        <f>VLOOKUP(A151,tidc_county_spending!A$2:B$255,2,FALSE)</f>
        <v>medium</v>
      </c>
      <c r="F151" s="1">
        <f>SUM(tidc_county_spending!C250:G250)</f>
        <v>356870</v>
      </c>
      <c r="G151" s="8">
        <f t="shared" si="8"/>
        <v>1.3296774735898227</v>
      </c>
      <c r="H151" s="7">
        <f t="shared" si="9"/>
        <v>8.0912937484237961</v>
      </c>
      <c r="I151" s="5">
        <f t="shared" si="10"/>
        <v>224782</v>
      </c>
      <c r="J151" s="7">
        <f t="shared" si="11"/>
        <v>7.4614229271163168</v>
      </c>
    </row>
    <row r="152" spans="1:10" x14ac:dyDescent="0.2">
      <c r="A152" t="str">
        <f>tidc_county_spending!A131</f>
        <v>Kendall</v>
      </c>
      <c r="B152" s="2">
        <f>SUM(tidc_county_spending!H131:L131)</f>
        <v>1225521</v>
      </c>
      <c r="C152" s="2">
        <f>SUM(tidc_county_spending!M131:Q131)</f>
        <v>319451</v>
      </c>
      <c r="D152" s="2">
        <f>SUM(tidc_county_spending!R131:V131)</f>
        <v>1971826</v>
      </c>
      <c r="E152" s="2" t="str">
        <f>VLOOKUP(A152,tidc_county_spending!A$2:B$255,2,FALSE)</f>
        <v>rural</v>
      </c>
      <c r="F152" s="1">
        <f>SUM(tidc_county_spending!C131:G131)</f>
        <v>238808</v>
      </c>
      <c r="G152" s="8">
        <f t="shared" si="8"/>
        <v>1.3376896921376169</v>
      </c>
      <c r="H152" s="7">
        <f t="shared" si="9"/>
        <v>8.2569511909148776</v>
      </c>
      <c r="I152" s="5">
        <f t="shared" si="10"/>
        <v>426854</v>
      </c>
      <c r="J152" s="7">
        <f t="shared" si="11"/>
        <v>6.4695152591202971</v>
      </c>
    </row>
    <row r="153" spans="1:10" x14ac:dyDescent="0.2">
      <c r="A153" t="str">
        <f>tidc_county_spending!A130</f>
        <v>Kaufman</v>
      </c>
      <c r="B153" s="2">
        <f>SUM(tidc_county_spending!H130:L130)</f>
        <v>2105848</v>
      </c>
      <c r="C153" s="2">
        <f>SUM(tidc_county_spending!M130:Q130)</f>
        <v>1015319</v>
      </c>
      <c r="D153" s="2">
        <f>SUM(tidc_county_spending!R130:V130)</f>
        <v>7654819</v>
      </c>
      <c r="E153" s="2" t="str">
        <f>VLOOKUP(A153,tidc_county_spending!A$2:B$255,2,FALSE)</f>
        <v>medium</v>
      </c>
      <c r="F153" s="1">
        <f>SUM(tidc_county_spending!C130:G130)</f>
        <v>750374</v>
      </c>
      <c r="G153" s="8">
        <f t="shared" si="8"/>
        <v>1.3530839288141647</v>
      </c>
      <c r="H153" s="7">
        <f t="shared" si="9"/>
        <v>10.201338265984695</v>
      </c>
      <c r="I153" s="5">
        <f t="shared" si="10"/>
        <v>4533652</v>
      </c>
      <c r="J153" s="7">
        <f t="shared" si="11"/>
        <v>4.1594818050732032</v>
      </c>
    </row>
    <row r="154" spans="1:10" x14ac:dyDescent="0.2">
      <c r="A154" t="str">
        <f>tidc_county_spending!A62</f>
        <v>Denton</v>
      </c>
      <c r="B154" s="2">
        <f>SUM(tidc_county_spending!H62:L62)</f>
        <v>15228191</v>
      </c>
      <c r="C154" s="2">
        <f>SUM(tidc_county_spending!M62:Q62)</f>
        <v>6356882</v>
      </c>
      <c r="D154" s="2">
        <f>SUM(tidc_county_spending!R62:V62)</f>
        <v>22890455</v>
      </c>
      <c r="E154" s="2" t="str">
        <f>VLOOKUP(A154,tidc_county_spending!A$2:B$255,2,FALSE)</f>
        <v>urban</v>
      </c>
      <c r="F154" s="1">
        <f>SUM(tidc_county_spending!C62:G62)</f>
        <v>4622244</v>
      </c>
      <c r="G154" s="8">
        <f t="shared" si="8"/>
        <v>1.3752804914669152</v>
      </c>
      <c r="H154" s="7">
        <f t="shared" si="9"/>
        <v>4.9522385663759856</v>
      </c>
      <c r="I154" s="5">
        <f t="shared" si="10"/>
        <v>1305382</v>
      </c>
      <c r="J154" s="7">
        <f t="shared" si="11"/>
        <v>4.6698255219759064</v>
      </c>
    </row>
    <row r="155" spans="1:10" x14ac:dyDescent="0.2">
      <c r="A155" t="str">
        <f>tidc_county_spending!A2</f>
        <v>Anderson</v>
      </c>
      <c r="B155" s="2">
        <f>SUM(tidc_county_spending!H2:L2)</f>
        <v>1728126</v>
      </c>
      <c r="C155" s="2">
        <f>SUM(tidc_county_spending!M2:Q2)</f>
        <v>403152</v>
      </c>
      <c r="D155" s="2">
        <f>SUM(tidc_county_spending!R2:V2)</f>
        <v>2313814</v>
      </c>
      <c r="E155" s="2" t="str">
        <f>VLOOKUP(A155,tidc_county_spending!A$2:B$255,2,FALSE)</f>
        <v>medium</v>
      </c>
      <c r="F155" s="1">
        <f>SUM(tidc_county_spending!C2:G2)</f>
        <v>292896</v>
      </c>
      <c r="G155" s="8">
        <f t="shared" si="8"/>
        <v>1.3764339560799739</v>
      </c>
      <c r="H155" s="7">
        <f t="shared" si="9"/>
        <v>7.8997801267344041</v>
      </c>
      <c r="I155" s="5">
        <f t="shared" si="10"/>
        <v>182536</v>
      </c>
      <c r="J155" s="7">
        <f t="shared" si="11"/>
        <v>7.2765691576532285</v>
      </c>
    </row>
    <row r="156" spans="1:10" x14ac:dyDescent="0.2">
      <c r="A156" t="str">
        <f>tidc_county_spending!A85</f>
        <v>Galveston</v>
      </c>
      <c r="B156" s="2">
        <f>SUM(tidc_county_spending!H85:L85)</f>
        <v>8827171</v>
      </c>
      <c r="C156" s="2">
        <f>SUM(tidc_county_spending!M85:Q85)</f>
        <v>2443316</v>
      </c>
      <c r="D156" s="2">
        <f>SUM(tidc_county_spending!R85:V85)</f>
        <v>15985491</v>
      </c>
      <c r="E156" s="2" t="str">
        <f>VLOOKUP(A156,tidc_county_spending!A$2:B$255,2,FALSE)</f>
        <v>urban</v>
      </c>
      <c r="F156" s="1">
        <f>SUM(tidc_county_spending!C85:G85)</f>
        <v>1734351</v>
      </c>
      <c r="G156" s="8">
        <f t="shared" si="8"/>
        <v>1.4087782692200137</v>
      </c>
      <c r="H156" s="7">
        <f t="shared" si="9"/>
        <v>9.2169872188501643</v>
      </c>
      <c r="I156" s="5">
        <f t="shared" si="10"/>
        <v>4715004</v>
      </c>
      <c r="J156" s="7">
        <f t="shared" si="11"/>
        <v>6.4983887344603257</v>
      </c>
    </row>
    <row r="157" spans="1:10" x14ac:dyDescent="0.2">
      <c r="A157" t="str">
        <f>tidc_county_spending!A94</f>
        <v>Grimes</v>
      </c>
      <c r="B157" s="2">
        <f>SUM(tidc_county_spending!H94:L94)</f>
        <v>1088416</v>
      </c>
      <c r="C157" s="2">
        <f>SUM(tidc_county_spending!M94:Q94)</f>
        <v>210875</v>
      </c>
      <c r="D157" s="2">
        <f>SUM(tidc_county_spending!R94:V94)</f>
        <v>1398000</v>
      </c>
      <c r="E157" s="2" t="str">
        <f>VLOOKUP(A157,tidc_county_spending!A$2:B$255,2,FALSE)</f>
        <v>rural</v>
      </c>
      <c r="F157" s="1">
        <f>SUM(tidc_county_spending!C94:G94)</f>
        <v>149329</v>
      </c>
      <c r="G157" s="8">
        <f t="shared" si="8"/>
        <v>1.4121503525771952</v>
      </c>
      <c r="H157" s="7">
        <f t="shared" si="9"/>
        <v>9.3618788045188808</v>
      </c>
      <c r="I157" s="5">
        <f t="shared" si="10"/>
        <v>98709</v>
      </c>
      <c r="J157" s="7">
        <f t="shared" si="11"/>
        <v>8.7008618553663393</v>
      </c>
    </row>
    <row r="158" spans="1:10" x14ac:dyDescent="0.2">
      <c r="A158" t="str">
        <f>tidc_county_spending!A48</f>
        <v>Comanche</v>
      </c>
      <c r="B158" s="2">
        <f>SUM(tidc_county_spending!H48:L48)</f>
        <v>359048</v>
      </c>
      <c r="C158" s="2">
        <f>SUM(tidc_county_spending!M48:Q48)</f>
        <v>99238</v>
      </c>
      <c r="D158" s="2">
        <f>SUM(tidc_county_spending!R48:V48)</f>
        <v>557358</v>
      </c>
      <c r="E158" s="2" t="str">
        <f>VLOOKUP(A158,tidc_county_spending!A$2:B$255,2,FALSE)</f>
        <v>rural</v>
      </c>
      <c r="F158" s="1">
        <f>SUM(tidc_county_spending!C48:G48)</f>
        <v>69784</v>
      </c>
      <c r="G158" s="8">
        <f t="shared" si="8"/>
        <v>1.4220738278115328</v>
      </c>
      <c r="H158" s="7">
        <f t="shared" si="9"/>
        <v>7.986902441820475</v>
      </c>
      <c r="I158" s="5">
        <f t="shared" si="10"/>
        <v>99072</v>
      </c>
      <c r="J158" s="7">
        <f t="shared" si="11"/>
        <v>6.5672073827811532</v>
      </c>
    </row>
    <row r="159" spans="1:10" x14ac:dyDescent="0.2">
      <c r="A159" t="str">
        <f>tidc_county_spending!A108</f>
        <v>Henderson</v>
      </c>
      <c r="B159" s="2">
        <f>SUM(tidc_county_spending!H108:L108)</f>
        <v>3071134</v>
      </c>
      <c r="C159" s="2">
        <f>SUM(tidc_county_spending!M108:Q108)</f>
        <v>599593</v>
      </c>
      <c r="D159" s="2">
        <f>SUM(tidc_county_spending!R108:V108)</f>
        <v>3891519</v>
      </c>
      <c r="E159" s="2" t="str">
        <f>VLOOKUP(A159,tidc_county_spending!A$2:B$255,2,FALSE)</f>
        <v>medium</v>
      </c>
      <c r="F159" s="1">
        <f>SUM(tidc_county_spending!C108:G108)</f>
        <v>417043</v>
      </c>
      <c r="G159" s="8">
        <f t="shared" si="8"/>
        <v>1.4377246470987404</v>
      </c>
      <c r="H159" s="7">
        <f t="shared" si="9"/>
        <v>9.331217644223738</v>
      </c>
      <c r="I159" s="5">
        <f t="shared" si="10"/>
        <v>220792</v>
      </c>
      <c r="J159" s="7">
        <f t="shared" si="11"/>
        <v>8.8017950187390745</v>
      </c>
    </row>
    <row r="160" spans="1:10" x14ac:dyDescent="0.2">
      <c r="A160" t="str">
        <f>tidc_county_spending!A134</f>
        <v>Kerr</v>
      </c>
      <c r="B160" s="2">
        <f>SUM(tidc_county_spending!H134:L134)</f>
        <v>1502186</v>
      </c>
      <c r="C160" s="2">
        <f>SUM(tidc_county_spending!M134:Q134)</f>
        <v>387049</v>
      </c>
      <c r="D160" s="2">
        <f>SUM(tidc_county_spending!R134:V134)</f>
        <v>6424169</v>
      </c>
      <c r="E160" s="2" t="str">
        <f>VLOOKUP(A160,tidc_county_spending!A$2:B$255,2,FALSE)</f>
        <v>medium</v>
      </c>
      <c r="F160" s="1">
        <f>SUM(tidc_county_spending!C134:G134)</f>
        <v>266590</v>
      </c>
      <c r="G160" s="8">
        <f t="shared" si="8"/>
        <v>1.4518511572076973</v>
      </c>
      <c r="H160" s="7">
        <f t="shared" si="9"/>
        <v>24.097561799017218</v>
      </c>
      <c r="I160" s="5">
        <f t="shared" si="10"/>
        <v>4534934</v>
      </c>
      <c r="J160" s="7">
        <f t="shared" si="11"/>
        <v>7.086668667241832</v>
      </c>
    </row>
    <row r="161" spans="1:10" x14ac:dyDescent="0.2">
      <c r="A161" t="str">
        <f>tidc_county_spending!A98</f>
        <v>Hamilton</v>
      </c>
      <c r="B161" s="2">
        <f>SUM(tidc_county_spending!H98:L98)</f>
        <v>125613</v>
      </c>
      <c r="C161" s="2">
        <f>SUM(tidc_county_spending!M98:Q98)</f>
        <v>61301</v>
      </c>
      <c r="D161" s="2">
        <f>SUM(tidc_county_spending!R98:V98)</f>
        <v>196859</v>
      </c>
      <c r="E161" s="2" t="str">
        <f>VLOOKUP(A161,tidc_county_spending!A$2:B$255,2,FALSE)</f>
        <v>rural</v>
      </c>
      <c r="F161" s="1">
        <f>SUM(tidc_county_spending!C98:G98)</f>
        <v>42104</v>
      </c>
      <c r="G161" s="8">
        <f t="shared" si="8"/>
        <v>1.4559424282728481</v>
      </c>
      <c r="H161" s="7">
        <f t="shared" si="9"/>
        <v>4.6755415162454872</v>
      </c>
      <c r="I161" s="5">
        <f t="shared" si="10"/>
        <v>9945</v>
      </c>
      <c r="J161" s="7">
        <f t="shared" si="11"/>
        <v>4.4393406802204067</v>
      </c>
    </row>
    <row r="162" spans="1:10" x14ac:dyDescent="0.2">
      <c r="A162" t="str">
        <f>tidc_county_spending!A175</f>
        <v>Nacogdoches</v>
      </c>
      <c r="B162" s="2">
        <f>SUM(tidc_county_spending!H175:L175)</f>
        <v>1131559</v>
      </c>
      <c r="C162" s="2">
        <f>SUM(tidc_county_spending!M175:Q175)</f>
        <v>475731</v>
      </c>
      <c r="D162" s="2">
        <f>SUM(tidc_county_spending!R175:V175)</f>
        <v>1809856</v>
      </c>
      <c r="E162" s="2" t="str">
        <f>VLOOKUP(A162,tidc_county_spending!A$2:B$255,2,FALSE)</f>
        <v>medium</v>
      </c>
      <c r="F162" s="1">
        <f>SUM(tidc_county_spending!C175:G175)</f>
        <v>324810</v>
      </c>
      <c r="G162" s="8">
        <f t="shared" si="8"/>
        <v>1.4646439456913272</v>
      </c>
      <c r="H162" s="7">
        <f t="shared" si="9"/>
        <v>5.5720451956528434</v>
      </c>
      <c r="I162" s="5">
        <f t="shared" si="10"/>
        <v>202566</v>
      </c>
      <c r="J162" s="7">
        <f t="shared" si="11"/>
        <v>4.9484006034296977</v>
      </c>
    </row>
    <row r="163" spans="1:10" x14ac:dyDescent="0.2">
      <c r="A163" t="str">
        <f>tidc_county_spending!A120</f>
        <v>Jack</v>
      </c>
      <c r="B163" s="2">
        <f>SUM(tidc_county_spending!H120:L120)</f>
        <v>240251</v>
      </c>
      <c r="C163" s="2">
        <f>SUM(tidc_county_spending!M120:Q120)</f>
        <v>67383</v>
      </c>
      <c r="D163" s="2">
        <f>SUM(tidc_county_spending!R120:V120)</f>
        <v>363161</v>
      </c>
      <c r="E163" s="2" t="str">
        <f>VLOOKUP(A163,tidc_county_spending!A$2:B$255,2,FALSE)</f>
        <v>rural</v>
      </c>
      <c r="F163" s="1">
        <f>SUM(tidc_county_spending!C120:G120)</f>
        <v>45681</v>
      </c>
      <c r="G163" s="8">
        <f t="shared" si="8"/>
        <v>1.4750771655611743</v>
      </c>
      <c r="H163" s="7">
        <f t="shared" si="9"/>
        <v>7.949935421728946</v>
      </c>
      <c r="I163" s="5">
        <f t="shared" si="10"/>
        <v>55527</v>
      </c>
      <c r="J163" s="7">
        <f t="shared" si="11"/>
        <v>6.734397232985267</v>
      </c>
    </row>
    <row r="164" spans="1:10" x14ac:dyDescent="0.2">
      <c r="A164" t="str">
        <f>tidc_county_spending!A187</f>
        <v>Pecos</v>
      </c>
      <c r="B164" s="2">
        <f>SUM(tidc_county_spending!H187:L187)</f>
        <v>824107</v>
      </c>
      <c r="C164" s="2">
        <f>SUM(tidc_county_spending!M187:Q187)</f>
        <v>111224</v>
      </c>
      <c r="D164" s="2">
        <f>SUM(tidc_county_spending!R187:V187)</f>
        <v>1052410</v>
      </c>
      <c r="E164" s="2" t="str">
        <f>VLOOKUP(A164,tidc_county_spending!A$2:B$255,2,FALSE)</f>
        <v>rural</v>
      </c>
      <c r="F164" s="1">
        <f>SUM(tidc_county_spending!C187:G187)</f>
        <v>74581</v>
      </c>
      <c r="G164" s="8">
        <f t="shared" si="8"/>
        <v>1.4913181641436828</v>
      </c>
      <c r="H164" s="7">
        <f t="shared" si="9"/>
        <v>14.110966600072404</v>
      </c>
      <c r="I164" s="5">
        <f t="shared" si="10"/>
        <v>117079</v>
      </c>
      <c r="J164" s="7">
        <f t="shared" si="11"/>
        <v>12.541143186602486</v>
      </c>
    </row>
    <row r="165" spans="1:10" x14ac:dyDescent="0.2">
      <c r="A165" t="str">
        <f>tidc_county_spending!A209</f>
        <v>Scurry</v>
      </c>
      <c r="B165" s="2">
        <f>SUM(tidc_county_spending!H209:L209)</f>
        <v>461650</v>
      </c>
      <c r="C165" s="2">
        <f>SUM(tidc_county_spending!M209:Q209)</f>
        <v>126075</v>
      </c>
      <c r="D165" s="2">
        <f>SUM(tidc_county_spending!R209:V209)</f>
        <v>644889</v>
      </c>
      <c r="E165" s="2" t="str">
        <f>VLOOKUP(A165,tidc_county_spending!A$2:B$255,2,FALSE)</f>
        <v>rural</v>
      </c>
      <c r="F165" s="1">
        <f>SUM(tidc_county_spending!C209:G209)</f>
        <v>83815</v>
      </c>
      <c r="G165" s="8">
        <f t="shared" si="8"/>
        <v>1.5042056911054107</v>
      </c>
      <c r="H165" s="7">
        <f t="shared" si="9"/>
        <v>7.6941955497226031</v>
      </c>
      <c r="I165" s="5">
        <f t="shared" si="10"/>
        <v>57164</v>
      </c>
      <c r="J165" s="7">
        <f t="shared" si="11"/>
        <v>7.0121696593688476</v>
      </c>
    </row>
    <row r="166" spans="1:10" x14ac:dyDescent="0.2">
      <c r="A166" t="str">
        <f>tidc_county_spending!A206</f>
        <v>San Patricio</v>
      </c>
      <c r="B166" s="2">
        <f>SUM(tidc_county_spending!H206:L206)</f>
        <v>2398020</v>
      </c>
      <c r="C166" s="2">
        <f>SUM(tidc_county_spending!M206:Q206)</f>
        <v>510911</v>
      </c>
      <c r="D166" s="2">
        <f>SUM(tidc_county_spending!R206:V206)</f>
        <v>3079885</v>
      </c>
      <c r="E166" s="2" t="str">
        <f>VLOOKUP(A166,tidc_county_spending!A$2:B$255,2,FALSE)</f>
        <v>medium</v>
      </c>
      <c r="F166" s="1">
        <f>SUM(tidc_county_spending!C206:G206)</f>
        <v>338591</v>
      </c>
      <c r="G166" s="8">
        <f t="shared" si="8"/>
        <v>1.5089326060054757</v>
      </c>
      <c r="H166" s="7">
        <f t="shared" si="9"/>
        <v>9.0961809380639185</v>
      </c>
      <c r="I166" s="5">
        <f t="shared" si="10"/>
        <v>170954</v>
      </c>
      <c r="J166" s="7">
        <f t="shared" si="11"/>
        <v>8.5912826980043775</v>
      </c>
    </row>
    <row r="167" spans="1:10" x14ac:dyDescent="0.2">
      <c r="A167" t="str">
        <f>tidc_county_spending!A176</f>
        <v>Navarro</v>
      </c>
      <c r="B167" s="2">
        <f>SUM(tidc_county_spending!H176:L176)</f>
        <v>3223830</v>
      </c>
      <c r="C167" s="2">
        <f>SUM(tidc_county_spending!M176:Q176)</f>
        <v>400632</v>
      </c>
      <c r="D167" s="2">
        <f>SUM(tidc_county_spending!R176:V176)</f>
        <v>4023556</v>
      </c>
      <c r="E167" s="2" t="str">
        <f>VLOOKUP(A167,tidc_county_spending!A$2:B$255,2,FALSE)</f>
        <v>medium</v>
      </c>
      <c r="F167" s="1">
        <f>SUM(tidc_county_spending!C176:G176)</f>
        <v>265382</v>
      </c>
      <c r="G167" s="8">
        <f t="shared" si="8"/>
        <v>1.509642703725196</v>
      </c>
      <c r="H167" s="7">
        <f t="shared" si="9"/>
        <v>15.1613749236949</v>
      </c>
      <c r="I167" s="5">
        <f t="shared" si="10"/>
        <v>399094</v>
      </c>
      <c r="J167" s="7">
        <f t="shared" si="11"/>
        <v>13.657527639402822</v>
      </c>
    </row>
    <row r="168" spans="1:10" x14ac:dyDescent="0.2">
      <c r="A168" t="str">
        <f>tidc_county_spending!A244</f>
        <v>Wichita</v>
      </c>
      <c r="B168" s="2">
        <f>SUM(tidc_county_spending!H244:L244)</f>
        <v>4165910</v>
      </c>
      <c r="C168" s="2">
        <f>SUM(tidc_county_spending!M244:Q244)</f>
        <v>1001525</v>
      </c>
      <c r="D168" s="2">
        <f>SUM(tidc_county_spending!R244:V244)</f>
        <v>13583413</v>
      </c>
      <c r="E168" s="2" t="str">
        <f>VLOOKUP(A168,tidc_county_spending!A$2:B$255,2,FALSE)</f>
        <v>medium</v>
      </c>
      <c r="F168" s="1">
        <f>SUM(tidc_county_spending!C244:G244)</f>
        <v>659103</v>
      </c>
      <c r="G168" s="8">
        <f t="shared" si="8"/>
        <v>1.519527296947518</v>
      </c>
      <c r="H168" s="7">
        <f t="shared" si="9"/>
        <v>20.608938208443899</v>
      </c>
      <c r="I168" s="5">
        <f t="shared" si="10"/>
        <v>8415978</v>
      </c>
      <c r="J168" s="7">
        <f t="shared" si="11"/>
        <v>7.8401023815701034</v>
      </c>
    </row>
    <row r="169" spans="1:10" x14ac:dyDescent="0.2">
      <c r="A169" t="str">
        <f>tidc_county_spending!A223</f>
        <v>Terrell</v>
      </c>
      <c r="B169" s="2">
        <f>SUM(tidc_county_spending!H223:L223)</f>
        <v>22871</v>
      </c>
      <c r="C169" s="2">
        <f>SUM(tidc_county_spending!M223:Q223)</f>
        <v>5924</v>
      </c>
      <c r="D169" s="2">
        <f>SUM(tidc_county_spending!R223:V223)</f>
        <v>33795</v>
      </c>
      <c r="E169" s="2" t="str">
        <f>VLOOKUP(A169,tidc_county_spending!A$2:B$255,2,FALSE)</f>
        <v>rural</v>
      </c>
      <c r="F169" s="1">
        <f>SUM(tidc_county_spending!C223:G223)</f>
        <v>3794</v>
      </c>
      <c r="G169" s="8">
        <f t="shared" si="8"/>
        <v>1.5614127569847127</v>
      </c>
      <c r="H169" s="7">
        <f t="shared" si="9"/>
        <v>8.9074855034264626</v>
      </c>
      <c r="I169" s="5">
        <f t="shared" si="10"/>
        <v>5000</v>
      </c>
      <c r="J169" s="7">
        <f t="shared" si="11"/>
        <v>7.5896151818661046</v>
      </c>
    </row>
    <row r="170" spans="1:10" x14ac:dyDescent="0.2">
      <c r="A170" t="str">
        <f>tidc_county_spending!A173</f>
        <v>Morris</v>
      </c>
      <c r="B170" s="2">
        <f>SUM(tidc_county_spending!H173:L173)</f>
        <v>373792</v>
      </c>
      <c r="C170" s="2">
        <f>SUM(tidc_county_spending!M173:Q173)</f>
        <v>96101</v>
      </c>
      <c r="D170" s="2">
        <f>SUM(tidc_county_spending!R173:V173)</f>
        <v>498977</v>
      </c>
      <c r="E170" s="2" t="str">
        <f>VLOOKUP(A170,tidc_county_spending!A$2:B$255,2,FALSE)</f>
        <v>rural</v>
      </c>
      <c r="F170" s="1">
        <f>SUM(tidc_county_spending!C173:G173)</f>
        <v>61302</v>
      </c>
      <c r="G170" s="8">
        <f t="shared" si="8"/>
        <v>1.5676650027731558</v>
      </c>
      <c r="H170" s="7">
        <f t="shared" si="9"/>
        <v>8.1396528661381353</v>
      </c>
      <c r="I170" s="5">
        <f t="shared" si="10"/>
        <v>29084</v>
      </c>
      <c r="J170" s="7">
        <f t="shared" si="11"/>
        <v>7.6652148380150731</v>
      </c>
    </row>
    <row r="171" spans="1:10" x14ac:dyDescent="0.2">
      <c r="A171" t="str">
        <f>tidc_county_spending!A47</f>
        <v>Comal</v>
      </c>
      <c r="B171" s="2">
        <f>SUM(tidc_county_spending!H47:L47)</f>
        <v>3360654</v>
      </c>
      <c r="C171" s="2">
        <f>SUM(tidc_county_spending!M47:Q47)</f>
        <v>1349450</v>
      </c>
      <c r="D171" s="2">
        <f>SUM(tidc_county_spending!R47:V47)</f>
        <v>4900548</v>
      </c>
      <c r="E171" s="2" t="str">
        <f>VLOOKUP(A171,tidc_county_spending!A$2:B$255,2,FALSE)</f>
        <v>medium</v>
      </c>
      <c r="F171" s="1">
        <f>SUM(tidc_county_spending!C47:G47)</f>
        <v>844910</v>
      </c>
      <c r="G171" s="8">
        <f t="shared" si="8"/>
        <v>1.5971523594228971</v>
      </c>
      <c r="H171" s="7">
        <f t="shared" si="9"/>
        <v>5.8000828490608471</v>
      </c>
      <c r="I171" s="5">
        <f t="shared" si="10"/>
        <v>190444</v>
      </c>
      <c r="J171" s="7">
        <f t="shared" si="11"/>
        <v>5.5746813270052433</v>
      </c>
    </row>
    <row r="172" spans="1:10" x14ac:dyDescent="0.2">
      <c r="A172" t="str">
        <f>tidc_county_spending!A171</f>
        <v>Montgomery</v>
      </c>
      <c r="B172" s="2">
        <f>SUM(tidc_county_spending!H171:L171)</f>
        <v>20063839</v>
      </c>
      <c r="C172" s="2">
        <f>SUM(tidc_county_spending!M171:Q171)</f>
        <v>5112995</v>
      </c>
      <c r="D172" s="2">
        <f>SUM(tidc_county_spending!R171:V171)</f>
        <v>28433199</v>
      </c>
      <c r="E172" s="2" t="str">
        <f>VLOOKUP(A172,tidc_county_spending!A$2:B$255,2,FALSE)</f>
        <v>urban</v>
      </c>
      <c r="F172" s="1">
        <f>SUM(tidc_county_spending!C171:G171)</f>
        <v>3186347</v>
      </c>
      <c r="G172" s="8">
        <f t="shared" si="8"/>
        <v>1.6046573081965021</v>
      </c>
      <c r="H172" s="7">
        <f t="shared" si="9"/>
        <v>8.9234471324058546</v>
      </c>
      <c r="I172" s="5">
        <f t="shared" si="10"/>
        <v>3256365</v>
      </c>
      <c r="J172" s="7">
        <f t="shared" si="11"/>
        <v>7.9014727523399051</v>
      </c>
    </row>
    <row r="173" spans="1:10" x14ac:dyDescent="0.2">
      <c r="A173" t="str">
        <f>tidc_county_spending!A192</f>
        <v>Randall</v>
      </c>
      <c r="B173" s="2">
        <f>SUM(tidc_county_spending!H192:L192)</f>
        <v>3670497</v>
      </c>
      <c r="C173" s="2">
        <f>SUM(tidc_county_spending!M192:Q192)</f>
        <v>1143095</v>
      </c>
      <c r="D173" s="2">
        <f>SUM(tidc_county_spending!R192:V192)</f>
        <v>5790210</v>
      </c>
      <c r="E173" s="2" t="str">
        <f>VLOOKUP(A173,tidc_county_spending!A$2:B$255,2,FALSE)</f>
        <v>medium</v>
      </c>
      <c r="F173" s="1">
        <f>SUM(tidc_county_spending!C192:G192)</f>
        <v>711929</v>
      </c>
      <c r="G173" s="8">
        <f t="shared" si="8"/>
        <v>1.6056306176599071</v>
      </c>
      <c r="H173" s="7">
        <f t="shared" si="9"/>
        <v>8.1331284439880935</v>
      </c>
      <c r="I173" s="5">
        <f t="shared" si="10"/>
        <v>976618</v>
      </c>
      <c r="J173" s="7">
        <f t="shared" si="11"/>
        <v>6.7613371558118853</v>
      </c>
    </row>
    <row r="174" spans="1:10" x14ac:dyDescent="0.2">
      <c r="A174" t="str">
        <f>tidc_county_spending!A90</f>
        <v>Gonzales</v>
      </c>
      <c r="B174" s="2">
        <f>SUM(tidc_county_spending!H90:L90)</f>
        <v>713127</v>
      </c>
      <c r="C174" s="2">
        <f>SUM(tidc_county_spending!M90:Q90)</f>
        <v>166524</v>
      </c>
      <c r="D174" s="2">
        <f>SUM(tidc_county_spending!R90:V90)</f>
        <v>913380</v>
      </c>
      <c r="E174" s="2" t="str">
        <f>VLOOKUP(A174,tidc_county_spending!A$2:B$255,2,FALSE)</f>
        <v>rural</v>
      </c>
      <c r="F174" s="1">
        <f>SUM(tidc_county_spending!C90:G90)</f>
        <v>101630</v>
      </c>
      <c r="G174" s="8">
        <f t="shared" si="8"/>
        <v>1.6385319295483618</v>
      </c>
      <c r="H174" s="7">
        <f t="shared" si="9"/>
        <v>8.9873068975696153</v>
      </c>
      <c r="I174" s="5">
        <f t="shared" si="10"/>
        <v>33729</v>
      </c>
      <c r="J174" s="7">
        <f t="shared" si="11"/>
        <v>8.6554265472793475</v>
      </c>
    </row>
    <row r="175" spans="1:10" x14ac:dyDescent="0.2">
      <c r="A175" t="str">
        <f>tidc_county_spending!A96</f>
        <v>Hale</v>
      </c>
      <c r="B175" s="2">
        <f>SUM(tidc_county_spending!H96:L96)</f>
        <v>924991</v>
      </c>
      <c r="C175" s="2">
        <f>SUM(tidc_county_spending!M96:Q96)</f>
        <v>267494</v>
      </c>
      <c r="D175" s="2">
        <f>SUM(tidc_county_spending!R96:V96)</f>
        <v>1339225</v>
      </c>
      <c r="E175" s="2" t="str">
        <f>VLOOKUP(A175,tidc_county_spending!A$2:B$255,2,FALSE)</f>
        <v>rural</v>
      </c>
      <c r="F175" s="1">
        <f>SUM(tidc_county_spending!C96:G96)</f>
        <v>163070</v>
      </c>
      <c r="G175" s="8">
        <f t="shared" si="8"/>
        <v>1.640363034279757</v>
      </c>
      <c r="H175" s="7">
        <f t="shared" si="9"/>
        <v>8.2125774207395601</v>
      </c>
      <c r="I175" s="5">
        <f t="shared" si="10"/>
        <v>146740</v>
      </c>
      <c r="J175" s="7">
        <f t="shared" si="11"/>
        <v>7.3127184644631136</v>
      </c>
    </row>
    <row r="176" spans="1:10" x14ac:dyDescent="0.2">
      <c r="A176" t="str">
        <f>tidc_county_spending!A147</f>
        <v>Liberty</v>
      </c>
      <c r="B176" s="2">
        <f>SUM(tidc_county_spending!H147:L147)</f>
        <v>1808187</v>
      </c>
      <c r="C176" s="2">
        <f>SUM(tidc_county_spending!M147:Q147)</f>
        <v>789765</v>
      </c>
      <c r="D176" s="2">
        <f>SUM(tidc_county_spending!R147:V147)</f>
        <v>2835552</v>
      </c>
      <c r="E176" s="2" t="str">
        <f>VLOOKUP(A176,tidc_county_spending!A$2:B$255,2,FALSE)</f>
        <v>medium</v>
      </c>
      <c r="F176" s="1">
        <f>SUM(tidc_county_spending!C147:G147)</f>
        <v>479815</v>
      </c>
      <c r="G176" s="8">
        <f t="shared" si="8"/>
        <v>1.6459781374071256</v>
      </c>
      <c r="H176" s="7">
        <f t="shared" si="9"/>
        <v>5.9096776882756892</v>
      </c>
      <c r="I176" s="5">
        <f t="shared" si="10"/>
        <v>237600</v>
      </c>
      <c r="J176" s="7">
        <f t="shared" si="11"/>
        <v>5.4144868334670653</v>
      </c>
    </row>
    <row r="177" spans="1:10" x14ac:dyDescent="0.2">
      <c r="A177" t="str">
        <f>tidc_county_spending!A166</f>
        <v>Midland</v>
      </c>
      <c r="B177" s="2">
        <f>SUM(tidc_county_spending!H166:L166)</f>
        <v>7242301</v>
      </c>
      <c r="C177" s="2">
        <f>SUM(tidc_county_spending!M166:Q166)</f>
        <v>1452420</v>
      </c>
      <c r="D177" s="2">
        <f>SUM(tidc_county_spending!R166:V166)</f>
        <v>9864803</v>
      </c>
      <c r="E177" s="2" t="str">
        <f>VLOOKUP(A177,tidc_county_spending!A$2:B$255,2,FALSE)</f>
        <v>medium</v>
      </c>
      <c r="F177" s="1">
        <f>SUM(tidc_county_spending!C166:G166)</f>
        <v>875979</v>
      </c>
      <c r="G177" s="8">
        <f t="shared" si="8"/>
        <v>1.6580534464867309</v>
      </c>
      <c r="H177" s="7">
        <f t="shared" si="9"/>
        <v>11.261460605790779</v>
      </c>
      <c r="I177" s="5">
        <f t="shared" si="10"/>
        <v>1170082</v>
      </c>
      <c r="J177" s="7">
        <f t="shared" si="11"/>
        <v>9.9257185389147455</v>
      </c>
    </row>
    <row r="178" spans="1:10" x14ac:dyDescent="0.2">
      <c r="A178" t="str">
        <f>tidc_county_spending!A21</f>
        <v>Brazoria</v>
      </c>
      <c r="B178" s="2">
        <f>SUM(tidc_county_spending!H21:L21)</f>
        <v>9323911</v>
      </c>
      <c r="C178" s="2">
        <f>SUM(tidc_county_spending!M21:Q21)</f>
        <v>3197562</v>
      </c>
      <c r="D178" s="2">
        <f>SUM(tidc_county_spending!R21:V21)</f>
        <v>15480033</v>
      </c>
      <c r="E178" s="2" t="str">
        <f>VLOOKUP(A178,tidc_county_spending!A$2:B$255,2,FALSE)</f>
        <v>urban</v>
      </c>
      <c r="F178" s="1">
        <f>SUM(tidc_county_spending!C21:G21)</f>
        <v>1923770</v>
      </c>
      <c r="G178" s="8">
        <f t="shared" si="8"/>
        <v>1.662133207192128</v>
      </c>
      <c r="H178" s="7">
        <f t="shared" si="9"/>
        <v>8.0467171231488166</v>
      </c>
      <c r="I178" s="5">
        <f t="shared" si="10"/>
        <v>2958560</v>
      </c>
      <c r="J178" s="7">
        <f t="shared" si="11"/>
        <v>6.5088201812066933</v>
      </c>
    </row>
    <row r="179" spans="1:10" x14ac:dyDescent="0.2">
      <c r="A179" t="str">
        <f>tidc_county_spending!A115</f>
        <v>Howard</v>
      </c>
      <c r="B179" s="2">
        <f>SUM(tidc_county_spending!H115:L115)</f>
        <v>664844</v>
      </c>
      <c r="C179" s="2">
        <f>SUM(tidc_county_spending!M115:Q115)</f>
        <v>294750</v>
      </c>
      <c r="D179" s="2">
        <f>SUM(tidc_county_spending!R115:V115)</f>
        <v>1102253</v>
      </c>
      <c r="E179" s="2" t="str">
        <f>VLOOKUP(A179,tidc_county_spending!A$2:B$255,2,FALSE)</f>
        <v>rural</v>
      </c>
      <c r="F179" s="1">
        <f>SUM(tidc_county_spending!C115:G115)</f>
        <v>176288</v>
      </c>
      <c r="G179" s="8">
        <f t="shared" si="8"/>
        <v>1.6719799419132328</v>
      </c>
      <c r="H179" s="7">
        <f t="shared" si="9"/>
        <v>6.2525696587402431</v>
      </c>
      <c r="I179" s="5">
        <f t="shared" si="10"/>
        <v>142659</v>
      </c>
      <c r="J179" s="7">
        <f t="shared" si="11"/>
        <v>5.4433313668542382</v>
      </c>
    </row>
    <row r="180" spans="1:10" x14ac:dyDescent="0.2">
      <c r="A180" t="str">
        <f>tidc_county_spending!A32</f>
        <v>Cameron</v>
      </c>
      <c r="B180" s="2">
        <f>SUM(tidc_county_spending!H32:L32)</f>
        <v>5097824</v>
      </c>
      <c r="C180" s="2">
        <f>SUM(tidc_county_spending!M32:Q32)</f>
        <v>3600723</v>
      </c>
      <c r="D180" s="2">
        <f>SUM(tidc_county_spending!R32:V32)</f>
        <v>11562862</v>
      </c>
      <c r="E180" s="2" t="str">
        <f>VLOOKUP(A180,tidc_county_spending!A$2:B$255,2,FALSE)</f>
        <v>urban</v>
      </c>
      <c r="F180" s="1">
        <f>SUM(tidc_county_spending!C32:G32)</f>
        <v>2124275</v>
      </c>
      <c r="G180" s="8">
        <f t="shared" si="8"/>
        <v>1.6950361888173613</v>
      </c>
      <c r="H180" s="7">
        <f t="shared" si="9"/>
        <v>5.4432039166303801</v>
      </c>
      <c r="I180" s="5">
        <f t="shared" si="10"/>
        <v>2864315</v>
      </c>
      <c r="J180" s="7">
        <f t="shared" si="11"/>
        <v>4.0948309423214981</v>
      </c>
    </row>
    <row r="181" spans="1:10" x14ac:dyDescent="0.2">
      <c r="A181" t="str">
        <f>tidc_county_spending!A102</f>
        <v>Harris</v>
      </c>
      <c r="B181" s="2">
        <f>SUM(tidc_county_spending!H102:L102)</f>
        <v>203555349</v>
      </c>
      <c r="C181" s="2">
        <f>SUM(tidc_county_spending!M102:Q102)</f>
        <v>40288630</v>
      </c>
      <c r="D181" s="2">
        <f>SUM(tidc_county_spending!R102:V102)</f>
        <v>393324028</v>
      </c>
      <c r="E181" s="2" t="str">
        <f>VLOOKUP(A181,tidc_county_spending!A$2:B$255,2,FALSE)</f>
        <v>urban</v>
      </c>
      <c r="F181" s="1">
        <f>SUM(tidc_county_spending!C102:G102)</f>
        <v>23727224</v>
      </c>
      <c r="G181" s="8">
        <f t="shared" si="8"/>
        <v>1.6979917246113578</v>
      </c>
      <c r="H181" s="7">
        <f t="shared" si="9"/>
        <v>16.576908786295437</v>
      </c>
      <c r="I181" s="5">
        <f t="shared" si="10"/>
        <v>149480049</v>
      </c>
      <c r="J181" s="7">
        <f t="shared" si="11"/>
        <v>10.276970411709351</v>
      </c>
    </row>
    <row r="182" spans="1:10" x14ac:dyDescent="0.2">
      <c r="A182" t="str">
        <f>tidc_county_spending!A80</f>
        <v>Fort Bend</v>
      </c>
      <c r="B182" s="2">
        <f>SUM(tidc_county_spending!H80:L80)</f>
        <v>20114822</v>
      </c>
      <c r="C182" s="2">
        <f>SUM(tidc_county_spending!M80:Q80)</f>
        <v>7153988</v>
      </c>
      <c r="D182" s="2">
        <f>SUM(tidc_county_spending!R80:V80)</f>
        <v>44407339</v>
      </c>
      <c r="E182" s="2" t="str">
        <f>VLOOKUP(A182,tidc_county_spending!A$2:B$255,2,FALSE)</f>
        <v>urban</v>
      </c>
      <c r="F182" s="1">
        <f>SUM(tidc_county_spending!C80:G80)</f>
        <v>4178732</v>
      </c>
      <c r="G182" s="8">
        <f t="shared" si="8"/>
        <v>1.7119997166604606</v>
      </c>
      <c r="H182" s="7">
        <f t="shared" si="9"/>
        <v>10.626989000491058</v>
      </c>
      <c r="I182" s="5">
        <f t="shared" si="10"/>
        <v>17138529</v>
      </c>
      <c r="J182" s="7">
        <f t="shared" si="11"/>
        <v>6.5256182976079824</v>
      </c>
    </row>
    <row r="183" spans="1:10" x14ac:dyDescent="0.2">
      <c r="A183" t="str">
        <f>tidc_county_spending!A12</f>
        <v>Bastrop</v>
      </c>
      <c r="B183" s="2">
        <f>SUM(tidc_county_spending!H12:L12)</f>
        <v>2593903</v>
      </c>
      <c r="C183" s="2">
        <f>SUM(tidc_county_spending!M12:Q12)</f>
        <v>831005</v>
      </c>
      <c r="D183" s="2">
        <f>SUM(tidc_county_spending!R12:V12)</f>
        <v>3484475</v>
      </c>
      <c r="E183" s="2" t="str">
        <f>VLOOKUP(A183,tidc_county_spending!A$2:B$255,2,FALSE)</f>
        <v>medium</v>
      </c>
      <c r="F183" s="1">
        <f>SUM(tidc_county_spending!C12:G12)</f>
        <v>480776</v>
      </c>
      <c r="G183" s="8">
        <f t="shared" si="8"/>
        <v>1.7284660631978301</v>
      </c>
      <c r="H183" s="7">
        <f t="shared" si="9"/>
        <v>7.2476059537081721</v>
      </c>
      <c r="I183" s="5">
        <f t="shared" si="10"/>
        <v>59567</v>
      </c>
      <c r="J183" s="7">
        <f t="shared" si="11"/>
        <v>7.1237083381865984</v>
      </c>
    </row>
    <row r="184" spans="1:10" x14ac:dyDescent="0.2">
      <c r="A184" t="str">
        <f>tidc_county_spending!A44</f>
        <v>Collin</v>
      </c>
      <c r="B184" s="2">
        <f>SUM(tidc_county_spending!H44:L44)</f>
        <v>20361908</v>
      </c>
      <c r="C184" s="2">
        <f>SUM(tidc_county_spending!M44:Q44)</f>
        <v>9525407</v>
      </c>
      <c r="D184" s="2">
        <f>SUM(tidc_county_spending!R44:V44)</f>
        <v>36691323</v>
      </c>
      <c r="E184" s="2" t="str">
        <f>VLOOKUP(A184,tidc_county_spending!A$2:B$255,2,FALSE)</f>
        <v>urban</v>
      </c>
      <c r="F184" s="1">
        <f>SUM(tidc_county_spending!C44:G44)</f>
        <v>5425998</v>
      </c>
      <c r="G184" s="8">
        <f t="shared" si="8"/>
        <v>1.755512442135069</v>
      </c>
      <c r="H184" s="7">
        <f t="shared" si="9"/>
        <v>6.7621335282467854</v>
      </c>
      <c r="I184" s="5">
        <f t="shared" si="10"/>
        <v>6804008</v>
      </c>
      <c r="J184" s="7">
        <f t="shared" si="11"/>
        <v>5.5081691884147395</v>
      </c>
    </row>
    <row r="185" spans="1:10" x14ac:dyDescent="0.2">
      <c r="A185" t="str">
        <f>tidc_county_spending!A30</f>
        <v>Calhoun</v>
      </c>
      <c r="B185" s="2">
        <f>SUM(tidc_county_spending!H30:L30)</f>
        <v>684529</v>
      </c>
      <c r="C185" s="2">
        <f>SUM(tidc_county_spending!M30:Q30)</f>
        <v>190785</v>
      </c>
      <c r="D185" s="2">
        <f>SUM(tidc_county_spending!R30:V30)</f>
        <v>982534</v>
      </c>
      <c r="E185" s="2" t="str">
        <f>VLOOKUP(A185,tidc_county_spending!A$2:B$255,2,FALSE)</f>
        <v>rural</v>
      </c>
      <c r="F185" s="1">
        <f>SUM(tidc_county_spending!C30:G30)</f>
        <v>105563</v>
      </c>
      <c r="G185" s="8">
        <f t="shared" si="8"/>
        <v>1.807309379233254</v>
      </c>
      <c r="H185" s="7">
        <f t="shared" si="9"/>
        <v>9.3075604141602639</v>
      </c>
      <c r="I185" s="5">
        <f t="shared" si="10"/>
        <v>107220</v>
      </c>
      <c r="J185" s="7">
        <f t="shared" si="11"/>
        <v>8.2918636264600281</v>
      </c>
    </row>
    <row r="186" spans="1:10" x14ac:dyDescent="0.2">
      <c r="A186" t="str">
        <f>tidc_county_spending!A179</f>
        <v>Nueces</v>
      </c>
      <c r="B186" s="2">
        <f>SUM(tidc_county_spending!H179:L179)</f>
        <v>9775098</v>
      </c>
      <c r="C186" s="2">
        <f>SUM(tidc_county_spending!M179:Q179)</f>
        <v>3244671</v>
      </c>
      <c r="D186" s="2">
        <f>SUM(tidc_county_spending!R179:V179)</f>
        <v>15275325</v>
      </c>
      <c r="E186" s="2" t="str">
        <f>VLOOKUP(A186,tidc_county_spending!A$2:B$255,2,FALSE)</f>
        <v>urban</v>
      </c>
      <c r="F186" s="1">
        <f>SUM(tidc_county_spending!C179:G179)</f>
        <v>1789001</v>
      </c>
      <c r="G186" s="8">
        <f t="shared" si="8"/>
        <v>1.8136775775977767</v>
      </c>
      <c r="H186" s="7">
        <f t="shared" si="9"/>
        <v>8.5384664402088095</v>
      </c>
      <c r="I186" s="5">
        <f t="shared" si="10"/>
        <v>2255556</v>
      </c>
      <c r="J186" s="7">
        <f t="shared" si="11"/>
        <v>7.2776756413216095</v>
      </c>
    </row>
    <row r="187" spans="1:10" x14ac:dyDescent="0.2">
      <c r="A187" t="str">
        <f>tidc_county_spending!A112</f>
        <v>Hood</v>
      </c>
      <c r="B187" s="2">
        <f>SUM(tidc_county_spending!H112:L112)</f>
        <v>1003496</v>
      </c>
      <c r="C187" s="2">
        <f>SUM(tidc_county_spending!M112:Q112)</f>
        <v>577361</v>
      </c>
      <c r="D187" s="2">
        <f>SUM(tidc_county_spending!R112:V112)</f>
        <v>2064766</v>
      </c>
      <c r="E187" s="2" t="str">
        <f>VLOOKUP(A187,tidc_county_spending!A$2:B$255,2,FALSE)</f>
        <v>medium</v>
      </c>
      <c r="F187" s="1">
        <f>SUM(tidc_county_spending!C112:G112)</f>
        <v>314587</v>
      </c>
      <c r="G187" s="8">
        <f t="shared" si="8"/>
        <v>1.8352983435424859</v>
      </c>
      <c r="H187" s="7">
        <f t="shared" si="9"/>
        <v>6.5634180687695292</v>
      </c>
      <c r="I187" s="5">
        <f t="shared" si="10"/>
        <v>483909</v>
      </c>
      <c r="J187" s="7">
        <f t="shared" si="11"/>
        <v>5.0251822230416385</v>
      </c>
    </row>
    <row r="188" spans="1:10" x14ac:dyDescent="0.2">
      <c r="A188" t="str">
        <f>tidc_county_spending!A26</f>
        <v>Brown</v>
      </c>
      <c r="B188" s="2">
        <f>SUM(tidc_county_spending!H26:L26)</f>
        <v>1458265</v>
      </c>
      <c r="C188" s="2">
        <f>SUM(tidc_county_spending!M26:Q26)</f>
        <v>357819</v>
      </c>
      <c r="D188" s="2">
        <f>SUM(tidc_county_spending!R26:V26)</f>
        <v>2209350</v>
      </c>
      <c r="E188" s="2" t="str">
        <f>VLOOKUP(A188,tidc_county_spending!A$2:B$255,2,FALSE)</f>
        <v>rural</v>
      </c>
      <c r="F188" s="1">
        <f>SUM(tidc_county_spending!C26:G26)</f>
        <v>193584</v>
      </c>
      <c r="G188" s="8">
        <f t="shared" si="8"/>
        <v>1.8483913959831391</v>
      </c>
      <c r="H188" s="7">
        <f t="shared" si="9"/>
        <v>11.412875030994297</v>
      </c>
      <c r="I188" s="5">
        <f t="shared" si="10"/>
        <v>393266</v>
      </c>
      <c r="J188" s="7">
        <f t="shared" si="11"/>
        <v>9.3813744937598145</v>
      </c>
    </row>
    <row r="189" spans="1:10" x14ac:dyDescent="0.2">
      <c r="A189" t="str">
        <f>tidc_county_spending!A228</f>
        <v>Travis</v>
      </c>
      <c r="B189" s="2">
        <f>SUM(tidc_county_spending!H228:L228)</f>
        <v>30480150</v>
      </c>
      <c r="C189" s="2">
        <f>SUM(tidc_county_spending!M228:Q228)</f>
        <v>12045618</v>
      </c>
      <c r="D189" s="2">
        <f>SUM(tidc_county_spending!R228:V228)</f>
        <v>77955950</v>
      </c>
      <c r="E189" s="2" t="str">
        <f>VLOOKUP(A189,tidc_county_spending!A$2:B$255,2,FALSE)</f>
        <v>urban</v>
      </c>
      <c r="F189" s="1">
        <f>SUM(tidc_county_spending!C228:G228)</f>
        <v>6490188</v>
      </c>
      <c r="G189" s="8">
        <f t="shared" si="8"/>
        <v>1.8559736636288502</v>
      </c>
      <c r="H189" s="7">
        <f t="shared" si="9"/>
        <v>12.011354678785883</v>
      </c>
      <c r="I189" s="5">
        <f t="shared" si="10"/>
        <v>35430182</v>
      </c>
      <c r="J189" s="7">
        <f t="shared" si="11"/>
        <v>6.5523168204064355</v>
      </c>
    </row>
    <row r="190" spans="1:10" x14ac:dyDescent="0.2">
      <c r="A190" t="str">
        <f>tidc_county_spending!A126</f>
        <v>Jim Wells</v>
      </c>
      <c r="B190" s="2">
        <f>SUM(tidc_county_spending!H126:L126)</f>
        <v>314008</v>
      </c>
      <c r="C190" s="2">
        <f>SUM(tidc_county_spending!M126:Q126)</f>
        <v>366690</v>
      </c>
      <c r="D190" s="2">
        <f>SUM(tidc_county_spending!R126:V126)</f>
        <v>912100</v>
      </c>
      <c r="E190" s="2" t="str">
        <f>VLOOKUP(A190,tidc_county_spending!A$2:B$255,2,FALSE)</f>
        <v>rural</v>
      </c>
      <c r="F190" s="1">
        <f>SUM(tidc_county_spending!C126:G126)</f>
        <v>197564</v>
      </c>
      <c r="G190" s="8">
        <f t="shared" si="8"/>
        <v>1.8560567714765848</v>
      </c>
      <c r="H190" s="7">
        <f t="shared" si="9"/>
        <v>4.6167317932416836</v>
      </c>
      <c r="I190" s="5">
        <f t="shared" si="10"/>
        <v>231402</v>
      </c>
      <c r="J190" s="7">
        <f t="shared" si="11"/>
        <v>3.4454556498147437</v>
      </c>
    </row>
    <row r="191" spans="1:10" x14ac:dyDescent="0.2">
      <c r="A191" t="str">
        <f>tidc_county_spending!A145</f>
        <v>Lee</v>
      </c>
      <c r="B191" s="2">
        <f>SUM(tidc_county_spending!H145:L145)</f>
        <v>690948</v>
      </c>
      <c r="C191" s="2">
        <f>SUM(tidc_county_spending!M145:Q145)</f>
        <v>163629</v>
      </c>
      <c r="D191" s="2">
        <f>SUM(tidc_county_spending!R145:V145)</f>
        <v>965153</v>
      </c>
      <c r="E191" s="2" t="str">
        <f>VLOOKUP(A191,tidc_county_spending!A$2:B$255,2,FALSE)</f>
        <v>rural</v>
      </c>
      <c r="F191" s="1">
        <f>SUM(tidc_county_spending!C145:G145)</f>
        <v>88004</v>
      </c>
      <c r="G191" s="8">
        <f t="shared" si="8"/>
        <v>1.8593359392754876</v>
      </c>
      <c r="H191" s="7">
        <f t="shared" si="9"/>
        <v>10.967149220489977</v>
      </c>
      <c r="I191" s="5">
        <f t="shared" si="10"/>
        <v>110576</v>
      </c>
      <c r="J191" s="7">
        <f t="shared" si="11"/>
        <v>9.7106608790509519</v>
      </c>
    </row>
    <row r="192" spans="1:10" x14ac:dyDescent="0.2">
      <c r="A192" t="str">
        <f>tidc_county_spending!A222</f>
        <v>Taylor</v>
      </c>
      <c r="B192" s="2">
        <f>SUM(tidc_county_spending!H222:L222)</f>
        <v>7006590</v>
      </c>
      <c r="C192" s="2">
        <f>SUM(tidc_county_spending!M222:Q222)</f>
        <v>1321315</v>
      </c>
      <c r="D192" s="2">
        <f>SUM(tidc_county_spending!R222:V222)</f>
        <v>9929222</v>
      </c>
      <c r="E192" s="2" t="str">
        <f>VLOOKUP(A192,tidc_county_spending!A$2:B$255,2,FALSE)</f>
        <v>medium</v>
      </c>
      <c r="F192" s="1">
        <f>SUM(tidc_county_spending!C222:G222)</f>
        <v>705642</v>
      </c>
      <c r="G192" s="8">
        <f t="shared" si="8"/>
        <v>1.8725005030879682</v>
      </c>
      <c r="H192" s="7">
        <f t="shared" si="9"/>
        <v>14.071189073212762</v>
      </c>
      <c r="I192" s="5">
        <f t="shared" si="10"/>
        <v>1601317</v>
      </c>
      <c r="J192" s="7">
        <f t="shared" si="11"/>
        <v>11.801883958154418</v>
      </c>
    </row>
    <row r="193" spans="1:10" x14ac:dyDescent="0.2">
      <c r="A193" t="str">
        <f>tidc_county_spending!A143</f>
        <v>La Salle</v>
      </c>
      <c r="B193" s="2">
        <f>SUM(tidc_county_spending!H143:L143)</f>
        <v>202447</v>
      </c>
      <c r="C193" s="2">
        <f>SUM(tidc_county_spending!M143:Q143)</f>
        <v>66800</v>
      </c>
      <c r="D193" s="2">
        <f>SUM(tidc_county_spending!R143:V143)</f>
        <v>305560</v>
      </c>
      <c r="E193" s="2" t="str">
        <f>VLOOKUP(A193,tidc_county_spending!A$2:B$255,2,FALSE)</f>
        <v>rural</v>
      </c>
      <c r="F193" s="1">
        <f>SUM(tidc_county_spending!C143:G143)</f>
        <v>35406</v>
      </c>
      <c r="G193" s="8">
        <f t="shared" si="8"/>
        <v>1.8866858724509969</v>
      </c>
      <c r="H193" s="7">
        <f t="shared" si="9"/>
        <v>8.6301756764390216</v>
      </c>
      <c r="I193" s="5">
        <f t="shared" si="10"/>
        <v>36313</v>
      </c>
      <c r="J193" s="7">
        <f t="shared" si="11"/>
        <v>7.6045585493984067</v>
      </c>
    </row>
    <row r="194" spans="1:10" x14ac:dyDescent="0.2">
      <c r="A194" t="str">
        <f>tidc_county_spending!A69</f>
        <v>Ector</v>
      </c>
      <c r="B194" s="2">
        <f>SUM(tidc_county_spending!H69:L69)</f>
        <v>5208571</v>
      </c>
      <c r="C194" s="2">
        <f>SUM(tidc_county_spending!M69:Q69)</f>
        <v>1587236</v>
      </c>
      <c r="D194" s="2">
        <f>SUM(tidc_county_spending!R69:V69)</f>
        <v>8186447</v>
      </c>
      <c r="E194" s="2" t="str">
        <f>VLOOKUP(A194,tidc_county_spending!A$2:B$255,2,FALSE)</f>
        <v>medium</v>
      </c>
      <c r="F194" s="1">
        <f>SUM(tidc_county_spending!C69:G69)</f>
        <v>836487</v>
      </c>
      <c r="G194" s="8">
        <f t="shared" ref="G194:G257" si="12">C194/F194</f>
        <v>1.8975022923249256</v>
      </c>
      <c r="H194" s="7">
        <f t="shared" ref="H194:H255" si="13">(D194/F194)</f>
        <v>9.7866996139808506</v>
      </c>
      <c r="I194" s="5">
        <f t="shared" ref="I194:I255" si="14">D194-(SUM(B194:C194))</f>
        <v>1390640</v>
      </c>
      <c r="J194" s="7">
        <f t="shared" si="11"/>
        <v>8.1242230901376828</v>
      </c>
    </row>
    <row r="195" spans="1:10" x14ac:dyDescent="0.2">
      <c r="A195" t="str">
        <f>tidc_county_spending!A221</f>
        <v>Tarrant</v>
      </c>
      <c r="B195" s="2">
        <f>SUM(tidc_county_spending!H221:L221)</f>
        <v>75377127</v>
      </c>
      <c r="C195" s="2">
        <f>SUM(tidc_county_spending!M221:Q221)</f>
        <v>20142580</v>
      </c>
      <c r="D195" s="2">
        <f>SUM(tidc_county_spending!R221:V221)</f>
        <v>105125263</v>
      </c>
      <c r="E195" s="2" t="str">
        <f>VLOOKUP(A195,tidc_county_spending!A$2:B$255,2,FALSE)</f>
        <v>urban</v>
      </c>
      <c r="F195" s="1">
        <f>SUM(tidc_county_spending!C221:G221)</f>
        <v>10480582</v>
      </c>
      <c r="G195" s="8">
        <f t="shared" si="12"/>
        <v>1.9218951771953123</v>
      </c>
      <c r="H195" s="7">
        <f t="shared" si="13"/>
        <v>10.030479509630286</v>
      </c>
      <c r="I195" s="5">
        <f t="shared" si="14"/>
        <v>9605556</v>
      </c>
      <c r="J195" s="7">
        <f t="shared" ref="J195:J255" si="15">(B195+C195)/F195</f>
        <v>9.1139697203838494</v>
      </c>
    </row>
    <row r="196" spans="1:10" x14ac:dyDescent="0.2">
      <c r="A196" t="str">
        <f>tidc_county_spending!A109</f>
        <v>Hidalgo</v>
      </c>
      <c r="B196" s="2">
        <f>SUM(tidc_county_spending!H109:L109)</f>
        <v>16026974</v>
      </c>
      <c r="C196" s="2">
        <f>SUM(tidc_county_spending!M109:Q109)</f>
        <v>8566544</v>
      </c>
      <c r="D196" s="2">
        <f>SUM(tidc_county_spending!R109:V109)</f>
        <v>35140452</v>
      </c>
      <c r="E196" s="2" t="str">
        <f>VLOOKUP(A196,tidc_county_spending!A$2:B$255,2,FALSE)</f>
        <v>urban</v>
      </c>
      <c r="F196" s="1">
        <f>SUM(tidc_county_spending!C109:G109)</f>
        <v>4445994</v>
      </c>
      <c r="G196" s="8">
        <f t="shared" si="12"/>
        <v>1.9268006209635011</v>
      </c>
      <c r="H196" s="7">
        <f t="shared" si="13"/>
        <v>7.9038460240837036</v>
      </c>
      <c r="I196" s="5">
        <f t="shared" si="14"/>
        <v>10546934</v>
      </c>
      <c r="J196" s="7">
        <f t="shared" si="15"/>
        <v>5.5316129531438865</v>
      </c>
    </row>
    <row r="197" spans="1:10" x14ac:dyDescent="0.2">
      <c r="A197" t="str">
        <f>tidc_county_spending!A184</f>
        <v>Panola</v>
      </c>
      <c r="B197" s="2">
        <f>SUM(tidc_county_spending!H184:L184)</f>
        <v>1226456</v>
      </c>
      <c r="C197" s="2">
        <f>SUM(tidc_county_spending!M184:Q184)</f>
        <v>231789</v>
      </c>
      <c r="D197" s="2">
        <f>SUM(tidc_county_spending!R184:V184)</f>
        <v>1496183</v>
      </c>
      <c r="E197" s="2" t="str">
        <f>VLOOKUP(A197,tidc_county_spending!A$2:B$255,2,FALSE)</f>
        <v>rural</v>
      </c>
      <c r="F197" s="1">
        <f>SUM(tidc_county_spending!C184:G184)</f>
        <v>119148</v>
      </c>
      <c r="G197" s="8">
        <f t="shared" si="12"/>
        <v>1.9453872494712459</v>
      </c>
      <c r="H197" s="7">
        <f t="shared" si="13"/>
        <v>12.557348843455198</v>
      </c>
      <c r="I197" s="5">
        <f t="shared" si="14"/>
        <v>37938</v>
      </c>
      <c r="J197" s="7">
        <f t="shared" si="15"/>
        <v>12.238938127371</v>
      </c>
    </row>
    <row r="198" spans="1:10" x14ac:dyDescent="0.2">
      <c r="A198" t="str">
        <f>tidc_county_spending!A37</f>
        <v>Chambers</v>
      </c>
      <c r="B198" s="2">
        <f>SUM(tidc_county_spending!H37:L37)</f>
        <v>1952325</v>
      </c>
      <c r="C198" s="2">
        <f>SUM(tidc_county_spending!M37:Q37)</f>
        <v>462687</v>
      </c>
      <c r="D198" s="2">
        <f>SUM(tidc_county_spending!R37:V37)</f>
        <v>2608258</v>
      </c>
      <c r="E198" s="2" t="str">
        <f>VLOOKUP(A198,tidc_county_spending!A$2:B$255,2,FALSE)</f>
        <v>medium</v>
      </c>
      <c r="F198" s="1">
        <f>SUM(tidc_county_spending!C37:G37)</f>
        <v>236594</v>
      </c>
      <c r="G198" s="8">
        <f t="shared" si="12"/>
        <v>1.95561594968596</v>
      </c>
      <c r="H198" s="7">
        <f t="shared" si="13"/>
        <v>11.024193343871781</v>
      </c>
      <c r="I198" s="5">
        <f t="shared" si="14"/>
        <v>193246</v>
      </c>
      <c r="J198" s="7">
        <f t="shared" si="15"/>
        <v>10.207410162556954</v>
      </c>
    </row>
    <row r="199" spans="1:10" x14ac:dyDescent="0.2">
      <c r="A199" t="str">
        <f>tidc_county_spending!A140</f>
        <v>Lamar</v>
      </c>
      <c r="B199" s="2">
        <f>SUM(tidc_county_spending!H140:L140)</f>
        <v>1083161</v>
      </c>
      <c r="C199" s="2">
        <f>SUM(tidc_county_spending!M140:Q140)</f>
        <v>493460</v>
      </c>
      <c r="D199" s="2">
        <f>SUM(tidc_county_spending!R140:V140)</f>
        <v>1988501</v>
      </c>
      <c r="E199" s="2" t="str">
        <f>VLOOKUP(A199,tidc_county_spending!A$2:B$255,2,FALSE)</f>
        <v>medium</v>
      </c>
      <c r="F199" s="1">
        <f>SUM(tidc_county_spending!C140:G140)</f>
        <v>251081</v>
      </c>
      <c r="G199" s="8">
        <f t="shared" si="12"/>
        <v>1.9653418617896217</v>
      </c>
      <c r="H199" s="7">
        <f t="shared" si="13"/>
        <v>7.9197589622472426</v>
      </c>
      <c r="I199" s="5">
        <f t="shared" si="14"/>
        <v>411880</v>
      </c>
      <c r="J199" s="7">
        <f t="shared" si="15"/>
        <v>6.2793321677068352</v>
      </c>
    </row>
    <row r="200" spans="1:10" x14ac:dyDescent="0.2">
      <c r="A200" t="str">
        <f>tidc_county_spending!A76</f>
        <v>Fayette</v>
      </c>
      <c r="B200" s="2">
        <f>SUM(tidc_county_spending!H76:L76)</f>
        <v>904846</v>
      </c>
      <c r="C200" s="2">
        <f>SUM(tidc_county_spending!M76:Q76)</f>
        <v>253159</v>
      </c>
      <c r="D200" s="2">
        <f>SUM(tidc_county_spending!R76:V76)</f>
        <v>1258387</v>
      </c>
      <c r="E200" s="2" t="str">
        <f>VLOOKUP(A200,tidc_county_spending!A$2:B$255,2,FALSE)</f>
        <v>rural</v>
      </c>
      <c r="F200" s="1">
        <f>SUM(tidc_county_spending!C76:G76)</f>
        <v>128392</v>
      </c>
      <c r="G200" s="8">
        <f t="shared" si="12"/>
        <v>1.9717661536544333</v>
      </c>
      <c r="H200" s="7">
        <f t="shared" si="13"/>
        <v>9.80113246931273</v>
      </c>
      <c r="I200" s="5">
        <f t="shared" si="14"/>
        <v>100382</v>
      </c>
      <c r="J200" s="7">
        <f t="shared" si="15"/>
        <v>9.019292479282198</v>
      </c>
    </row>
    <row r="201" spans="1:10" x14ac:dyDescent="0.2">
      <c r="A201" t="str">
        <f>tidc_county_spending!A29</f>
        <v>Caldwell</v>
      </c>
      <c r="B201" s="2">
        <f>SUM(tidc_county_spending!H29:L29)</f>
        <v>867730</v>
      </c>
      <c r="C201" s="2">
        <f>SUM(tidc_county_spending!M29:Q29)</f>
        <v>444711</v>
      </c>
      <c r="D201" s="2">
        <f>SUM(tidc_county_spending!R29:V29)</f>
        <v>1471231</v>
      </c>
      <c r="E201" s="2" t="str">
        <f>VLOOKUP(A201,tidc_county_spending!A$2:B$255,2,FALSE)</f>
        <v>rural</v>
      </c>
      <c r="F201" s="1">
        <f>SUM(tidc_county_spending!C29:G29)</f>
        <v>224712</v>
      </c>
      <c r="G201" s="8">
        <f t="shared" si="12"/>
        <v>1.9790264872369967</v>
      </c>
      <c r="H201" s="7">
        <f t="shared" si="13"/>
        <v>6.547184841040977</v>
      </c>
      <c r="I201" s="5">
        <f t="shared" si="14"/>
        <v>158790</v>
      </c>
      <c r="J201" s="7">
        <f t="shared" si="15"/>
        <v>5.8405470112855564</v>
      </c>
    </row>
    <row r="202" spans="1:10" x14ac:dyDescent="0.2">
      <c r="A202" t="str">
        <f>tidc_county_spending!A5</f>
        <v>Aransas</v>
      </c>
      <c r="B202" s="2">
        <f>SUM(tidc_county_spending!H5:L5)</f>
        <v>1017593</v>
      </c>
      <c r="C202" s="2">
        <f>SUM(tidc_county_spending!M5:Q5)</f>
        <v>238668</v>
      </c>
      <c r="D202" s="2">
        <f>SUM(tidc_county_spending!R5:V5)</f>
        <v>1361087</v>
      </c>
      <c r="E202" s="2" t="str">
        <f>VLOOKUP(A202,tidc_county_spending!A$2:B$255,2,FALSE)</f>
        <v>rural</v>
      </c>
      <c r="F202" s="1">
        <f>SUM(tidc_county_spending!C5:G5)</f>
        <v>120241</v>
      </c>
      <c r="G202" s="8">
        <f t="shared" si="12"/>
        <v>1.9849136317894895</v>
      </c>
      <c r="H202" s="7">
        <f t="shared" si="13"/>
        <v>11.31965802014288</v>
      </c>
      <c r="I202" s="5">
        <f t="shared" si="14"/>
        <v>104826</v>
      </c>
      <c r="J202" s="7">
        <f t="shared" si="15"/>
        <v>10.447858883409154</v>
      </c>
    </row>
    <row r="203" spans="1:10" x14ac:dyDescent="0.2">
      <c r="A203" t="str">
        <f>tidc_county_spending!A68</f>
        <v>Eastland</v>
      </c>
      <c r="B203" s="2">
        <f>SUM(tidc_county_spending!H68:L68)</f>
        <v>623430</v>
      </c>
      <c r="C203" s="2">
        <f>SUM(tidc_county_spending!M68:Q68)</f>
        <v>181962</v>
      </c>
      <c r="D203" s="2">
        <f>SUM(tidc_county_spending!R68:V68)</f>
        <v>890063</v>
      </c>
      <c r="E203" s="2" t="str">
        <f>VLOOKUP(A203,tidc_county_spending!A$2:B$255,2,FALSE)</f>
        <v>rural</v>
      </c>
      <c r="F203" s="1">
        <f>SUM(tidc_county_spending!C68:G68)</f>
        <v>90907</v>
      </c>
      <c r="G203" s="8">
        <f t="shared" si="12"/>
        <v>2.0016280374448612</v>
      </c>
      <c r="H203" s="7">
        <f t="shared" si="13"/>
        <v>9.7909181911183953</v>
      </c>
      <c r="I203" s="5">
        <f t="shared" si="14"/>
        <v>84671</v>
      </c>
      <c r="J203" s="7">
        <f t="shared" si="15"/>
        <v>8.8595157688626838</v>
      </c>
    </row>
    <row r="204" spans="1:10" x14ac:dyDescent="0.2">
      <c r="A204" t="str">
        <f>tidc_county_spending!A165</f>
        <v>Menard</v>
      </c>
      <c r="B204" s="2">
        <f>SUM(tidc_county_spending!H165:L165)</f>
        <v>42121</v>
      </c>
      <c r="C204" s="2">
        <f>SUM(tidc_county_spending!M165:Q165)</f>
        <v>20716</v>
      </c>
      <c r="D204" s="2">
        <f>SUM(tidc_county_spending!R165:V165)</f>
        <v>76580</v>
      </c>
      <c r="E204" s="2" t="str">
        <f>VLOOKUP(A204,tidc_county_spending!A$2:B$255,2,FALSE)</f>
        <v>rural</v>
      </c>
      <c r="F204" s="1">
        <f>SUM(tidc_county_spending!C165:G165)</f>
        <v>10343</v>
      </c>
      <c r="G204" s="8">
        <f t="shared" si="12"/>
        <v>2.0029005124238615</v>
      </c>
      <c r="H204" s="7">
        <f t="shared" si="13"/>
        <v>7.404041380643914</v>
      </c>
      <c r="I204" s="5">
        <f t="shared" si="14"/>
        <v>13743</v>
      </c>
      <c r="J204" s="7">
        <f t="shared" si="15"/>
        <v>6.0753166392729385</v>
      </c>
    </row>
    <row r="205" spans="1:10" x14ac:dyDescent="0.2">
      <c r="A205" t="str">
        <f>tidc_county_spending!A227</f>
        <v>Tom Green</v>
      </c>
      <c r="B205" s="2">
        <f>SUM(tidc_county_spending!H227:L227)</f>
        <v>7562125</v>
      </c>
      <c r="C205" s="2">
        <f>SUM(tidc_county_spending!M227:Q227)</f>
        <v>1238062</v>
      </c>
      <c r="D205" s="2">
        <f>SUM(tidc_county_spending!R227:V227)</f>
        <v>13183398</v>
      </c>
      <c r="E205" s="2" t="str">
        <f>VLOOKUP(A205,tidc_county_spending!A$2:B$255,2,FALSE)</f>
        <v>medium</v>
      </c>
      <c r="F205" s="1">
        <f>SUM(tidc_county_spending!C227:G227)</f>
        <v>591983</v>
      </c>
      <c r="G205" s="8">
        <f t="shared" si="12"/>
        <v>2.0913810024950039</v>
      </c>
      <c r="H205" s="7">
        <f t="shared" si="13"/>
        <v>22.269892885437589</v>
      </c>
      <c r="I205" s="5">
        <f t="shared" si="14"/>
        <v>4383211</v>
      </c>
      <c r="J205" s="7">
        <f t="shared" si="15"/>
        <v>14.865607627246053</v>
      </c>
    </row>
    <row r="206" spans="1:10" x14ac:dyDescent="0.2">
      <c r="A206" t="str">
        <f>tidc_county_spending!A240</f>
        <v>Washington</v>
      </c>
      <c r="B206" s="2">
        <f>SUM(tidc_county_spending!H240:L240)</f>
        <v>1705779</v>
      </c>
      <c r="C206" s="2">
        <f>SUM(tidc_county_spending!M240:Q240)</f>
        <v>381202</v>
      </c>
      <c r="D206" s="2">
        <f>SUM(tidc_county_spending!R240:V240)</f>
        <v>2304833</v>
      </c>
      <c r="E206" s="2" t="str">
        <f>VLOOKUP(A206,tidc_county_spending!A$2:B$255,2,FALSE)</f>
        <v>rural</v>
      </c>
      <c r="F206" s="1">
        <f>SUM(tidc_county_spending!C240:G240)</f>
        <v>178773</v>
      </c>
      <c r="G206" s="8">
        <f t="shared" si="12"/>
        <v>2.1323242324064595</v>
      </c>
      <c r="H206" s="7">
        <f t="shared" si="13"/>
        <v>12.892511732756065</v>
      </c>
      <c r="I206" s="5">
        <f t="shared" si="14"/>
        <v>217852</v>
      </c>
      <c r="J206" s="7">
        <f t="shared" si="15"/>
        <v>11.673916083524917</v>
      </c>
    </row>
    <row r="207" spans="1:10" x14ac:dyDescent="0.2">
      <c r="A207" t="str">
        <f>tidc_county_spending!A91</f>
        <v>Gray</v>
      </c>
      <c r="B207" s="2">
        <f>SUM(tidc_county_spending!H91:L91)</f>
        <v>835723</v>
      </c>
      <c r="C207" s="2">
        <f>SUM(tidc_county_spending!M91:Q91)</f>
        <v>228375</v>
      </c>
      <c r="D207" s="2">
        <f>SUM(tidc_county_spending!R91:V91)</f>
        <v>1185242</v>
      </c>
      <c r="E207" s="2" t="str">
        <f>VLOOKUP(A207,tidc_county_spending!A$2:B$255,2,FALSE)</f>
        <v>rural</v>
      </c>
      <c r="F207" s="1">
        <f>SUM(tidc_county_spending!C91:G91)</f>
        <v>106874</v>
      </c>
      <c r="G207" s="8">
        <f t="shared" si="12"/>
        <v>2.1368620992944964</v>
      </c>
      <c r="H207" s="7">
        <f t="shared" si="13"/>
        <v>11.090087392630574</v>
      </c>
      <c r="I207" s="5">
        <f t="shared" si="14"/>
        <v>121144</v>
      </c>
      <c r="J207" s="7">
        <f t="shared" si="15"/>
        <v>9.9565656754683083</v>
      </c>
    </row>
    <row r="208" spans="1:10" x14ac:dyDescent="0.2">
      <c r="A208" t="str">
        <f>tidc_county_spending!A224</f>
        <v>Terry</v>
      </c>
      <c r="B208" s="2">
        <f>SUM(tidc_county_spending!H224:L224)</f>
        <v>484737</v>
      </c>
      <c r="C208" s="2">
        <f>SUM(tidc_county_spending!M224:Q224)</f>
        <v>131452</v>
      </c>
      <c r="D208" s="2">
        <f>SUM(tidc_county_spending!R224:V224)</f>
        <v>671107</v>
      </c>
      <c r="E208" s="2" t="str">
        <f>VLOOKUP(A208,tidc_county_spending!A$2:B$255,2,FALSE)</f>
        <v>rural</v>
      </c>
      <c r="F208" s="1">
        <f>SUM(tidc_county_spending!C224:G224)</f>
        <v>60653</v>
      </c>
      <c r="G208" s="8">
        <f t="shared" si="12"/>
        <v>2.1672794420721151</v>
      </c>
      <c r="H208" s="7">
        <f t="shared" si="13"/>
        <v>11.064695893030848</v>
      </c>
      <c r="I208" s="5">
        <f t="shared" si="14"/>
        <v>54918</v>
      </c>
      <c r="J208" s="7">
        <f t="shared" si="15"/>
        <v>10.159250160750499</v>
      </c>
    </row>
    <row r="209" spans="1:10" x14ac:dyDescent="0.2">
      <c r="A209" t="str">
        <f>tidc_county_spending!A105</f>
        <v>Haskell</v>
      </c>
      <c r="B209" s="2">
        <f>SUM(tidc_county_spending!H105:L105)</f>
        <v>189499</v>
      </c>
      <c r="C209" s="2">
        <f>SUM(tidc_county_spending!M105:Q105)</f>
        <v>60818</v>
      </c>
      <c r="D209" s="2">
        <f>SUM(tidc_county_spending!R105:V105)</f>
        <v>264209</v>
      </c>
      <c r="E209" s="2" t="str">
        <f>VLOOKUP(A209,tidc_county_spending!A$2:B$255,2,FALSE)</f>
        <v>rural</v>
      </c>
      <c r="F209" s="1">
        <f>SUM(tidc_county_spending!C105:G105)</f>
        <v>27724</v>
      </c>
      <c r="G209" s="8">
        <f t="shared" si="12"/>
        <v>2.1936949935074304</v>
      </c>
      <c r="H209" s="7">
        <f t="shared" si="13"/>
        <v>9.5299740297215401</v>
      </c>
      <c r="I209" s="5">
        <f t="shared" si="14"/>
        <v>13892</v>
      </c>
      <c r="J209" s="7">
        <f t="shared" si="15"/>
        <v>9.0288919347857455</v>
      </c>
    </row>
    <row r="210" spans="1:10" x14ac:dyDescent="0.2">
      <c r="A210" t="str">
        <f>tidc_county_spending!A9</f>
        <v>Austin</v>
      </c>
      <c r="B210" s="2">
        <f>SUM(tidc_county_spending!H9:L9)</f>
        <v>272538</v>
      </c>
      <c r="C210" s="2">
        <f>SUM(tidc_county_spending!M9:Q9)</f>
        <v>350625</v>
      </c>
      <c r="D210" s="2">
        <f>SUM(tidc_county_spending!R9:V9)</f>
        <v>726851</v>
      </c>
      <c r="E210" s="2" t="str">
        <f>VLOOKUP(A210,tidc_county_spending!A$2:B$255,2,FALSE)</f>
        <v>rural</v>
      </c>
      <c r="F210" s="1">
        <f>SUM(tidc_county_spending!C9:G9)</f>
        <v>158228</v>
      </c>
      <c r="G210" s="8">
        <f t="shared" si="12"/>
        <v>2.2159478726900423</v>
      </c>
      <c r="H210" s="7">
        <f t="shared" si="13"/>
        <v>4.5936939100538465</v>
      </c>
      <c r="I210" s="5">
        <f t="shared" si="14"/>
        <v>103688</v>
      </c>
      <c r="J210" s="7">
        <f t="shared" si="15"/>
        <v>3.9383863791490761</v>
      </c>
    </row>
    <row r="211" spans="1:10" x14ac:dyDescent="0.2">
      <c r="A211" t="str">
        <f>tidc_county_spending!A3</f>
        <v>Andrews</v>
      </c>
      <c r="B211" s="2">
        <f>SUM(tidc_county_spending!H3:L3)</f>
        <v>781086</v>
      </c>
      <c r="C211" s="2">
        <f>SUM(tidc_county_spending!M3:Q3)</f>
        <v>214116</v>
      </c>
      <c r="D211" s="2">
        <f>SUM(tidc_county_spending!R3:V3)</f>
        <v>1134888</v>
      </c>
      <c r="E211" s="2" t="str">
        <f>VLOOKUP(A211,tidc_county_spending!A$2:B$255,2,FALSE)</f>
        <v>rural</v>
      </c>
      <c r="F211" s="1">
        <f>SUM(tidc_county_spending!C3:G3)</f>
        <v>95856</v>
      </c>
      <c r="G211" s="8">
        <f t="shared" si="12"/>
        <v>2.233725588382574</v>
      </c>
      <c r="H211" s="7">
        <f t="shared" si="13"/>
        <v>11.839509263895843</v>
      </c>
      <c r="I211" s="5">
        <f t="shared" si="14"/>
        <v>139686</v>
      </c>
      <c r="J211" s="7">
        <f t="shared" si="15"/>
        <v>10.382260891337005</v>
      </c>
    </row>
    <row r="212" spans="1:10" x14ac:dyDescent="0.2">
      <c r="A212" t="str">
        <f>tidc_county_spending!A107</f>
        <v>Hemphill</v>
      </c>
      <c r="B212" s="2">
        <f>SUM(tidc_county_spending!H107:L107)</f>
        <v>42201</v>
      </c>
      <c r="C212" s="2">
        <f>SUM(tidc_county_spending!M107:Q107)</f>
        <v>40502</v>
      </c>
      <c r="D212" s="2">
        <f>SUM(tidc_county_spending!R107:V107)</f>
        <v>89203</v>
      </c>
      <c r="E212" s="2" t="str">
        <f>VLOOKUP(A212,tidc_county_spending!A$2:B$255,2,FALSE)</f>
        <v>rural</v>
      </c>
      <c r="F212" s="1">
        <f>SUM(tidc_county_spending!C107:G107)</f>
        <v>17957</v>
      </c>
      <c r="G212" s="8">
        <f t="shared" si="12"/>
        <v>2.255499248204043</v>
      </c>
      <c r="H212" s="7">
        <f t="shared" si="13"/>
        <v>4.9675892409645268</v>
      </c>
      <c r="I212" s="5">
        <f t="shared" si="14"/>
        <v>6500</v>
      </c>
      <c r="J212" s="7">
        <f t="shared" si="15"/>
        <v>4.6056134098123298</v>
      </c>
    </row>
    <row r="213" spans="1:10" x14ac:dyDescent="0.2">
      <c r="A213" t="str">
        <f>tidc_county_spending!A129</f>
        <v>Karnes</v>
      </c>
      <c r="B213" s="2">
        <f>SUM(tidc_county_spending!H129:L129)</f>
        <v>216343</v>
      </c>
      <c r="C213" s="2">
        <f>SUM(tidc_county_spending!M129:Q129)</f>
        <v>173025</v>
      </c>
      <c r="D213" s="2">
        <f>SUM(tidc_county_spending!R129:V129)</f>
        <v>489723</v>
      </c>
      <c r="E213" s="2" t="str">
        <f>VLOOKUP(A213,tidc_county_spending!A$2:B$255,2,FALSE)</f>
        <v>rural</v>
      </c>
      <c r="F213" s="1">
        <f>SUM(tidc_county_spending!C129:G129)</f>
        <v>76097</v>
      </c>
      <c r="G213" s="8">
        <f t="shared" si="12"/>
        <v>2.2737427231034073</v>
      </c>
      <c r="H213" s="7">
        <f t="shared" si="13"/>
        <v>6.4355099412591823</v>
      </c>
      <c r="I213" s="5">
        <f t="shared" si="14"/>
        <v>100355</v>
      </c>
      <c r="J213" s="7">
        <f t="shared" si="15"/>
        <v>5.1167325912979491</v>
      </c>
    </row>
    <row r="214" spans="1:10" x14ac:dyDescent="0.2">
      <c r="A214" t="str">
        <f>tidc_county_spending!A234</f>
        <v>Val Verde</v>
      </c>
      <c r="B214" s="2">
        <f>SUM(tidc_county_spending!H234:L234)</f>
        <v>742260</v>
      </c>
      <c r="C214" s="2">
        <f>SUM(tidc_county_spending!M234:Q234)</f>
        <v>567032</v>
      </c>
      <c r="D214" s="2">
        <f>SUM(tidc_county_spending!R234:V234)</f>
        <v>1526665</v>
      </c>
      <c r="E214" s="2" t="str">
        <f>VLOOKUP(A214,tidc_county_spending!A$2:B$255,2,FALSE)</f>
        <v>rural</v>
      </c>
      <c r="F214" s="1">
        <f>SUM(tidc_county_spending!C234:G234)</f>
        <v>247157</v>
      </c>
      <c r="G214" s="8">
        <f t="shared" si="12"/>
        <v>2.2942178453371742</v>
      </c>
      <c r="H214" s="7">
        <f t="shared" si="13"/>
        <v>6.1769037494386163</v>
      </c>
      <c r="I214" s="5">
        <f t="shared" si="14"/>
        <v>217373</v>
      </c>
      <c r="J214" s="7">
        <f t="shared" si="15"/>
        <v>5.2974101482053921</v>
      </c>
    </row>
    <row r="215" spans="1:10" x14ac:dyDescent="0.2">
      <c r="A215" t="str">
        <f>tidc_county_spending!A74</f>
        <v>Falls</v>
      </c>
      <c r="B215" s="2">
        <f>SUM(tidc_county_spending!H74:L74)</f>
        <v>757846</v>
      </c>
      <c r="C215" s="2">
        <f>SUM(tidc_county_spending!M74:Q74)</f>
        <v>198064</v>
      </c>
      <c r="D215" s="2">
        <f>SUM(tidc_county_spending!R74:V74)</f>
        <v>1092340</v>
      </c>
      <c r="E215" s="2" t="str">
        <f>VLOOKUP(A215,tidc_county_spending!A$2:B$255,2,FALSE)</f>
        <v>rural</v>
      </c>
      <c r="F215" s="1">
        <f>SUM(tidc_county_spending!C74:G74)</f>
        <v>86097</v>
      </c>
      <c r="G215" s="8">
        <f t="shared" si="12"/>
        <v>2.3004750455881156</v>
      </c>
      <c r="H215" s="7">
        <f t="shared" si="13"/>
        <v>12.687317792722162</v>
      </c>
      <c r="I215" s="5">
        <f t="shared" si="14"/>
        <v>136430</v>
      </c>
      <c r="J215" s="7">
        <f t="shared" si="15"/>
        <v>11.102709734369373</v>
      </c>
    </row>
    <row r="216" spans="1:10" x14ac:dyDescent="0.2">
      <c r="A216" t="str">
        <f>tidc_county_spending!A237</f>
        <v>Walker</v>
      </c>
      <c r="B216" s="2">
        <f>SUM(tidc_county_spending!H237:L237)</f>
        <v>1140370</v>
      </c>
      <c r="C216" s="2">
        <f>SUM(tidc_county_spending!M237:Q237)</f>
        <v>909458</v>
      </c>
      <c r="D216" s="2">
        <f>SUM(tidc_county_spending!R237:V237)</f>
        <v>2274865</v>
      </c>
      <c r="E216" s="2" t="str">
        <f>VLOOKUP(A216,tidc_county_spending!A$2:B$255,2,FALSE)</f>
        <v>medium</v>
      </c>
      <c r="F216" s="1">
        <f>SUM(tidc_county_spending!C237:G237)</f>
        <v>385896</v>
      </c>
      <c r="G216" s="8">
        <f t="shared" si="12"/>
        <v>2.3567437858904992</v>
      </c>
      <c r="H216" s="7">
        <f t="shared" si="13"/>
        <v>5.8950209382838903</v>
      </c>
      <c r="I216" s="5">
        <f t="shared" si="14"/>
        <v>225037</v>
      </c>
      <c r="J216" s="7">
        <f t="shared" si="15"/>
        <v>5.3118664096025876</v>
      </c>
    </row>
    <row r="217" spans="1:10" x14ac:dyDescent="0.2">
      <c r="A217" t="str">
        <f>tidc_county_spending!A103</f>
        <v>Harrison</v>
      </c>
      <c r="B217" s="2">
        <f>SUM(tidc_county_spending!H103:L103)</f>
        <v>1447139</v>
      </c>
      <c r="C217" s="2">
        <f>SUM(tidc_county_spending!M103:Q103)</f>
        <v>815053</v>
      </c>
      <c r="D217" s="2">
        <f>SUM(tidc_county_spending!R103:V103)</f>
        <v>2571940</v>
      </c>
      <c r="E217" s="2" t="str">
        <f>VLOOKUP(A217,tidc_county_spending!A$2:B$255,2,FALSE)</f>
        <v>medium</v>
      </c>
      <c r="F217" s="1">
        <f>SUM(tidc_county_spending!C103:G103)</f>
        <v>345214</v>
      </c>
      <c r="G217" s="8">
        <f t="shared" si="12"/>
        <v>2.3610079544862028</v>
      </c>
      <c r="H217" s="7">
        <f t="shared" si="13"/>
        <v>7.4502772193479982</v>
      </c>
      <c r="I217" s="5">
        <f t="shared" si="14"/>
        <v>309748</v>
      </c>
      <c r="J217" s="7">
        <f t="shared" si="15"/>
        <v>6.5530134930796553</v>
      </c>
    </row>
    <row r="218" spans="1:10" x14ac:dyDescent="0.2">
      <c r="A218" t="str">
        <f>tidc_county_spending!A27</f>
        <v>Burleson</v>
      </c>
      <c r="B218" s="2">
        <f>SUM(tidc_county_spending!H27:L27)</f>
        <v>959246</v>
      </c>
      <c r="C218" s="2">
        <f>SUM(tidc_county_spending!M27:Q27)</f>
        <v>218624</v>
      </c>
      <c r="D218" s="2">
        <f>SUM(tidc_county_spending!R27:V27)</f>
        <v>1393365</v>
      </c>
      <c r="E218" s="2" t="str">
        <f>VLOOKUP(A218,tidc_county_spending!A$2:B$255,2,FALSE)</f>
        <v>rural</v>
      </c>
      <c r="F218" s="1">
        <f>SUM(tidc_county_spending!C27:G27)</f>
        <v>92275</v>
      </c>
      <c r="G218" s="8">
        <f t="shared" si="12"/>
        <v>2.3692657816309941</v>
      </c>
      <c r="H218" s="7">
        <f t="shared" si="13"/>
        <v>15.100135464643728</v>
      </c>
      <c r="I218" s="5">
        <f t="shared" si="14"/>
        <v>215495</v>
      </c>
      <c r="J218" s="7">
        <f t="shared" si="15"/>
        <v>12.764779192630723</v>
      </c>
    </row>
    <row r="219" spans="1:10" x14ac:dyDescent="0.2">
      <c r="A219" t="str">
        <f>tidc_county_spending!A10</f>
        <v>Bailey</v>
      </c>
      <c r="B219" s="2">
        <f>SUM(tidc_county_spending!H10:L10)</f>
        <v>240911</v>
      </c>
      <c r="C219" s="2">
        <f>SUM(tidc_county_spending!M10:Q10)</f>
        <v>86482</v>
      </c>
      <c r="D219" s="2">
        <f>SUM(tidc_county_spending!R10:V10)</f>
        <v>413960</v>
      </c>
      <c r="E219" s="2" t="str">
        <f>VLOOKUP(A219,tidc_county_spending!A$2:B$255,2,FALSE)</f>
        <v>rural</v>
      </c>
      <c r="F219" s="1">
        <f>SUM(tidc_county_spending!C10:G10)</f>
        <v>34964</v>
      </c>
      <c r="G219" s="8">
        <f t="shared" si="12"/>
        <v>2.4734584143690652</v>
      </c>
      <c r="H219" s="7">
        <f t="shared" si="13"/>
        <v>11.83960645235099</v>
      </c>
      <c r="I219" s="5">
        <f t="shared" si="14"/>
        <v>86567</v>
      </c>
      <c r="J219" s="7">
        <f t="shared" si="15"/>
        <v>9.3637169660221939</v>
      </c>
    </row>
    <row r="220" spans="1:10" x14ac:dyDescent="0.2">
      <c r="A220" t="str">
        <f>tidc_county_spending!A93</f>
        <v>Gregg</v>
      </c>
      <c r="B220" s="2">
        <f>SUM(tidc_county_spending!H93:L93)</f>
        <v>4005543</v>
      </c>
      <c r="C220" s="2">
        <f>SUM(tidc_county_spending!M93:Q93)</f>
        <v>1577577</v>
      </c>
      <c r="D220" s="2">
        <f>SUM(tidc_county_spending!R93:V93)</f>
        <v>6064442</v>
      </c>
      <c r="E220" s="2" t="str">
        <f>VLOOKUP(A220,tidc_county_spending!A$2:B$255,2,FALSE)</f>
        <v>medium</v>
      </c>
      <c r="F220" s="1">
        <f>SUM(tidc_county_spending!C93:G93)</f>
        <v>627782</v>
      </c>
      <c r="G220" s="8">
        <f t="shared" si="12"/>
        <v>2.5129376121010161</v>
      </c>
      <c r="H220" s="7">
        <f t="shared" si="13"/>
        <v>9.6601081267064046</v>
      </c>
      <c r="I220" s="5">
        <f t="shared" si="14"/>
        <v>481322</v>
      </c>
      <c r="J220" s="7">
        <f t="shared" si="15"/>
        <v>8.8934056726698127</v>
      </c>
    </row>
    <row r="221" spans="1:10" x14ac:dyDescent="0.2">
      <c r="A221" t="str">
        <f>tidc_county_spending!A71</f>
        <v>Ellis</v>
      </c>
      <c r="B221" s="2">
        <f>SUM(tidc_county_spending!H71:L71)</f>
        <v>5970046</v>
      </c>
      <c r="C221" s="2">
        <f>SUM(tidc_county_spending!M71:Q71)</f>
        <v>2509963</v>
      </c>
      <c r="D221" s="2">
        <f>SUM(tidc_county_spending!R71:V71)</f>
        <v>9276605</v>
      </c>
      <c r="E221" s="2" t="str">
        <f>VLOOKUP(A221,tidc_county_spending!A$2:B$255,2,FALSE)</f>
        <v>medium</v>
      </c>
      <c r="F221" s="1">
        <f>SUM(tidc_county_spending!C71:G71)</f>
        <v>989639</v>
      </c>
      <c r="G221" s="8">
        <f t="shared" si="12"/>
        <v>2.5362409929277243</v>
      </c>
      <c r="H221" s="7">
        <f t="shared" si="13"/>
        <v>9.3737261769190585</v>
      </c>
      <c r="I221" s="5">
        <f t="shared" si="14"/>
        <v>796596</v>
      </c>
      <c r="J221" s="7">
        <f t="shared" si="15"/>
        <v>8.5687902356313774</v>
      </c>
    </row>
    <row r="222" spans="1:10" x14ac:dyDescent="0.2">
      <c r="A222" t="str">
        <f>tidc_county_spending!A253</f>
        <v>Young</v>
      </c>
      <c r="B222" s="2">
        <f>SUM(tidc_county_spending!H253:L253)</f>
        <v>446165</v>
      </c>
      <c r="C222" s="2">
        <f>SUM(tidc_county_spending!M253:Q253)</f>
        <v>236846</v>
      </c>
      <c r="D222" s="2">
        <f>SUM(tidc_county_spending!R253:V253)</f>
        <v>760289</v>
      </c>
      <c r="E222" s="2" t="str">
        <f>VLOOKUP(A222,tidc_county_spending!A$2:B$255,2,FALSE)</f>
        <v>rural</v>
      </c>
      <c r="F222" s="1">
        <f>SUM(tidc_county_spending!C253:G253)</f>
        <v>92744</v>
      </c>
      <c r="G222" s="8">
        <f t="shared" si="12"/>
        <v>2.5537608901923576</v>
      </c>
      <c r="H222" s="7">
        <f t="shared" si="13"/>
        <v>8.1977162943155353</v>
      </c>
      <c r="I222" s="5">
        <f t="shared" si="14"/>
        <v>77278</v>
      </c>
      <c r="J222" s="7">
        <f t="shared" si="15"/>
        <v>7.3644764081773486</v>
      </c>
    </row>
    <row r="223" spans="1:10" x14ac:dyDescent="0.2">
      <c r="A223" t="str">
        <f>tidc_county_spending!A114</f>
        <v>Houston</v>
      </c>
      <c r="B223" s="2">
        <f>SUM(tidc_county_spending!H114:L114)</f>
        <v>833640</v>
      </c>
      <c r="C223" s="2">
        <f>SUM(tidc_county_spending!M114:Q114)</f>
        <v>292437</v>
      </c>
      <c r="D223" s="2">
        <f>SUM(tidc_county_spending!R114:V114)</f>
        <v>1261541</v>
      </c>
      <c r="E223" s="2" t="str">
        <f>VLOOKUP(A223,tidc_county_spending!A$2:B$255,2,FALSE)</f>
        <v>rural</v>
      </c>
      <c r="F223" s="1">
        <f>SUM(tidc_county_spending!C114:G114)</f>
        <v>113934</v>
      </c>
      <c r="G223" s="8">
        <f t="shared" si="12"/>
        <v>2.5667228395386803</v>
      </c>
      <c r="H223" s="7">
        <f t="shared" si="13"/>
        <v>11.072559552021346</v>
      </c>
      <c r="I223" s="5">
        <f t="shared" si="14"/>
        <v>135464</v>
      </c>
      <c r="J223" s="7">
        <f t="shared" si="15"/>
        <v>9.8835904997630202</v>
      </c>
    </row>
    <row r="224" spans="1:10" x14ac:dyDescent="0.2">
      <c r="A224" t="str">
        <f>tidc_county_spending!A158</f>
        <v>Madison</v>
      </c>
      <c r="B224" s="2">
        <f>SUM(tidc_county_spending!H158:L158)</f>
        <v>421806</v>
      </c>
      <c r="C224" s="2">
        <f>SUM(tidc_county_spending!M158:Q158)</f>
        <v>180637</v>
      </c>
      <c r="D224" s="2">
        <f>SUM(tidc_county_spending!R158:V158)</f>
        <v>686888</v>
      </c>
      <c r="E224" s="2" t="str">
        <f>VLOOKUP(A224,tidc_county_spending!A$2:B$255,2,FALSE)</f>
        <v>rural</v>
      </c>
      <c r="F224" s="1">
        <f>SUM(tidc_county_spending!C158:G158)</f>
        <v>70001</v>
      </c>
      <c r="G224" s="8">
        <f t="shared" si="12"/>
        <v>2.5804917072613249</v>
      </c>
      <c r="H224" s="7">
        <f t="shared" si="13"/>
        <v>9.8125455350637854</v>
      </c>
      <c r="I224" s="5">
        <f t="shared" si="14"/>
        <v>84445</v>
      </c>
      <c r="J224" s="7">
        <f t="shared" si="15"/>
        <v>8.606205625633919</v>
      </c>
    </row>
    <row r="225" spans="1:10" x14ac:dyDescent="0.2">
      <c r="A225" t="str">
        <f>tidc_county_spending!A188</f>
        <v>Polk</v>
      </c>
      <c r="B225" s="2">
        <f>SUM(tidc_county_spending!H188:L188)</f>
        <v>1948602</v>
      </c>
      <c r="C225" s="2">
        <f>SUM(tidc_county_spending!M188:Q188)</f>
        <v>667934</v>
      </c>
      <c r="D225" s="2">
        <f>SUM(tidc_county_spending!R188:V188)</f>
        <v>2892757</v>
      </c>
      <c r="E225" s="2" t="str">
        <f>VLOOKUP(A225,tidc_county_spending!A$2:B$255,2,FALSE)</f>
        <v>medium</v>
      </c>
      <c r="F225" s="1">
        <f>SUM(tidc_county_spending!C188:G188)</f>
        <v>258074</v>
      </c>
      <c r="G225" s="8">
        <f t="shared" si="12"/>
        <v>2.5881491355192696</v>
      </c>
      <c r="H225" s="7">
        <f t="shared" si="13"/>
        <v>11.209021443461953</v>
      </c>
      <c r="I225" s="5">
        <f t="shared" si="14"/>
        <v>276221</v>
      </c>
      <c r="J225" s="7">
        <f t="shared" si="15"/>
        <v>10.138704402613204</v>
      </c>
    </row>
    <row r="226" spans="1:10" x14ac:dyDescent="0.2">
      <c r="A226" t="str">
        <f>tidc_county_spending!A178</f>
        <v>Nolan</v>
      </c>
      <c r="B226" s="2">
        <f>SUM(tidc_county_spending!H178:L178)</f>
        <v>1329780</v>
      </c>
      <c r="C226" s="2">
        <f>SUM(tidc_county_spending!M178:Q178)</f>
        <v>192724</v>
      </c>
      <c r="D226" s="2">
        <f>SUM(tidc_county_spending!R178:V178)</f>
        <v>1571151</v>
      </c>
      <c r="E226" s="2" t="str">
        <f>VLOOKUP(A226,tidc_county_spending!A$2:B$255,2,FALSE)</f>
        <v>rural</v>
      </c>
      <c r="F226" s="1">
        <f>SUM(tidc_county_spending!C178:G178)</f>
        <v>71844</v>
      </c>
      <c r="G226" s="8">
        <f t="shared" si="12"/>
        <v>2.6825343800456545</v>
      </c>
      <c r="H226" s="7">
        <f t="shared" si="13"/>
        <v>21.868924336061468</v>
      </c>
      <c r="I226" s="5">
        <f t="shared" si="14"/>
        <v>48647</v>
      </c>
      <c r="J226" s="7">
        <f t="shared" si="15"/>
        <v>21.19180446523022</v>
      </c>
    </row>
    <row r="227" spans="1:10" x14ac:dyDescent="0.2">
      <c r="A227" t="str">
        <f>tidc_county_spending!A200</f>
        <v>Rockwall</v>
      </c>
      <c r="B227" s="2">
        <f>SUM(tidc_county_spending!H200:L200)</f>
        <v>2365400</v>
      </c>
      <c r="C227" s="2">
        <f>SUM(tidc_county_spending!M200:Q200)</f>
        <v>1488318</v>
      </c>
      <c r="D227" s="2">
        <f>SUM(tidc_county_spending!R200:V200)</f>
        <v>4075911</v>
      </c>
      <c r="E227" s="2" t="str">
        <f>VLOOKUP(A227,tidc_county_spending!A$2:B$255,2,FALSE)</f>
        <v>medium</v>
      </c>
      <c r="F227" s="1">
        <f>SUM(tidc_county_spending!C200:G200)</f>
        <v>553813</v>
      </c>
      <c r="G227" s="8">
        <f t="shared" si="12"/>
        <v>2.6874017041853477</v>
      </c>
      <c r="H227" s="7">
        <f t="shared" si="13"/>
        <v>7.3597243112747446</v>
      </c>
      <c r="I227" s="5">
        <f t="shared" si="14"/>
        <v>222193</v>
      </c>
      <c r="J227" s="7">
        <f t="shared" si="15"/>
        <v>6.9585184890928886</v>
      </c>
    </row>
    <row r="228" spans="1:10" x14ac:dyDescent="0.2">
      <c r="A228" t="str">
        <f>tidc_county_spending!A8</f>
        <v>Atascosa</v>
      </c>
      <c r="B228" s="2">
        <f>SUM(tidc_county_spending!H8:L8)</f>
        <v>1122978</v>
      </c>
      <c r="C228" s="2">
        <f>SUM(tidc_county_spending!M8:Q8)</f>
        <v>689516</v>
      </c>
      <c r="D228" s="2">
        <f>SUM(tidc_county_spending!R8:V8)</f>
        <v>6647861</v>
      </c>
      <c r="E228" s="2" t="str">
        <f>VLOOKUP(A228,tidc_county_spending!A$2:B$255,2,FALSE)</f>
        <v>medium</v>
      </c>
      <c r="F228" s="1">
        <f>SUM(tidc_county_spending!C8:G8)</f>
        <v>252719</v>
      </c>
      <c r="G228" s="8">
        <f t="shared" si="12"/>
        <v>2.7283900300333572</v>
      </c>
      <c r="H228" s="7">
        <f t="shared" si="13"/>
        <v>26.305347045532784</v>
      </c>
      <c r="I228" s="5">
        <f t="shared" si="14"/>
        <v>4835367</v>
      </c>
      <c r="J228" s="7">
        <f t="shared" si="15"/>
        <v>7.1719736149636555</v>
      </c>
    </row>
    <row r="229" spans="1:10" x14ac:dyDescent="0.2">
      <c r="A229" t="str">
        <f>tidc_county_spending!A57</f>
        <v>Dallam</v>
      </c>
      <c r="B229" s="2">
        <f>SUM(tidc_county_spending!H57:L57)</f>
        <v>189062</v>
      </c>
      <c r="C229" s="2">
        <f>SUM(tidc_county_spending!M57:Q57)</f>
        <v>97867</v>
      </c>
      <c r="D229" s="2">
        <f>SUM(tidc_county_spending!R57:V57)</f>
        <v>298155</v>
      </c>
      <c r="E229" s="2" t="str">
        <f>VLOOKUP(A229,tidc_county_spending!A$2:B$255,2,FALSE)</f>
        <v>rural</v>
      </c>
      <c r="F229" s="1">
        <f>SUM(tidc_county_spending!C57:G57)</f>
        <v>35524</v>
      </c>
      <c r="G229" s="8">
        <f t="shared" si="12"/>
        <v>2.7549543970273618</v>
      </c>
      <c r="H229" s="7">
        <f t="shared" si="13"/>
        <v>8.3930582141650714</v>
      </c>
      <c r="I229" s="5">
        <f t="shared" si="14"/>
        <v>11226</v>
      </c>
      <c r="J229" s="7">
        <f t="shared" si="15"/>
        <v>8.0770465037720971</v>
      </c>
    </row>
    <row r="230" spans="1:10" x14ac:dyDescent="0.2">
      <c r="A230" t="str">
        <f>tidc_county_spending!A106</f>
        <v>Hays</v>
      </c>
      <c r="B230" s="2">
        <f>SUM(tidc_county_spending!H106:L106)</f>
        <v>7831901</v>
      </c>
      <c r="C230" s="2">
        <f>SUM(tidc_county_spending!M106:Q106)</f>
        <v>3413026</v>
      </c>
      <c r="D230" s="2">
        <f>SUM(tidc_county_spending!R106:V106)</f>
        <v>13135278</v>
      </c>
      <c r="E230" s="2" t="str">
        <f>VLOOKUP(A230,tidc_county_spending!A$2:B$255,2,FALSE)</f>
        <v>urban</v>
      </c>
      <c r="F230" s="1">
        <f>SUM(tidc_county_spending!C106:G106)</f>
        <v>1234844</v>
      </c>
      <c r="G230" s="8">
        <f t="shared" si="12"/>
        <v>2.7639329340386314</v>
      </c>
      <c r="H230" s="7">
        <f t="shared" si="13"/>
        <v>10.637196277424517</v>
      </c>
      <c r="I230" s="5">
        <f t="shared" si="14"/>
        <v>1890351</v>
      </c>
      <c r="J230" s="7">
        <f t="shared" si="15"/>
        <v>9.1063543249187759</v>
      </c>
    </row>
    <row r="231" spans="1:10" x14ac:dyDescent="0.2">
      <c r="A231" t="str">
        <f>tidc_county_spending!A236</f>
        <v>Victoria</v>
      </c>
      <c r="B231" s="2">
        <f>SUM(tidc_county_spending!H236:L236)</f>
        <v>3412977</v>
      </c>
      <c r="C231" s="2">
        <f>SUM(tidc_county_spending!M236:Q236)</f>
        <v>1263620</v>
      </c>
      <c r="D231" s="2">
        <f>SUM(tidc_county_spending!R236:V236)</f>
        <v>5763684</v>
      </c>
      <c r="E231" s="2" t="str">
        <f>VLOOKUP(A231,tidc_county_spending!A$2:B$255,2,FALSE)</f>
        <v>medium</v>
      </c>
      <c r="F231" s="1">
        <f>SUM(tidc_county_spending!C236:G236)</f>
        <v>456042</v>
      </c>
      <c r="G231" s="8">
        <f t="shared" si="12"/>
        <v>2.7708412821626078</v>
      </c>
      <c r="H231" s="7">
        <f t="shared" si="13"/>
        <v>12.638493822937361</v>
      </c>
      <c r="I231" s="5">
        <f t="shared" si="14"/>
        <v>1087087</v>
      </c>
      <c r="J231" s="7">
        <f t="shared" si="15"/>
        <v>10.254750658930536</v>
      </c>
    </row>
    <row r="232" spans="1:10" x14ac:dyDescent="0.2">
      <c r="A232" t="str">
        <f>tidc_county_spending!A15</f>
        <v>Bell</v>
      </c>
      <c r="B232" s="2">
        <f>SUM(tidc_county_spending!H15:L15)</f>
        <v>5940707</v>
      </c>
      <c r="C232" s="2">
        <f>SUM(tidc_county_spending!M15:Q15)</f>
        <v>5122930</v>
      </c>
      <c r="D232" s="2">
        <f>SUM(tidc_county_spending!R15:V15)</f>
        <v>13395479</v>
      </c>
      <c r="E232" s="2" t="str">
        <f>VLOOKUP(A232,tidc_county_spending!A$2:B$255,2,FALSE)</f>
        <v>urban</v>
      </c>
      <c r="F232" s="1">
        <f>SUM(tidc_county_spending!C15:G15)</f>
        <v>1847717</v>
      </c>
      <c r="G232" s="8">
        <f t="shared" si="12"/>
        <v>2.7725728561246124</v>
      </c>
      <c r="H232" s="7">
        <f t="shared" si="13"/>
        <v>7.2497460379484524</v>
      </c>
      <c r="I232" s="5">
        <f t="shared" si="14"/>
        <v>2331842</v>
      </c>
      <c r="J232" s="7">
        <f t="shared" si="15"/>
        <v>5.9877335111383401</v>
      </c>
    </row>
    <row r="233" spans="1:10" x14ac:dyDescent="0.2">
      <c r="A233" t="str">
        <f>tidc_county_spending!A117</f>
        <v>Hunt</v>
      </c>
      <c r="B233" s="2">
        <f>SUM(tidc_county_spending!H117:L117)</f>
        <v>4546790</v>
      </c>
      <c r="C233" s="2">
        <f>SUM(tidc_county_spending!M117:Q117)</f>
        <v>1414295</v>
      </c>
      <c r="D233" s="2">
        <f>SUM(tidc_county_spending!R117:V117)</f>
        <v>6867663</v>
      </c>
      <c r="E233" s="2" t="str">
        <f>VLOOKUP(A233,tidc_county_spending!A$2:B$255,2,FALSE)</f>
        <v>medium</v>
      </c>
      <c r="F233" s="1">
        <f>SUM(tidc_county_spending!C117:G117)</f>
        <v>509607</v>
      </c>
      <c r="G233" s="8">
        <f t="shared" si="12"/>
        <v>2.7752660383393479</v>
      </c>
      <c r="H233" s="7">
        <f t="shared" si="13"/>
        <v>13.476390630426977</v>
      </c>
      <c r="I233" s="5">
        <f t="shared" si="14"/>
        <v>906578</v>
      </c>
      <c r="J233" s="7">
        <f t="shared" si="15"/>
        <v>11.697415851823072</v>
      </c>
    </row>
    <row r="234" spans="1:10" x14ac:dyDescent="0.2">
      <c r="A234" t="str">
        <f>tidc_county_spending!A104</f>
        <v>Hartley</v>
      </c>
      <c r="B234" s="2">
        <f>SUM(tidc_county_spending!H104:L104)</f>
        <v>279138</v>
      </c>
      <c r="C234" s="2">
        <f>SUM(tidc_county_spending!M104:Q104)</f>
        <v>78167</v>
      </c>
      <c r="D234" s="2">
        <f>SUM(tidc_county_spending!R104:V104)</f>
        <v>405902</v>
      </c>
      <c r="E234" s="2" t="str">
        <f>VLOOKUP(A234,tidc_county_spending!A$2:B$255,2,FALSE)</f>
        <v>rural</v>
      </c>
      <c r="F234" s="1">
        <f>SUM(tidc_county_spending!C104:G104)</f>
        <v>28082</v>
      </c>
      <c r="G234" s="8">
        <f t="shared" si="12"/>
        <v>2.7835268143294636</v>
      </c>
      <c r="H234" s="7">
        <f t="shared" si="13"/>
        <v>14.454169930916601</v>
      </c>
      <c r="I234" s="5">
        <f t="shared" si="14"/>
        <v>48597</v>
      </c>
      <c r="J234" s="7">
        <f t="shared" si="15"/>
        <v>12.723630795527384</v>
      </c>
    </row>
    <row r="235" spans="1:10" x14ac:dyDescent="0.2">
      <c r="A235" t="str">
        <f>tidc_county_spending!A110</f>
        <v>Hill</v>
      </c>
      <c r="B235" s="2">
        <f>SUM(tidc_county_spending!H110:L110)</f>
        <v>1062780</v>
      </c>
      <c r="C235" s="2">
        <f>SUM(tidc_county_spending!M110:Q110)</f>
        <v>526985</v>
      </c>
      <c r="D235" s="2">
        <f>SUM(tidc_county_spending!R110:V110)</f>
        <v>1756411</v>
      </c>
      <c r="E235" s="2" t="str">
        <f>VLOOKUP(A235,tidc_county_spending!A$2:B$255,2,FALSE)</f>
        <v>rural</v>
      </c>
      <c r="F235" s="1">
        <f>SUM(tidc_county_spending!C110:G110)</f>
        <v>186255</v>
      </c>
      <c r="G235" s="8">
        <f t="shared" si="12"/>
        <v>2.8293737080883736</v>
      </c>
      <c r="H235" s="7">
        <f t="shared" si="13"/>
        <v>9.4301414727121422</v>
      </c>
      <c r="I235" s="5">
        <f t="shared" si="14"/>
        <v>166646</v>
      </c>
      <c r="J235" s="7">
        <f t="shared" si="15"/>
        <v>8.535421867869319</v>
      </c>
    </row>
    <row r="236" spans="1:10" x14ac:dyDescent="0.2">
      <c r="A236" t="str">
        <f>tidc_county_spending!A153</f>
        <v>Lubbock</v>
      </c>
      <c r="B236" s="2">
        <f>SUM(tidc_county_spending!H153:L153)</f>
        <v>14113300</v>
      </c>
      <c r="C236" s="2">
        <f>SUM(tidc_county_spending!M153:Q153)</f>
        <v>4474173</v>
      </c>
      <c r="D236" s="2">
        <f>SUM(tidc_county_spending!R153:V153)</f>
        <v>25095029</v>
      </c>
      <c r="E236" s="2" t="str">
        <f>VLOOKUP(A236,tidc_county_spending!A$2:B$255,2,FALSE)</f>
        <v>urban</v>
      </c>
      <c r="F236" s="1">
        <f>SUM(tidc_county_spending!C153:G153)</f>
        <v>1567310</v>
      </c>
      <c r="G236" s="8">
        <f t="shared" si="12"/>
        <v>2.8546828642706292</v>
      </c>
      <c r="H236" s="7">
        <f t="shared" si="13"/>
        <v>16.011528670141836</v>
      </c>
      <c r="I236" s="5">
        <f t="shared" si="14"/>
        <v>6507556</v>
      </c>
      <c r="J236" s="7">
        <f t="shared" si="15"/>
        <v>11.859474513657158</v>
      </c>
    </row>
    <row r="237" spans="1:10" x14ac:dyDescent="0.2">
      <c r="A237" t="str">
        <f>tidc_county_spending!A219</f>
        <v>Sutton</v>
      </c>
      <c r="B237" s="2">
        <f>SUM(tidc_county_spending!H219:L219)</f>
        <v>135933</v>
      </c>
      <c r="C237" s="2">
        <f>SUM(tidc_county_spending!M219:Q219)</f>
        <v>50764</v>
      </c>
      <c r="D237" s="2">
        <f>SUM(tidc_county_spending!R219:V219)</f>
        <v>206679</v>
      </c>
      <c r="E237" s="2" t="str">
        <f>VLOOKUP(A237,tidc_county_spending!A$2:B$255,2,FALSE)</f>
        <v>rural</v>
      </c>
      <c r="F237" s="1">
        <f>SUM(tidc_county_spending!C219:G219)</f>
        <v>17459</v>
      </c>
      <c r="G237" s="8">
        <f t="shared" si="12"/>
        <v>2.9076121198235865</v>
      </c>
      <c r="H237" s="7">
        <f t="shared" si="13"/>
        <v>11.837963228134486</v>
      </c>
      <c r="I237" s="5">
        <f t="shared" si="14"/>
        <v>19982</v>
      </c>
      <c r="J237" s="7">
        <f t="shared" si="15"/>
        <v>10.693453233289421</v>
      </c>
    </row>
    <row r="238" spans="1:10" x14ac:dyDescent="0.2">
      <c r="A238" t="str">
        <f>tidc_county_spending!A159</f>
        <v>Marion</v>
      </c>
      <c r="B238" s="2">
        <f>SUM(tidc_county_spending!H159:L159)</f>
        <v>244209</v>
      </c>
      <c r="C238" s="2">
        <f>SUM(tidc_county_spending!M159:Q159)</f>
        <v>140677</v>
      </c>
      <c r="D238" s="2">
        <f>SUM(tidc_county_spending!R159:V159)</f>
        <v>447036</v>
      </c>
      <c r="E238" s="2" t="str">
        <f>VLOOKUP(A238,tidc_county_spending!A$2:B$255,2,FALSE)</f>
        <v>rural</v>
      </c>
      <c r="F238" s="1">
        <f>SUM(tidc_county_spending!C159:G159)</f>
        <v>48052</v>
      </c>
      <c r="G238" s="8">
        <f t="shared" si="12"/>
        <v>2.9275992674602516</v>
      </c>
      <c r="H238" s="7">
        <f t="shared" si="13"/>
        <v>9.3031715641388502</v>
      </c>
      <c r="I238" s="5">
        <f t="shared" si="14"/>
        <v>62150</v>
      </c>
      <c r="J238" s="7">
        <f t="shared" si="15"/>
        <v>8.0097810705069517</v>
      </c>
    </row>
    <row r="239" spans="1:10" x14ac:dyDescent="0.2">
      <c r="A239" t="str">
        <f>tidc_county_spending!A217</f>
        <v>Sterling</v>
      </c>
      <c r="B239" s="2">
        <f>SUM(tidc_county_spending!H217:L217)</f>
        <v>116995</v>
      </c>
      <c r="C239" s="2">
        <f>SUM(tidc_county_spending!M217:Q217)</f>
        <v>19425</v>
      </c>
      <c r="D239" s="2">
        <f>SUM(tidc_county_spending!R217:V217)</f>
        <v>152463</v>
      </c>
      <c r="E239" s="2" t="str">
        <f>VLOOKUP(A239,tidc_county_spending!A$2:B$255,2,FALSE)</f>
        <v>rural</v>
      </c>
      <c r="F239" s="1">
        <f>SUM(tidc_county_spending!C217:G217)</f>
        <v>6587</v>
      </c>
      <c r="G239" s="8">
        <f t="shared" si="12"/>
        <v>2.9489904357066949</v>
      </c>
      <c r="H239" s="7">
        <f t="shared" si="13"/>
        <v>23.146045240625476</v>
      </c>
      <c r="I239" s="5">
        <f t="shared" si="14"/>
        <v>16043</v>
      </c>
      <c r="J239" s="7">
        <f t="shared" si="15"/>
        <v>20.710490359799604</v>
      </c>
    </row>
    <row r="240" spans="1:10" x14ac:dyDescent="0.2">
      <c r="A240" t="str">
        <f>tidc_county_spending!A189</f>
        <v>Potter</v>
      </c>
      <c r="B240" s="2">
        <f>SUM(tidc_county_spending!H189:L189)</f>
        <v>6031790</v>
      </c>
      <c r="C240" s="2">
        <f>SUM(tidc_county_spending!M189:Q189)</f>
        <v>1743254</v>
      </c>
      <c r="D240" s="2">
        <f>SUM(tidc_county_spending!R189:V189)</f>
        <v>11330143</v>
      </c>
      <c r="E240" s="2" t="str">
        <f>VLOOKUP(A240,tidc_county_spending!A$2:B$255,2,FALSE)</f>
        <v>medium</v>
      </c>
      <c r="F240" s="1">
        <f>SUM(tidc_county_spending!C189:G189)</f>
        <v>578616</v>
      </c>
      <c r="G240" s="8">
        <f t="shared" si="12"/>
        <v>3.0127995077910046</v>
      </c>
      <c r="H240" s="7">
        <f t="shared" si="13"/>
        <v>19.581454712624609</v>
      </c>
      <c r="I240" s="5">
        <f t="shared" si="14"/>
        <v>3555099</v>
      </c>
      <c r="J240" s="7">
        <f t="shared" si="15"/>
        <v>13.437312483581511</v>
      </c>
    </row>
    <row r="241" spans="1:10" x14ac:dyDescent="0.2">
      <c r="A241" t="str">
        <f>tidc_county_spending!A22</f>
        <v>Brazos</v>
      </c>
      <c r="B241" s="2">
        <f>SUM(tidc_county_spending!H22:L22)</f>
        <v>7087303</v>
      </c>
      <c r="C241" s="2">
        <f>SUM(tidc_county_spending!M22:Q22)</f>
        <v>3723408</v>
      </c>
      <c r="D241" s="2">
        <f>SUM(tidc_county_spending!R22:V22)</f>
        <v>13444123</v>
      </c>
      <c r="E241" s="2" t="str">
        <f>VLOOKUP(A241,tidc_county_spending!A$2:B$255,2,FALSE)</f>
        <v>medium</v>
      </c>
      <c r="F241" s="1">
        <f>SUM(tidc_county_spending!C22:G22)</f>
        <v>1176041</v>
      </c>
      <c r="G241" s="8">
        <f t="shared" si="12"/>
        <v>3.1660528842106697</v>
      </c>
      <c r="H241" s="7">
        <f t="shared" si="13"/>
        <v>11.43167882752387</v>
      </c>
      <c r="I241" s="5">
        <f t="shared" si="14"/>
        <v>2633412</v>
      </c>
      <c r="J241" s="7">
        <f t="shared" si="15"/>
        <v>9.1924609771257977</v>
      </c>
    </row>
    <row r="242" spans="1:10" x14ac:dyDescent="0.2">
      <c r="A242" t="str">
        <f>tidc_county_spending!A152</f>
        <v>Loving</v>
      </c>
      <c r="B242" s="2">
        <f>SUM(tidc_county_spending!H152:L152)</f>
        <v>51729</v>
      </c>
      <c r="C242" s="2">
        <f>SUM(tidc_county_spending!M152:Q152)</f>
        <v>1380</v>
      </c>
      <c r="D242" s="2">
        <f>SUM(tidc_county_spending!R152:V152)</f>
        <v>58109</v>
      </c>
      <c r="E242" s="2" t="str">
        <f>VLOOKUP(A242,tidc_county_spending!A$2:B$255,2,FALSE)</f>
        <v>rural</v>
      </c>
      <c r="F242" s="1">
        <f>SUM(tidc_county_spending!C152:G152)</f>
        <v>405</v>
      </c>
      <c r="G242" s="8">
        <f t="shared" si="12"/>
        <v>3.4074074074074074</v>
      </c>
      <c r="H242" s="7">
        <f t="shared" si="13"/>
        <v>143.47901234567902</v>
      </c>
      <c r="I242" s="5">
        <f t="shared" si="14"/>
        <v>5000</v>
      </c>
      <c r="J242" s="7">
        <f t="shared" si="15"/>
        <v>131.13333333333333</v>
      </c>
    </row>
    <row r="243" spans="1:10" x14ac:dyDescent="0.2">
      <c r="A243" t="str">
        <f>tidc_county_spending!A33</f>
        <v>Camp</v>
      </c>
      <c r="B243" s="2">
        <f>SUM(tidc_county_spending!H33:L33)</f>
        <v>283507</v>
      </c>
      <c r="C243" s="2">
        <f>SUM(tidc_county_spending!M33:Q33)</f>
        <v>220597</v>
      </c>
      <c r="D243" s="2">
        <f>SUM(tidc_county_spending!R33:V33)</f>
        <v>547186</v>
      </c>
      <c r="E243" s="2" t="str">
        <f>VLOOKUP(A243,tidc_county_spending!A$2:B$255,2,FALSE)</f>
        <v>rural</v>
      </c>
      <c r="F243" s="1">
        <f>SUM(tidc_county_spending!C33:G33)</f>
        <v>63428</v>
      </c>
      <c r="G243" s="8">
        <f t="shared" si="12"/>
        <v>3.4779119631708393</v>
      </c>
      <c r="H243" s="7">
        <f t="shared" si="13"/>
        <v>8.6268840259822159</v>
      </c>
      <c r="I243" s="5">
        <f t="shared" si="14"/>
        <v>43082</v>
      </c>
      <c r="J243" s="7">
        <f t="shared" si="15"/>
        <v>7.9476571861007761</v>
      </c>
    </row>
    <row r="244" spans="1:10" x14ac:dyDescent="0.2">
      <c r="A244" t="str">
        <f>tidc_county_spending!A156</f>
        <v>McLennan</v>
      </c>
      <c r="B244" s="2">
        <f>SUM(tidc_county_spending!H156:L156)</f>
        <v>10747650</v>
      </c>
      <c r="C244" s="2">
        <f>SUM(tidc_county_spending!M156:Q156)</f>
        <v>4520731</v>
      </c>
      <c r="D244" s="2">
        <f>SUM(tidc_county_spending!R156:V156)</f>
        <v>16750334</v>
      </c>
      <c r="E244" s="2" t="str">
        <f>VLOOKUP(A244,tidc_county_spending!A$2:B$255,2,FALSE)</f>
        <v>urban</v>
      </c>
      <c r="F244" s="1">
        <f>SUM(tidc_county_spending!C156:G156)</f>
        <v>1294490</v>
      </c>
      <c r="G244" s="8">
        <f t="shared" si="12"/>
        <v>3.4922873100603327</v>
      </c>
      <c r="H244" s="7">
        <f t="shared" si="13"/>
        <v>12.939716799666277</v>
      </c>
      <c r="I244" s="5">
        <f t="shared" si="14"/>
        <v>1481953</v>
      </c>
      <c r="J244" s="7">
        <f t="shared" si="15"/>
        <v>11.794900694481997</v>
      </c>
    </row>
    <row r="245" spans="1:10" x14ac:dyDescent="0.2">
      <c r="A245" t="str">
        <f>tidc_county_spending!A216</f>
        <v>Stephens</v>
      </c>
      <c r="B245" s="2">
        <f>SUM(tidc_county_spending!H216:L216)</f>
        <v>256290</v>
      </c>
      <c r="C245" s="2">
        <f>SUM(tidc_county_spending!M216:Q216)</f>
        <v>164946</v>
      </c>
      <c r="D245" s="2">
        <f>SUM(tidc_county_spending!R216:V216)</f>
        <v>485650</v>
      </c>
      <c r="E245" s="2" t="str">
        <f>VLOOKUP(A245,tidc_county_spending!A$2:B$255,2,FALSE)</f>
        <v>rural</v>
      </c>
      <c r="F245" s="1">
        <f>SUM(tidc_county_spending!C216:G216)</f>
        <v>47145</v>
      </c>
      <c r="G245" s="8">
        <f t="shared" si="12"/>
        <v>3.4986955138402798</v>
      </c>
      <c r="H245" s="7">
        <f t="shared" si="13"/>
        <v>10.301198430374377</v>
      </c>
      <c r="I245" s="5">
        <f t="shared" si="14"/>
        <v>64414</v>
      </c>
      <c r="J245" s="7">
        <f t="shared" si="15"/>
        <v>8.9349029589564104</v>
      </c>
    </row>
    <row r="246" spans="1:10" x14ac:dyDescent="0.2">
      <c r="A246" t="str">
        <f>tidc_county_spending!A193</f>
        <v>Reagan</v>
      </c>
      <c r="B246" s="2">
        <f>SUM(tidc_county_spending!H193:L193)</f>
        <v>220030</v>
      </c>
      <c r="C246" s="2">
        <f>SUM(tidc_county_spending!M193:Q193)</f>
        <v>63839</v>
      </c>
      <c r="D246" s="2">
        <f>SUM(tidc_county_spending!R193:V193)</f>
        <v>299559</v>
      </c>
      <c r="E246" s="2" t="str">
        <f>VLOOKUP(A246,tidc_county_spending!A$2:B$255,2,FALSE)</f>
        <v>rural</v>
      </c>
      <c r="F246" s="1">
        <f>SUM(tidc_county_spending!C193:G193)</f>
        <v>17998</v>
      </c>
      <c r="G246" s="8">
        <f t="shared" si="12"/>
        <v>3.5470052228025337</v>
      </c>
      <c r="H246" s="7">
        <f t="shared" si="13"/>
        <v>16.644016001777974</v>
      </c>
      <c r="I246" s="5">
        <f t="shared" si="14"/>
        <v>15690</v>
      </c>
      <c r="J246" s="7">
        <f t="shared" si="15"/>
        <v>15.772252472496945</v>
      </c>
    </row>
    <row r="247" spans="1:10" x14ac:dyDescent="0.2">
      <c r="A247" t="str">
        <f>tidc_county_spending!A181</f>
        <v>Oldham</v>
      </c>
      <c r="B247" s="2">
        <f>SUM(tidc_county_spending!H181:L181)</f>
        <v>124060</v>
      </c>
      <c r="C247" s="2">
        <f>SUM(tidc_county_spending!M181:Q181)</f>
        <v>35933</v>
      </c>
      <c r="D247" s="2">
        <f>SUM(tidc_county_spending!R181:V181)</f>
        <v>165943</v>
      </c>
      <c r="E247" s="2" t="str">
        <f>VLOOKUP(A247,tidc_county_spending!A$2:B$255,2,FALSE)</f>
        <v>rural</v>
      </c>
      <c r="F247" s="1">
        <f>SUM(tidc_county_spending!C181:G181)</f>
        <v>9844</v>
      </c>
      <c r="G247" s="8">
        <f t="shared" si="12"/>
        <v>3.6502438033319788</v>
      </c>
      <c r="H247" s="7">
        <f t="shared" si="13"/>
        <v>16.857273466070701</v>
      </c>
      <c r="I247" s="5">
        <f t="shared" si="14"/>
        <v>5950</v>
      </c>
      <c r="J247" s="7">
        <f t="shared" si="15"/>
        <v>16.252844372206422</v>
      </c>
    </row>
    <row r="248" spans="1:10" x14ac:dyDescent="0.2">
      <c r="A248" t="str">
        <f>tidc_county_spending!A212</f>
        <v>Sherman</v>
      </c>
      <c r="B248" s="2">
        <f>SUM(tidc_county_spending!H212:L212)</f>
        <v>79437</v>
      </c>
      <c r="C248" s="2">
        <f>SUM(tidc_county_spending!M212:Q212)</f>
        <v>54423</v>
      </c>
      <c r="D248" s="2">
        <f>SUM(tidc_county_spending!R212:V212)</f>
        <v>141108</v>
      </c>
      <c r="E248" s="2" t="str">
        <f>VLOOKUP(A248,tidc_county_spending!A$2:B$255,2,FALSE)</f>
        <v>rural</v>
      </c>
      <c r="F248" s="1">
        <f>SUM(tidc_county_spending!C212:G212)</f>
        <v>14836</v>
      </c>
      <c r="G248" s="8">
        <f t="shared" si="12"/>
        <v>3.6683068212456189</v>
      </c>
      <c r="H248" s="7">
        <f t="shared" si="13"/>
        <v>9.5111889997303862</v>
      </c>
      <c r="I248" s="5">
        <f t="shared" si="14"/>
        <v>7248</v>
      </c>
      <c r="J248" s="7">
        <f t="shared" si="15"/>
        <v>9.0226476139121061</v>
      </c>
    </row>
    <row r="249" spans="1:10" x14ac:dyDescent="0.2">
      <c r="A249" t="str">
        <f>tidc_county_spending!A138</f>
        <v>Kleberg</v>
      </c>
      <c r="B249" s="2">
        <f>SUM(tidc_county_spending!H138:L138)</f>
        <v>1165301</v>
      </c>
      <c r="C249" s="2">
        <f>SUM(tidc_county_spending!M138:Q138)</f>
        <v>608215</v>
      </c>
      <c r="D249" s="2">
        <f>SUM(tidc_county_spending!R138:V138)</f>
        <v>1830441</v>
      </c>
      <c r="E249" s="2" t="str">
        <f>VLOOKUP(A249,tidc_county_spending!A$2:B$255,2,FALSE)</f>
        <v>rural</v>
      </c>
      <c r="F249" s="1">
        <f>SUM(tidc_county_spending!C138:G138)</f>
        <v>158235</v>
      </c>
      <c r="G249" s="8">
        <f t="shared" si="12"/>
        <v>3.8437450627231651</v>
      </c>
      <c r="H249" s="7">
        <f t="shared" si="13"/>
        <v>11.567864252535786</v>
      </c>
      <c r="I249" s="5">
        <f t="shared" si="14"/>
        <v>56925</v>
      </c>
      <c r="J249" s="7">
        <f t="shared" si="15"/>
        <v>11.208114513224002</v>
      </c>
    </row>
    <row r="250" spans="1:10" x14ac:dyDescent="0.2">
      <c r="A250" t="str">
        <f>tidc_county_spending!A238</f>
        <v>Waller</v>
      </c>
      <c r="B250" s="2">
        <f>SUM(tidc_county_spending!H238:L238)</f>
        <v>2254200</v>
      </c>
      <c r="C250" s="2">
        <f>SUM(tidc_county_spending!M238:Q238)</f>
        <v>1146089</v>
      </c>
      <c r="D250" s="2">
        <f>SUM(tidc_county_spending!R238:V238)</f>
        <v>3765049</v>
      </c>
      <c r="E250" s="2" t="str">
        <f>VLOOKUP(A250,tidc_county_spending!A$2:B$255,2,FALSE)</f>
        <v>medium</v>
      </c>
      <c r="F250" s="1">
        <f>SUM(tidc_county_spending!C238:G238)</f>
        <v>289205</v>
      </c>
      <c r="G250" s="8">
        <f t="shared" si="12"/>
        <v>3.9628948323853321</v>
      </c>
      <c r="H250" s="7">
        <f t="shared" si="13"/>
        <v>13.01861655227261</v>
      </c>
      <c r="I250" s="5">
        <f t="shared" si="14"/>
        <v>364760</v>
      </c>
      <c r="J250" s="7">
        <f t="shared" si="15"/>
        <v>11.757365882332602</v>
      </c>
    </row>
    <row r="251" spans="1:10" x14ac:dyDescent="0.2">
      <c r="A251" t="str">
        <f>tidc_county_spending!A132</f>
        <v>Kenedy</v>
      </c>
      <c r="B251" s="2">
        <f>SUM(tidc_county_spending!H132:L132)</f>
        <v>125978</v>
      </c>
      <c r="C251" s="2">
        <f>SUM(tidc_county_spending!M132:Q132)</f>
        <v>9886</v>
      </c>
      <c r="D251" s="2">
        <f>SUM(tidc_county_spending!R132:V132)</f>
        <v>139864</v>
      </c>
      <c r="E251" s="2" t="str">
        <f>VLOOKUP(A251,tidc_county_spending!A$2:B$255,2,FALSE)</f>
        <v>rural</v>
      </c>
      <c r="F251" s="1">
        <f>SUM(tidc_county_spending!C132:G132)</f>
        <v>1854</v>
      </c>
      <c r="G251" s="8">
        <f t="shared" si="12"/>
        <v>5.3322545846817695</v>
      </c>
      <c r="H251" s="7">
        <f t="shared" si="13"/>
        <v>75.43905070118663</v>
      </c>
      <c r="I251" s="5">
        <f t="shared" si="14"/>
        <v>4000</v>
      </c>
      <c r="J251" s="7">
        <f t="shared" si="15"/>
        <v>73.28155339805825</v>
      </c>
    </row>
    <row r="252" spans="1:10" x14ac:dyDescent="0.2">
      <c r="A252" t="str">
        <f>tidc_county_spending!A232</f>
        <v>Upton</v>
      </c>
      <c r="B252" s="2">
        <f>SUM(tidc_county_spending!H232:L232)</f>
        <v>232919</v>
      </c>
      <c r="C252" s="2">
        <f>SUM(tidc_county_spending!M232:Q232)</f>
        <v>99829</v>
      </c>
      <c r="D252" s="2">
        <f>SUM(tidc_county_spending!R232:V232)</f>
        <v>391421</v>
      </c>
      <c r="E252" s="2" t="str">
        <f>VLOOKUP(A252,tidc_county_spending!A$2:B$255,2,FALSE)</f>
        <v>rural</v>
      </c>
      <c r="F252" s="1">
        <f>SUM(tidc_county_spending!C232:G232)</f>
        <v>17418</v>
      </c>
      <c r="G252" s="8">
        <f t="shared" si="12"/>
        <v>5.7313698472844186</v>
      </c>
      <c r="H252" s="7">
        <f t="shared" si="13"/>
        <v>22.472212653576758</v>
      </c>
      <c r="I252" s="5">
        <f t="shared" si="14"/>
        <v>58673</v>
      </c>
      <c r="J252" s="7">
        <f t="shared" si="15"/>
        <v>19.103685842232174</v>
      </c>
    </row>
    <row r="253" spans="1:10" x14ac:dyDescent="0.2">
      <c r="A253" t="str">
        <f>tidc_county_spending!A243</f>
        <v>Wheeler</v>
      </c>
      <c r="B253" s="2">
        <f>SUM(tidc_county_spending!H243:L243)</f>
        <v>399638</v>
      </c>
      <c r="C253" s="2">
        <f>SUM(tidc_county_spending!M243:Q243)</f>
        <v>146447</v>
      </c>
      <c r="D253" s="2">
        <f>SUM(tidc_county_spending!R243:V243)</f>
        <v>567051</v>
      </c>
      <c r="E253" s="2" t="str">
        <f>VLOOKUP(A253,tidc_county_spending!A$2:B$255,2,FALSE)</f>
        <v>rural</v>
      </c>
      <c r="F253" s="1">
        <f>SUM(tidc_county_spending!C243:G243)</f>
        <v>25193</v>
      </c>
      <c r="G253" s="8">
        <f t="shared" si="12"/>
        <v>5.8130036121144766</v>
      </c>
      <c r="H253" s="7">
        <f t="shared" si="13"/>
        <v>22.508276108442821</v>
      </c>
      <c r="I253" s="5">
        <f t="shared" si="14"/>
        <v>20966</v>
      </c>
      <c r="J253" s="7">
        <f t="shared" si="15"/>
        <v>21.676060810542612</v>
      </c>
    </row>
    <row r="254" spans="1:10" x14ac:dyDescent="0.2">
      <c r="A254" t="str">
        <f>tidc_county_spending!A54</f>
        <v>Crockett</v>
      </c>
      <c r="B254" s="2">
        <f>SUM(tidc_county_spending!H54:L54)</f>
        <v>285823</v>
      </c>
      <c r="C254" s="2">
        <f>SUM(tidc_county_spending!M54:Q54)</f>
        <v>101664</v>
      </c>
      <c r="D254" s="2">
        <f>SUM(tidc_county_spending!R54:V54)</f>
        <v>399846</v>
      </c>
      <c r="E254" s="2" t="str">
        <f>VLOOKUP(A254,tidc_county_spending!A$2:B$255,2,FALSE)</f>
        <v>rural</v>
      </c>
      <c r="F254" s="1">
        <f>SUM(tidc_county_spending!C54:G54)</f>
        <v>16427</v>
      </c>
      <c r="G254" s="8">
        <f t="shared" si="12"/>
        <v>6.1888354538260177</v>
      </c>
      <c r="H254" s="7">
        <f t="shared" si="13"/>
        <v>24.340780422475195</v>
      </c>
      <c r="I254" s="5">
        <f t="shared" si="14"/>
        <v>12359</v>
      </c>
      <c r="J254" s="7">
        <f t="shared" si="15"/>
        <v>23.588421501187071</v>
      </c>
    </row>
    <row r="255" spans="1:10" x14ac:dyDescent="0.2">
      <c r="A255" t="str">
        <f>tidc_county_spending!A172</f>
        <v>Moore</v>
      </c>
      <c r="B255" s="2">
        <f>SUM(tidc_county_spending!H172:L172)</f>
        <v>563526</v>
      </c>
      <c r="C255" s="2">
        <f>SUM(tidc_county_spending!M172:Q172)</f>
        <v>979300</v>
      </c>
      <c r="D255" s="2">
        <f>SUM(tidc_county_spending!R172:V172)</f>
        <v>1678209</v>
      </c>
      <c r="E255" s="2" t="str">
        <f>VLOOKUP(A255,tidc_county_spending!A$2:B$255,2,FALSE)</f>
        <v>rural</v>
      </c>
      <c r="F255" s="1">
        <f>SUM(tidc_county_spending!C172:G172)</f>
        <v>104479</v>
      </c>
      <c r="G255" s="8">
        <f t="shared" si="12"/>
        <v>9.3731754706687465</v>
      </c>
      <c r="H255" s="7">
        <f t="shared" si="13"/>
        <v>16.062644167727488</v>
      </c>
      <c r="I255" s="5">
        <f t="shared" si="14"/>
        <v>135383</v>
      </c>
      <c r="J255" s="7">
        <f t="shared" si="15"/>
        <v>14.766852668957398</v>
      </c>
    </row>
  </sheetData>
  <sortState xmlns:xlrd2="http://schemas.microsoft.com/office/spreadsheetml/2017/richdata2" ref="A2:I256">
    <sortCondition ref="G1:G256"/>
  </sortState>
  <pageMargins left="0.7" right="0.7" top="0.75" bottom="0.75" header="0.3" footer="0.3"/>
  <ignoredErrors>
    <ignoredError sqref="F1 B1:D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tidc_county_spending</vt:lpstr>
      <vt:lpstr>allyears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McCullough, Jolie</dc:creator>
  <cp:lastModifiedBy>McCullough, Jolie</cp:lastModifiedBy>
  <dcterms:created xsi:type="dcterms:W3CDTF">2024-10-04T23:11:33Z</dcterms:created>
  <dcterms:modified xsi:type="dcterms:W3CDTF">2025-01-03T22:36:34Z</dcterms:modified>
</cp:coreProperties>
</file>