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8A1EEAA-22B4-4C60-B4E8-A018D804F425}" xr6:coauthVersionLast="41" xr6:coauthVersionMax="45" xr10:uidLastSave="{00000000-0000-0000-0000-000000000000}"/>
  <bookViews>
    <workbookView xWindow="-120" yWindow="-120" windowWidth="25840" windowHeight="14027" activeTab="3" xr2:uid="{00000000-000D-0000-FFFF-FFFF00000000}"/>
  </bookViews>
  <sheets>
    <sheet name="Data_dir" sheetId="4" r:id="rId1"/>
    <sheet name="Data_dist" sheetId="3" r:id="rId2"/>
    <sheet name="Calculations_dist" sheetId="1" r:id="rId3"/>
    <sheet name="Calculations_dir" sheetId="5" r:id="rId4"/>
  </sheets>
  <definedNames>
    <definedName name="dir_file">Data_dir!$G$2</definedName>
    <definedName name="DPP">Calculations_dir!$N$2</definedName>
    <definedName name="ExternalData_1" localSheetId="1" hidden="1">Data_dist!$A$1:$I$51</definedName>
    <definedName name="ExternalData_2" localSheetId="0" hidden="1">Data_dir!$A$1:$E$37</definedName>
    <definedName name="filepath">Data_dist!$K$2</definedName>
    <definedName name="FOV">Calculations_dir!$K$3</definedName>
    <definedName name="img_width">Calculations_dir!$K$2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5" l="1"/>
  <c r="I16" i="5"/>
  <c r="I15" i="5"/>
  <c r="I14" i="5"/>
  <c r="B25" i="5"/>
  <c r="F25" i="5" s="1"/>
  <c r="B29" i="5"/>
  <c r="F29" i="5" s="1"/>
  <c r="B33" i="5"/>
  <c r="F33" i="5" s="1"/>
  <c r="N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A36" i="5"/>
  <c r="B36" i="5" s="1"/>
  <c r="F36" i="5" s="1"/>
  <c r="A37" i="5"/>
  <c r="B37" i="5" s="1"/>
  <c r="F37" i="5" s="1"/>
  <c r="A28" i="5"/>
  <c r="B28" i="5" s="1"/>
  <c r="F28" i="5" s="1"/>
  <c r="A29" i="5"/>
  <c r="A30" i="5"/>
  <c r="B30" i="5" s="1"/>
  <c r="F30" i="5" s="1"/>
  <c r="A31" i="5"/>
  <c r="B31" i="5" s="1"/>
  <c r="F31" i="5" s="1"/>
  <c r="A32" i="5"/>
  <c r="B32" i="5" s="1"/>
  <c r="F32" i="5" s="1"/>
  <c r="A33" i="5"/>
  <c r="A34" i="5"/>
  <c r="B34" i="5" s="1"/>
  <c r="F34" i="5" s="1"/>
  <c r="A35" i="5"/>
  <c r="B35" i="5" s="1"/>
  <c r="F35" i="5" s="1"/>
  <c r="A23" i="5"/>
  <c r="B23" i="5" s="1"/>
  <c r="F23" i="5" s="1"/>
  <c r="A24" i="5"/>
  <c r="B24" i="5" s="1"/>
  <c r="F24" i="5" s="1"/>
  <c r="A25" i="5"/>
  <c r="A26" i="5"/>
  <c r="B26" i="5" s="1"/>
  <c r="F26" i="5" s="1"/>
  <c r="A27" i="5"/>
  <c r="B27" i="5" s="1"/>
  <c r="F27" i="5" s="1"/>
  <c r="A3" i="5"/>
  <c r="B3" i="5" s="1"/>
  <c r="F3" i="5" s="1"/>
  <c r="A4" i="5"/>
  <c r="B4" i="5" s="1"/>
  <c r="F4" i="5" s="1"/>
  <c r="A5" i="5"/>
  <c r="B5" i="5" s="1"/>
  <c r="F5" i="5" s="1"/>
  <c r="A6" i="5"/>
  <c r="B6" i="5" s="1"/>
  <c r="F6" i="5" s="1"/>
  <c r="A7" i="5"/>
  <c r="B7" i="5" s="1"/>
  <c r="F7" i="5" s="1"/>
  <c r="A8" i="5"/>
  <c r="B8" i="5" s="1"/>
  <c r="F8" i="5" s="1"/>
  <c r="A9" i="5"/>
  <c r="B9" i="5" s="1"/>
  <c r="F9" i="5" s="1"/>
  <c r="A10" i="5"/>
  <c r="B10" i="5" s="1"/>
  <c r="F10" i="5" s="1"/>
  <c r="A11" i="5"/>
  <c r="B11" i="5" s="1"/>
  <c r="F11" i="5" s="1"/>
  <c r="A12" i="5"/>
  <c r="B12" i="5" s="1"/>
  <c r="F12" i="5" s="1"/>
  <c r="A13" i="5"/>
  <c r="B13" i="5" s="1"/>
  <c r="F13" i="5" s="1"/>
  <c r="A14" i="5"/>
  <c r="B14" i="5" s="1"/>
  <c r="F14" i="5" s="1"/>
  <c r="A15" i="5"/>
  <c r="B15" i="5" s="1"/>
  <c r="F15" i="5" s="1"/>
  <c r="A16" i="5"/>
  <c r="B16" i="5" s="1"/>
  <c r="F16" i="5" s="1"/>
  <c r="A17" i="5"/>
  <c r="B17" i="5" s="1"/>
  <c r="F17" i="5" s="1"/>
  <c r="A18" i="5"/>
  <c r="B18" i="5" s="1"/>
  <c r="F18" i="5" s="1"/>
  <c r="A19" i="5"/>
  <c r="B19" i="5" s="1"/>
  <c r="F19" i="5" s="1"/>
  <c r="A20" i="5"/>
  <c r="B20" i="5" s="1"/>
  <c r="F20" i="5" s="1"/>
  <c r="A21" i="5"/>
  <c r="B21" i="5" s="1"/>
  <c r="F21" i="5" s="1"/>
  <c r="A22" i="5"/>
  <c r="B22" i="5" s="1"/>
  <c r="F22" i="5" s="1"/>
  <c r="A2" i="5"/>
  <c r="B2" i="5" s="1"/>
  <c r="F2" i="5" s="1"/>
  <c r="I13" i="5" s="1"/>
  <c r="G2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K2" i="3"/>
  <c r="A42" i="1" l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4" i="1"/>
  <c r="B4" i="1" s="1"/>
  <c r="D4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3" i="1"/>
  <c r="B3" i="1" s="1"/>
  <c r="D3" i="1" s="1"/>
  <c r="A2" i="1"/>
  <c r="B2" i="1" s="1"/>
  <c r="D2" i="1" s="1"/>
  <c r="H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3BA9A-5EBF-428F-8F02-C69C0ECC6B91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433AC432-D9C2-42FE-B680-7A7A7DD8F675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3" xr16:uid="{38922349-CA37-4348-B04D-1E27DD88AFC7}" keepAlive="1" name="Query - test_dir" description="Connection to the 'test_dir' query in the workbook." type="5" refreshedVersion="6" background="1" saveData="1">
    <dbPr connection="Provider=Microsoft.Mashup.OleDb.1;Data Source=$Workbook$;Location=test_dir;Extended Properties=&quot;&quot;" command="SELECT * FROM [test_dir]"/>
  </connection>
</connections>
</file>

<file path=xl/sharedStrings.xml><?xml version="1.0" encoding="utf-8"?>
<sst xmlns="http://schemas.openxmlformats.org/spreadsheetml/2006/main" count="129" uniqueCount="117">
  <si>
    <t>Y1</t>
  </si>
  <si>
    <t>X2</t>
  </si>
  <si>
    <t>Y2</t>
  </si>
  <si>
    <t>X3</t>
  </si>
  <si>
    <t>Y3</t>
  </si>
  <si>
    <t>X4</t>
  </si>
  <si>
    <t>Y4</t>
  </si>
  <si>
    <t>X1</t>
  </si>
  <si>
    <t>Height</t>
  </si>
  <si>
    <t>Actual</t>
  </si>
  <si>
    <t>Expected</t>
  </si>
  <si>
    <t>Camera Data</t>
  </si>
  <si>
    <t>Sensor Height</t>
  </si>
  <si>
    <t>Focal Length</t>
  </si>
  <si>
    <t>Image Heigth</t>
  </si>
  <si>
    <t>Object Data</t>
  </si>
  <si>
    <t>Real Height</t>
  </si>
  <si>
    <t>Deviation</t>
  </si>
  <si>
    <t>Average deviation</t>
  </si>
  <si>
    <t>Filepath</t>
  </si>
  <si>
    <t>File</t>
  </si>
  <si>
    <t>1000 (1).JPG</t>
  </si>
  <si>
    <t>1000 (2).JPG</t>
  </si>
  <si>
    <t>1000 (3).JPG</t>
  </si>
  <si>
    <t>1000 (4).JPG</t>
  </si>
  <si>
    <t>1000 (5).JPG</t>
  </si>
  <si>
    <t>1500 (1).JPG</t>
  </si>
  <si>
    <t>1500 (2).JPG</t>
  </si>
  <si>
    <t>1500 (3).JPG</t>
  </si>
  <si>
    <t>1500 (4).JPG</t>
  </si>
  <si>
    <t>1500 (5).JPG</t>
  </si>
  <si>
    <t>2000 (1).JPG</t>
  </si>
  <si>
    <t>2000 (2).JPG</t>
  </si>
  <si>
    <t>2000 (3).JPG</t>
  </si>
  <si>
    <t>2000 (4).JPG</t>
  </si>
  <si>
    <t>2000 (5).JPG</t>
  </si>
  <si>
    <t>250 (1).JPG</t>
  </si>
  <si>
    <t>250 (2).JPG</t>
  </si>
  <si>
    <t>250 (3).JPG</t>
  </si>
  <si>
    <t>250 (4).JPG</t>
  </si>
  <si>
    <t>250 (5).JPG</t>
  </si>
  <si>
    <t>2500 (1).JPG</t>
  </si>
  <si>
    <t>2500 (2).JPG</t>
  </si>
  <si>
    <t>2500 (3).JPG</t>
  </si>
  <si>
    <t>2500 (4).JPG</t>
  </si>
  <si>
    <t>2500 (5).JPG</t>
  </si>
  <si>
    <t>3000 (1).JPG</t>
  </si>
  <si>
    <t>3000 (2).JPG</t>
  </si>
  <si>
    <t>3000 (3).JPG</t>
  </si>
  <si>
    <t>3000 (4).JPG</t>
  </si>
  <si>
    <t>3000 (5).JPG</t>
  </si>
  <si>
    <t>400 (1).JPG</t>
  </si>
  <si>
    <t>400 (2).JPG</t>
  </si>
  <si>
    <t>400 (3).JPG</t>
  </si>
  <si>
    <t>400 (4).JPG</t>
  </si>
  <si>
    <t>400 (5).JPG</t>
  </si>
  <si>
    <t>4000 (1).JPG</t>
  </si>
  <si>
    <t>4000 (2).JPG</t>
  </si>
  <si>
    <t>4000 (3).JPG</t>
  </si>
  <si>
    <t>4000 (4).JPG</t>
  </si>
  <si>
    <t>4000 (5).JPG</t>
  </si>
  <si>
    <t>500 (1).JPG</t>
  </si>
  <si>
    <t>500 (2).JPG</t>
  </si>
  <si>
    <t>500 (3).JPG</t>
  </si>
  <si>
    <t>500 (4).JPG</t>
  </si>
  <si>
    <t>500 (5).JPG</t>
  </si>
  <si>
    <t>750 (1).JPG</t>
  </si>
  <si>
    <t>750 (2).JPG</t>
  </si>
  <si>
    <t>750 (3).JPG</t>
  </si>
  <si>
    <t>750 (4).JPG</t>
  </si>
  <si>
    <t>750 (5).JPG</t>
  </si>
  <si>
    <t>DSC_0002.JPG</t>
  </si>
  <si>
    <t>DSC_0003.JPG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</si>
  <si>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</si>
  <si>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</si>
  <si>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</si>
  <si>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</si>
  <si>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</si>
  <si>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</si>
  <si>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</si>
  <si>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</si>
  <si>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</si>
  <si>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</si>
  <si>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</si>
  <si>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</si>
  <si>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</si>
  <si>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</si>
  <si>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</si>
  <si>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</si>
  <si>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</si>
  <si>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</si>
  <si>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</si>
  <si>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</si>
  <si>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</si>
  <si>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</si>
  <si>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</si>
  <si>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</si>
  <si>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</si>
  <si>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</si>
  <si>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</si>
  <si>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</si>
  <si>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</si>
  <si>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</si>
  <si>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</si>
  <si>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</si>
  <si>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</si>
  <si>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</si>
  <si>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Center</t>
  </si>
  <si>
    <t>Image Width</t>
  </si>
  <si>
    <t>DPP</t>
  </si>
  <si>
    <t>FOV</t>
  </si>
  <si>
    <t>Average Deviation</t>
  </si>
  <si>
    <t>Distance</t>
  </si>
  <si>
    <t>Average Dev. 0</t>
  </si>
  <si>
    <t>Average Dev. 10</t>
  </si>
  <si>
    <t>Average Dev. 20</t>
  </si>
  <si>
    <t>Average Dev.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</si>
</sst>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Calculations_dist!$C$2:$C$51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</c:numCache>
            </c:numRef>
          </c:xVal>
          <c:yVal>
            <c:numRef>
              <c:f>Calculations_dist!$D$2:$D$51</c:f>
              <c:numCache>
                <c:formatCode>0.00%</c:formatCode>
                <c:ptCount val="50"/>
                <c:pt idx="0">
                  <c:v>5.5304172951232428E-3</c:v>
                </c:pt>
                <c:pt idx="1">
                  <c:v>1.4370245139475855E-2</c:v>
                </c:pt>
                <c:pt idx="2">
                  <c:v>3.3444816053511202E-3</c:v>
                </c:pt>
                <c:pt idx="3">
                  <c:v>1.1680293675956363E-3</c:v>
                </c:pt>
                <c:pt idx="4">
                  <c:v>1.2145748987854289E-2</c:v>
                </c:pt>
                <c:pt idx="5">
                  <c:v>8.8272383354349882E-3</c:v>
                </c:pt>
                <c:pt idx="6">
                  <c:v>1.2145748987854404E-2</c:v>
                </c:pt>
                <c:pt idx="7">
                  <c:v>1.3806706114398366E-2</c:v>
                </c:pt>
                <c:pt idx="8">
                  <c:v>9.9900099900105494E-4</c:v>
                </c:pt>
                <c:pt idx="9">
                  <c:v>9.9900099900105494E-4</c:v>
                </c:pt>
                <c:pt idx="10">
                  <c:v>9.574116870254102E-3</c:v>
                </c:pt>
                <c:pt idx="11">
                  <c:v>1.2145748987854289E-2</c:v>
                </c:pt>
                <c:pt idx="12">
                  <c:v>5.305039787798364E-3</c:v>
                </c:pt>
                <c:pt idx="13">
                  <c:v>3.3444816053511202E-3</c:v>
                </c:pt>
                <c:pt idx="14">
                  <c:v>1.8003273322422273E-2</c:v>
                </c:pt>
                <c:pt idx="15">
                  <c:v>8.3423618634886218E-2</c:v>
                </c:pt>
                <c:pt idx="16">
                  <c:v>9.5640264779730616E-2</c:v>
                </c:pt>
                <c:pt idx="17">
                  <c:v>9.890109890109898E-2</c:v>
                </c:pt>
                <c:pt idx="18">
                  <c:v>7.5220644236369247E-2</c:v>
                </c:pt>
                <c:pt idx="19">
                  <c:v>9.2398725534820189E-2</c:v>
                </c:pt>
                <c:pt idx="20">
                  <c:v>3.3444816053512113E-3</c:v>
                </c:pt>
                <c:pt idx="21">
                  <c:v>1.2751953928424518E-2</c:v>
                </c:pt>
                <c:pt idx="22">
                  <c:v>1.8003273322422138E-2</c:v>
                </c:pt>
                <c:pt idx="23">
                  <c:v>3.8461538461538478E-2</c:v>
                </c:pt>
                <c:pt idx="24">
                  <c:v>1.8003273322422138E-2</c:v>
                </c:pt>
                <c:pt idx="25">
                  <c:v>3.8461538461538415E-2</c:v>
                </c:pt>
                <c:pt idx="26">
                  <c:v>2.6290165530671705E-2</c:v>
                </c:pt>
                <c:pt idx="27">
                  <c:v>3.2414126753749467E-2</c:v>
                </c:pt>
                <c:pt idx="28">
                  <c:v>1.3806706114398366E-2</c:v>
                </c:pt>
                <c:pt idx="29">
                  <c:v>1.3806706114398366E-2</c:v>
                </c:pt>
                <c:pt idx="30">
                  <c:v>4.4204664114166403E-2</c:v>
                </c:pt>
                <c:pt idx="31">
                  <c:v>4.9905508504234745E-2</c:v>
                </c:pt>
                <c:pt idx="32">
                  <c:v>4.8951048951048931E-2</c:v>
                </c:pt>
                <c:pt idx="33">
                  <c:v>4.3260536931423135E-2</c:v>
                </c:pt>
                <c:pt idx="34">
                  <c:v>4.3260536931423135E-2</c:v>
                </c:pt>
                <c:pt idx="35">
                  <c:v>5.4224464060529616E-2</c:v>
                </c:pt>
                <c:pt idx="36">
                  <c:v>9.8557692307692263E-2</c:v>
                </c:pt>
                <c:pt idx="37">
                  <c:v>4.6408137317228128E-2</c:v>
                </c:pt>
                <c:pt idx="38">
                  <c:v>0.10554561717352408</c:v>
                </c:pt>
                <c:pt idx="39">
                  <c:v>1.380670611439848E-2</c:v>
                </c:pt>
                <c:pt idx="40">
                  <c:v>3.4839599862021488E-2</c:v>
                </c:pt>
                <c:pt idx="41">
                  <c:v>3.0219780219780206E-2</c:v>
                </c:pt>
                <c:pt idx="42">
                  <c:v>9.2398725534820189E-2</c:v>
                </c:pt>
                <c:pt idx="43">
                  <c:v>3.0219780219780206E-2</c:v>
                </c:pt>
                <c:pt idx="44">
                  <c:v>2.7925304094569128E-2</c:v>
                </c:pt>
                <c:pt idx="45">
                  <c:v>2.2233580373115427E-2</c:v>
                </c:pt>
                <c:pt idx="46">
                  <c:v>2.3934468194035618E-2</c:v>
                </c:pt>
                <c:pt idx="47">
                  <c:v>8.8272383354349882E-3</c:v>
                </c:pt>
                <c:pt idx="48">
                  <c:v>2.3934468194035618E-2</c:v>
                </c:pt>
                <c:pt idx="49">
                  <c:v>1.2145748987854404E-2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FA-9C6B-94F8B07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43728"/>
        <c:axId val="735044384"/>
      </c:scatterChart>
      <c:valAx>
        <c:axId val="7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4384"/>
        <c:crosses val="autoZero"/>
        <c:crossBetween val="midCat"/>
      </c:valAx>
      <c:valAx>
        <c:axId val="73504438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Calculations_dir!$C$2:$C$37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</c:numCache>
            </c:numRef>
          </c:xVal>
          <c:yVal>
            <c:numRef>
              <c:f>Calculations_dir!$F$2:$F$37</c:f>
              <c:numCache>
                <c:formatCode>0.00</c:formatCode>
                <c:ptCount val="36"/>
                <c:pt idx="0">
                  <c:v>0.25237500000000002</c:v>
                </c:pt>
                <c:pt idx="1">
                  <c:v>0.50475000000000003</c:v>
                </c:pt>
                <c:pt idx="2">
                  <c:v>0.38697500000000001</c:v>
                </c:pt>
                <c:pt idx="3">
                  <c:v>0.78550833333333436</c:v>
                </c:pt>
                <c:pt idx="4">
                  <c:v>0.98179999999999978</c:v>
                </c:pt>
                <c:pt idx="5">
                  <c:v>1.2397833333333335</c:v>
                </c:pt>
                <c:pt idx="6">
                  <c:v>2.7431583333333336</c:v>
                </c:pt>
                <c:pt idx="7">
                  <c:v>2.8048500000000018</c:v>
                </c:pt>
                <c:pt idx="8">
                  <c:v>2.2888833333333345</c:v>
                </c:pt>
                <c:pt idx="9">
                  <c:v>3.1136499999999998</c:v>
                </c:pt>
                <c:pt idx="10">
                  <c:v>2.4686916666666683</c:v>
                </c:pt>
                <c:pt idx="11">
                  <c:v>2.8276250000000012</c:v>
                </c:pt>
                <c:pt idx="12">
                  <c:v>0.56083333333333329</c:v>
                </c:pt>
                <c:pt idx="13">
                  <c:v>0.88050833333333334</c:v>
                </c:pt>
                <c:pt idx="14">
                  <c:v>3.3649999999999999E-2</c:v>
                </c:pt>
                <c:pt idx="15">
                  <c:v>0.65090833333333364</c:v>
                </c:pt>
                <c:pt idx="16">
                  <c:v>0.70138333333333414</c:v>
                </c:pt>
                <c:pt idx="17">
                  <c:v>1.0098416666666665</c:v>
                </c:pt>
                <c:pt idx="18">
                  <c:v>1.475674999999999</c:v>
                </c:pt>
                <c:pt idx="19">
                  <c:v>1.7280499999999996</c:v>
                </c:pt>
                <c:pt idx="20">
                  <c:v>1.442025000000001</c:v>
                </c:pt>
                <c:pt idx="21">
                  <c:v>0.4721250000000019</c:v>
                </c:pt>
                <c:pt idx="22">
                  <c:v>1.027350000000002</c:v>
                </c:pt>
                <c:pt idx="23">
                  <c:v>1.1339083333333342</c:v>
                </c:pt>
                <c:pt idx="24">
                  <c:v>0.61691666666666667</c:v>
                </c:pt>
                <c:pt idx="25">
                  <c:v>0.59448333333333336</c:v>
                </c:pt>
                <c:pt idx="26">
                  <c:v>0</c:v>
                </c:pt>
                <c:pt idx="27">
                  <c:v>0.49387500000000095</c:v>
                </c:pt>
                <c:pt idx="28">
                  <c:v>1.060316666666667</c:v>
                </c:pt>
                <c:pt idx="29">
                  <c:v>1.6491916666666668</c:v>
                </c:pt>
                <c:pt idx="30">
                  <c:v>2.2271916666666662</c:v>
                </c:pt>
                <c:pt idx="31">
                  <c:v>2.0140750000000018</c:v>
                </c:pt>
                <c:pt idx="32">
                  <c:v>1.0718750000000021</c:v>
                </c:pt>
                <c:pt idx="33">
                  <c:v>0.39921666666666766</c:v>
                </c:pt>
                <c:pt idx="34">
                  <c:v>0.63476666666666759</c:v>
                </c:pt>
                <c:pt idx="35">
                  <c:v>0.64037499999999881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4182-A1C7-65E1834F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08712"/>
        <c:axId val="970405760"/>
      </c:scatterChart>
      <c:valAx>
        <c:axId val="9704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405760"/>
        <c:crosses val="autoZero"/>
        <c:crossBetween val="midCat"/>
      </c:valAx>
      <c:valAx>
        <c:axId val="970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4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Deviation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Calculations_dir!$D$2:$D$37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Calculations_dir!$F$2:$F$37</c:f>
              <c:numCache>
                <c:formatCode>0.00</c:formatCode>
                <c:ptCount val="36"/>
                <c:pt idx="0">
                  <c:v>0.25237500000000002</c:v>
                </c:pt>
                <c:pt idx="1">
                  <c:v>0.50475000000000003</c:v>
                </c:pt>
                <c:pt idx="2">
                  <c:v>0.38697500000000001</c:v>
                </c:pt>
                <c:pt idx="3">
                  <c:v>0.78550833333333436</c:v>
                </c:pt>
                <c:pt idx="4">
                  <c:v>0.98179999999999978</c:v>
                </c:pt>
                <c:pt idx="5">
                  <c:v>1.2397833333333335</c:v>
                </c:pt>
                <c:pt idx="6">
                  <c:v>2.7431583333333336</c:v>
                </c:pt>
                <c:pt idx="7">
                  <c:v>2.8048500000000018</c:v>
                </c:pt>
                <c:pt idx="8">
                  <c:v>2.2888833333333345</c:v>
                </c:pt>
                <c:pt idx="9">
                  <c:v>3.1136499999999998</c:v>
                </c:pt>
                <c:pt idx="10">
                  <c:v>2.4686916666666683</c:v>
                </c:pt>
                <c:pt idx="11">
                  <c:v>2.8276250000000012</c:v>
                </c:pt>
                <c:pt idx="12">
                  <c:v>0.56083333333333329</c:v>
                </c:pt>
                <c:pt idx="13">
                  <c:v>0.88050833333333334</c:v>
                </c:pt>
                <c:pt idx="14">
                  <c:v>3.3649999999999999E-2</c:v>
                </c:pt>
                <c:pt idx="15">
                  <c:v>0.65090833333333364</c:v>
                </c:pt>
                <c:pt idx="16">
                  <c:v>0.70138333333333414</c:v>
                </c:pt>
                <c:pt idx="17">
                  <c:v>1.0098416666666665</c:v>
                </c:pt>
                <c:pt idx="18">
                  <c:v>1.475674999999999</c:v>
                </c:pt>
                <c:pt idx="19">
                  <c:v>1.7280499999999996</c:v>
                </c:pt>
                <c:pt idx="20">
                  <c:v>1.442025000000001</c:v>
                </c:pt>
                <c:pt idx="21">
                  <c:v>0.4721250000000019</c:v>
                </c:pt>
                <c:pt idx="22">
                  <c:v>1.027350000000002</c:v>
                </c:pt>
                <c:pt idx="23">
                  <c:v>1.1339083333333342</c:v>
                </c:pt>
                <c:pt idx="24">
                  <c:v>0.61691666666666667</c:v>
                </c:pt>
                <c:pt idx="25">
                  <c:v>0.59448333333333336</c:v>
                </c:pt>
                <c:pt idx="26">
                  <c:v>0</c:v>
                </c:pt>
                <c:pt idx="27">
                  <c:v>0.49387500000000095</c:v>
                </c:pt>
                <c:pt idx="28">
                  <c:v>1.060316666666667</c:v>
                </c:pt>
                <c:pt idx="29">
                  <c:v>1.6491916666666668</c:v>
                </c:pt>
                <c:pt idx="30">
                  <c:v>2.2271916666666662</c:v>
                </c:pt>
                <c:pt idx="31">
                  <c:v>2.0140750000000018</c:v>
                </c:pt>
                <c:pt idx="32">
                  <c:v>1.0718750000000021</c:v>
                </c:pt>
                <c:pt idx="33">
                  <c:v>0.39921666666666766</c:v>
                </c:pt>
                <c:pt idx="34">
                  <c:v>0.63476666666666759</c:v>
                </c:pt>
                <c:pt idx="35">
                  <c:v>0.64037499999999881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5-4C15-B002-27D2E201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6144"/>
        <c:axId val="288321184"/>
      </c:scatterChart>
      <c:valAx>
        <c:axId val="4670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8321184"/>
        <c:crosses val="autoZero"/>
        <c:crossBetween val="midCat"/>
      </c:valAx>
      <c:valAx>
        <c:axId val="288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Deviation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0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1684865</xdr:colOff>
      <xdr:row>11</xdr:row>
      <xdr:rowOff>50799</xdr:rowOff>
    </xdr:from>
    <xdr:to>
      <xdr:col>11</xdr:col>
      <xdr:colOff>355600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9C34-9F12-4839-A14C-15C89E3C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</xdr:row>
      <xdr:rowOff>101599</xdr:rowOff>
    </xdr:from>
    <xdr:to>
      <xdr:col>16</xdr:col>
      <xdr:colOff>228600</xdr:colOff>
      <xdr:row>18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DEBF5-9759-474D-95AB-CD360624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685799</xdr:colOff>
      <xdr:row>19</xdr:row>
      <xdr:rowOff>16934</xdr:rowOff>
    </xdr:from>
    <xdr:to>
      <xdr:col>16</xdr:col>
      <xdr:colOff>228599</xdr:colOff>
      <xdr:row>33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33E22-E55E-4169-9941-21335AE7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B5F0493-48DE-4BF0-A558-6C1EC94B0481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X1" tableColumnId="2"/>
      <queryTableField id="3" name="Y1" tableColumnId="3"/>
      <queryTableField id="4" name="X2" tableColumnId="4"/>
      <queryTableField id="5" name="Y2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7DCCA5-422A-497B-9A1F-AB01D3E1C9D3}" autoFormatId="16" applyNumberFormats="0" applyBorderFormats="0" applyFontFormats="0" applyPatternFormats="0" applyAlignmentFormats="0" applyWidthHeightFormats="0">
  <queryTableRefresh nextId="11">
    <queryTableFields count="9">
      <queryTableField id="9" name="File" tableColumnId="9"/>
      <queryTableField id="1" name="X1" tableColumnId="1"/>
      <queryTableField id="2" name="Y1" tableColumnId="2"/>
      <queryTableField id="3" name="X2" tableColumnId="3"/>
      <queryTableField id="4" name="Y2" tableColumnId="4"/>
      <queryTableField id="5" name="X3" tableColumnId="5"/>
      <queryTableField id="6" name="Y3" tableColumnId="6"/>
      <queryTableField id="7" name="X4" tableColumnId="7"/>
      <queryTableField id="8" name="Y4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81F34-BB65-4F0B-8339-D24E6019EA6E}" name="test_dir" displayName="test_dir" ref="A1:E37" tableType="queryTable" totalsRowShown="0">
  <autoFilter ref="A1:E37" xr:uid="{F5BAE4C8-EE0E-4164-A3DF-EE9472F6B1DA}"/>
  <tableColumns count="5">
    <tableColumn id="1" xr3:uid="{DD1234BD-CFE7-4CD8-A3D5-061687F1B8C2}" uniqueName="1" name="File" queryTableFieldId="1" dataDxfId="0"/>
    <tableColumn id="2" xr3:uid="{4BC52CC0-AE51-4547-BE13-15674B0054A1}" uniqueName="2" name="X1" queryTableFieldId="2"/>
    <tableColumn id="3" xr3:uid="{F7A05AA6-311E-4C92-9938-E3C3E15D9294}" uniqueName="3" name="Y1" queryTableFieldId="3"/>
    <tableColumn id="4" xr3:uid="{9D9F7B38-EAB9-4F4F-B6E0-E56AED1E73CF}" uniqueName="4" name="X2" queryTableFieldId="4"/>
    <tableColumn id="5" xr3:uid="{76827515-75B8-49F1-A9DF-76B44F78502D}" uniqueName="5" name="Y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F4EF-F49A-412A-802E-9FADC2D3A5E6}" name="test" displayName="test" ref="A1:I51" tableType="queryTable" totalsRowShown="0">
  <autoFilter ref="A1:I51" xr:uid="{755C89A5-755F-4A42-A634-E97F5A7120B9}"/>
  <tableColumns count="9">
    <tableColumn id="9" xr3:uid="{D5983F30-BEF6-426C-B491-D20CDF158AC9}" uniqueName="9" name="File" queryTableFieldId="9" dataDxfId="9"/>
    <tableColumn id="1" xr3:uid="{F110FB2C-7F54-4ACF-98E8-4671ADFBF667}" uniqueName="1" name="X1" queryTableFieldId="1" dataDxfId="8"/>
    <tableColumn id="2" xr3:uid="{BFC0E618-3A96-4345-8E42-B8B41BB45AE7}" uniqueName="2" name="Y1" queryTableFieldId="2" dataDxfId="7"/>
    <tableColumn id="3" xr3:uid="{C22E858B-9D21-4124-BC8C-493ECA991C6B}" uniqueName="3" name="X2" queryTableFieldId="3" dataDxfId="6"/>
    <tableColumn id="4" xr3:uid="{B45F97D9-6DE6-405F-A2AF-489A309358DF}" uniqueName="4" name="Y2" queryTableFieldId="4" dataDxfId="5"/>
    <tableColumn id="5" xr3:uid="{4A278797-3EE3-46F5-B8FE-C4330C13D1E4}" uniqueName="5" name="X3" queryTableFieldId="5" dataDxfId="4"/>
    <tableColumn id="6" xr3:uid="{BF4EB67E-03E8-4C90-87B9-755D10534C81}" uniqueName="6" name="Y3" queryTableFieldId="6" dataDxfId="3"/>
    <tableColumn id="7" xr3:uid="{B9882A2A-5BEE-408D-9E65-9F3C2E1CB4FA}" uniqueName="7" name="X4" queryTableFieldId="7" dataDxfId="2"/>
    <tableColumn id="8" xr3:uid="{EC9ACDBA-3A4E-469F-B2B5-CF8DABC1B595}" uniqueName="8" name="Y4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D04-6D62-4EB2-9D09-FC4FC30AED36}">
  <dimension ref="A1:G37"/>
  <sheetViews>
    <sheetView topLeftCell="A11" workbookViewId="0">
      <selection activeCell="D28" activeCellId="2" sqref="A28 B28 D28"/>
    </sheetView>
  </sheetViews>
  <sheetFormatPr defaultRowHeight="15.35"/>
  <cols>
    <col min="1" max="1" width="12.109375" bestFit="1" customWidth="1"/>
    <col min="2" max="5" width="5" bestFit="1" customWidth="1"/>
  </cols>
  <sheetData>
    <row r="1" spans="1:7">
      <c r="A1" t="s">
        <v>20</v>
      </c>
      <c r="B1" t="s">
        <v>7</v>
      </c>
      <c r="C1" t="s">
        <v>0</v>
      </c>
      <c r="D1" t="s">
        <v>1</v>
      </c>
      <c r="E1" t="s">
        <v>2</v>
      </c>
      <c r="G1" t="s">
        <v>19</v>
      </c>
    </row>
    <row r="2" spans="1:7">
      <c r="A2" s="3" t="s">
        <v>71</v>
      </c>
      <c r="B2">
        <v>2921</v>
      </c>
      <c r="C2">
        <v>1349</v>
      </c>
      <c r="D2">
        <v>3034</v>
      </c>
      <c r="E2">
        <v>1349</v>
      </c>
      <c r="G2" s="2" t="str">
        <f ca="1">LEFT(CELL("filename"),FIND("[",CELL("filename"))-1)&amp;"test_dir.csv"</f>
        <v>C:\Users\Mathias\Documents\GitHub\AAU-P5-Project\imagecal_test\test_dir.csv</v>
      </c>
    </row>
    <row r="3" spans="1:7">
      <c r="A3" s="3" t="s">
        <v>72</v>
      </c>
      <c r="B3">
        <v>2891</v>
      </c>
      <c r="C3">
        <v>1394</v>
      </c>
      <c r="D3">
        <v>3019</v>
      </c>
      <c r="E3">
        <v>1394</v>
      </c>
    </row>
    <row r="4" spans="1:7">
      <c r="A4" s="3" t="s">
        <v>73</v>
      </c>
      <c r="B4">
        <v>2906</v>
      </c>
      <c r="C4">
        <v>1353</v>
      </c>
      <c r="D4">
        <v>3025</v>
      </c>
      <c r="E4">
        <v>1353</v>
      </c>
    </row>
    <row r="5" spans="1:7">
      <c r="A5" s="3" t="s">
        <v>74</v>
      </c>
      <c r="B5">
        <v>3763</v>
      </c>
      <c r="C5">
        <v>1350</v>
      </c>
      <c r="D5">
        <v>3880</v>
      </c>
      <c r="E5">
        <v>1350</v>
      </c>
    </row>
    <row r="6" spans="1:7">
      <c r="A6" s="3" t="s">
        <v>75</v>
      </c>
      <c r="B6">
        <v>3738</v>
      </c>
      <c r="C6">
        <v>1451</v>
      </c>
      <c r="D6">
        <v>3870</v>
      </c>
      <c r="E6">
        <v>1451</v>
      </c>
    </row>
    <row r="7" spans="1:7">
      <c r="A7" s="3" t="s">
        <v>76</v>
      </c>
      <c r="B7">
        <v>3720</v>
      </c>
      <c r="C7">
        <v>1451</v>
      </c>
      <c r="D7">
        <v>3842</v>
      </c>
      <c r="E7">
        <v>1451</v>
      </c>
    </row>
    <row r="8" spans="1:7">
      <c r="A8" s="3" t="s">
        <v>77</v>
      </c>
      <c r="B8">
        <v>4470</v>
      </c>
      <c r="C8">
        <v>1425</v>
      </c>
      <c r="D8">
        <v>4607</v>
      </c>
      <c r="E8">
        <v>1425</v>
      </c>
    </row>
    <row r="9" spans="1:7">
      <c r="A9" s="3" t="s">
        <v>78</v>
      </c>
      <c r="B9">
        <v>4466</v>
      </c>
      <c r="C9">
        <v>1423</v>
      </c>
      <c r="D9">
        <v>4600</v>
      </c>
      <c r="E9">
        <v>1423</v>
      </c>
    </row>
    <row r="10" spans="1:7">
      <c r="A10" s="3" t="s">
        <v>79</v>
      </c>
      <c r="B10">
        <v>4512</v>
      </c>
      <c r="C10">
        <v>1420</v>
      </c>
      <c r="D10">
        <v>4646</v>
      </c>
      <c r="E10">
        <v>1420</v>
      </c>
    </row>
    <row r="11" spans="1:7">
      <c r="A11" s="3" t="s">
        <v>80</v>
      </c>
      <c r="B11">
        <v>5328</v>
      </c>
      <c r="C11">
        <v>1380</v>
      </c>
      <c r="D11">
        <v>5466</v>
      </c>
      <c r="E11">
        <v>1380</v>
      </c>
    </row>
    <row r="12" spans="1:7">
      <c r="A12" s="3" t="s">
        <v>81</v>
      </c>
      <c r="B12">
        <v>5386</v>
      </c>
      <c r="C12">
        <v>1376</v>
      </c>
      <c r="D12">
        <v>5523</v>
      </c>
      <c r="E12">
        <v>1376</v>
      </c>
    </row>
    <row r="13" spans="1:7">
      <c r="A13" s="3" t="s">
        <v>82</v>
      </c>
      <c r="B13">
        <v>5352</v>
      </c>
      <c r="C13">
        <v>1383</v>
      </c>
      <c r="D13">
        <v>5493</v>
      </c>
      <c r="E13">
        <v>1383</v>
      </c>
    </row>
    <row r="14" spans="1:7">
      <c r="A14" s="3" t="s">
        <v>83</v>
      </c>
      <c r="B14">
        <v>2920</v>
      </c>
      <c r="C14">
        <v>1717</v>
      </c>
      <c r="D14">
        <v>2980</v>
      </c>
      <c r="E14">
        <v>1717</v>
      </c>
    </row>
    <row r="15" spans="1:7">
      <c r="A15" s="3" t="s">
        <v>84</v>
      </c>
      <c r="B15">
        <v>2891</v>
      </c>
      <c r="C15">
        <v>1726</v>
      </c>
      <c r="D15">
        <v>2952</v>
      </c>
      <c r="E15">
        <v>1726</v>
      </c>
    </row>
    <row r="16" spans="1:7">
      <c r="A16" s="3" t="s">
        <v>85</v>
      </c>
      <c r="B16">
        <v>2974</v>
      </c>
      <c r="C16">
        <v>1724</v>
      </c>
      <c r="D16">
        <v>3032</v>
      </c>
      <c r="E16">
        <v>1724</v>
      </c>
    </row>
    <row r="17" spans="1:5">
      <c r="A17" s="3" t="s">
        <v>86</v>
      </c>
      <c r="B17">
        <v>3801</v>
      </c>
      <c r="C17">
        <v>1711</v>
      </c>
      <c r="D17">
        <v>3866</v>
      </c>
      <c r="E17">
        <v>1711</v>
      </c>
    </row>
    <row r="18" spans="1:5">
      <c r="A18" s="3" t="s">
        <v>87</v>
      </c>
      <c r="B18">
        <v>3796</v>
      </c>
      <c r="C18">
        <v>1715</v>
      </c>
      <c r="D18">
        <v>3862</v>
      </c>
      <c r="E18">
        <v>1715</v>
      </c>
    </row>
    <row r="19" spans="1:5">
      <c r="A19" s="3" t="s">
        <v>88</v>
      </c>
      <c r="B19">
        <v>3769</v>
      </c>
      <c r="C19">
        <v>1716</v>
      </c>
      <c r="D19">
        <v>3834</v>
      </c>
      <c r="E19">
        <v>1716</v>
      </c>
    </row>
    <row r="20" spans="1:5">
      <c r="A20" s="3" t="s">
        <v>89</v>
      </c>
      <c r="B20">
        <v>4619</v>
      </c>
      <c r="C20">
        <v>1706</v>
      </c>
      <c r="D20">
        <v>4684</v>
      </c>
      <c r="E20">
        <v>1706</v>
      </c>
    </row>
    <row r="21" spans="1:5">
      <c r="A21" s="3" t="s">
        <v>90</v>
      </c>
      <c r="B21">
        <v>4591</v>
      </c>
      <c r="C21">
        <v>1336</v>
      </c>
      <c r="D21">
        <v>4667</v>
      </c>
      <c r="E21">
        <v>1336</v>
      </c>
    </row>
    <row r="22" spans="1:5">
      <c r="A22" s="3" t="s">
        <v>91</v>
      </c>
      <c r="B22">
        <v>4622</v>
      </c>
      <c r="C22">
        <v>1576</v>
      </c>
      <c r="D22">
        <v>4687</v>
      </c>
      <c r="E22">
        <v>1576</v>
      </c>
    </row>
    <row r="23" spans="1:5">
      <c r="A23" s="3" t="s">
        <v>92</v>
      </c>
      <c r="B23">
        <v>5593</v>
      </c>
      <c r="C23">
        <v>1669</v>
      </c>
      <c r="D23">
        <v>5672</v>
      </c>
      <c r="E23">
        <v>1669</v>
      </c>
    </row>
    <row r="24" spans="1:5">
      <c r="A24" s="3" t="s">
        <v>93</v>
      </c>
      <c r="B24">
        <v>5544</v>
      </c>
      <c r="C24">
        <v>1671</v>
      </c>
      <c r="D24">
        <v>5622</v>
      </c>
      <c r="E24">
        <v>1671</v>
      </c>
    </row>
    <row r="25" spans="1:5">
      <c r="A25" s="3" t="s">
        <v>94</v>
      </c>
      <c r="B25">
        <v>5534</v>
      </c>
      <c r="C25">
        <v>1664</v>
      </c>
      <c r="D25">
        <v>5613</v>
      </c>
      <c r="E25">
        <v>1664</v>
      </c>
    </row>
    <row r="26" spans="1:5">
      <c r="A26" s="3" t="s">
        <v>95</v>
      </c>
      <c r="B26">
        <v>2925</v>
      </c>
      <c r="C26">
        <v>1800</v>
      </c>
      <c r="D26">
        <v>2965</v>
      </c>
      <c r="E26">
        <v>1800</v>
      </c>
    </row>
    <row r="27" spans="1:5">
      <c r="A27" s="3" t="s">
        <v>96</v>
      </c>
      <c r="B27">
        <v>2927</v>
      </c>
      <c r="C27">
        <v>1812</v>
      </c>
      <c r="D27">
        <v>2967</v>
      </c>
      <c r="E27">
        <v>1812</v>
      </c>
    </row>
    <row r="28" spans="1:5">
      <c r="A28" s="3" t="s">
        <v>97</v>
      </c>
      <c r="B28">
        <v>2980</v>
      </c>
      <c r="C28">
        <v>1783</v>
      </c>
      <c r="D28">
        <v>3020</v>
      </c>
      <c r="E28">
        <v>1783</v>
      </c>
    </row>
    <row r="29" spans="1:5">
      <c r="A29" s="3" t="s">
        <v>98</v>
      </c>
      <c r="B29">
        <v>3827</v>
      </c>
      <c r="C29">
        <v>1793</v>
      </c>
      <c r="D29">
        <v>3868</v>
      </c>
      <c r="E29">
        <v>1793</v>
      </c>
    </row>
    <row r="30" spans="1:5">
      <c r="A30" s="3" t="s">
        <v>99</v>
      </c>
      <c r="B30">
        <v>3776</v>
      </c>
      <c r="C30">
        <v>1804</v>
      </c>
      <c r="D30">
        <v>3818</v>
      </c>
      <c r="E30">
        <v>1804</v>
      </c>
    </row>
    <row r="31" spans="1:5">
      <c r="A31" s="3" t="s">
        <v>100</v>
      </c>
      <c r="B31">
        <v>3722</v>
      </c>
      <c r="C31">
        <v>1498</v>
      </c>
      <c r="D31">
        <v>3767</v>
      </c>
      <c r="E31">
        <v>1498</v>
      </c>
    </row>
    <row r="32" spans="1:5">
      <c r="A32" s="3" t="s">
        <v>101</v>
      </c>
      <c r="B32">
        <v>4561</v>
      </c>
      <c r="C32">
        <v>1784</v>
      </c>
      <c r="D32">
        <v>4608</v>
      </c>
      <c r="E32">
        <v>1784</v>
      </c>
    </row>
    <row r="33" spans="1:5">
      <c r="A33" s="3" t="s">
        <v>102</v>
      </c>
      <c r="B33">
        <v>4580</v>
      </c>
      <c r="C33">
        <v>1780</v>
      </c>
      <c r="D33">
        <v>4627</v>
      </c>
      <c r="E33">
        <v>1780</v>
      </c>
    </row>
    <row r="34" spans="1:5">
      <c r="A34" s="3" t="s">
        <v>103</v>
      </c>
      <c r="B34">
        <v>4664</v>
      </c>
      <c r="C34">
        <v>1784</v>
      </c>
      <c r="D34">
        <v>4711</v>
      </c>
      <c r="E34">
        <v>1784</v>
      </c>
    </row>
    <row r="35" spans="1:5">
      <c r="A35" s="3" t="s">
        <v>104</v>
      </c>
      <c r="B35">
        <v>5614</v>
      </c>
      <c r="C35">
        <v>1761</v>
      </c>
      <c r="D35">
        <v>5664</v>
      </c>
      <c r="E35">
        <v>1761</v>
      </c>
    </row>
    <row r="36" spans="1:5">
      <c r="A36" s="3" t="s">
        <v>105</v>
      </c>
      <c r="B36">
        <v>5592</v>
      </c>
      <c r="C36">
        <v>1765</v>
      </c>
      <c r="D36">
        <v>5644</v>
      </c>
      <c r="E36">
        <v>1765</v>
      </c>
    </row>
    <row r="37" spans="1:5">
      <c r="A37" s="3" t="s">
        <v>106</v>
      </c>
      <c r="B37">
        <v>5592</v>
      </c>
      <c r="C37">
        <v>1757</v>
      </c>
      <c r="D37">
        <v>5643</v>
      </c>
      <c r="E37">
        <v>1757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859E-DB35-42D8-AF3F-6191ED2397C3}">
  <dimension ref="A1:K51"/>
  <sheetViews>
    <sheetView workbookViewId="0">
      <selection sqref="A1:I51"/>
    </sheetView>
  </sheetViews>
  <sheetFormatPr defaultRowHeight="15.35"/>
  <cols>
    <col min="1" max="1" width="10.77734375" bestFit="1" customWidth="1"/>
    <col min="2" max="9" width="5" bestFit="1" customWidth="1"/>
    <col min="11" max="11" width="9.109375" customWidth="1"/>
  </cols>
  <sheetData>
    <row r="1" spans="1:11">
      <c r="A1" t="s">
        <v>20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19</v>
      </c>
    </row>
    <row r="2" spans="1:11">
      <c r="A2" s="3" t="s">
        <v>21</v>
      </c>
      <c r="B2" s="3">
        <v>3150</v>
      </c>
      <c r="C2" s="3">
        <v>1725</v>
      </c>
      <c r="D2" s="3">
        <v>3218</v>
      </c>
      <c r="E2" s="3">
        <v>1725</v>
      </c>
      <c r="F2" s="3">
        <v>3150</v>
      </c>
      <c r="G2" s="3">
        <v>2184</v>
      </c>
      <c r="H2" s="3">
        <v>3218</v>
      </c>
      <c r="I2" s="3">
        <v>2184</v>
      </c>
      <c r="K2" s="2" t="str">
        <f ca="1">LEFT(CELL("filename"),FIND("[",CELL("filename"))-1)&amp;"test.csv"</f>
        <v>C:\Users\Mathias\Documents\GitHub\AAU-P5-Project\imagecal_test\test.csv</v>
      </c>
    </row>
    <row r="3" spans="1:11">
      <c r="A3" s="3" t="s">
        <v>22</v>
      </c>
      <c r="B3" s="3">
        <v>2994</v>
      </c>
      <c r="C3" s="3">
        <v>1709</v>
      </c>
      <c r="D3" s="3">
        <v>3055</v>
      </c>
      <c r="E3" s="3">
        <v>1709</v>
      </c>
      <c r="F3" s="3">
        <v>2994</v>
      </c>
      <c r="G3" s="3">
        <v>2164</v>
      </c>
      <c r="H3" s="3">
        <v>3055</v>
      </c>
      <c r="I3" s="3">
        <v>2164</v>
      </c>
    </row>
    <row r="4" spans="1:11">
      <c r="A4" s="3" t="s">
        <v>23</v>
      </c>
      <c r="B4" s="3">
        <v>3094</v>
      </c>
      <c r="C4" s="3">
        <v>1707</v>
      </c>
      <c r="D4" s="3">
        <v>3146</v>
      </c>
      <c r="E4" s="3">
        <v>1707</v>
      </c>
      <c r="F4" s="3">
        <v>3094</v>
      </c>
      <c r="G4" s="3">
        <v>2167</v>
      </c>
      <c r="H4" s="3">
        <v>3146</v>
      </c>
      <c r="I4" s="3">
        <v>2167</v>
      </c>
    </row>
    <row r="5" spans="1:11">
      <c r="A5" s="3" t="s">
        <v>24</v>
      </c>
      <c r="B5" s="3">
        <v>2961</v>
      </c>
      <c r="C5" s="3">
        <v>1709</v>
      </c>
      <c r="D5" s="3">
        <v>3023</v>
      </c>
      <c r="E5" s="3">
        <v>1709</v>
      </c>
      <c r="F5" s="3">
        <v>2961</v>
      </c>
      <c r="G5" s="3">
        <v>2170</v>
      </c>
      <c r="H5" s="3">
        <v>3023</v>
      </c>
      <c r="I5" s="3">
        <v>2170</v>
      </c>
    </row>
    <row r="6" spans="1:11">
      <c r="A6" s="3" t="s">
        <v>25</v>
      </c>
      <c r="B6" s="3">
        <v>2946</v>
      </c>
      <c r="C6" s="3">
        <v>1711</v>
      </c>
      <c r="D6" s="3">
        <v>3005</v>
      </c>
      <c r="E6" s="3">
        <v>1711</v>
      </c>
      <c r="F6" s="3">
        <v>2946</v>
      </c>
      <c r="G6" s="3">
        <v>2167</v>
      </c>
      <c r="H6" s="3">
        <v>3005</v>
      </c>
      <c r="I6" s="3">
        <v>2167</v>
      </c>
    </row>
    <row r="7" spans="1:11">
      <c r="A7" s="3" t="s">
        <v>26</v>
      </c>
      <c r="B7" s="3">
        <v>3002</v>
      </c>
      <c r="C7" s="3">
        <v>1791</v>
      </c>
      <c r="D7" s="3">
        <v>3048</v>
      </c>
      <c r="E7" s="3">
        <v>1791</v>
      </c>
      <c r="F7" s="3">
        <v>3002</v>
      </c>
      <c r="G7" s="3">
        <v>2096</v>
      </c>
      <c r="H7" s="3">
        <v>3048</v>
      </c>
      <c r="I7" s="3">
        <v>2096</v>
      </c>
    </row>
    <row r="8" spans="1:11">
      <c r="A8" s="3" t="s">
        <v>27</v>
      </c>
      <c r="B8" s="3">
        <v>2999</v>
      </c>
      <c r="C8" s="3">
        <v>1800</v>
      </c>
      <c r="D8" s="3">
        <v>3044</v>
      </c>
      <c r="E8" s="3">
        <v>1800</v>
      </c>
      <c r="F8" s="3">
        <v>2999</v>
      </c>
      <c r="G8" s="3">
        <v>2104</v>
      </c>
      <c r="H8" s="3">
        <v>3044</v>
      </c>
      <c r="I8" s="3">
        <v>2104</v>
      </c>
    </row>
    <row r="9" spans="1:11">
      <c r="A9" s="3" t="s">
        <v>28</v>
      </c>
      <c r="B9" s="3">
        <v>3009</v>
      </c>
      <c r="C9" s="3">
        <v>1790</v>
      </c>
      <c r="D9" s="3">
        <v>3054</v>
      </c>
      <c r="E9" s="3">
        <v>1790</v>
      </c>
      <c r="F9" s="3">
        <v>3009</v>
      </c>
      <c r="G9" s="3">
        <v>2102</v>
      </c>
      <c r="H9" s="3">
        <v>3054</v>
      </c>
      <c r="I9" s="3">
        <v>2102</v>
      </c>
    </row>
    <row r="10" spans="1:11">
      <c r="A10" s="3" t="s">
        <v>29</v>
      </c>
      <c r="B10" s="3">
        <v>3012</v>
      </c>
      <c r="C10" s="3">
        <v>1802</v>
      </c>
      <c r="D10" s="3">
        <v>3054</v>
      </c>
      <c r="E10" s="3">
        <v>1802</v>
      </c>
      <c r="F10" s="3">
        <v>3012</v>
      </c>
      <c r="G10" s="3">
        <v>2110</v>
      </c>
      <c r="H10" s="3">
        <v>3054</v>
      </c>
      <c r="I10" s="3">
        <v>2110</v>
      </c>
    </row>
    <row r="11" spans="1:11">
      <c r="A11" s="3" t="s">
        <v>30</v>
      </c>
      <c r="B11" s="3">
        <v>3133</v>
      </c>
      <c r="C11" s="3">
        <v>1802</v>
      </c>
      <c r="D11" s="3">
        <v>3178</v>
      </c>
      <c r="E11" s="3">
        <v>1802</v>
      </c>
      <c r="F11" s="3">
        <v>3133</v>
      </c>
      <c r="G11" s="3">
        <v>2110</v>
      </c>
      <c r="H11" s="3">
        <v>3178</v>
      </c>
      <c r="I11" s="3">
        <v>2110</v>
      </c>
    </row>
    <row r="12" spans="1:11">
      <c r="A12" s="3" t="s">
        <v>31</v>
      </c>
      <c r="B12" s="3">
        <v>3073</v>
      </c>
      <c r="C12" s="3">
        <v>1855</v>
      </c>
      <c r="D12" s="3">
        <v>3109</v>
      </c>
      <c r="E12" s="3">
        <v>1855</v>
      </c>
      <c r="F12" s="3">
        <v>3073</v>
      </c>
      <c r="G12" s="3">
        <v>2088</v>
      </c>
      <c r="H12" s="3">
        <v>3109</v>
      </c>
      <c r="I12" s="3">
        <v>2088</v>
      </c>
    </row>
    <row r="13" spans="1:11">
      <c r="A13" s="3" t="s">
        <v>32</v>
      </c>
      <c r="B13" s="3">
        <v>2946</v>
      </c>
      <c r="C13" s="3">
        <v>1862</v>
      </c>
      <c r="D13" s="3">
        <v>2978</v>
      </c>
      <c r="E13" s="3">
        <v>1862</v>
      </c>
      <c r="F13" s="3">
        <v>2946</v>
      </c>
      <c r="G13" s="3">
        <v>2090</v>
      </c>
      <c r="H13" s="3">
        <v>2978</v>
      </c>
      <c r="I13" s="3">
        <v>2090</v>
      </c>
    </row>
    <row r="14" spans="1:11">
      <c r="A14" s="3" t="s">
        <v>33</v>
      </c>
      <c r="B14" s="3">
        <v>3148</v>
      </c>
      <c r="C14" s="3">
        <v>1857</v>
      </c>
      <c r="D14" s="3">
        <v>3183</v>
      </c>
      <c r="E14" s="3">
        <v>1857</v>
      </c>
      <c r="F14" s="3">
        <v>3148</v>
      </c>
      <c r="G14" s="3">
        <v>2089</v>
      </c>
      <c r="H14" s="3">
        <v>3183</v>
      </c>
      <c r="I14" s="3">
        <v>2089</v>
      </c>
    </row>
    <row r="15" spans="1:11">
      <c r="A15" s="3" t="s">
        <v>34</v>
      </c>
      <c r="B15" s="3">
        <v>3021</v>
      </c>
      <c r="C15" s="3">
        <v>1861</v>
      </c>
      <c r="D15" s="3">
        <v>3057</v>
      </c>
      <c r="E15" s="3">
        <v>1861</v>
      </c>
      <c r="F15" s="3">
        <v>3021</v>
      </c>
      <c r="G15" s="3">
        <v>2091</v>
      </c>
      <c r="H15" s="3">
        <v>3057</v>
      </c>
      <c r="I15" s="3">
        <v>2091</v>
      </c>
    </row>
    <row r="16" spans="1:11">
      <c r="A16" s="3" t="s">
        <v>35</v>
      </c>
      <c r="B16" s="3">
        <v>3023</v>
      </c>
      <c r="C16" s="3">
        <v>1850</v>
      </c>
      <c r="D16" s="3">
        <v>3057</v>
      </c>
      <c r="E16" s="3">
        <v>1850</v>
      </c>
      <c r="F16" s="3">
        <v>3023</v>
      </c>
      <c r="G16" s="3">
        <v>2085</v>
      </c>
      <c r="H16" s="3">
        <v>3057</v>
      </c>
      <c r="I16" s="3">
        <v>2085</v>
      </c>
    </row>
    <row r="17" spans="1:9">
      <c r="A17" s="3" t="s">
        <v>36</v>
      </c>
      <c r="B17" s="3">
        <v>2757</v>
      </c>
      <c r="C17" s="3">
        <v>962</v>
      </c>
      <c r="D17" s="3">
        <v>2986</v>
      </c>
      <c r="E17" s="3">
        <v>962</v>
      </c>
      <c r="F17" s="3">
        <v>2757</v>
      </c>
      <c r="G17" s="3">
        <v>2666</v>
      </c>
      <c r="H17" s="3">
        <v>2986</v>
      </c>
      <c r="I17" s="3">
        <v>2666</v>
      </c>
    </row>
    <row r="18" spans="1:9">
      <c r="A18" s="3" t="s">
        <v>37</v>
      </c>
      <c r="B18" s="3">
        <v>2716</v>
      </c>
      <c r="C18" s="3">
        <v>962</v>
      </c>
      <c r="D18" s="3">
        <v>2941</v>
      </c>
      <c r="E18" s="3">
        <v>962</v>
      </c>
      <c r="F18" s="3">
        <v>2716</v>
      </c>
      <c r="G18" s="3">
        <v>2647</v>
      </c>
      <c r="H18" s="3">
        <v>2941</v>
      </c>
      <c r="I18" s="3">
        <v>2647</v>
      </c>
    </row>
    <row r="19" spans="1:9">
      <c r="A19" s="3" t="s">
        <v>38</v>
      </c>
      <c r="B19" s="3">
        <v>2747</v>
      </c>
      <c r="C19" s="3">
        <v>964</v>
      </c>
      <c r="D19" s="3">
        <v>2971</v>
      </c>
      <c r="E19" s="3">
        <v>964</v>
      </c>
      <c r="F19" s="3">
        <v>2747</v>
      </c>
      <c r="G19" s="3">
        <v>2644</v>
      </c>
      <c r="H19" s="3">
        <v>2971</v>
      </c>
      <c r="I19" s="3">
        <v>2644</v>
      </c>
    </row>
    <row r="20" spans="1:9">
      <c r="A20" s="3" t="s">
        <v>39</v>
      </c>
      <c r="B20" s="3">
        <v>2616</v>
      </c>
      <c r="C20" s="3">
        <v>958</v>
      </c>
      <c r="D20" s="3">
        <v>2896</v>
      </c>
      <c r="E20" s="3">
        <v>958</v>
      </c>
      <c r="F20" s="3">
        <v>2616</v>
      </c>
      <c r="G20" s="3">
        <v>2675</v>
      </c>
      <c r="H20" s="3">
        <v>2896</v>
      </c>
      <c r="I20" s="3">
        <v>2675</v>
      </c>
    </row>
    <row r="21" spans="1:9">
      <c r="A21" s="3" t="s">
        <v>40</v>
      </c>
      <c r="B21" s="3">
        <v>2691</v>
      </c>
      <c r="C21" s="3">
        <v>959</v>
      </c>
      <c r="D21" s="3">
        <v>2931</v>
      </c>
      <c r="E21" s="3">
        <v>959</v>
      </c>
      <c r="F21" s="3">
        <v>2691</v>
      </c>
      <c r="G21" s="3">
        <v>2649</v>
      </c>
      <c r="H21" s="3">
        <v>2931</v>
      </c>
      <c r="I21" s="3">
        <v>2649</v>
      </c>
    </row>
    <row r="22" spans="1:9">
      <c r="A22" s="3" t="s">
        <v>41</v>
      </c>
      <c r="B22" s="3">
        <v>2872</v>
      </c>
      <c r="C22" s="3">
        <v>1894</v>
      </c>
      <c r="D22" s="3">
        <v>2899</v>
      </c>
      <c r="E22" s="3">
        <v>1894</v>
      </c>
      <c r="F22" s="3">
        <v>2872</v>
      </c>
      <c r="G22" s="3">
        <v>2078</v>
      </c>
      <c r="H22" s="3">
        <v>2899</v>
      </c>
      <c r="I22" s="3">
        <v>2078</v>
      </c>
    </row>
    <row r="23" spans="1:9">
      <c r="A23" s="3" t="s">
        <v>42</v>
      </c>
      <c r="B23" s="3">
        <v>2923</v>
      </c>
      <c r="C23" s="3">
        <v>1880</v>
      </c>
      <c r="D23" s="3">
        <v>2954</v>
      </c>
      <c r="E23" s="3">
        <v>1880</v>
      </c>
      <c r="F23" s="3">
        <v>2923</v>
      </c>
      <c r="G23" s="3">
        <v>2067</v>
      </c>
      <c r="H23" s="3">
        <v>2954</v>
      </c>
      <c r="I23" s="3">
        <v>2067</v>
      </c>
    </row>
    <row r="24" spans="1:9">
      <c r="A24" s="3" t="s">
        <v>43</v>
      </c>
      <c r="B24" s="3">
        <v>2955</v>
      </c>
      <c r="C24" s="3">
        <v>1883</v>
      </c>
      <c r="D24" s="3">
        <v>2986</v>
      </c>
      <c r="E24" s="3">
        <v>1883</v>
      </c>
      <c r="F24" s="3">
        <v>2955</v>
      </c>
      <c r="G24" s="3">
        <v>2071</v>
      </c>
      <c r="H24" s="3">
        <v>2986</v>
      </c>
      <c r="I24" s="3">
        <v>2071</v>
      </c>
    </row>
    <row r="25" spans="1:9">
      <c r="A25" s="3" t="s">
        <v>44</v>
      </c>
      <c r="B25" s="3">
        <v>2984</v>
      </c>
      <c r="C25" s="3">
        <v>1879</v>
      </c>
      <c r="D25" s="3">
        <v>3010</v>
      </c>
      <c r="E25" s="3">
        <v>1879</v>
      </c>
      <c r="F25" s="3">
        <v>2984</v>
      </c>
      <c r="G25" s="3">
        <v>2071</v>
      </c>
      <c r="H25" s="3">
        <v>3010</v>
      </c>
      <c r="I25" s="3">
        <v>2071</v>
      </c>
    </row>
    <row r="26" spans="1:9">
      <c r="A26" s="3" t="s">
        <v>45</v>
      </c>
      <c r="B26" s="3">
        <v>3038</v>
      </c>
      <c r="C26" s="3">
        <v>1884</v>
      </c>
      <c r="D26" s="3">
        <v>3070</v>
      </c>
      <c r="E26" s="3">
        <v>1884</v>
      </c>
      <c r="F26" s="3">
        <v>3038</v>
      </c>
      <c r="G26" s="3">
        <v>2072</v>
      </c>
      <c r="H26" s="3">
        <v>3070</v>
      </c>
      <c r="I26" s="3">
        <v>2072</v>
      </c>
    </row>
    <row r="27" spans="1:9">
      <c r="A27" s="3" t="s">
        <v>46</v>
      </c>
      <c r="B27" s="3">
        <v>2949</v>
      </c>
      <c r="C27" s="3">
        <v>1899</v>
      </c>
      <c r="D27" s="3">
        <v>2974</v>
      </c>
      <c r="E27" s="3">
        <v>1899</v>
      </c>
      <c r="F27" s="3">
        <v>2949</v>
      </c>
      <c r="G27" s="3">
        <v>2059</v>
      </c>
      <c r="H27" s="3">
        <v>2974</v>
      </c>
      <c r="I27" s="3">
        <v>2059</v>
      </c>
    </row>
    <row r="28" spans="1:9">
      <c r="A28" s="3" t="s">
        <v>47</v>
      </c>
      <c r="B28" s="3">
        <v>2993</v>
      </c>
      <c r="C28" s="3">
        <v>1901</v>
      </c>
      <c r="D28" s="3">
        <v>3017</v>
      </c>
      <c r="E28" s="3">
        <v>1901</v>
      </c>
      <c r="F28" s="3">
        <v>2993</v>
      </c>
      <c r="G28" s="3">
        <v>2059</v>
      </c>
      <c r="H28" s="3">
        <v>3017</v>
      </c>
      <c r="I28" s="3">
        <v>2059</v>
      </c>
    </row>
    <row r="29" spans="1:9">
      <c r="A29" s="3" t="s">
        <v>48</v>
      </c>
      <c r="B29" s="3">
        <v>2972</v>
      </c>
      <c r="C29" s="3">
        <v>1901</v>
      </c>
      <c r="D29" s="3">
        <v>2995</v>
      </c>
      <c r="E29" s="3">
        <v>1901</v>
      </c>
      <c r="F29" s="3">
        <v>2972</v>
      </c>
      <c r="G29" s="3">
        <v>2060</v>
      </c>
      <c r="H29" s="3">
        <v>2995</v>
      </c>
      <c r="I29" s="3">
        <v>2060</v>
      </c>
    </row>
    <row r="30" spans="1:9">
      <c r="A30" s="3" t="s">
        <v>49</v>
      </c>
      <c r="B30" s="3">
        <v>3003</v>
      </c>
      <c r="C30" s="3">
        <v>1901</v>
      </c>
      <c r="D30" s="3">
        <v>3025</v>
      </c>
      <c r="E30" s="3">
        <v>1901</v>
      </c>
      <c r="F30" s="3">
        <v>3003</v>
      </c>
      <c r="G30" s="3">
        <v>2057</v>
      </c>
      <c r="H30" s="3">
        <v>3025</v>
      </c>
      <c r="I30" s="3">
        <v>2057</v>
      </c>
    </row>
    <row r="31" spans="1:9">
      <c r="A31" s="3" t="s">
        <v>50</v>
      </c>
      <c r="B31" s="3">
        <v>2986</v>
      </c>
      <c r="C31" s="3">
        <v>1902</v>
      </c>
      <c r="D31" s="3">
        <v>3006</v>
      </c>
      <c r="E31" s="3">
        <v>1902</v>
      </c>
      <c r="F31" s="3">
        <v>2986</v>
      </c>
      <c r="G31" s="3">
        <v>2058</v>
      </c>
      <c r="H31" s="3">
        <v>3006</v>
      </c>
      <c r="I31" s="3">
        <v>2058</v>
      </c>
    </row>
    <row r="32" spans="1:9">
      <c r="A32" s="3" t="s">
        <v>51</v>
      </c>
      <c r="B32" s="3">
        <v>3107</v>
      </c>
      <c r="C32" s="3">
        <v>1344</v>
      </c>
      <c r="D32" s="3">
        <v>3292</v>
      </c>
      <c r="E32" s="3">
        <v>1344</v>
      </c>
      <c r="F32" s="3">
        <v>3107</v>
      </c>
      <c r="G32" s="3">
        <v>2449</v>
      </c>
      <c r="H32" s="3">
        <v>3292</v>
      </c>
      <c r="I32" s="3">
        <v>2449</v>
      </c>
    </row>
    <row r="33" spans="1:9">
      <c r="A33" s="3" t="s">
        <v>52</v>
      </c>
      <c r="B33" s="3">
        <v>2903</v>
      </c>
      <c r="C33" s="3">
        <v>1353</v>
      </c>
      <c r="D33" s="3">
        <v>3043</v>
      </c>
      <c r="E33" s="3">
        <v>1353</v>
      </c>
      <c r="F33" s="3">
        <v>2903</v>
      </c>
      <c r="G33" s="3">
        <v>2452</v>
      </c>
      <c r="H33" s="3">
        <v>3043</v>
      </c>
      <c r="I33" s="3">
        <v>2452</v>
      </c>
    </row>
    <row r="34" spans="1:9">
      <c r="A34" s="3" t="s">
        <v>53</v>
      </c>
      <c r="B34" s="3">
        <v>2739</v>
      </c>
      <c r="C34" s="3">
        <v>1350</v>
      </c>
      <c r="D34" s="3">
        <v>2886</v>
      </c>
      <c r="E34" s="3">
        <v>1350</v>
      </c>
      <c r="F34" s="3">
        <v>2739</v>
      </c>
      <c r="G34" s="3">
        <v>2450</v>
      </c>
      <c r="H34" s="3">
        <v>2886</v>
      </c>
      <c r="I34" s="3">
        <v>2450</v>
      </c>
    </row>
    <row r="35" spans="1:9">
      <c r="A35" s="3" t="s">
        <v>54</v>
      </c>
      <c r="B35" s="3">
        <v>2675</v>
      </c>
      <c r="C35" s="3">
        <v>1352</v>
      </c>
      <c r="D35" s="3">
        <v>2882</v>
      </c>
      <c r="E35" s="3">
        <v>1352</v>
      </c>
      <c r="F35" s="3">
        <v>2675</v>
      </c>
      <c r="G35" s="3">
        <v>2458</v>
      </c>
      <c r="H35" s="3">
        <v>2882</v>
      </c>
      <c r="I35" s="3">
        <v>2458</v>
      </c>
    </row>
    <row r="36" spans="1:9">
      <c r="A36" s="3" t="s">
        <v>55</v>
      </c>
      <c r="B36" s="3">
        <v>2965</v>
      </c>
      <c r="C36" s="3">
        <v>1341</v>
      </c>
      <c r="D36" s="3">
        <v>3106</v>
      </c>
      <c r="E36" s="3">
        <v>1341</v>
      </c>
      <c r="F36" s="3">
        <v>2965</v>
      </c>
      <c r="G36" s="3">
        <v>2447</v>
      </c>
      <c r="H36" s="3">
        <v>3106</v>
      </c>
      <c r="I36" s="3">
        <v>2447</v>
      </c>
    </row>
    <row r="37" spans="1:9">
      <c r="A37" s="3" t="s">
        <v>56</v>
      </c>
      <c r="B37" s="3">
        <v>3010</v>
      </c>
      <c r="C37" s="3">
        <v>1912</v>
      </c>
      <c r="D37" s="3">
        <v>3034</v>
      </c>
      <c r="E37" s="3">
        <v>1912</v>
      </c>
      <c r="F37" s="3">
        <v>3010</v>
      </c>
      <c r="G37" s="3">
        <v>2034</v>
      </c>
      <c r="H37" s="3">
        <v>3034</v>
      </c>
      <c r="I37" s="3">
        <v>2034</v>
      </c>
    </row>
    <row r="38" spans="1:9">
      <c r="A38" s="3" t="s">
        <v>57</v>
      </c>
      <c r="B38" s="3">
        <v>2960</v>
      </c>
      <c r="C38" s="3">
        <v>1908</v>
      </c>
      <c r="D38" s="3">
        <v>2979</v>
      </c>
      <c r="E38" s="3">
        <v>1908</v>
      </c>
      <c r="F38" s="3">
        <v>2960</v>
      </c>
      <c r="G38" s="3">
        <v>2036</v>
      </c>
      <c r="H38" s="3">
        <v>2979</v>
      </c>
      <c r="I38" s="3">
        <v>2036</v>
      </c>
    </row>
    <row r="39" spans="1:9">
      <c r="A39" s="3" t="s">
        <v>58</v>
      </c>
      <c r="B39" s="3">
        <v>3000</v>
      </c>
      <c r="C39" s="3">
        <v>1905</v>
      </c>
      <c r="D39" s="3">
        <v>3016</v>
      </c>
      <c r="E39" s="3">
        <v>1905</v>
      </c>
      <c r="F39" s="3">
        <v>3000</v>
      </c>
      <c r="G39" s="3">
        <v>2026</v>
      </c>
      <c r="H39" s="3">
        <v>3016</v>
      </c>
      <c r="I39" s="3">
        <v>2026</v>
      </c>
    </row>
    <row r="40" spans="1:9">
      <c r="A40" s="3" t="s">
        <v>59</v>
      </c>
      <c r="B40" s="3">
        <v>2961</v>
      </c>
      <c r="C40" s="3">
        <v>1912</v>
      </c>
      <c r="D40" s="3">
        <v>2980</v>
      </c>
      <c r="E40" s="3">
        <v>1912</v>
      </c>
      <c r="F40" s="3">
        <v>2961</v>
      </c>
      <c r="G40" s="3">
        <v>2041</v>
      </c>
      <c r="H40" s="3">
        <v>2980</v>
      </c>
      <c r="I40" s="3">
        <v>2041</v>
      </c>
    </row>
    <row r="41" spans="1:9">
      <c r="A41" s="3" t="s">
        <v>60</v>
      </c>
      <c r="B41" s="3">
        <v>3072</v>
      </c>
      <c r="C41" s="3">
        <v>1912</v>
      </c>
      <c r="D41" s="3">
        <v>3090</v>
      </c>
      <c r="E41" s="3">
        <v>1912</v>
      </c>
      <c r="F41" s="3">
        <v>3072</v>
      </c>
      <c r="G41" s="3">
        <v>2029</v>
      </c>
      <c r="H41" s="3">
        <v>3090</v>
      </c>
      <c r="I41" s="3">
        <v>2029</v>
      </c>
    </row>
    <row r="42" spans="1:9">
      <c r="A42" s="3" t="s">
        <v>61</v>
      </c>
      <c r="B42" s="3">
        <v>2901</v>
      </c>
      <c r="C42" s="3">
        <v>1451</v>
      </c>
      <c r="D42" s="3">
        <v>3057</v>
      </c>
      <c r="E42" s="3">
        <v>1451</v>
      </c>
      <c r="F42" s="3">
        <v>2901</v>
      </c>
      <c r="G42" s="3">
        <v>2343</v>
      </c>
      <c r="H42" s="3">
        <v>3057</v>
      </c>
      <c r="I42" s="3">
        <v>2343</v>
      </c>
    </row>
    <row r="43" spans="1:9">
      <c r="A43" s="3" t="s">
        <v>62</v>
      </c>
      <c r="B43" s="3">
        <v>3152</v>
      </c>
      <c r="C43" s="3">
        <v>1477</v>
      </c>
      <c r="D43" s="3">
        <v>3286</v>
      </c>
      <c r="E43" s="3">
        <v>1477</v>
      </c>
      <c r="F43" s="3">
        <v>3152</v>
      </c>
      <c r="G43" s="3">
        <v>2373</v>
      </c>
      <c r="H43" s="3">
        <v>3286</v>
      </c>
      <c r="I43" s="3">
        <v>2373</v>
      </c>
    </row>
    <row r="44" spans="1:9">
      <c r="A44" s="3" t="s">
        <v>63</v>
      </c>
      <c r="B44" s="3">
        <v>3078</v>
      </c>
      <c r="C44" s="3">
        <v>1467</v>
      </c>
      <c r="D44" s="3">
        <v>3197</v>
      </c>
      <c r="E44" s="3">
        <v>1467</v>
      </c>
      <c r="F44" s="3">
        <v>3078</v>
      </c>
      <c r="G44" s="3">
        <v>2312</v>
      </c>
      <c r="H44" s="3">
        <v>3197</v>
      </c>
      <c r="I44" s="3">
        <v>2312</v>
      </c>
    </row>
    <row r="45" spans="1:9">
      <c r="A45" s="3" t="s">
        <v>64</v>
      </c>
      <c r="B45" s="3">
        <v>3084</v>
      </c>
      <c r="C45" s="3">
        <v>1448</v>
      </c>
      <c r="D45" s="3">
        <v>3212</v>
      </c>
      <c r="E45" s="3">
        <v>1448</v>
      </c>
      <c r="F45" s="3">
        <v>3084</v>
      </c>
      <c r="G45" s="3">
        <v>2344</v>
      </c>
      <c r="H45" s="3">
        <v>3212</v>
      </c>
      <c r="I45" s="3">
        <v>2344</v>
      </c>
    </row>
    <row r="46" spans="1:9">
      <c r="A46" s="3" t="s">
        <v>65</v>
      </c>
      <c r="B46" s="3">
        <v>3059</v>
      </c>
      <c r="C46" s="3">
        <v>1460</v>
      </c>
      <c r="D46" s="3">
        <v>3186</v>
      </c>
      <c r="E46" s="3">
        <v>1460</v>
      </c>
      <c r="F46" s="3">
        <v>3059</v>
      </c>
      <c r="G46" s="3">
        <v>2358</v>
      </c>
      <c r="H46" s="3">
        <v>3186</v>
      </c>
      <c r="I46" s="3">
        <v>2358</v>
      </c>
    </row>
    <row r="47" spans="1:9">
      <c r="A47" s="3" t="s">
        <v>66</v>
      </c>
      <c r="B47" s="3">
        <v>2899</v>
      </c>
      <c r="C47" s="3">
        <v>1627</v>
      </c>
      <c r="D47" s="3">
        <v>2994</v>
      </c>
      <c r="E47" s="3">
        <v>1627</v>
      </c>
      <c r="F47" s="3">
        <v>2899</v>
      </c>
      <c r="G47" s="3">
        <v>2229</v>
      </c>
      <c r="H47" s="3">
        <v>2994</v>
      </c>
      <c r="I47" s="3">
        <v>2229</v>
      </c>
    </row>
    <row r="48" spans="1:9">
      <c r="A48" s="3" t="s">
        <v>67</v>
      </c>
      <c r="B48" s="3">
        <v>2882</v>
      </c>
      <c r="C48" s="3">
        <v>1651</v>
      </c>
      <c r="D48" s="3">
        <v>2983</v>
      </c>
      <c r="E48" s="3">
        <v>1651</v>
      </c>
      <c r="F48" s="3">
        <v>2882</v>
      </c>
      <c r="G48" s="3">
        <v>2252</v>
      </c>
      <c r="H48" s="3">
        <v>2983</v>
      </c>
      <c r="I48" s="3">
        <v>2252</v>
      </c>
    </row>
    <row r="49" spans="1:9">
      <c r="A49" s="3" t="s">
        <v>68</v>
      </c>
      <c r="B49" s="3">
        <v>2955</v>
      </c>
      <c r="C49" s="3">
        <v>1636</v>
      </c>
      <c r="D49" s="3">
        <v>3038</v>
      </c>
      <c r="E49" s="3">
        <v>1636</v>
      </c>
      <c r="F49" s="3">
        <v>2955</v>
      </c>
      <c r="G49" s="3">
        <v>2246</v>
      </c>
      <c r="H49" s="3">
        <v>3038</v>
      </c>
      <c r="I49" s="3">
        <v>2246</v>
      </c>
    </row>
    <row r="50" spans="1:9">
      <c r="A50" s="3" t="s">
        <v>69</v>
      </c>
      <c r="B50" s="3">
        <v>2944</v>
      </c>
      <c r="C50" s="3">
        <v>1637</v>
      </c>
      <c r="D50" s="3">
        <v>3029</v>
      </c>
      <c r="E50" s="3">
        <v>1637</v>
      </c>
      <c r="F50" s="3">
        <v>2944</v>
      </c>
      <c r="G50" s="3">
        <v>2238</v>
      </c>
      <c r="H50" s="3">
        <v>3029</v>
      </c>
      <c r="I50" s="3">
        <v>2238</v>
      </c>
    </row>
    <row r="51" spans="1:9">
      <c r="A51" s="3" t="s">
        <v>70</v>
      </c>
      <c r="B51" s="3">
        <v>2954</v>
      </c>
      <c r="C51" s="3">
        <v>1647</v>
      </c>
      <c r="D51" s="3">
        <v>3041</v>
      </c>
      <c r="E51" s="3">
        <v>1647</v>
      </c>
      <c r="F51" s="3">
        <v>2954</v>
      </c>
      <c r="G51" s="3">
        <v>2255</v>
      </c>
      <c r="H51" s="3">
        <v>3041</v>
      </c>
      <c r="I51" s="3">
        <v>2255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G5" sqref="G5"/>
    </sheetView>
  </sheetViews>
  <sheetFormatPr defaultRowHeight="15.35"/>
  <cols>
    <col min="4" max="4" width="10.5546875" style="1" customWidth="1"/>
    <col min="5" max="5" width="15.88671875" style="1" customWidth="1"/>
    <col min="6" max="6" width="22.88671875" customWidth="1"/>
    <col min="7" max="7" width="16.44140625" customWidth="1"/>
    <col min="10" max="10" width="11.44140625" customWidth="1"/>
  </cols>
  <sheetData>
    <row r="1" spans="1:11">
      <c r="A1" t="s">
        <v>8</v>
      </c>
      <c r="B1" t="s">
        <v>9</v>
      </c>
      <c r="C1" t="s">
        <v>10</v>
      </c>
      <c r="D1" s="1" t="s">
        <v>17</v>
      </c>
      <c r="E1" s="1" t="s">
        <v>20</v>
      </c>
      <c r="G1" t="s">
        <v>11</v>
      </c>
      <c r="J1" t="s">
        <v>15</v>
      </c>
    </row>
    <row r="2" spans="1:11">
      <c r="A2">
        <f>SQRT(SUMXMY2(test[[#This Row],[X1]:[Y1]],test[[#This Row],[X3]:[Y3]]))</f>
        <v>459</v>
      </c>
      <c r="B2">
        <f>($K$2*$H$3*$H$4)/($H$2*A2)</f>
        <v>1005.5304172951232</v>
      </c>
      <c r="C2">
        <v>1000</v>
      </c>
      <c r="D2" s="1">
        <f>ABS((B2-C2)/C2)</f>
        <v>5.5304172951232428E-3</v>
      </c>
      <c r="E2" s="1" t="str">
        <f>test[[#This Row],[File]]</f>
        <v>1000 (1).JPG</v>
      </c>
      <c r="G2" t="s">
        <v>12</v>
      </c>
      <c r="H2">
        <v>15.6</v>
      </c>
      <c r="J2" t="s">
        <v>16</v>
      </c>
      <c r="K2">
        <v>100</v>
      </c>
    </row>
    <row r="3" spans="1:11">
      <c r="A3">
        <f>SQRT(SUMXMY2(test[[#This Row],[X1]:[Y1]],test[[#This Row],[X3]:[Y3]]))</f>
        <v>455</v>
      </c>
      <c r="B3">
        <f t="shared" ref="B3:B51" si="0">($K$2*$H$3*$H$4)/($H$2*A3)</f>
        <v>1014.3702451394759</v>
      </c>
      <c r="C3">
        <v>1000</v>
      </c>
      <c r="D3" s="1">
        <f t="shared" ref="D3:D41" si="1">ABS((B3-C3)/C3)</f>
        <v>1.4370245139475855E-2</v>
      </c>
      <c r="E3" s="1" t="str">
        <f>test[[#This Row],[File]]</f>
        <v>1000 (2).JPG</v>
      </c>
      <c r="G3" t="s">
        <v>13</v>
      </c>
      <c r="H3">
        <v>18</v>
      </c>
    </row>
    <row r="4" spans="1:11">
      <c r="A4">
        <f>SQRT(SUMXMY2(test[[#This Row],[X1]:[Y1]],test[[#This Row],[X3]:[Y3]]))</f>
        <v>460</v>
      </c>
      <c r="B4">
        <f t="shared" si="0"/>
        <v>1003.3444816053511</v>
      </c>
      <c r="C4">
        <v>1000</v>
      </c>
      <c r="D4" s="1">
        <f t="shared" si="1"/>
        <v>3.3444816053511202E-3</v>
      </c>
      <c r="E4" s="1" t="str">
        <f>test[[#This Row],[File]]</f>
        <v>1000 (3).JPG</v>
      </c>
      <c r="G4" t="s">
        <v>14</v>
      </c>
      <c r="H4">
        <v>4000</v>
      </c>
    </row>
    <row r="5" spans="1:11">
      <c r="A5">
        <f>SQRT(SUMXMY2(test[[#This Row],[X1]:[Y1]],test[[#This Row],[X3]:[Y3]]))</f>
        <v>461</v>
      </c>
      <c r="B5">
        <f t="shared" si="0"/>
        <v>1001.1680293675956</v>
      </c>
      <c r="C5">
        <v>1000</v>
      </c>
      <c r="D5" s="1">
        <f t="shared" si="1"/>
        <v>1.1680293675956363E-3</v>
      </c>
      <c r="E5" s="1" t="str">
        <f>test[[#This Row],[File]]</f>
        <v>1000 (4).JPG</v>
      </c>
    </row>
    <row r="6" spans="1:11">
      <c r="A6">
        <f>SQRT(SUMXMY2(test[[#This Row],[X1]:[Y1]],test[[#This Row],[X3]:[Y3]]))</f>
        <v>456</v>
      </c>
      <c r="B6">
        <f t="shared" si="0"/>
        <v>1012.1457489878543</v>
      </c>
      <c r="C6">
        <v>1000</v>
      </c>
      <c r="D6" s="1">
        <f t="shared" si="1"/>
        <v>1.2145748987854289E-2</v>
      </c>
      <c r="E6" s="1" t="str">
        <f>test[[#This Row],[File]]</f>
        <v>1000 (5).JPG</v>
      </c>
    </row>
    <row r="7" spans="1:11">
      <c r="A7">
        <f>SQRT(SUMXMY2(test[[#This Row],[X1]:[Y1]],test[[#This Row],[X3]:[Y3]]))</f>
        <v>305</v>
      </c>
      <c r="B7">
        <f t="shared" si="0"/>
        <v>1513.2408575031525</v>
      </c>
      <c r="C7">
        <v>1500</v>
      </c>
      <c r="D7" s="1">
        <f t="shared" si="1"/>
        <v>8.8272383354349882E-3</v>
      </c>
      <c r="E7" s="1" t="str">
        <f>test[[#This Row],[File]]</f>
        <v>1500 (1).JPG</v>
      </c>
    </row>
    <row r="8" spans="1:11">
      <c r="A8">
        <f>SQRT(SUMXMY2(test[[#This Row],[X1]:[Y1]],test[[#This Row],[X3]:[Y3]]))</f>
        <v>304</v>
      </c>
      <c r="B8">
        <f t="shared" si="0"/>
        <v>1518.2186234817816</v>
      </c>
      <c r="C8">
        <v>1500</v>
      </c>
      <c r="D8" s="1">
        <f t="shared" si="1"/>
        <v>1.2145748987854404E-2</v>
      </c>
      <c r="E8" s="1" t="str">
        <f>test[[#This Row],[File]]</f>
        <v>1500 (2).JPG</v>
      </c>
    </row>
    <row r="9" spans="1:11">
      <c r="A9">
        <f>SQRT(SUMXMY2(test[[#This Row],[X1]:[Y1]],test[[#This Row],[X3]:[Y3]]))</f>
        <v>312</v>
      </c>
      <c r="B9">
        <f t="shared" si="0"/>
        <v>1479.2899408284025</v>
      </c>
      <c r="C9">
        <v>1500</v>
      </c>
      <c r="D9" s="1">
        <f t="shared" si="1"/>
        <v>1.3806706114398366E-2</v>
      </c>
      <c r="E9" s="1" t="str">
        <f>test[[#This Row],[File]]</f>
        <v>1500 (3).JPG</v>
      </c>
    </row>
    <row r="10" spans="1:11">
      <c r="A10">
        <f>SQRT(SUMXMY2(test[[#This Row],[X1]:[Y1]],test[[#This Row],[X3]:[Y3]]))</f>
        <v>308</v>
      </c>
      <c r="B10">
        <f t="shared" si="0"/>
        <v>1498.5014985014984</v>
      </c>
      <c r="C10">
        <v>1500</v>
      </c>
      <c r="D10" s="1">
        <f t="shared" si="1"/>
        <v>9.9900099900105494E-4</v>
      </c>
      <c r="E10" s="1" t="str">
        <f>test[[#This Row],[File]]</f>
        <v>1500 (4).JPG</v>
      </c>
      <c r="G10" s="4" t="s">
        <v>18</v>
      </c>
      <c r="H10" s="5">
        <f>AVERAGE(D2:D51)</f>
        <v>3.2748820010554125E-2</v>
      </c>
    </row>
    <row r="11" spans="1:11">
      <c r="A11">
        <f>SQRT(SUMXMY2(test[[#This Row],[X1]:[Y1]],test[[#This Row],[X3]:[Y3]]))</f>
        <v>308</v>
      </c>
      <c r="B11">
        <f t="shared" si="0"/>
        <v>1498.5014985014984</v>
      </c>
      <c r="C11">
        <v>1500</v>
      </c>
      <c r="D11" s="1">
        <f t="shared" si="1"/>
        <v>9.9900099900105494E-4</v>
      </c>
      <c r="E11" s="1" t="str">
        <f>test[[#This Row],[File]]</f>
        <v>1500 (5).JPG</v>
      </c>
    </row>
    <row r="12" spans="1:11">
      <c r="A12">
        <f>SQRT(SUMXMY2(test[[#This Row],[X1]:[Y1]],test[[#This Row],[X3]:[Y3]]))</f>
        <v>233</v>
      </c>
      <c r="B12">
        <f t="shared" si="0"/>
        <v>1980.8517662594918</v>
      </c>
      <c r="C12">
        <v>2000</v>
      </c>
      <c r="D12" s="1">
        <f t="shared" si="1"/>
        <v>9.574116870254102E-3</v>
      </c>
      <c r="E12" s="1" t="str">
        <f>test[[#This Row],[File]]</f>
        <v>2000 (1).JPG</v>
      </c>
    </row>
    <row r="13" spans="1:11">
      <c r="A13">
        <f>SQRT(SUMXMY2(test[[#This Row],[X1]:[Y1]],test[[#This Row],[X3]:[Y3]]))</f>
        <v>228</v>
      </c>
      <c r="B13">
        <f t="shared" si="0"/>
        <v>2024.2914979757086</v>
      </c>
      <c r="C13">
        <v>2000</v>
      </c>
      <c r="D13" s="1">
        <f t="shared" si="1"/>
        <v>1.2145748987854289E-2</v>
      </c>
      <c r="E13" s="1" t="str">
        <f>test[[#This Row],[File]]</f>
        <v>2000 (2).JPG</v>
      </c>
    </row>
    <row r="14" spans="1:11">
      <c r="A14">
        <f>SQRT(SUMXMY2(test[[#This Row],[X1]:[Y1]],test[[#This Row],[X3]:[Y3]]))</f>
        <v>232</v>
      </c>
      <c r="B14">
        <f t="shared" si="0"/>
        <v>1989.3899204244033</v>
      </c>
      <c r="C14">
        <v>2000</v>
      </c>
      <c r="D14" s="1">
        <f t="shared" si="1"/>
        <v>5.305039787798364E-3</v>
      </c>
      <c r="E14" s="1" t="str">
        <f>test[[#This Row],[File]]</f>
        <v>2000 (3).JPG</v>
      </c>
    </row>
    <row r="15" spans="1:11">
      <c r="A15">
        <f>SQRT(SUMXMY2(test[[#This Row],[X1]:[Y1]],test[[#This Row],[X3]:[Y3]]))</f>
        <v>230</v>
      </c>
      <c r="B15">
        <f t="shared" si="0"/>
        <v>2006.6889632107022</v>
      </c>
      <c r="C15">
        <v>2000</v>
      </c>
      <c r="D15" s="1">
        <f t="shared" si="1"/>
        <v>3.3444816053511202E-3</v>
      </c>
      <c r="E15" s="1" t="str">
        <f>test[[#This Row],[File]]</f>
        <v>2000 (4).JPG</v>
      </c>
    </row>
    <row r="16" spans="1:11">
      <c r="A16">
        <f>SQRT(SUMXMY2(test[[#This Row],[X1]:[Y1]],test[[#This Row],[X3]:[Y3]]))</f>
        <v>235</v>
      </c>
      <c r="B16">
        <f t="shared" si="0"/>
        <v>1963.9934533551555</v>
      </c>
      <c r="C16">
        <v>2000</v>
      </c>
      <c r="D16" s="1">
        <f t="shared" si="1"/>
        <v>1.8003273322422273E-2</v>
      </c>
      <c r="E16" s="1" t="str">
        <f>test[[#This Row],[File]]</f>
        <v>2000 (5).JPG</v>
      </c>
    </row>
    <row r="17" spans="1:5">
      <c r="A17">
        <f>SQRT(SUMXMY2(test[[#This Row],[X1]:[Y1]],test[[#This Row],[X3]:[Y3]]))</f>
        <v>1704</v>
      </c>
      <c r="B17">
        <f t="shared" si="0"/>
        <v>270.85590465872156</v>
      </c>
      <c r="C17">
        <v>250</v>
      </c>
      <c r="D17" s="1">
        <f t="shared" si="1"/>
        <v>8.3423618634886218E-2</v>
      </c>
      <c r="E17" s="1" t="str">
        <f>test[[#This Row],[File]]</f>
        <v>250 (1).JPG</v>
      </c>
    </row>
    <row r="18" spans="1:5">
      <c r="A18">
        <f>SQRT(SUMXMY2(test[[#This Row],[X1]:[Y1]],test[[#This Row],[X3]:[Y3]]))</f>
        <v>1685</v>
      </c>
      <c r="B18">
        <f t="shared" si="0"/>
        <v>273.91006619493265</v>
      </c>
      <c r="C18">
        <v>250</v>
      </c>
      <c r="D18" s="1">
        <f t="shared" si="1"/>
        <v>9.5640264779730616E-2</v>
      </c>
      <c r="E18" s="1" t="str">
        <f>test[[#This Row],[File]]</f>
        <v>250 (2).JPG</v>
      </c>
    </row>
    <row r="19" spans="1:5">
      <c r="A19">
        <f>SQRT(SUMXMY2(test[[#This Row],[X1]:[Y1]],test[[#This Row],[X3]:[Y3]]))</f>
        <v>1680</v>
      </c>
      <c r="B19">
        <f t="shared" si="0"/>
        <v>274.72527472527474</v>
      </c>
      <c r="C19">
        <v>250</v>
      </c>
      <c r="D19" s="1">
        <f t="shared" si="1"/>
        <v>9.890109890109898E-2</v>
      </c>
      <c r="E19" s="1" t="str">
        <f>test[[#This Row],[File]]</f>
        <v>250 (3).JPG</v>
      </c>
    </row>
    <row r="20" spans="1:5">
      <c r="A20">
        <f>SQRT(SUMXMY2(test[[#This Row],[X1]:[Y1]],test[[#This Row],[X3]:[Y3]]))</f>
        <v>1717</v>
      </c>
      <c r="B20">
        <f t="shared" si="0"/>
        <v>268.80516105909231</v>
      </c>
      <c r="C20">
        <v>250</v>
      </c>
      <c r="D20" s="1">
        <f t="shared" si="1"/>
        <v>7.5220644236369247E-2</v>
      </c>
      <c r="E20" s="1" t="str">
        <f>test[[#This Row],[File]]</f>
        <v>250 (4).JPG</v>
      </c>
    </row>
    <row r="21" spans="1:5">
      <c r="A21">
        <f>SQRT(SUMXMY2(test[[#This Row],[X1]:[Y1]],test[[#This Row],[X3]:[Y3]]))</f>
        <v>1690</v>
      </c>
      <c r="B21">
        <f t="shared" si="0"/>
        <v>273.09968138370505</v>
      </c>
      <c r="C21">
        <v>250</v>
      </c>
      <c r="D21" s="1">
        <f t="shared" si="1"/>
        <v>9.2398725534820189E-2</v>
      </c>
      <c r="E21" s="1" t="str">
        <f>test[[#This Row],[File]]</f>
        <v>250 (5).JPG</v>
      </c>
    </row>
    <row r="22" spans="1:5">
      <c r="A22">
        <f>SQRT(SUMXMY2(test[[#This Row],[X1]:[Y1]],test[[#This Row],[X3]:[Y3]]))</f>
        <v>184</v>
      </c>
      <c r="B22">
        <f t="shared" si="0"/>
        <v>2508.361204013378</v>
      </c>
      <c r="C22">
        <v>2500</v>
      </c>
      <c r="D22" s="1">
        <f t="shared" si="1"/>
        <v>3.3444816053512113E-3</v>
      </c>
      <c r="E22" s="1" t="str">
        <f>test[[#This Row],[File]]</f>
        <v>2500 (1).JPG</v>
      </c>
    </row>
    <row r="23" spans="1:5">
      <c r="A23">
        <f>SQRT(SUMXMY2(test[[#This Row],[X1]:[Y1]],test[[#This Row],[X3]:[Y3]]))</f>
        <v>187</v>
      </c>
      <c r="B23">
        <f t="shared" si="0"/>
        <v>2468.1201151789387</v>
      </c>
      <c r="C23">
        <v>2500</v>
      </c>
      <c r="D23" s="1">
        <f t="shared" si="1"/>
        <v>1.2751953928424518E-2</v>
      </c>
      <c r="E23" s="1" t="str">
        <f>test[[#This Row],[File]]</f>
        <v>2500 (2).JPG</v>
      </c>
    </row>
    <row r="24" spans="1:5">
      <c r="A24">
        <f>SQRT(SUMXMY2(test[[#This Row],[X1]:[Y1]],test[[#This Row],[X3]:[Y3]]))</f>
        <v>188</v>
      </c>
      <c r="B24">
        <f t="shared" si="0"/>
        <v>2454.9918166939447</v>
      </c>
      <c r="C24">
        <v>2500</v>
      </c>
      <c r="D24" s="1">
        <f t="shared" si="1"/>
        <v>1.8003273322422138E-2</v>
      </c>
      <c r="E24" s="1" t="str">
        <f>test[[#This Row],[File]]</f>
        <v>2500 (3).JPG</v>
      </c>
    </row>
    <row r="25" spans="1:5">
      <c r="A25">
        <f>SQRT(SUMXMY2(test[[#This Row],[X1]:[Y1]],test[[#This Row],[X3]:[Y3]]))</f>
        <v>192</v>
      </c>
      <c r="B25">
        <f t="shared" si="0"/>
        <v>2403.8461538461538</v>
      </c>
      <c r="C25">
        <v>2500</v>
      </c>
      <c r="D25" s="1">
        <f t="shared" si="1"/>
        <v>3.8461538461538478E-2</v>
      </c>
      <c r="E25" s="1" t="str">
        <f>test[[#This Row],[File]]</f>
        <v>2500 (4).JPG</v>
      </c>
    </row>
    <row r="26" spans="1:5">
      <c r="A26">
        <f>SQRT(SUMXMY2(test[[#This Row],[X1]:[Y1]],test[[#This Row],[X3]:[Y3]]))</f>
        <v>188</v>
      </c>
      <c r="B26">
        <f t="shared" si="0"/>
        <v>2454.9918166939447</v>
      </c>
      <c r="C26">
        <v>2500</v>
      </c>
      <c r="D26" s="1">
        <f t="shared" si="1"/>
        <v>1.8003273322422138E-2</v>
      </c>
      <c r="E26" s="1" t="str">
        <f>test[[#This Row],[File]]</f>
        <v>2500 (5).JPG</v>
      </c>
    </row>
    <row r="27" spans="1:5">
      <c r="A27">
        <f>SQRT(SUMXMY2(test[[#This Row],[X1]:[Y1]],test[[#This Row],[X3]:[Y3]]))</f>
        <v>160</v>
      </c>
      <c r="B27">
        <f t="shared" si="0"/>
        <v>2884.6153846153848</v>
      </c>
      <c r="C27">
        <v>3000</v>
      </c>
      <c r="D27" s="1">
        <f t="shared" si="1"/>
        <v>3.8461538461538415E-2</v>
      </c>
      <c r="E27" s="1" t="str">
        <f>test[[#This Row],[File]]</f>
        <v>3000 (1).JPG</v>
      </c>
    </row>
    <row r="28" spans="1:5">
      <c r="A28">
        <f>SQRT(SUMXMY2(test[[#This Row],[X1]:[Y1]],test[[#This Row],[X3]:[Y3]]))</f>
        <v>158</v>
      </c>
      <c r="B28">
        <f t="shared" si="0"/>
        <v>2921.1295034079849</v>
      </c>
      <c r="C28">
        <v>3000</v>
      </c>
      <c r="D28" s="1">
        <f t="shared" si="1"/>
        <v>2.6290165530671705E-2</v>
      </c>
      <c r="E28" s="1" t="str">
        <f>test[[#This Row],[File]]</f>
        <v>3000 (2).JPG</v>
      </c>
    </row>
    <row r="29" spans="1:5">
      <c r="A29">
        <f>SQRT(SUMXMY2(test[[#This Row],[X1]:[Y1]],test[[#This Row],[X3]:[Y3]]))</f>
        <v>159</v>
      </c>
      <c r="B29">
        <f t="shared" si="0"/>
        <v>2902.7576197387516</v>
      </c>
      <c r="C29">
        <v>3000</v>
      </c>
      <c r="D29" s="1">
        <f t="shared" si="1"/>
        <v>3.2414126753749467E-2</v>
      </c>
      <c r="E29" s="1" t="str">
        <f>test[[#This Row],[File]]</f>
        <v>3000 (3).JPG</v>
      </c>
    </row>
    <row r="30" spans="1:5">
      <c r="A30">
        <f>SQRT(SUMXMY2(test[[#This Row],[X1]:[Y1]],test[[#This Row],[X3]:[Y3]]))</f>
        <v>156</v>
      </c>
      <c r="B30">
        <f t="shared" si="0"/>
        <v>2958.5798816568049</v>
      </c>
      <c r="C30">
        <v>3000</v>
      </c>
      <c r="D30" s="1">
        <f t="shared" si="1"/>
        <v>1.3806706114398366E-2</v>
      </c>
      <c r="E30" s="1" t="str">
        <f>test[[#This Row],[File]]</f>
        <v>3000 (4).JPG</v>
      </c>
    </row>
    <row r="31" spans="1:5">
      <c r="A31">
        <f>SQRT(SUMXMY2(test[[#This Row],[X1]:[Y1]],test[[#This Row],[X3]:[Y3]]))</f>
        <v>156</v>
      </c>
      <c r="B31">
        <f t="shared" si="0"/>
        <v>2958.5798816568049</v>
      </c>
      <c r="C31">
        <v>3000</v>
      </c>
      <c r="D31" s="1">
        <f t="shared" si="1"/>
        <v>1.3806706114398366E-2</v>
      </c>
      <c r="E31" s="1" t="str">
        <f>test[[#This Row],[File]]</f>
        <v>3000 (5).JPG</v>
      </c>
    </row>
    <row r="32" spans="1:5">
      <c r="A32">
        <f>SQRT(SUMXMY2(test[[#This Row],[X1]:[Y1]],test[[#This Row],[X3]:[Y3]]))</f>
        <v>1105</v>
      </c>
      <c r="B32">
        <f t="shared" si="0"/>
        <v>417.68186564566656</v>
      </c>
      <c r="C32">
        <v>400</v>
      </c>
      <c r="D32" s="1">
        <f t="shared" si="1"/>
        <v>4.4204664114166403E-2</v>
      </c>
      <c r="E32" s="1" t="str">
        <f>test[[#This Row],[File]]</f>
        <v>400 (1).JPG</v>
      </c>
    </row>
    <row r="33" spans="1:5">
      <c r="A33">
        <f>SQRT(SUMXMY2(test[[#This Row],[X1]:[Y1]],test[[#This Row],[X3]:[Y3]]))</f>
        <v>1099</v>
      </c>
      <c r="B33">
        <f t="shared" si="0"/>
        <v>419.9622034016939</v>
      </c>
      <c r="C33">
        <v>400</v>
      </c>
      <c r="D33" s="1">
        <f t="shared" si="1"/>
        <v>4.9905508504234745E-2</v>
      </c>
      <c r="E33" s="1" t="str">
        <f>test[[#This Row],[File]]</f>
        <v>400 (2).JPG</v>
      </c>
    </row>
    <row r="34" spans="1:5">
      <c r="A34">
        <f>SQRT(SUMXMY2(test[[#This Row],[X1]:[Y1]],test[[#This Row],[X3]:[Y3]]))</f>
        <v>1100</v>
      </c>
      <c r="B34">
        <f t="shared" si="0"/>
        <v>419.58041958041957</v>
      </c>
      <c r="C34">
        <v>400</v>
      </c>
      <c r="D34" s="1">
        <f t="shared" si="1"/>
        <v>4.8951048951048931E-2</v>
      </c>
      <c r="E34" s="1" t="str">
        <f>test[[#This Row],[File]]</f>
        <v>400 (3).JPG</v>
      </c>
    </row>
    <row r="35" spans="1:5">
      <c r="A35">
        <f>SQRT(SUMXMY2(test[[#This Row],[X1]:[Y1]],test[[#This Row],[X3]:[Y3]]))</f>
        <v>1106</v>
      </c>
      <c r="B35">
        <f t="shared" si="0"/>
        <v>417.30421477256925</v>
      </c>
      <c r="C35">
        <v>400</v>
      </c>
      <c r="D35" s="1">
        <f t="shared" si="1"/>
        <v>4.3260536931423135E-2</v>
      </c>
      <c r="E35" s="1" t="str">
        <f>test[[#This Row],[File]]</f>
        <v>400 (4).JPG</v>
      </c>
    </row>
    <row r="36" spans="1:5">
      <c r="A36">
        <f>SQRT(SUMXMY2(test[[#This Row],[X1]:[Y1]],test[[#This Row],[X3]:[Y3]]))</f>
        <v>1106</v>
      </c>
      <c r="B36">
        <f t="shared" si="0"/>
        <v>417.30421477256925</v>
      </c>
      <c r="C36">
        <v>400</v>
      </c>
      <c r="D36" s="1">
        <f t="shared" si="1"/>
        <v>4.3260536931423135E-2</v>
      </c>
      <c r="E36" s="1" t="str">
        <f>test[[#This Row],[File]]</f>
        <v>400 (5).JPG</v>
      </c>
    </row>
    <row r="37" spans="1:5">
      <c r="A37">
        <f>SQRT(SUMXMY2(test[[#This Row],[X1]:[Y1]],test[[#This Row],[X3]:[Y3]]))</f>
        <v>122</v>
      </c>
      <c r="B37">
        <f t="shared" si="0"/>
        <v>3783.1021437578815</v>
      </c>
      <c r="C37">
        <v>4000</v>
      </c>
      <c r="D37" s="1">
        <f t="shared" si="1"/>
        <v>5.4224464060529616E-2</v>
      </c>
      <c r="E37" s="1" t="str">
        <f>test[[#This Row],[File]]</f>
        <v>4000 (1).JPG</v>
      </c>
    </row>
    <row r="38" spans="1:5">
      <c r="A38">
        <f>SQRT(SUMXMY2(test[[#This Row],[X1]:[Y1]],test[[#This Row],[X3]:[Y3]]))</f>
        <v>128</v>
      </c>
      <c r="B38">
        <f t="shared" si="0"/>
        <v>3605.7692307692309</v>
      </c>
      <c r="C38">
        <v>4000</v>
      </c>
      <c r="D38" s="1">
        <f t="shared" si="1"/>
        <v>9.8557692307692263E-2</v>
      </c>
      <c r="E38" s="1" t="str">
        <f>test[[#This Row],[File]]</f>
        <v>4000 (2).JPG</v>
      </c>
    </row>
    <row r="39" spans="1:5">
      <c r="A39">
        <f>SQRT(SUMXMY2(test[[#This Row],[X1]:[Y1]],test[[#This Row],[X3]:[Y3]]))</f>
        <v>121</v>
      </c>
      <c r="B39">
        <f t="shared" si="0"/>
        <v>3814.3674507310875</v>
      </c>
      <c r="C39">
        <v>4000</v>
      </c>
      <c r="D39" s="1">
        <f t="shared" si="1"/>
        <v>4.6408137317228128E-2</v>
      </c>
      <c r="E39" s="1" t="str">
        <f>test[[#This Row],[File]]</f>
        <v>4000 (3).JPG</v>
      </c>
    </row>
    <row r="40" spans="1:5">
      <c r="A40">
        <f>SQRT(SUMXMY2(test[[#This Row],[X1]:[Y1]],test[[#This Row],[X3]:[Y3]]))</f>
        <v>129</v>
      </c>
      <c r="B40">
        <f t="shared" si="0"/>
        <v>3577.8175313059037</v>
      </c>
      <c r="C40">
        <v>4000</v>
      </c>
      <c r="D40" s="1">
        <f t="shared" si="1"/>
        <v>0.10554561717352408</v>
      </c>
      <c r="E40" s="1" t="str">
        <f>test[[#This Row],[File]]</f>
        <v>4000 (4).JPG</v>
      </c>
    </row>
    <row r="41" spans="1:5">
      <c r="A41">
        <f>SQRT(SUMXMY2(test[[#This Row],[X1]:[Y1]],test[[#This Row],[X3]:[Y3]]))</f>
        <v>117</v>
      </c>
      <c r="B41">
        <f t="shared" si="0"/>
        <v>3944.7731755424061</v>
      </c>
      <c r="C41">
        <v>4000</v>
      </c>
      <c r="D41" s="1">
        <f t="shared" si="1"/>
        <v>1.380670611439848E-2</v>
      </c>
      <c r="E41" s="1" t="str">
        <f>test[[#This Row],[File]]</f>
        <v>4000 (5).JPG</v>
      </c>
    </row>
    <row r="42" spans="1:5">
      <c r="A42">
        <f>SQRT(SUMXMY2(test[[#This Row],[X1]:[Y1]],test[[#This Row],[X3]:[Y3]]))</f>
        <v>892</v>
      </c>
      <c r="B42">
        <f t="shared" si="0"/>
        <v>517.41979993101074</v>
      </c>
      <c r="C42">
        <v>500</v>
      </c>
      <c r="D42" s="1">
        <f t="shared" ref="D42:D51" si="2">ABS((B42-C42)/C42)</f>
        <v>3.4839599862021488E-2</v>
      </c>
      <c r="E42" s="1" t="str">
        <f>test[[#This Row],[File]]</f>
        <v>500 (1).JPG</v>
      </c>
    </row>
    <row r="43" spans="1:5">
      <c r="A43">
        <f>SQRT(SUMXMY2(test[[#This Row],[X1]:[Y1]],test[[#This Row],[X3]:[Y3]]))</f>
        <v>896</v>
      </c>
      <c r="B43">
        <f t="shared" si="0"/>
        <v>515.1098901098901</v>
      </c>
      <c r="C43">
        <v>500</v>
      </c>
      <c r="D43" s="1">
        <f t="shared" si="2"/>
        <v>3.0219780219780206E-2</v>
      </c>
      <c r="E43" s="1" t="str">
        <f>test[[#This Row],[File]]</f>
        <v>500 (2).JPG</v>
      </c>
    </row>
    <row r="44" spans="1:5">
      <c r="A44">
        <f>SQRT(SUMXMY2(test[[#This Row],[X1]:[Y1]],test[[#This Row],[X3]:[Y3]]))</f>
        <v>845</v>
      </c>
      <c r="B44">
        <f t="shared" si="0"/>
        <v>546.19936276741009</v>
      </c>
      <c r="C44">
        <v>500</v>
      </c>
      <c r="D44" s="1">
        <f t="shared" si="2"/>
        <v>9.2398725534820189E-2</v>
      </c>
      <c r="E44" s="1" t="str">
        <f>test[[#This Row],[File]]</f>
        <v>500 (3).JPG</v>
      </c>
    </row>
    <row r="45" spans="1:5">
      <c r="A45">
        <f>SQRT(SUMXMY2(test[[#This Row],[X1]:[Y1]],test[[#This Row],[X3]:[Y3]]))</f>
        <v>896</v>
      </c>
      <c r="B45">
        <f t="shared" si="0"/>
        <v>515.1098901098901</v>
      </c>
      <c r="C45">
        <v>500</v>
      </c>
      <c r="D45" s="1">
        <f t="shared" si="2"/>
        <v>3.0219780219780206E-2</v>
      </c>
      <c r="E45" s="1" t="str">
        <f>test[[#This Row],[File]]</f>
        <v>500 (4).JPG</v>
      </c>
    </row>
    <row r="46" spans="1:5">
      <c r="A46">
        <f>SQRT(SUMXMY2(test[[#This Row],[X1]:[Y1]],test[[#This Row],[X3]:[Y3]]))</f>
        <v>898</v>
      </c>
      <c r="B46">
        <f t="shared" si="0"/>
        <v>513.96265204728456</v>
      </c>
      <c r="C46">
        <v>500</v>
      </c>
      <c r="D46" s="1">
        <f t="shared" si="2"/>
        <v>2.7925304094569128E-2</v>
      </c>
      <c r="E46" s="1" t="str">
        <f>test[[#This Row],[File]]</f>
        <v>500 (5).JPG</v>
      </c>
    </row>
    <row r="47" spans="1:5">
      <c r="A47">
        <f>SQRT(SUMXMY2(test[[#This Row],[X1]:[Y1]],test[[#This Row],[X3]:[Y3]]))</f>
        <v>602</v>
      </c>
      <c r="B47">
        <f t="shared" si="0"/>
        <v>766.67518527983657</v>
      </c>
      <c r="C47">
        <v>750</v>
      </c>
      <c r="D47" s="1">
        <f t="shared" si="2"/>
        <v>2.2233580373115427E-2</v>
      </c>
      <c r="E47" s="1" t="str">
        <f>test[[#This Row],[File]]</f>
        <v>750 (1).JPG</v>
      </c>
    </row>
    <row r="48" spans="1:5">
      <c r="A48">
        <f>SQRT(SUMXMY2(test[[#This Row],[X1]:[Y1]],test[[#This Row],[X3]:[Y3]]))</f>
        <v>601</v>
      </c>
      <c r="B48">
        <f t="shared" si="0"/>
        <v>767.95085114552671</v>
      </c>
      <c r="C48">
        <v>750</v>
      </c>
      <c r="D48" s="1">
        <f t="shared" si="2"/>
        <v>2.3934468194035618E-2</v>
      </c>
      <c r="E48" s="1" t="str">
        <f>test[[#This Row],[File]]</f>
        <v>750 (2).JPG</v>
      </c>
    </row>
    <row r="49" spans="1:5">
      <c r="A49">
        <f>SQRT(SUMXMY2(test[[#This Row],[X1]:[Y1]],test[[#This Row],[X3]:[Y3]]))</f>
        <v>610</v>
      </c>
      <c r="B49">
        <f t="shared" si="0"/>
        <v>756.62042875157624</v>
      </c>
      <c r="C49">
        <v>750</v>
      </c>
      <c r="D49" s="1">
        <f t="shared" si="2"/>
        <v>8.8272383354349882E-3</v>
      </c>
      <c r="E49" s="1" t="str">
        <f>test[[#This Row],[File]]</f>
        <v>750 (3).JPG</v>
      </c>
    </row>
    <row r="50" spans="1:5">
      <c r="A50">
        <f>SQRT(SUMXMY2(test[[#This Row],[X1]:[Y1]],test[[#This Row],[X3]:[Y3]]))</f>
        <v>601</v>
      </c>
      <c r="B50">
        <f t="shared" si="0"/>
        <v>767.95085114552671</v>
      </c>
      <c r="C50">
        <v>750</v>
      </c>
      <c r="D50" s="1">
        <f t="shared" si="2"/>
        <v>2.3934468194035618E-2</v>
      </c>
      <c r="E50" s="1" t="str">
        <f>test[[#This Row],[File]]</f>
        <v>750 (4).JPG</v>
      </c>
    </row>
    <row r="51" spans="1:5">
      <c r="A51">
        <f>SQRT(SUMXMY2(test[[#This Row],[X1]:[Y1]],test[[#This Row],[X3]:[Y3]]))</f>
        <v>608</v>
      </c>
      <c r="B51">
        <f t="shared" si="0"/>
        <v>759.1093117408908</v>
      </c>
      <c r="C51">
        <v>750</v>
      </c>
      <c r="D51" s="1">
        <f t="shared" si="2"/>
        <v>1.2145748987854404E-2</v>
      </c>
      <c r="E51" s="1" t="str">
        <f>test[[#This Row],[File]]</f>
        <v>750 (5).JPG</v>
      </c>
    </row>
  </sheetData>
  <conditionalFormatting sqref="E1:E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{150FA065-B217-4D97-96ED-89FFF855B38F}</x14:id>
        </ext>
      </extLst>
    </cfRule>
  </conditionalFormatting>
  <conditionalFormatting sqref="D52:D1048576 D1">
    <cfRule type="dataBar" priority="4">
      <dataBar>
        <cfvo type="percent" val="0"/>
        <cfvo type="percent" val="100"/>
        <color rgb="FFFF5050"/>
      </dataBar>
      <extLst>
        <ext xmlns:x14="http://schemas.microsoft.com/office/spreadsheetml/2009/9/main" uri="{B025F937-C7B1-47D3-B67F-A62EFF666E3E}">
          <x14:id>{589E2177-EFB6-4619-A612-CE7F07CF8E54}</x14:id>
        </ext>
      </extLst>
    </cfRule>
  </conditionalFormatting>
  <conditionalFormatting sqref="D2:D51">
    <cfRule type="dataBar" priority="3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{AE797D42-F325-43FD-B6AC-7CD98945067C}</x14:id>
        </ext>
      </extLst>
    </cfRule>
  </conditionalFormatting>
  <conditionalFormatting sqref="H10">
    <cfRule type="colorScale" priority="1">
      <colorScale>
        <cfvo type="num" val="0"/>
        <cfvo type="num" val="&quot;.05&quot;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FA065-B217-4D97-96ED-89FFF855B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89E2177-EFB6-4619-A612-CE7F07CF8E5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D52:D1048576 D1</xm:sqref>
        </x14:conditionalFormatting>
        <x14:conditionalFormatting xmlns:xm="http://schemas.microsoft.com/office/excel/2006/main">
          <x14:cfRule type="dataBar" id="{AE797D42-F325-43FD-B6AC-7CD989450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4A2C-7207-4710-A482-CE94F424D0B2}">
  <dimension ref="A1:N37"/>
  <sheetViews>
    <sheetView tabSelected="1" workbookViewId="0">
      <selection activeCell="I18" sqref="I18"/>
    </sheetView>
  </sheetViews>
  <sheetFormatPr defaultRowHeight="15.35"/>
  <cols>
    <col min="5" max="5" width="12.6640625" customWidth="1"/>
    <col min="6" max="6" width="12.33203125" customWidth="1"/>
    <col min="8" max="8" width="17.109375" customWidth="1"/>
    <col min="10" max="10" width="12.6640625" customWidth="1"/>
  </cols>
  <sheetData>
    <row r="1" spans="1:14">
      <c r="A1" t="s">
        <v>107</v>
      </c>
      <c r="B1" t="s">
        <v>9</v>
      </c>
      <c r="C1" t="s">
        <v>10</v>
      </c>
      <c r="D1" t="s">
        <v>112</v>
      </c>
      <c r="E1" t="s">
        <v>20</v>
      </c>
      <c r="F1" t="s">
        <v>17</v>
      </c>
      <c r="J1" s="6" t="s">
        <v>11</v>
      </c>
      <c r="K1" s="6"/>
    </row>
    <row r="2" spans="1:14">
      <c r="A2">
        <f>AVERAGE(test_dir[[#This Row],[X1]],test_dir[[#This Row],[X2]])</f>
        <v>2977.5</v>
      </c>
      <c r="B2">
        <f>(A2-(img_width/2))*DPP</f>
        <v>-0.25237500000000002</v>
      </c>
      <c r="C2">
        <v>0</v>
      </c>
      <c r="D2">
        <v>500</v>
      </c>
      <c r="E2" t="str">
        <f>test_dir[File]</f>
        <v>DSC_0002.JPG</v>
      </c>
      <c r="F2" s="7">
        <f>ABS(B2-C2)</f>
        <v>0.25237500000000002</v>
      </c>
      <c r="J2" t="s">
        <v>108</v>
      </c>
      <c r="K2">
        <v>6000</v>
      </c>
      <c r="M2" t="s">
        <v>109</v>
      </c>
      <c r="N2">
        <f>FOV/img_width</f>
        <v>1.1216666666666666E-2</v>
      </c>
    </row>
    <row r="3" spans="1:14">
      <c r="A3">
        <f>AVERAGE(test_dir[[#This Row],[X1]],test_dir[[#This Row],[X2]])</f>
        <v>2955</v>
      </c>
      <c r="B3">
        <f>(A3-(img_width/2))*DPP</f>
        <v>-0.50475000000000003</v>
      </c>
      <c r="C3">
        <v>0</v>
      </c>
      <c r="D3">
        <v>500</v>
      </c>
      <c r="E3" t="str">
        <f>test_dir[File]</f>
        <v>DSC_0003.JPG</v>
      </c>
      <c r="F3" s="7">
        <f t="shared" ref="F3:F37" si="0">ABS(B3-C3)</f>
        <v>0.50475000000000003</v>
      </c>
      <c r="J3" t="s">
        <v>110</v>
      </c>
      <c r="K3">
        <v>67.3</v>
      </c>
    </row>
    <row r="4" spans="1:14">
      <c r="A4">
        <f>AVERAGE(test_dir[[#This Row],[X1]],test_dir[[#This Row],[X2]])</f>
        <v>2965.5</v>
      </c>
      <c r="B4">
        <f>(A4-(img_width/2))*DPP</f>
        <v>-0.38697500000000001</v>
      </c>
      <c r="C4">
        <v>0</v>
      </c>
      <c r="D4">
        <v>500</v>
      </c>
      <c r="E4" t="str">
        <f>test_dir[File]</f>
        <v>DSC_0004.JPG</v>
      </c>
      <c r="F4" s="7">
        <f t="shared" si="0"/>
        <v>0.38697500000000001</v>
      </c>
    </row>
    <row r="5" spans="1:14">
      <c r="A5">
        <f>AVERAGE(test_dir[[#This Row],[X1]],test_dir[[#This Row],[X2]])</f>
        <v>3821.5</v>
      </c>
      <c r="B5">
        <f>(A5-(img_width/2))*DPP</f>
        <v>9.2144916666666656</v>
      </c>
      <c r="C5">
        <v>10</v>
      </c>
      <c r="D5">
        <v>500</v>
      </c>
      <c r="E5" t="str">
        <f>test_dir[File]</f>
        <v>DSC_0005.JPG</v>
      </c>
      <c r="F5" s="7">
        <f t="shared" si="0"/>
        <v>0.78550833333333436</v>
      </c>
    </row>
    <row r="6" spans="1:14">
      <c r="A6">
        <f>AVERAGE(test_dir[[#This Row],[X1]],test_dir[[#This Row],[X2]])</f>
        <v>3804</v>
      </c>
      <c r="B6">
        <f>(A6-(img_width/2))*DPP</f>
        <v>9.0182000000000002</v>
      </c>
      <c r="C6">
        <v>10</v>
      </c>
      <c r="D6">
        <v>500</v>
      </c>
      <c r="E6" t="str">
        <f>test_dir[File]</f>
        <v>DSC_0006.JPG</v>
      </c>
      <c r="F6" s="7">
        <f t="shared" si="0"/>
        <v>0.98179999999999978</v>
      </c>
    </row>
    <row r="7" spans="1:14">
      <c r="A7">
        <f>AVERAGE(test_dir[[#This Row],[X1]],test_dir[[#This Row],[X2]])</f>
        <v>3781</v>
      </c>
      <c r="B7">
        <f>(A7-(img_width/2))*DPP</f>
        <v>8.7602166666666665</v>
      </c>
      <c r="C7">
        <v>10</v>
      </c>
      <c r="D7">
        <v>500</v>
      </c>
      <c r="E7" t="str">
        <f>test_dir[File]</f>
        <v>DSC_0007.JPG</v>
      </c>
      <c r="F7" s="7">
        <f t="shared" si="0"/>
        <v>1.2397833333333335</v>
      </c>
    </row>
    <row r="8" spans="1:14">
      <c r="A8">
        <f>AVERAGE(test_dir[[#This Row],[X1]],test_dir[[#This Row],[X2]])</f>
        <v>4538.5</v>
      </c>
      <c r="B8">
        <f>(A8-(img_width/2))*DPP</f>
        <v>17.256841666666666</v>
      </c>
      <c r="C8">
        <v>20</v>
      </c>
      <c r="D8">
        <v>500</v>
      </c>
      <c r="E8" t="str">
        <f>test_dir[File]</f>
        <v>DSC_0008.JPG</v>
      </c>
      <c r="F8" s="7">
        <f t="shared" si="0"/>
        <v>2.7431583333333336</v>
      </c>
    </row>
    <row r="9" spans="1:14">
      <c r="A9">
        <f>AVERAGE(test_dir[[#This Row],[X1]],test_dir[[#This Row],[X2]])</f>
        <v>4533</v>
      </c>
      <c r="B9">
        <f>(A9-(img_width/2))*DPP</f>
        <v>17.195149999999998</v>
      </c>
      <c r="C9">
        <v>20</v>
      </c>
      <c r="D9">
        <v>500</v>
      </c>
      <c r="E9" t="str">
        <f>test_dir[File]</f>
        <v>DSC_0009.JPG</v>
      </c>
      <c r="F9" s="7">
        <f t="shared" si="0"/>
        <v>2.8048500000000018</v>
      </c>
    </row>
    <row r="10" spans="1:14">
      <c r="A10">
        <f>AVERAGE(test_dir[[#This Row],[X1]],test_dir[[#This Row],[X2]])</f>
        <v>4579</v>
      </c>
      <c r="B10">
        <f>(A10-(img_width/2))*DPP</f>
        <v>17.711116666666666</v>
      </c>
      <c r="C10">
        <v>20</v>
      </c>
      <c r="D10">
        <v>500</v>
      </c>
      <c r="E10" t="str">
        <f>test_dir[File]</f>
        <v>DSC_0010.JPG</v>
      </c>
      <c r="F10" s="7">
        <f t="shared" si="0"/>
        <v>2.2888833333333345</v>
      </c>
    </row>
    <row r="11" spans="1:14">
      <c r="A11">
        <f>AVERAGE(test_dir[[#This Row],[X1]],test_dir[[#This Row],[X2]])</f>
        <v>5397</v>
      </c>
      <c r="B11">
        <f>(A11-(img_width/2))*DPP</f>
        <v>26.88635</v>
      </c>
      <c r="C11">
        <v>30</v>
      </c>
      <c r="D11">
        <v>500</v>
      </c>
      <c r="E11" t="str">
        <f>test_dir[File]</f>
        <v>DSC_0011.JPG</v>
      </c>
      <c r="F11" s="7">
        <f t="shared" si="0"/>
        <v>3.1136499999999998</v>
      </c>
    </row>
    <row r="12" spans="1:14">
      <c r="A12">
        <f>AVERAGE(test_dir[[#This Row],[X1]],test_dir[[#This Row],[X2]])</f>
        <v>5454.5</v>
      </c>
      <c r="B12">
        <f>(A12-(img_width/2))*DPP</f>
        <v>27.531308333333332</v>
      </c>
      <c r="C12">
        <v>30</v>
      </c>
      <c r="D12">
        <v>500</v>
      </c>
      <c r="E12" t="str">
        <f>test_dir[File]</f>
        <v>DSC_0012.JPG</v>
      </c>
      <c r="F12" s="7">
        <f t="shared" si="0"/>
        <v>2.4686916666666683</v>
      </c>
    </row>
    <row r="13" spans="1:14">
      <c r="A13">
        <f>AVERAGE(test_dir[[#This Row],[X1]],test_dir[[#This Row],[X2]])</f>
        <v>5422.5</v>
      </c>
      <c r="B13">
        <f>(A13-(img_width/2))*DPP</f>
        <v>27.172374999999999</v>
      </c>
      <c r="C13">
        <v>30</v>
      </c>
      <c r="D13">
        <v>500</v>
      </c>
      <c r="E13" t="str">
        <f>test_dir[File]</f>
        <v>DSC_0013.JPG</v>
      </c>
      <c r="F13" s="7">
        <f t="shared" si="0"/>
        <v>2.8276250000000012</v>
      </c>
      <c r="H13" t="s">
        <v>111</v>
      </c>
      <c r="I13" s="7">
        <f>AVERAGE(F2:F37)</f>
        <v>1.1921275462962972</v>
      </c>
    </row>
    <row r="14" spans="1:14">
      <c r="A14">
        <f>AVERAGE(test_dir[[#This Row],[X1]],test_dir[[#This Row],[X2]])</f>
        <v>2950</v>
      </c>
      <c r="B14">
        <f>(A14-(img_width/2))*DPP</f>
        <v>-0.56083333333333329</v>
      </c>
      <c r="C14">
        <v>0</v>
      </c>
      <c r="D14">
        <v>1000</v>
      </c>
      <c r="E14" t="str">
        <f>test_dir[File]</f>
        <v>DSC_0015.JPG</v>
      </c>
      <c r="F14" s="7">
        <f t="shared" si="0"/>
        <v>0.56083333333333329</v>
      </c>
      <c r="H14" t="s">
        <v>113</v>
      </c>
      <c r="I14" s="7">
        <f>AVERAGE(F2:F4,F14:F16,F26:F28)</f>
        <v>0.42561018518518517</v>
      </c>
    </row>
    <row r="15" spans="1:14">
      <c r="A15">
        <f>AVERAGE(test_dir[[#This Row],[X1]],test_dir[[#This Row],[X2]])</f>
        <v>2921.5</v>
      </c>
      <c r="B15">
        <f>(A15-(img_width/2))*DPP</f>
        <v>-0.88050833333333334</v>
      </c>
      <c r="C15">
        <v>0</v>
      </c>
      <c r="D15">
        <v>1000</v>
      </c>
      <c r="E15" t="str">
        <f>test_dir[File]</f>
        <v>DSC_0016.JPG</v>
      </c>
      <c r="F15" s="7">
        <f t="shared" si="0"/>
        <v>0.88050833333333334</v>
      </c>
      <c r="H15" t="s">
        <v>114</v>
      </c>
      <c r="I15" s="7">
        <f>AVERAGE(F5:F7,F17:F19,F29:F31)</f>
        <v>0.95251203703703746</v>
      </c>
    </row>
    <row r="16" spans="1:14">
      <c r="A16">
        <f>AVERAGE(test_dir[[#This Row],[X1]],test_dir[[#This Row],[X2]])</f>
        <v>3003</v>
      </c>
      <c r="B16">
        <f>(A16-(img_width/2))*DPP</f>
        <v>3.3649999999999999E-2</v>
      </c>
      <c r="C16">
        <v>0</v>
      </c>
      <c r="D16">
        <v>1000</v>
      </c>
      <c r="E16" t="str">
        <f>test_dir[File]</f>
        <v>DSC_0017.JPG</v>
      </c>
      <c r="F16" s="7">
        <f t="shared" si="0"/>
        <v>3.3649999999999999E-2</v>
      </c>
      <c r="H16" t="s">
        <v>115</v>
      </c>
      <c r="I16" s="7">
        <f>AVERAGE(F8:F10,F20:F22,F32:F34)</f>
        <v>1.97730925925926</v>
      </c>
    </row>
    <row r="17" spans="1:9">
      <c r="A17">
        <f>AVERAGE(test_dir[[#This Row],[X1]],test_dir[[#This Row],[X2]])</f>
        <v>3833.5</v>
      </c>
      <c r="B17">
        <f>(A17-(img_width/2))*DPP</f>
        <v>9.3490916666666664</v>
      </c>
      <c r="C17">
        <v>10</v>
      </c>
      <c r="D17">
        <v>1000</v>
      </c>
      <c r="E17" t="str">
        <f>test_dir[File]</f>
        <v>DSC_0018.JPG</v>
      </c>
      <c r="F17" s="7">
        <f t="shared" si="0"/>
        <v>0.65090833333333364</v>
      </c>
      <c r="H17" t="s">
        <v>116</v>
      </c>
      <c r="I17" s="7">
        <f>AVERAGE(F11:F13,F23:F25,F35:F37)</f>
        <v>1.4130787037037047</v>
      </c>
    </row>
    <row r="18" spans="1:9">
      <c r="A18">
        <f>AVERAGE(test_dir[[#This Row],[X1]],test_dir[[#This Row],[X2]])</f>
        <v>3829</v>
      </c>
      <c r="B18">
        <f>(A18-(img_width/2))*DPP</f>
        <v>9.2986166666666659</v>
      </c>
      <c r="C18">
        <v>10</v>
      </c>
      <c r="D18">
        <v>1000</v>
      </c>
      <c r="E18" t="str">
        <f>test_dir[File]</f>
        <v>DSC_0019.JPG</v>
      </c>
      <c r="F18" s="7">
        <f t="shared" si="0"/>
        <v>0.70138333333333414</v>
      </c>
    </row>
    <row r="19" spans="1:9">
      <c r="A19">
        <f>AVERAGE(test_dir[[#This Row],[X1]],test_dir[[#This Row],[X2]])</f>
        <v>3801.5</v>
      </c>
      <c r="B19">
        <f>(A19-(img_width/2))*DPP</f>
        <v>8.9901583333333335</v>
      </c>
      <c r="C19">
        <v>10</v>
      </c>
      <c r="D19">
        <v>1000</v>
      </c>
      <c r="E19" t="str">
        <f>test_dir[File]</f>
        <v>DSC_0020.JPG</v>
      </c>
      <c r="F19" s="7">
        <f t="shared" si="0"/>
        <v>1.0098416666666665</v>
      </c>
    </row>
    <row r="20" spans="1:9">
      <c r="A20">
        <f>AVERAGE(test_dir[[#This Row],[X1]],test_dir[[#This Row],[X2]])</f>
        <v>4651.5</v>
      </c>
      <c r="B20">
        <f>(A20-(img_width/2))*DPP</f>
        <v>18.524325000000001</v>
      </c>
      <c r="C20">
        <v>20</v>
      </c>
      <c r="D20">
        <v>1000</v>
      </c>
      <c r="E20" t="str">
        <f>test_dir[File]</f>
        <v>DSC_0021.JPG</v>
      </c>
      <c r="F20" s="7">
        <f t="shared" si="0"/>
        <v>1.475674999999999</v>
      </c>
    </row>
    <row r="21" spans="1:9">
      <c r="A21">
        <f>AVERAGE(test_dir[[#This Row],[X1]],test_dir[[#This Row],[X2]])</f>
        <v>4629</v>
      </c>
      <c r="B21">
        <f>(A21-(img_width/2))*DPP</f>
        <v>18.27195</v>
      </c>
      <c r="C21">
        <v>20</v>
      </c>
      <c r="D21">
        <v>1000</v>
      </c>
      <c r="E21" t="str">
        <f>test_dir[File]</f>
        <v>DSC_0022.JPG</v>
      </c>
      <c r="F21" s="7">
        <f t="shared" si="0"/>
        <v>1.7280499999999996</v>
      </c>
    </row>
    <row r="22" spans="1:9">
      <c r="A22">
        <f>AVERAGE(test_dir[[#This Row],[X1]],test_dir[[#This Row],[X2]])</f>
        <v>4654.5</v>
      </c>
      <c r="B22">
        <f>(A22-(img_width/2))*DPP</f>
        <v>18.557974999999999</v>
      </c>
      <c r="C22">
        <v>20</v>
      </c>
      <c r="D22">
        <v>1000</v>
      </c>
      <c r="E22" t="str">
        <f>test_dir[File]</f>
        <v>DSC_0023.JPG</v>
      </c>
      <c r="F22" s="7">
        <f t="shared" si="0"/>
        <v>1.442025000000001</v>
      </c>
    </row>
    <row r="23" spans="1:9">
      <c r="A23">
        <f>AVERAGE(test_dir[[#This Row],[X1]],test_dir[[#This Row],[X2]])</f>
        <v>5632.5</v>
      </c>
      <c r="B23">
        <f>(A23-(img_width/2))*DPP</f>
        <v>29.527874999999998</v>
      </c>
      <c r="C23">
        <v>30</v>
      </c>
      <c r="D23">
        <v>1000</v>
      </c>
      <c r="E23" t="str">
        <f>test_dir[File]</f>
        <v>DSC_0024.JPG</v>
      </c>
      <c r="F23" s="7">
        <f t="shared" si="0"/>
        <v>0.4721250000000019</v>
      </c>
    </row>
    <row r="24" spans="1:9">
      <c r="A24">
        <f>AVERAGE(test_dir[[#This Row],[X1]],test_dir[[#This Row],[X2]])</f>
        <v>5583</v>
      </c>
      <c r="B24">
        <f>(A24-(img_width/2))*DPP</f>
        <v>28.972649999999998</v>
      </c>
      <c r="C24">
        <v>30</v>
      </c>
      <c r="D24">
        <v>1000</v>
      </c>
      <c r="E24" t="str">
        <f>test_dir[File]</f>
        <v>DSC_0025.JPG</v>
      </c>
      <c r="F24" s="7">
        <f t="shared" si="0"/>
        <v>1.027350000000002</v>
      </c>
    </row>
    <row r="25" spans="1:9">
      <c r="A25">
        <f>AVERAGE(test_dir[[#This Row],[X1]],test_dir[[#This Row],[X2]])</f>
        <v>5573.5</v>
      </c>
      <c r="B25">
        <f>(A25-(img_width/2))*DPP</f>
        <v>28.866091666666666</v>
      </c>
      <c r="C25">
        <v>30</v>
      </c>
      <c r="D25">
        <v>1000</v>
      </c>
      <c r="E25" t="str">
        <f>test_dir[File]</f>
        <v>DSC_0026.JPG</v>
      </c>
      <c r="F25" s="7">
        <f t="shared" si="0"/>
        <v>1.1339083333333342</v>
      </c>
    </row>
    <row r="26" spans="1:9">
      <c r="A26">
        <f>AVERAGE(test_dir[[#This Row],[X1]],test_dir[[#This Row],[X2]])</f>
        <v>2945</v>
      </c>
      <c r="B26">
        <f>(A26-(img_width/2))*DPP</f>
        <v>-0.61691666666666667</v>
      </c>
      <c r="C26">
        <v>0</v>
      </c>
      <c r="D26">
        <v>1500</v>
      </c>
      <c r="E26" t="str">
        <f>test_dir[File]</f>
        <v>DSC_0028.JPG</v>
      </c>
      <c r="F26" s="7">
        <f t="shared" si="0"/>
        <v>0.61691666666666667</v>
      </c>
    </row>
    <row r="27" spans="1:9">
      <c r="A27">
        <f>AVERAGE(test_dir[[#This Row],[X1]],test_dir[[#This Row],[X2]])</f>
        <v>2947</v>
      </c>
      <c r="B27">
        <f>(A27-(img_width/2))*DPP</f>
        <v>-0.59448333333333336</v>
      </c>
      <c r="C27">
        <v>0</v>
      </c>
      <c r="D27">
        <v>1500</v>
      </c>
      <c r="E27" t="str">
        <f>test_dir[File]</f>
        <v>DSC_0029.JPG</v>
      </c>
      <c r="F27" s="7">
        <f t="shared" si="0"/>
        <v>0.59448333333333336</v>
      </c>
    </row>
    <row r="28" spans="1:9">
      <c r="A28">
        <f>AVERAGE(test_dir[[#This Row],[X1]],test_dir[[#This Row],[X2]])</f>
        <v>3000</v>
      </c>
      <c r="B28">
        <f>(A28-(img_width/2))*DPP</f>
        <v>0</v>
      </c>
      <c r="C28">
        <v>0</v>
      </c>
      <c r="D28">
        <v>1500</v>
      </c>
      <c r="E28" t="str">
        <f>test_dir[File]</f>
        <v>DSC_0030.JPG</v>
      </c>
      <c r="F28" s="7">
        <f t="shared" si="0"/>
        <v>0</v>
      </c>
    </row>
    <row r="29" spans="1:9">
      <c r="A29">
        <f>AVERAGE(test_dir[[#This Row],[X1]],test_dir[[#This Row],[X2]])</f>
        <v>3847.5</v>
      </c>
      <c r="B29">
        <f>(A29-(img_width/2))*DPP</f>
        <v>9.506124999999999</v>
      </c>
      <c r="C29">
        <v>10</v>
      </c>
      <c r="D29">
        <v>1500</v>
      </c>
      <c r="E29" t="str">
        <f>test_dir[File]</f>
        <v>DSC_0031.JPG</v>
      </c>
      <c r="F29" s="7">
        <f t="shared" si="0"/>
        <v>0.49387500000000095</v>
      </c>
    </row>
    <row r="30" spans="1:9">
      <c r="A30">
        <f>AVERAGE(test_dir[[#This Row],[X1]],test_dir[[#This Row],[X2]])</f>
        <v>3797</v>
      </c>
      <c r="B30">
        <f>(A30-(img_width/2))*DPP</f>
        <v>8.939683333333333</v>
      </c>
      <c r="C30">
        <v>10</v>
      </c>
      <c r="D30">
        <v>1500</v>
      </c>
      <c r="E30" t="str">
        <f>test_dir[File]</f>
        <v>DSC_0032.JPG</v>
      </c>
      <c r="F30" s="7">
        <f t="shared" si="0"/>
        <v>1.060316666666667</v>
      </c>
    </row>
    <row r="31" spans="1:9">
      <c r="A31">
        <f>AVERAGE(test_dir[[#This Row],[X1]],test_dir[[#This Row],[X2]])</f>
        <v>3744.5</v>
      </c>
      <c r="B31">
        <f>(A31-(img_width/2))*DPP</f>
        <v>8.3508083333333332</v>
      </c>
      <c r="C31">
        <v>10</v>
      </c>
      <c r="D31">
        <v>1500</v>
      </c>
      <c r="E31" t="str">
        <f>test_dir[File]</f>
        <v>DSC_0033.JPG</v>
      </c>
      <c r="F31" s="7">
        <f t="shared" si="0"/>
        <v>1.6491916666666668</v>
      </c>
    </row>
    <row r="32" spans="1:9">
      <c r="A32">
        <f>AVERAGE(test_dir[[#This Row],[X1]],test_dir[[#This Row],[X2]])</f>
        <v>4584.5</v>
      </c>
      <c r="B32">
        <f>(A32-(img_width/2))*DPP</f>
        <v>17.772808333333334</v>
      </c>
      <c r="C32">
        <v>20</v>
      </c>
      <c r="D32">
        <v>1500</v>
      </c>
      <c r="E32" t="str">
        <f>test_dir[File]</f>
        <v>DSC_0034.JPG</v>
      </c>
      <c r="F32" s="7">
        <f t="shared" si="0"/>
        <v>2.2271916666666662</v>
      </c>
    </row>
    <row r="33" spans="1:6">
      <c r="A33">
        <f>AVERAGE(test_dir[[#This Row],[X1]],test_dir[[#This Row],[X2]])</f>
        <v>4603.5</v>
      </c>
      <c r="B33">
        <f>(A33-(img_width/2))*DPP</f>
        <v>17.985924999999998</v>
      </c>
      <c r="C33">
        <v>20</v>
      </c>
      <c r="D33">
        <v>1500</v>
      </c>
      <c r="E33" t="str">
        <f>test_dir[File]</f>
        <v>DSC_0035.JPG</v>
      </c>
      <c r="F33" s="7">
        <f t="shared" si="0"/>
        <v>2.0140750000000018</v>
      </c>
    </row>
    <row r="34" spans="1:6">
      <c r="A34">
        <f>AVERAGE(test_dir[[#This Row],[X1]],test_dir[[#This Row],[X2]])</f>
        <v>4687.5</v>
      </c>
      <c r="B34">
        <f>(A34-(img_width/2))*DPP</f>
        <v>18.928124999999998</v>
      </c>
      <c r="C34">
        <v>20</v>
      </c>
      <c r="D34">
        <v>1500</v>
      </c>
      <c r="E34" t="str">
        <f>test_dir[File]</f>
        <v>DSC_0036.JPG</v>
      </c>
      <c r="F34" s="7">
        <f t="shared" si="0"/>
        <v>1.0718750000000021</v>
      </c>
    </row>
    <row r="35" spans="1:6">
      <c r="A35">
        <f>AVERAGE(test_dir[[#This Row],[X1]],test_dir[[#This Row],[X2]])</f>
        <v>5639</v>
      </c>
      <c r="B35">
        <f>(A35-(img_width/2))*DPP</f>
        <v>29.600783333333332</v>
      </c>
      <c r="C35">
        <v>30</v>
      </c>
      <c r="D35">
        <v>1500</v>
      </c>
      <c r="E35" t="str">
        <f>test_dir[File]</f>
        <v>DSC_0037.JPG</v>
      </c>
      <c r="F35" s="7">
        <f t="shared" si="0"/>
        <v>0.39921666666666766</v>
      </c>
    </row>
    <row r="36" spans="1:6">
      <c r="A36">
        <f>AVERAGE(test_dir[[#This Row],[X1]],test_dir[[#This Row],[X2]])</f>
        <v>5618</v>
      </c>
      <c r="B36">
        <f>(A36-(img_width/2))*DPP</f>
        <v>29.365233333333332</v>
      </c>
      <c r="C36">
        <v>30</v>
      </c>
      <c r="D36">
        <v>1500</v>
      </c>
      <c r="E36" t="str">
        <f>test_dir[File]</f>
        <v>DSC_0038.JPG</v>
      </c>
      <c r="F36" s="7">
        <f t="shared" si="0"/>
        <v>0.63476666666666759</v>
      </c>
    </row>
    <row r="37" spans="1:6">
      <c r="A37">
        <f>AVERAGE(test_dir[[#This Row],[X1]],test_dir[[#This Row],[X2]])</f>
        <v>5617.5</v>
      </c>
      <c r="B37">
        <f>(A37-(img_width/2))*DPP</f>
        <v>29.359625000000001</v>
      </c>
      <c r="C37">
        <v>30</v>
      </c>
      <c r="D37">
        <v>1500</v>
      </c>
      <c r="E37" t="str">
        <f>test_dir[File]</f>
        <v>DSC_0039.JPG</v>
      </c>
      <c r="F37" s="7">
        <f t="shared" si="0"/>
        <v>0.64037499999999881</v>
      </c>
    </row>
  </sheetData>
  <mergeCells count="1">
    <mergeCell ref="J1:K1"/>
  </mergeCells>
  <conditionalFormatting sqref="F2:F37">
    <cfRule type="dataBar" priority="1">
      <dataBar>
        <cfvo type="num" val="0"/>
        <cfvo type="num" val="5"/>
        <color rgb="FFFF5050"/>
      </dataBar>
      <extLst>
        <ext xmlns:x14="http://schemas.microsoft.com/office/spreadsheetml/2009/9/main" uri="{B025F937-C7B1-47D3-B67F-A62EFF666E3E}">
          <x14:id>{E18B26AB-F16C-4680-9152-950C262D5A04}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8B26AB-F16C-4680-9152-950C262D5A04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f 1 5 c 5 - 6 e 0 a - 4 f a 1 - b e f 7 - 9 1 5 4 e a 6 9 f 8 f 2 "   x m l n s = " h t t p : / / s c h e m a s . m i c r o s o f t . c o m / D a t a M a s h u p " > A A A A A L o F A A B Q S w M E F A A C A A g A c m B 9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B y Y H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B 9 T w Y r z V u v A g A A u A w A A B M A H A B G b 3 J t d W x h c y 9 T Z W N 0 a W 9 u M S 5 t I K I Y A C i g F A A A A A A A A A A A A A A A A A A A A A A A A A A A A K 1 W U a + a M B h 9 N / E / N N 0 L J I S s L e 5 h h j 3 M e 7 f s 5 S a b Z s M Y c 4 P a e y U X w U B Z N M b / v p Z W 6 Q R u K u q L c G g 5 5 z t f y 2 l O l y x K E z C W / 2 j Y 7 / V 7 + T r M 6 A o w m j P g g 5 i y f g / w 3 z g t s i X l y C j / 6 z 6 k y 2 J D E 2 Z 9 i 2 L q j t K E 8 Z v c + k 7 Z 7 z A u q A V f O L 4 N 2 R r a t j N 7 o H G 0 i R j N f D i E D h i l c b F J c n / g g M d k m a 6 i 5 N V H e I A d 8 L N I G R 2 z f U z 9 6 t J 9 S h M 6 t x 0 p 4 w P 8 R Z N w w w W q 1 0 A u a R I u + D j 5 Q M G W 1 O s c D l A i m D N D B I 8 O O C F E I F h H P I E Q H R k I x N M R J B B R N j w e K 1 H j b R w x J Q k s 9 u B c c i W v H C J H W P U q S n E O K A f x a X L 0 h O 7 Y 1 / 3 5 X R b 8 D H W T X N 4 K W y h D b q k K u b y a S t N o H S a v n G K y 3 9 J K x i Q L k / w l z T a S W T z M r f c K E B a W 9 T q A 8 c F 8 Y e z Y s W L 9 k b B P n i t e o 0 B c B 3 F t L q k h 3 n / I s b X f q K 3 h F w U L 2 c q X Q L V d a o N T Z N Y 6 Z N g 7 J N d R 1 + Z h K R K 3 N w 9 1 7 x 4 q f c B N n c K X n W r 3 H J t 5 r p P B Q O 0 s r E z H Z q Z j Q 9 O x 3 K p d T S d S J G k 3 H X c 3 H Z c + k C b T i b n p x M x 0 n Q w G 6 u M l a W D g m Z l O D E 0 n 8 m v Y 1 X R P i v T a T S f d T S e l D 1 6 T 6 Z 6 5 6 Z 6 Z 6 Z I s K P N i q j x X 1 Q U e 1 E j h t G x B v x c l r Y x 6 6 p 4 S l K u w M s H 3 x M f a w P 8 C 5 P T H 3 Z L G 7 q j I M h 6 4 f 9 L s b Z G m b 5 Z 9 m I l x / n n G / D h T o T w / f B T X Z X L N L / P 9 e R V l M u M 7 R D y f + y x i / r 2 I J 9 d F / P X B d Z n y q J Y r V f o 3 4 e Q y d a 4 7 Z D R k T t M p 4 Y 6 H h K q c b n t Q z Z d r 9 X R T 7 s f 7 B o / m R W P 6 V N S X O / O m 2 E c 1 3 n P 6 6 4 y n M 8 B d j w D V i r q l N U R v D W l t z Q 3 x p H v U G F I V t 1 l v D I 8 H u M Z 7 P i T o j O q o w L + Y b W z D f 1 B L A Q I t A B Q A A g A I A H J g f U + g b I V K q Q A A A P k A A A A S A A A A A A A A A A A A A A A A A A A A A A B D b 2 5 m a W c v U G F j a 2 F n Z S 5 4 b W x Q S w E C L Q A U A A I A C A B y Y H 1 P D 8 r p q 6 Q A A A D p A A A A E w A A A A A A A A A A A A A A A A D 1 A A A A W 0 N v b n R l b n R f V H l w Z X N d L n h t b F B L A Q I t A B Q A A g A I A H J g f U 8 G K 8 1 b r w I A A L g M A A A T A A A A A A A A A A A A A A A A A O Y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d F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S 0 y O F Q w O T o y M T o z N i 4 2 N z A x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I i A v P j x F b n R y e S B U e X B l P S J B Z G R l Z F R v R G F 0 Y U 1 v Z G V s I i B W Y W x 1 Z T 0 i b D A i I C 8 + P E V u d H J 5 I F R 5 c G U 9 I k Z p b G x U Y X J n Z X Q i I F Z h b H V l P S J z d G V z d C I g L z 4 8 R W 5 0 c n k g V H l w Z T 0 i U X V l c n l J R C I g V m F s d W U 9 I n N j O W V i Z D I 1 M y 1 k Y z h l L T R k M z M t O G J k Z S 0 x M j U z Z m N j Y 2 E 0 Y m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h U M T Q 6 M D I 6 M T c u N T A x M D Q y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R m l s Z S Z x d W 9 0 O y w m c X V v d D t Y M S Z x d W 9 0 O y w m c X V v d D t Z M S Z x d W 9 0 O y w m c X V v d D t Y M i Z x d W 9 0 O y w m c X V v d D t Z M i Z x d W 9 0 O y w m c X V v d D t Y M y Z x d W 9 0 O y w m c X V v d D t Z M y Z x d W 9 0 O y w m c X V v d D t Y N C Z x d W 9 0 O y w m c X V v d D t Z N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N o Y W 5 n Z W Q g V H l w Z S 5 7 R m l s Z S w w f S Z x d W 9 0 O y w m c X V v d D t T Z W N 0 a W 9 u M S 9 0 Z X N 0 L 0 N o Y W 5 n Z W Q g V H l w Z S 5 7 M S 4 x L D F 9 J n F 1 b 3 Q 7 L C Z x d W 9 0 O 1 N l Y 3 R p b 2 4 x L 3 R l c 3 Q v Q 2 h h b m d l Z C B U e X B l L n s x L j I s M n 0 m c X V v d D s s J n F 1 b 3 Q 7 U 2 V j d G l v b j E v d G V z d C 9 D a G F u Z 2 V k I F R 5 c G U x L n s y L j E s M 3 0 m c X V v d D s s J n F 1 b 3 Q 7 U 2 V j d G l v b j E v d G V z d C 9 D a G F u Z 2 V k I F R 5 c G U x L n s y L j I s N H 0 m c X V v d D s s J n F 1 b 3 Q 7 U 2 V j d G l v b j E v d G V z d C 9 D a G F u Z 2 V k I F R 5 c G U y L n s z L j E s N X 0 m c X V v d D s s J n F 1 b 3 Q 7 U 2 V j d G l v b j E v d G V z d C 9 D a G F u Z 2 V k I F R 5 c G U y L n s z L j I s N n 0 m c X V v d D s s J n F 1 b 3 Q 7 U 2 V j d G l v b j E v d G V z d C 9 D a G F u Z 2 V k I F R 5 c G U z L n s 0 L j E s N 3 0 m c X V v d D s s J n F 1 b 3 Q 7 U 2 V j d G l v b j E v d G V z d C 9 D a G F u Z 2 V k I F R 5 c G U z L n s 0 L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9 D a G F u Z 2 V k I F R 5 c G U u e 0 Z p b G U s M H 0 m c X V v d D s s J n F 1 b 3 Q 7 U 2 V j d G l v b j E v d G V z d C 9 D a G F u Z 2 V k I F R 5 c G U u e z E u M S w x f S Z x d W 9 0 O y w m c X V v d D t T Z W N 0 a W 9 u M S 9 0 Z X N 0 L 0 N o Y W 5 n Z W Q g V H l w Z S 5 7 M S 4 y L D J 9 J n F 1 b 3 Q 7 L C Z x d W 9 0 O 1 N l Y 3 R p b 2 4 x L 3 R l c 3 Q v Q 2 h h b m d l Z C B U e X B l M S 5 7 M i 4 x L D N 9 J n F 1 b 3 Q 7 L C Z x d W 9 0 O 1 N l Y 3 R p b 2 4 x L 3 R l c 3 Q v Q 2 h h b m d l Z C B U e X B l M S 5 7 M i 4 y L D R 9 J n F 1 b 3 Q 7 L C Z x d W 9 0 O 1 N l Y 3 R p b 2 4 x L 3 R l c 3 Q v Q 2 h h b m d l Z C B U e X B l M i 5 7 M y 4 x L D V 9 J n F 1 b 3 Q 7 L C Z x d W 9 0 O 1 N l Y 3 R p b 2 4 x L 3 R l c 3 Q v Q 2 h h b m d l Z C B U e X B l M i 5 7 M y 4 y L D Z 9 J n F 1 b 3 Q 7 L C Z x d W 9 0 O 1 N l Y 3 R p b 2 4 x L 3 R l c 3 Q v Q 2 h h b m d l Z C B U e X B l M y 5 7 N C 4 x L D d 9 J n F 1 b 3 Q 7 L C Z x d W 9 0 O 1 N l Y 3 R p b 2 4 x L 3 R l c 3 Q v Q 2 h h b m d l Z C B U e X B l M y 5 7 N C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p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O V Q x M T o w M z o z N y 4 1 N z U z O D M 1 W i I g L z 4 8 R W 5 0 c n k g V H l w Z T 0 i R m l s b E N v b H V t b l R 5 c G V z I i B W Y W x 1 Z T 0 i c 0 J n T U R B d 0 0 9 I i A v P j x F b n R y e S B U e X B l P S J G a W x s Q 2 9 s d W 1 u T m F t Z X M i I F Z h b H V l P S J z W y Z x d W 9 0 O 0 Z p b G U m c X V v d D s s J n F 1 b 3 Q 7 W D E m c X V v d D s s J n F 1 b 3 Q 7 W T E m c X V v d D s s J n F 1 b 3 Q 7 W D I m c X V v d D s s J n F 1 b 3 Q 7 W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p c i 9 D a G F u Z 2 V k I F R 5 c G U u e 0 N v b H V t b j E s M H 0 m c X V v d D s s J n F 1 b 3 Q 7 U 2 V j d G l v b j E v d G V z d F 9 k a X I v Q 2 h h b m d l Z C B U e X B l M S 5 7 Q 2 9 s d W 1 u M i 4 x L D F 9 J n F 1 b 3 Q 7 L C Z x d W 9 0 O 1 N l Y 3 R p b 2 4 x L 3 R l c 3 R f Z G l y L 0 N o Y W 5 n Z W Q g V H l w Z T E u e 0 N v b H V t b j I u M i w y f S Z x d W 9 0 O y w m c X V v d D t T Z W N 0 a W 9 u M S 9 0 Z X N 0 X 2 R p c i 9 D a G F u Z 2 V k I F R 5 c G U y L n t D b 2 x 1 b W 4 z L j E s M 3 0 m c X V v d D s s J n F 1 b 3 Q 7 U 2 V j d G l v b j E v d G V z d F 9 k a X I v Q 2 h h b m d l Z C B U e X B l M i 5 7 Q 2 9 s d W 1 u M y 4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R f Z G l y L 0 N o Y W 5 n Z W Q g V H l w Z S 5 7 Q 2 9 s d W 1 u M S w w f S Z x d W 9 0 O y w m c X V v d D t T Z W N 0 a W 9 u M S 9 0 Z X N 0 X 2 R p c i 9 D a G F u Z 2 V k I F R 5 c G U x L n t D b 2 x 1 b W 4 y L j E s M X 0 m c X V v d D s s J n F 1 b 3 Q 7 U 2 V j d G l v b j E v d G V z d F 9 k a X I v Q 2 h h b m d l Z C B U e X B l M S 5 7 Q 2 9 s d W 1 u M i 4 y L D J 9 J n F 1 b 3 Q 7 L C Z x d W 9 0 O 1 N l Y 3 R p b 2 4 x L 3 R l c 3 R f Z G l y L 0 N o Y W 5 n Z W Q g V H l w Z T I u e 0 N v b H V t b j M u M S w z f S Z x d W 9 0 O y w m c X V v d D t T Z W N 0 a W 9 u M S 9 0 Z X N 0 X 2 R p c i 9 D a G F u Z 2 V k I F R 5 c G U y L n t D b 2 x 1 b W 4 z L j I s N H 0 m c X V v d D t d L C Z x d W 9 0 O 1 J l b G F 0 a W 9 u c 2 h p c E l u Z m 8 m c X V v d D s 6 W 1 1 9 I i A v P j x F b n R y e S B U e X B l P S J R d W V y e U l E I i B W Y W x 1 Z T 0 i c z k 1 Y T M 0 N T U 3 L T N l Y z A t N D V m Z C 1 h Z D M z L T E x O D A 1 N W Y 2 O W N j Z S I g L z 4 8 L 1 N 0 Y W J s Z U V u d H J p Z X M + P C 9 J d G V t P j x J d G V t P j x J d G V t T G 9 j Y X R p b 2 4 + P E l 0 Z W 1 U e X B l P k Z v c m 1 1 b G E 8 L 0 l 0 Z W 1 U e X B l P j x J d G V t U G F 0 a D 5 T Z W N 0 a W 9 u M S 9 0 Z X N 0 X 2 R p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p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l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a X I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P o J c j / k p H p s 8 j 2 l j o 9 / 8 A A A A A A g A A A A A A E G Y A A A A B A A A g A A A A E P A y 7 I L e 1 l k Q G g K A u o e R s S n L Q 9 F l R a 5 f N y 6 V o F 4 d A C I A A A A A D o A A A A A C A A A g A A A A L n b P V s 7 0 S C q j u 7 W 5 h 5 j X 8 a A r D i n Y u D C s q 6 5 + 7 U X 8 h I t Q A A A A 5 Z K V L F 5 j n 5 l 4 S a g H K P Y N F q 1 y 7 0 3 X Y 1 u t a f 6 9 O U T s c F y + 0 D 1 U E o + B o 2 R O v u n L z i e 1 s j 3 P J h J T b l V P R l l d 0 q e B S m S e n i N W t U m p d y F 9 9 g C v J A 5 A A A A A w E k o E D p 4 H 1 E 2 C N Y g t C Z l D Y I d t D v 7 C H s F M J U E H y 2 E 4 f b l L 4 S m Q T G D G + o 5 9 + F B 9 1 s 7 g 8 / g x y r I / / C O / H B R S m J 3 U w = = < / D a t a M a s h u p > 
</file>

<file path=customXml/itemProps1.xml><?xml version="1.0" encoding="utf-8"?>
<ds:datastoreItem xmlns:ds="http://schemas.openxmlformats.org/officeDocument/2006/customXml" ds:itemID="{87A683BD-7ABB-4F87-ACDC-83B43839B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Data_dir</vt:lpstr>
      <vt:lpstr>Data_dist</vt:lpstr>
      <vt:lpstr>Calculations_dist</vt:lpstr>
      <vt:lpstr>Calculations_dir</vt:lpstr>
      <vt:lpstr>dir_file</vt:lpstr>
      <vt:lpstr>DPP</vt:lpstr>
      <vt:lpstr>filepath</vt:lpstr>
      <vt:lpstr>FOV</vt:lpstr>
      <vt:lpstr>img_width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2019-11-29T13:20:16Z</dcterms:modified>
</cp:coreProperties>
</file>