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contreras/Desktop/"/>
    </mc:Choice>
  </mc:AlternateContent>
  <bookViews>
    <workbookView xWindow="80" yWindow="100" windowWidth="25440" windowHeight="15360" activeTab="1" xr2:uid="{9EF40C6F-FF9E-5845-AA5C-81E3FFF36D9A}"/>
  </bookViews>
  <sheets>
    <sheet name="Wired connection" sheetId="1" r:id="rId1"/>
    <sheet name="Path Loss with PA and LNA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F42" i="3"/>
  <c r="F29" i="3"/>
  <c r="H42" i="3"/>
  <c r="K11" i="3"/>
  <c r="K6" i="3"/>
  <c r="F13" i="3" s="1"/>
  <c r="F5" i="3"/>
  <c r="M4" i="1"/>
  <c r="E4" i="1" s="1"/>
  <c r="H24" i="3" l="1"/>
  <c r="R5" i="1"/>
  <c r="M10" i="1" s="1"/>
  <c r="M20" i="1" s="1"/>
  <c r="R10" i="1"/>
  <c r="M8" i="1" s="1"/>
  <c r="E11" i="1"/>
  <c r="G11" i="1" s="1"/>
  <c r="M15" i="1" l="1"/>
  <c r="O21" i="1" s="1"/>
</calcChain>
</file>

<file path=xl/sharedStrings.xml><?xml version="1.0" encoding="utf-8"?>
<sst xmlns="http://schemas.openxmlformats.org/spreadsheetml/2006/main" count="143" uniqueCount="40">
  <si>
    <t>Wired Connection</t>
  </si>
  <si>
    <t>Rx Sensitivity</t>
  </si>
  <si>
    <t>dBm</t>
  </si>
  <si>
    <t>dB</t>
  </si>
  <si>
    <t>Noise Figure (Max)</t>
  </si>
  <si>
    <t>Gain</t>
  </si>
  <si>
    <t>Attenuator</t>
  </si>
  <si>
    <t>Cable (RG-6) 6FT</t>
  </si>
  <si>
    <t>Power Tx (Min)</t>
  </si>
  <si>
    <t>Maximum Output Power</t>
  </si>
  <si>
    <t>Wireless Connection</t>
  </si>
  <si>
    <t>Noise Figure USRP (Max)</t>
  </si>
  <si>
    <t>Noise Figure</t>
  </si>
  <si>
    <t>Rx witch</t>
  </si>
  <si>
    <t>Rx USRP</t>
  </si>
  <si>
    <t>Cable (RG-58U) 18in</t>
  </si>
  <si>
    <t>in</t>
  </si>
  <si>
    <t>RG-58U Loss</t>
  </si>
  <si>
    <t>Antenna Gain</t>
  </si>
  <si>
    <t>Rx</t>
  </si>
  <si>
    <t>dBi</t>
  </si>
  <si>
    <t>Path Loss</t>
  </si>
  <si>
    <t>Distance</t>
  </si>
  <si>
    <t>m</t>
  </si>
  <si>
    <t>Frequency</t>
  </si>
  <si>
    <t>Path Loss (Linear)</t>
  </si>
  <si>
    <t>Hz</t>
  </si>
  <si>
    <t>Tx</t>
  </si>
  <si>
    <t>Fading Margin</t>
  </si>
  <si>
    <t>Bandwidth</t>
  </si>
  <si>
    <t>Thermal Noise</t>
  </si>
  <si>
    <t>Min SNR (for RIMAX)</t>
  </si>
  <si>
    <t>dBm/Hz</t>
  </si>
  <si>
    <t>Gain LNA</t>
  </si>
  <si>
    <t>Rx USRP Gain</t>
  </si>
  <si>
    <t>Noise Figure LNA</t>
  </si>
  <si>
    <t>Antenna Gain Rx</t>
  </si>
  <si>
    <t>Attenuator at Rx</t>
  </si>
  <si>
    <t>Noise Figure PA</t>
  </si>
  <si>
    <t>Gain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</si>
</sst>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1" fontId="0" fillId="0" borderId="1" xfId="0" applyNumberFormat="1" applyBorder="1"/>
    <xf numFmtId="0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3" xfId="0" applyFill="1" applyBorder="1"/>
    <xf numFmtId="0" fontId="0" fillId="0" borderId="4" xfId="0" applyBorder="1"/>
    <xf numFmtId="0" fontId="1" fillId="0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0229D-DCF4-1249-806B-B4502CDB11D9}">
  <dimension ref="C2:U21"/>
  <sheetViews>
    <sheetView workbookViewId="0">
      <selection activeCell="C2" sqref="C2:G12"/>
    </sheetView>
  </sheetViews>
  <sheetFormatPr baseColWidth="10" defaultRowHeight="16"/>
  <cols>
    <col min="3" max="3" width="21.6640625" bestFit="1" customWidth="1"/>
    <col min="11" max="11" width="21.83203125" bestFit="1" customWidth="1"/>
    <col min="16" max="16" width="15.6640625" bestFit="1" customWidth="1"/>
    <col min="18" max="18" width="8.6640625" bestFit="1" customWidth="1"/>
  </cols>
  <sheetData>
    <row r="2" spans="3:21">
      <c r="C2" s="9" t="s">
        <v>0</v>
      </c>
      <c r="K2" s="8" t="s">
        <v>10</v>
      </c>
    </row>
    <row r="3" spans="3:21">
      <c r="K3" s="9" t="s">
        <v>30</v>
      </c>
      <c r="M3" s="1">
        <v>-174</v>
      </c>
      <c r="N3" s="1" t="s">
        <v>32</v>
      </c>
      <c r="P3" s="11" t="s">
        <v>29</v>
      </c>
      <c r="R3" s="6">
        <v>60000000</v>
      </c>
      <c r="S3" s="1" t="s">
        <v>26</v>
      </c>
    </row>
    <row r="4" spans="3:21">
      <c r="C4" s="11" t="s">
        <v>1</v>
      </c>
      <c r="E4" s="7">
        <f>M4</f>
        <v>-96.218487496163561</v>
      </c>
      <c r="F4" s="1" t="s">
        <v>2</v>
      </c>
      <c r="J4" s="10" t="s">
        <v>14</v>
      </c>
      <c r="K4" s="8" t="s">
        <v>1</v>
      </c>
      <c r="M4" s="7">
        <f>M3+10*LOG10(R3)</f>
        <v>-96.218487496163561</v>
      </c>
      <c r="N4" s="1" t="s">
        <v>2</v>
      </c>
      <c r="P4" s="11" t="s">
        <v>24</v>
      </c>
      <c r="R4" s="6">
        <v>900000000</v>
      </c>
      <c r="S4" s="1" t="s">
        <v>26</v>
      </c>
    </row>
    <row r="5" spans="3:21">
      <c r="C5" s="11" t="s">
        <v>11</v>
      </c>
      <c r="E5" s="1">
        <v>7</v>
      </c>
      <c r="F5" s="1" t="s">
        <v>3</v>
      </c>
      <c r="J5" s="10"/>
      <c r="K5" s="8" t="s">
        <v>4</v>
      </c>
      <c r="M5" s="1">
        <v>7</v>
      </c>
      <c r="N5" s="1" t="s">
        <v>3</v>
      </c>
      <c r="P5" s="11" t="s">
        <v>25</v>
      </c>
      <c r="R5" s="6">
        <f>(300000000/(4*PI()*R6*R4))^2</f>
        <v>1.0019499193301076E-6</v>
      </c>
    </row>
    <row r="6" spans="3:21">
      <c r="C6" s="11" t="s">
        <v>5</v>
      </c>
      <c r="E6" s="1">
        <v>20</v>
      </c>
      <c r="F6" s="1" t="s">
        <v>3</v>
      </c>
      <c r="K6" s="8" t="s">
        <v>7</v>
      </c>
      <c r="M6" s="1">
        <v>1.4</v>
      </c>
      <c r="N6" s="1" t="s">
        <v>3</v>
      </c>
      <c r="P6" s="11" t="s">
        <v>22</v>
      </c>
      <c r="R6" s="2">
        <v>26.5</v>
      </c>
      <c r="S6" s="12" t="s">
        <v>23</v>
      </c>
    </row>
    <row r="7" spans="3:21">
      <c r="C7" s="11" t="s">
        <v>6</v>
      </c>
      <c r="D7" s="1">
        <v>2</v>
      </c>
      <c r="E7" s="1">
        <v>20</v>
      </c>
      <c r="F7" s="1" t="s">
        <v>3</v>
      </c>
      <c r="J7" s="8" t="s">
        <v>13</v>
      </c>
      <c r="K7" s="8" t="s">
        <v>12</v>
      </c>
      <c r="M7" s="2">
        <v>3</v>
      </c>
      <c r="N7" s="2" t="s">
        <v>3</v>
      </c>
    </row>
    <row r="8" spans="3:21">
      <c r="C8" s="11" t="s">
        <v>7</v>
      </c>
      <c r="E8" s="1">
        <v>1.4</v>
      </c>
      <c r="F8" s="1" t="s">
        <v>3</v>
      </c>
      <c r="J8" s="5"/>
      <c r="K8" s="8" t="s">
        <v>15</v>
      </c>
      <c r="M8" s="2">
        <f>R10</f>
        <v>0.28049999999999997</v>
      </c>
      <c r="N8" s="2" t="s">
        <v>3</v>
      </c>
    </row>
    <row r="9" spans="3:21">
      <c r="J9" s="9" t="s">
        <v>19</v>
      </c>
      <c r="K9" s="8" t="s">
        <v>18</v>
      </c>
      <c r="M9" s="2">
        <v>5</v>
      </c>
      <c r="N9" s="2" t="s">
        <v>20</v>
      </c>
      <c r="P9" s="11" t="s">
        <v>17</v>
      </c>
      <c r="R9" s="1">
        <v>18.7</v>
      </c>
      <c r="S9" s="13" t="s">
        <v>3</v>
      </c>
      <c r="T9" s="1">
        <v>1200</v>
      </c>
      <c r="U9" s="1" t="s">
        <v>16</v>
      </c>
    </row>
    <row r="10" spans="3:21">
      <c r="K10" s="8" t="s">
        <v>21</v>
      </c>
      <c r="M10" s="1">
        <f>10*LOG10(R5)</f>
        <v>-59.991539853571325</v>
      </c>
      <c r="N10" s="2" t="s">
        <v>3</v>
      </c>
      <c r="R10" s="1">
        <f>R9*T10/T9</f>
        <v>0.28049999999999997</v>
      </c>
      <c r="T10" s="1">
        <v>18</v>
      </c>
      <c r="U10" s="1" t="s">
        <v>16</v>
      </c>
    </row>
    <row r="11" spans="3:21">
      <c r="C11" s="11" t="s">
        <v>8</v>
      </c>
      <c r="E11" s="1">
        <f>E4+E5+E6+E7*D7+E8</f>
        <v>-27.818487496163563</v>
      </c>
      <c r="F11" s="1" t="s">
        <v>2</v>
      </c>
      <c r="G11" t="b">
        <f>E12&gt;E11</f>
        <v>1</v>
      </c>
      <c r="J11" s="5"/>
      <c r="K11" s="8" t="s">
        <v>28</v>
      </c>
      <c r="M11" s="3">
        <v>20</v>
      </c>
      <c r="N11" s="3" t="s">
        <v>3</v>
      </c>
    </row>
    <row r="12" spans="3:21">
      <c r="C12" s="11" t="s">
        <v>9</v>
      </c>
      <c r="E12" s="1">
        <v>20</v>
      </c>
      <c r="F12" s="1" t="s">
        <v>2</v>
      </c>
      <c r="J12" s="9" t="s">
        <v>27</v>
      </c>
      <c r="K12" s="8" t="s">
        <v>18</v>
      </c>
      <c r="M12" s="2">
        <v>5</v>
      </c>
      <c r="N12" s="2" t="s">
        <v>20</v>
      </c>
    </row>
    <row r="13" spans="3:21">
      <c r="K13" s="8" t="s">
        <v>7</v>
      </c>
      <c r="M13" s="1">
        <v>1.4</v>
      </c>
      <c r="N13" s="1" t="s">
        <v>3</v>
      </c>
    </row>
    <row r="14" spans="3:21">
      <c r="J14" s="8" t="s">
        <v>13</v>
      </c>
      <c r="K14" s="8" t="s">
        <v>12</v>
      </c>
      <c r="M14" s="2">
        <v>3</v>
      </c>
      <c r="N14" s="2" t="s">
        <v>3</v>
      </c>
    </row>
    <row r="15" spans="3:21">
      <c r="K15" s="8" t="s">
        <v>15</v>
      </c>
      <c r="M15" s="2">
        <f>R10</f>
        <v>0.28049999999999997</v>
      </c>
      <c r="N15" s="2" t="s">
        <v>3</v>
      </c>
    </row>
    <row r="16" spans="3:21">
      <c r="J16" s="4"/>
      <c r="K16" s="8" t="s">
        <v>31</v>
      </c>
      <c r="M16" s="2">
        <v>20</v>
      </c>
      <c r="N16" s="2" t="s">
        <v>3</v>
      </c>
    </row>
    <row r="20" spans="11:15">
      <c r="K20" s="11" t="s">
        <v>8</v>
      </c>
      <c r="M20" s="1">
        <f>M4+M5+M6+M7+M8-M9-M10+M11-M12+M13+M14+M15+M16</f>
        <v>10.134052357407773</v>
      </c>
      <c r="N20" s="1" t="s">
        <v>2</v>
      </c>
    </row>
    <row r="21" spans="11:15">
      <c r="K21" s="11" t="s">
        <v>9</v>
      </c>
      <c r="M21" s="1">
        <v>20</v>
      </c>
      <c r="N21" s="1" t="s">
        <v>2</v>
      </c>
      <c r="O21" t="b">
        <f>M21&gt;M20</f>
        <v>1</v>
      </c>
    </row>
  </sheetData>
  <mergeCells count="1">
    <mergeCell ref="J4:J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289D1-6BEE-254E-8A15-06CDF8B25690}">
  <dimension ref="C3:N43"/>
  <sheetViews>
    <sheetView tabSelected="1" topLeftCell="A14" workbookViewId="0">
      <selection activeCell="F37" sqref="F37"/>
    </sheetView>
  </sheetViews>
  <sheetFormatPr baseColWidth="10" defaultRowHeight="16"/>
  <cols>
    <col min="4" max="4" width="21.83203125" bestFit="1" customWidth="1"/>
    <col min="9" max="9" width="15.6640625" bestFit="1" customWidth="1"/>
  </cols>
  <sheetData>
    <row r="3" spans="3:14">
      <c r="D3" s="8" t="s">
        <v>10</v>
      </c>
    </row>
    <row r="4" spans="3:14">
      <c r="D4" s="9" t="s">
        <v>30</v>
      </c>
      <c r="F4" s="1">
        <v>-174</v>
      </c>
      <c r="G4" s="1" t="s">
        <v>32</v>
      </c>
      <c r="I4" s="11" t="s">
        <v>29</v>
      </c>
      <c r="K4" s="6">
        <v>60000000</v>
      </c>
      <c r="L4" s="1" t="s">
        <v>26</v>
      </c>
    </row>
    <row r="5" spans="3:14">
      <c r="C5" s="10" t="s">
        <v>19</v>
      </c>
      <c r="D5" s="8" t="s">
        <v>1</v>
      </c>
      <c r="F5" s="7">
        <f>F4+10*LOG10(K4)</f>
        <v>-96.218487496163561</v>
      </c>
      <c r="G5" s="1" t="s">
        <v>2</v>
      </c>
      <c r="I5" s="11" t="s">
        <v>24</v>
      </c>
      <c r="K5" s="6">
        <v>900000000</v>
      </c>
      <c r="L5" s="1" t="s">
        <v>26</v>
      </c>
    </row>
    <row r="6" spans="3:14">
      <c r="C6" s="10"/>
      <c r="D6" s="8" t="s">
        <v>11</v>
      </c>
      <c r="F6" s="1">
        <v>7</v>
      </c>
      <c r="G6" s="1" t="s">
        <v>3</v>
      </c>
      <c r="I6" s="11" t="s">
        <v>25</v>
      </c>
      <c r="K6" s="6">
        <f>(300000000/(4*PI()*K7*K5))^2</f>
        <v>1.0019499193301076E-6</v>
      </c>
    </row>
    <row r="7" spans="3:14">
      <c r="C7" s="10"/>
      <c r="D7" s="14" t="s">
        <v>34</v>
      </c>
      <c r="F7" s="3">
        <v>0</v>
      </c>
      <c r="G7" s="3" t="s">
        <v>3</v>
      </c>
      <c r="I7" s="11" t="s">
        <v>22</v>
      </c>
      <c r="K7" s="2">
        <v>26.5</v>
      </c>
      <c r="L7" s="12" t="s">
        <v>23</v>
      </c>
    </row>
    <row r="8" spans="3:14">
      <c r="C8" s="10"/>
      <c r="D8" s="15" t="s">
        <v>37</v>
      </c>
      <c r="F8" s="2">
        <v>40</v>
      </c>
      <c r="G8" s="2" t="s">
        <v>3</v>
      </c>
    </row>
    <row r="9" spans="3:14">
      <c r="C9" s="10"/>
      <c r="D9" s="8" t="s">
        <v>7</v>
      </c>
      <c r="E9">
        <v>2</v>
      </c>
      <c r="F9" s="1">
        <v>1.4</v>
      </c>
      <c r="G9" s="1" t="s">
        <v>3</v>
      </c>
    </row>
    <row r="10" spans="3:14">
      <c r="C10" s="10"/>
      <c r="D10" s="8" t="s">
        <v>35</v>
      </c>
      <c r="F10" s="2">
        <v>3</v>
      </c>
      <c r="G10" s="2" t="s">
        <v>3</v>
      </c>
      <c r="I10" s="11" t="s">
        <v>17</v>
      </c>
      <c r="K10" s="1">
        <v>18.7</v>
      </c>
      <c r="L10" s="13" t="s">
        <v>3</v>
      </c>
      <c r="M10" s="1">
        <v>1200</v>
      </c>
      <c r="N10" s="1" t="s">
        <v>16</v>
      </c>
    </row>
    <row r="11" spans="3:14">
      <c r="C11" s="10"/>
      <c r="D11" s="8" t="s">
        <v>33</v>
      </c>
      <c r="F11" s="2">
        <v>38</v>
      </c>
      <c r="G11" s="2" t="s">
        <v>3</v>
      </c>
      <c r="K11" s="1">
        <f>K10*M11/M10</f>
        <v>0.28049999999999997</v>
      </c>
      <c r="M11" s="1">
        <v>18</v>
      </c>
      <c r="N11" s="1" t="s">
        <v>16</v>
      </c>
    </row>
    <row r="12" spans="3:14">
      <c r="C12" s="10"/>
      <c r="D12" s="8" t="s">
        <v>36</v>
      </c>
      <c r="F12" s="2">
        <v>5</v>
      </c>
      <c r="G12" s="2" t="s">
        <v>20</v>
      </c>
    </row>
    <row r="13" spans="3:14">
      <c r="D13" s="8" t="s">
        <v>21</v>
      </c>
      <c r="F13" s="1">
        <f>10*LOG10(K6)</f>
        <v>-59.991539853571325</v>
      </c>
      <c r="G13" s="2" t="s">
        <v>3</v>
      </c>
    </row>
    <row r="14" spans="3:14">
      <c r="D14" s="8" t="s">
        <v>28</v>
      </c>
      <c r="F14" s="3">
        <v>20</v>
      </c>
      <c r="G14" s="3" t="s">
        <v>3</v>
      </c>
    </row>
    <row r="15" spans="3:14">
      <c r="D15" s="8" t="s">
        <v>31</v>
      </c>
      <c r="F15" s="2">
        <v>20</v>
      </c>
      <c r="G15" s="2" t="s">
        <v>3</v>
      </c>
    </row>
    <row r="16" spans="3:14">
      <c r="C16" s="10" t="s">
        <v>27</v>
      </c>
      <c r="D16" s="8" t="s">
        <v>18</v>
      </c>
      <c r="F16" s="2">
        <v>5</v>
      </c>
      <c r="G16" s="2" t="s">
        <v>20</v>
      </c>
    </row>
    <row r="17" spans="3:8">
      <c r="C17" s="10"/>
      <c r="D17" s="8" t="s">
        <v>7</v>
      </c>
      <c r="E17">
        <v>2</v>
      </c>
      <c r="F17" s="1">
        <v>1.4</v>
      </c>
      <c r="G17" s="1" t="s">
        <v>3</v>
      </c>
    </row>
    <row r="18" spans="3:8">
      <c r="C18" s="10"/>
      <c r="D18" s="8" t="s">
        <v>38</v>
      </c>
      <c r="F18" s="2">
        <v>3</v>
      </c>
      <c r="G18" s="2" t="s">
        <v>3</v>
      </c>
    </row>
    <row r="19" spans="3:8">
      <c r="C19" s="10"/>
      <c r="D19" s="8" t="s">
        <v>39</v>
      </c>
      <c r="F19" s="2">
        <v>40</v>
      </c>
      <c r="G19" s="2" t="s">
        <v>3</v>
      </c>
    </row>
    <row r="23" spans="3:8">
      <c r="D23" s="11" t="s">
        <v>8</v>
      </c>
      <c r="F23" s="1">
        <f>F5+F6-F7+F8+F9*E9+F10-F11-F12-F13+F14+F15-F16+F17+F18-F19</f>
        <v>-27.026947642592241</v>
      </c>
      <c r="G23" s="1" t="s">
        <v>2</v>
      </c>
    </row>
    <row r="24" spans="3:8">
      <c r="D24" s="11" t="s">
        <v>9</v>
      </c>
      <c r="F24" s="1">
        <v>20</v>
      </c>
      <c r="G24" s="1" t="s">
        <v>2</v>
      </c>
      <c r="H24" t="b">
        <f>F24&gt;F23</f>
        <v>1</v>
      </c>
    </row>
    <row r="27" spans="3:8">
      <c r="D27" s="9" t="s">
        <v>0</v>
      </c>
    </row>
    <row r="29" spans="3:8">
      <c r="C29" s="16" t="s">
        <v>19</v>
      </c>
      <c r="D29" s="8" t="s">
        <v>1</v>
      </c>
      <c r="F29" s="7">
        <f>F5</f>
        <v>-96.218487496163561</v>
      </c>
      <c r="G29" s="1" t="s">
        <v>2</v>
      </c>
    </row>
    <row r="30" spans="3:8">
      <c r="C30" s="17"/>
      <c r="D30" s="8" t="s">
        <v>11</v>
      </c>
      <c r="F30" s="1">
        <v>7</v>
      </c>
      <c r="G30" s="1" t="s">
        <v>3</v>
      </c>
    </row>
    <row r="31" spans="3:8">
      <c r="C31" s="17"/>
      <c r="D31" s="14" t="s">
        <v>34</v>
      </c>
      <c r="F31" s="3">
        <v>0</v>
      </c>
      <c r="G31" s="3" t="s">
        <v>3</v>
      </c>
    </row>
    <row r="32" spans="3:8">
      <c r="C32" s="17"/>
      <c r="D32" s="15" t="s">
        <v>37</v>
      </c>
      <c r="F32" s="2">
        <v>40</v>
      </c>
      <c r="G32" s="2" t="s">
        <v>3</v>
      </c>
    </row>
    <row r="33" spans="3:8">
      <c r="C33" s="17"/>
      <c r="D33" s="8" t="s">
        <v>7</v>
      </c>
      <c r="E33">
        <v>2</v>
      </c>
      <c r="F33" s="1">
        <v>1.4</v>
      </c>
      <c r="G33" s="1" t="s">
        <v>3</v>
      </c>
    </row>
    <row r="34" spans="3:8">
      <c r="C34" s="17"/>
      <c r="D34" s="8" t="s">
        <v>35</v>
      </c>
      <c r="F34" s="2">
        <v>3</v>
      </c>
      <c r="G34" s="2" t="s">
        <v>3</v>
      </c>
    </row>
    <row r="35" spans="3:8">
      <c r="C35" s="18"/>
      <c r="D35" s="8" t="s">
        <v>33</v>
      </c>
      <c r="F35" s="2">
        <v>38</v>
      </c>
      <c r="G35" s="2" t="s">
        <v>3</v>
      </c>
    </row>
    <row r="36" spans="3:8">
      <c r="D36" s="8" t="s">
        <v>7</v>
      </c>
      <c r="F36" s="1">
        <v>1.4</v>
      </c>
      <c r="G36" s="1" t="s">
        <v>3</v>
      </c>
    </row>
    <row r="37" spans="3:8">
      <c r="C37" s="16" t="s">
        <v>27</v>
      </c>
      <c r="D37" s="8" t="s">
        <v>38</v>
      </c>
      <c r="F37" s="2">
        <v>3</v>
      </c>
      <c r="G37" s="2" t="s">
        <v>3</v>
      </c>
    </row>
    <row r="38" spans="3:8">
      <c r="C38" s="18"/>
      <c r="D38" s="8" t="s">
        <v>39</v>
      </c>
      <c r="F38" s="2">
        <v>40</v>
      </c>
      <c r="G38" s="2" t="s">
        <v>3</v>
      </c>
    </row>
    <row r="39" spans="3:8">
      <c r="D39" s="8" t="s">
        <v>31</v>
      </c>
      <c r="F39" s="2">
        <v>20</v>
      </c>
      <c r="G39" s="2" t="s">
        <v>3</v>
      </c>
    </row>
    <row r="42" spans="3:8">
      <c r="D42" s="11" t="s">
        <v>8</v>
      </c>
      <c r="F42" s="1">
        <f>F29+F30-F31+F32+F33*E33+F34-F35+F36+F37-F38+F39</f>
        <v>-97.018487496163559</v>
      </c>
      <c r="G42" s="1" t="s">
        <v>2</v>
      </c>
      <c r="H42" t="b">
        <f>F43&gt;F42</f>
        <v>1</v>
      </c>
    </row>
    <row r="43" spans="3:8">
      <c r="D43" s="11" t="s">
        <v>9</v>
      </c>
      <c r="F43" s="1">
        <v>20</v>
      </c>
      <c r="G43" s="1" t="s">
        <v>2</v>
      </c>
    </row>
  </sheetData>
  <mergeCells count="4">
    <mergeCell ref="C29:C35"/>
    <mergeCell ref="C37:C38"/>
    <mergeCell ref="C5:C12"/>
    <mergeCell ref="C16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Wired connection</vt:lpstr>
      <vt:lpstr>Path Loss with PA and LNA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Gomez Ponce</dc:creator>
  <cp:lastModifiedBy>Jorge Luis Gomez Ponce</cp:lastModifiedBy>
  <dcterms:created xsi:type="dcterms:W3CDTF">2018-01-02T15:43:41Z</dcterms:created>
  <dcterms:modified xsi:type="dcterms:W3CDTF">2018-01-03T19:21:58Z</dcterms:modified>
</cp:coreProperties>
</file>