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.olvera\Downloads\"/>
    </mc:Choice>
  </mc:AlternateContent>
  <bookViews>
    <workbookView xWindow="0" yWindow="0" windowWidth="19200" windowHeight="7050"/>
  </bookViews>
  <sheets>
    <sheet name="Dashboard" sheetId="6" r:id="rId1"/>
    <sheet name="Raw Data" sheetId="10" r:id="rId2"/>
  </sheets>
  <definedNames>
    <definedName name="_xlchart.v1.0" hidden="1">'Raw Data'!$G$28:$G$32</definedName>
    <definedName name="_xlchart.v1.1" hidden="1">'Raw Data'!$H$28:$H$32</definedName>
    <definedName name="_xlchart.v1.2" hidden="1">'Raw Data'!$G$28:$G$32</definedName>
    <definedName name="_xlchart.v1.3" hidden="1">'Raw Data'!$H$28:$H$32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0" l="1"/>
  <c r="H30" i="10"/>
  <c r="H32" i="10" s="1"/>
  <c r="D22" i="10"/>
  <c r="I20" i="10"/>
  <c r="I22" i="10" s="1"/>
  <c r="D20" i="10"/>
  <c r="D13" i="10"/>
  <c r="C13" i="10"/>
  <c r="E11" i="10"/>
  <c r="E10" i="10"/>
  <c r="E9" i="10"/>
  <c r="E8" i="10"/>
  <c r="E7" i="10"/>
  <c r="E6" i="10"/>
  <c r="G12" i="6"/>
  <c r="G13" i="6" l="1"/>
  <c r="G14" i="6"/>
  <c r="G15" i="6"/>
  <c r="G16" i="6"/>
  <c r="G17" i="6"/>
  <c r="C11" i="6"/>
  <c r="D11" i="6" s="1"/>
  <c r="E11" i="6" s="1"/>
</calcChain>
</file>

<file path=xl/sharedStrings.xml><?xml version="1.0" encoding="utf-8"?>
<sst xmlns="http://schemas.openxmlformats.org/spreadsheetml/2006/main" count="59" uniqueCount="51">
  <si>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</si>
  <si>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</si>
  <si>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</si>
  <si>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</si>
  <si>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</si>
  <si>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</si>
  <si>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</si>
  <si>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</si>
  <si>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</si>
  <si>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</si>
  <si>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</si>
  <si>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</si>
  <si>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</si>
  <si>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</si>
  <si>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</si>
  <si>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</si>
  <si>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</si>
  <si>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</si>
  <si>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</si>
  <si>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</si>
  <si>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</si>
  <si>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</si>
  <si>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</si>
  <si>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</si>
  <si>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</si>
  <si>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</si>
  <si>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</si>
  <si>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</si>
  <si>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</si>
  <si>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</si>
  <si>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</si>
  <si>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</si>
  <si>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</si>
  <si>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</si>
  <si>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</si>
  <si>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</si>
  <si>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</si>
  <si>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</si>
  <si>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</si>
  <si>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</si>
  <si>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</si>
  <si>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</si>
  <si>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</si>
  <si>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</si>
  <si>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</si>
  <si>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</si>
  <si>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</si>
  <si>
    <t>Customer Satisfaction Score</t>
  </si>
  <si>
    <t>Employee Satisfaction Score</t>
  </si>
  <si>
    <t>Budget vs. Actual Expenses ($ thousands)</t>
  </si>
  <si>
    <t>Staff Turnover ($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</si>
</sst>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5" fillId="4" borderId="3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6">
    <cellStyle name="Hyperlink 2" xfId="3"/>
    <cellStyle name="Hyperlink 2 2" xfId="5"/>
    <cellStyle name="Normal" xfId="0" builtinId="0"/>
    <cellStyle name="Normal 2" xfId="2"/>
    <cellStyle name="Normal 2 2" xfId="4"/>
    <cellStyle name="Per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'Raw Data'!$B$6:$B$11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'Raw Data'!$C$6:$C$11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9-4200-A501-8000499073D2}"/>
            </c:ext>
          </c:extLst>
        </c:ser>
        <c:ser>
          <c:idx val="1"/>
          <c:order val="1"/>
          <c:tx>
            <c:strRef>
              <c:f>'Raw Data'!$E$5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Data'!$B$6:$B$11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'Raw Data'!$E$6:$E$11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9-4200-A501-80004990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32803696"/>
        <c:axId val="132801400"/>
      </c:barChart>
      <c:catAx>
        <c:axId val="132803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01400"/>
        <c:crosses val="autoZero"/>
        <c:auto val="1"/>
        <c:lblAlgn val="ctr"/>
        <c:lblOffset val="100"/>
        <c:noMultiLvlLbl val="0"/>
      </c:catAx>
      <c:valAx>
        <c:axId val="132801400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Data'!$C$27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'Raw Data'!$B$28:$B$32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'Raw Data'!$C$28:$C$32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6-4222-80ED-9C1E2ED2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541614040"/>
        <c:axId val="541612400"/>
      </c:barChart>
      <c:barChart>
        <c:barDir val="col"/>
        <c:grouping val="clustered"/>
        <c:varyColors val="0"/>
        <c:ser>
          <c:idx val="1"/>
          <c:order val="1"/>
          <c:tx>
            <c:strRef>
              <c:f>'Raw Data'!$D$27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'Raw Data'!$B$28:$B$32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'Raw Data'!$D$28:$D$32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6-4222-80ED-9C1E2ED2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200272640"/>
        <c:axId val="200271000"/>
      </c:barChart>
      <c:catAx>
        <c:axId val="54161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1612400"/>
        <c:crosses val="autoZero"/>
        <c:auto val="1"/>
        <c:lblAlgn val="ctr"/>
        <c:lblOffset val="100"/>
        <c:noMultiLvlLbl val="0"/>
      </c:catAx>
      <c:valAx>
        <c:axId val="5416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1614040"/>
        <c:crosses val="autoZero"/>
        <c:crossBetween val="between"/>
      </c:valAx>
      <c:valAx>
        <c:axId val="200271000"/>
        <c:scaling>
          <c:orientation val="minMax"/>
          <c:max val="500"/>
        </c:scaling>
        <c:delete val="1"/>
        <c:axPos val="r"/>
        <c:numFmt formatCode="General" sourceLinked="1"/>
        <c:majorTickMark val="out"/>
        <c:minorTickMark val="none"/>
        <c:tickLblPos val="nextTo"/>
        <c:crossAx val="200272640"/>
        <c:crosses val="max"/>
        <c:crossBetween val="between"/>
      </c:valAx>
      <c:catAx>
        <c:axId val="20027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271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1827164836983"/>
          <c:y val="9.1507363662875485E-2"/>
          <c:w val="0.84346332529721557"/>
          <c:h val="0.7429115631379410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54-4BB1-8838-F9F91AE8CD04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54-4BB1-8838-F9F91AE8CD0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54-4BB1-8838-F9F91AE8CD04}"/>
              </c:ext>
            </c:extLst>
          </c:dPt>
          <c:dPt>
            <c:idx val="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54-4BB1-8838-F9F91AE8CD04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654-4BB1-8838-F9F91AE8CD04}"/>
              </c:ext>
            </c:extLst>
          </c:dPt>
          <c:val>
            <c:numRef>
              <c:f>'Raw Data'!$C$20:$C$24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54-4BB1-8838-F9F91AE8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'Raw Data'!$D$19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654-4BB1-8838-F9F91AE8CD0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654-4BB1-8838-F9F91AE8CD0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654-4BB1-8838-F9F91AE8CD04}"/>
              </c:ext>
            </c:extLst>
          </c:dPt>
          <c:dLbls>
            <c:dLbl>
              <c:idx val="1"/>
              <c:layout>
                <c:manualLayout>
                  <c:x val="-2.1082895888014E-2"/>
                  <c:y val="7.8291776027996501E-3"/>
                </c:manualLayout>
              </c:layout>
              <c:tx>
                <c:rich>
                  <a:bodyPr/>
                  <a:lstStyle/>
                  <a:p>
                    <a:fld id="{5ED23A9F-9E2D-4E5C-9CDF-A75685C0ED68}" type="CELLREF">
                      <a:rPr lang="en-US"/>
                      <a:pPr/>
                      <a:t>[CELLREF]</a:t>
                    </a:fld>
                    <a:endParaRPr lang="es-MX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{5ED23A9F-9E2D-4E5C-9CDF-A75685C0ED68}</c15:txfldGUID>
                      <c15:f>'Raw Data'!$D$20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654-4BB1-8838-F9F91AE8CD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numRef>
              <c:f>'Raw Data'!$I$20:$I$22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cat>
          <c:val>
            <c:numRef>
              <c:f>'Raw Data'!$D$20:$D$22</c:f>
              <c:numCache>
                <c:formatCode>0%</c:formatCode>
                <c:ptCount val="3"/>
                <c:pt idx="0">
                  <c:v>0.6</c:v>
                </c:pt>
                <c:pt idx="1">
                  <c:v>0.02</c:v>
                </c:pt>
                <c:pt idx="2" formatCode="0.00%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654-4BB1-8838-F9F91AE8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1827164836983"/>
          <c:y val="9.1507363662875485E-2"/>
          <c:w val="0.84346332529721557"/>
          <c:h val="0.7429115631379410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2F-49ED-A88F-0A25B92538E9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2F-49ED-A88F-0A25B92538E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2F-49ED-A88F-0A25B92538E9}"/>
              </c:ext>
            </c:extLst>
          </c:dPt>
          <c:dPt>
            <c:idx val="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2F-49ED-A88F-0A25B92538E9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2F-49ED-A88F-0A25B92538E9}"/>
              </c:ext>
            </c:extLst>
          </c:dPt>
          <c:cat>
            <c:numRef>
              <c:f>'Raw Data'!$H$20:$H$24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cat>
          <c:val>
            <c:numRef>
              <c:f>'Raw Data'!$C$20:$C$24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2F-49ED-A88F-0A25B925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doughnutChart>
        <c:varyColors val="1"/>
        <c:ser>
          <c:idx val="1"/>
          <c:order val="1"/>
          <c:tx>
            <c:strRef>
              <c:f>'Raw Data'!$I$19</c:f>
              <c:strCache>
                <c:ptCount val="1"/>
                <c:pt idx="0">
                  <c:v>Point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F2F-49ED-A88F-0A25B92538E9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F2F-49ED-A88F-0A25B92538E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F2F-49ED-A88F-0A25B92538E9}"/>
              </c:ext>
            </c:extLst>
          </c:dPt>
          <c:dLbls>
            <c:dLbl>
              <c:idx val="0"/>
              <c:layout>
                <c:manualLayout>
                  <c:x val="0.15408320493066255"/>
                  <c:y val="-0.20833333333333334"/>
                </c:manualLayout>
              </c:layout>
              <c:tx>
                <c:rich>
                  <a:bodyPr/>
                  <a:lstStyle/>
                  <a:p>
                    <a:fld id="{C05FE0AC-10A0-41F8-9BB3-431F47BB782C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8F2F-49ED-A88F-0A25B92538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F2F-49ED-A88F-0A25B92538E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8F2F-49ED-A88F-0A25B92538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'Raw Data'!$I$20:$I$22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'Raw Data'!$I$20</c15:f>
                <c15:dlblRangeCache>
                  <c:ptCount val="1"/>
                  <c:pt idx="0">
                    <c:v>45%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8F2F-49ED-A88F-0A25B925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waterfall" uniqueId="{1FAAC05E-2AE3-4888-8112-52D87E0C0997}">
          <cx:dataLabels pos="outEnd"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spPr>
        <a:noFill/>
      </cx:spPr>
      <cx:txPr>
        <a:bodyPr spcFirstLastPara="1" vertOverflow="ellipsis" wrap="square" lIns="0" tIns="0" rIns="0" bIns="0" anchor="ctr" anchorCtr="1"/>
        <a:lstStyle/>
        <a:p>
          <a:pPr>
            <a:defRPr/>
          </a:pPr>
          <a:endParaRPr lang="es-MX"/>
        </a:p>
      </cx:txPr>
    </cx:legend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</xdr:row>
      <xdr:rowOff>0</xdr:rowOff>
    </xdr:from>
    <xdr:to>
      <xdr:col>12</xdr:col>
      <xdr:colOff>609600</xdr:colOff>
      <xdr:row>8</xdr:row>
      <xdr:rowOff>56942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20</xdr:row>
      <xdr:rowOff>63501</xdr:rowOff>
    </xdr:from>
    <xdr:to>
      <xdr:col>5</xdr:col>
      <xdr:colOff>666750</xdr:colOff>
      <xdr:row>30</xdr:row>
      <xdr:rowOff>139701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20</xdr:row>
      <xdr:rowOff>0</xdr:rowOff>
    </xdr:from>
    <xdr:to>
      <xdr:col>12</xdr:col>
      <xdr:colOff>603250</xdr:colOff>
      <xdr:row>30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11</xdr:row>
      <xdr:rowOff>0</xdr:rowOff>
    </xdr:from>
    <xdr:to>
      <xdr:col>9</xdr:col>
      <xdr:colOff>679449</xdr:colOff>
      <xdr:row>24</xdr:row>
      <xdr:rowOff>184150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609601</xdr:colOff>
      <xdr:row>10</xdr:row>
      <xdr:rowOff>165100</xdr:rowOff>
    </xdr:from>
    <xdr:to>
      <xdr:col>12</xdr:col>
      <xdr:colOff>565151</xdr:colOff>
      <xdr:row>24</xdr:row>
      <xdr:rowOff>158750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GridLines="0" tabSelected="1" view="pageLayout" topLeftCell="A13" zoomScaleNormal="100" workbookViewId="0">
      <selection activeCell="N25" sqref="N1:N1048576"/>
    </sheetView>
  </sheetViews>
  <sheetFormatPr defaultColWidth="8.83203125" defaultRowHeight="15.5" x14ac:dyDescent="0.35"/>
  <cols>
    <col min="1" max="16384" width="8.83203125" style="1"/>
  </cols>
  <sheetData>
    <row r="1" spans="1:13" x14ac:dyDescent="0.35">
      <c r="A1" s="24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10" spans="1:13" x14ac:dyDescent="0.35">
      <c r="A10" s="19" t="s">
        <v>15</v>
      </c>
      <c r="B10" s="19"/>
      <c r="C10" s="19"/>
      <c r="D10" s="19"/>
      <c r="E10" s="19"/>
      <c r="F10" s="19"/>
      <c r="G10" s="19"/>
      <c r="H10" s="19" t="s">
        <v>16</v>
      </c>
      <c r="I10" s="19"/>
      <c r="J10" s="19"/>
      <c r="K10" s="19"/>
      <c r="L10" s="19"/>
      <c r="M10" s="19"/>
    </row>
    <row r="11" spans="1:13" s="4" customFormat="1" ht="15" customHeight="1" x14ac:dyDescent="0.35">
      <c r="A11" s="1"/>
      <c r="B11" s="7">
        <v>44805</v>
      </c>
      <c r="C11" s="7">
        <f>EDATE(B11,1)</f>
        <v>44835</v>
      </c>
      <c r="D11" s="7">
        <f>EDATE(C11,1)</f>
        <v>44866</v>
      </c>
      <c r="E11" s="7">
        <f>EDATE(D11,1)</f>
        <v>44896</v>
      </c>
      <c r="F11" s="8" t="s">
        <v>18</v>
      </c>
      <c r="G11" s="8" t="s">
        <v>19</v>
      </c>
      <c r="H11" s="26" t="s">
        <v>47</v>
      </c>
      <c r="I11" s="26"/>
      <c r="J11" s="26"/>
      <c r="K11" s="26" t="s">
        <v>48</v>
      </c>
      <c r="L11" s="27"/>
      <c r="M11" s="27"/>
    </row>
    <row r="12" spans="1:13" x14ac:dyDescent="0.35">
      <c r="A12" s="9" t="s">
        <v>20</v>
      </c>
      <c r="B12" s="10">
        <v>145.97</v>
      </c>
      <c r="C12" s="10">
        <v>140.45400000000001</v>
      </c>
      <c r="D12" s="10">
        <v>137.15</v>
      </c>
      <c r="E12" s="10">
        <v>175.584</v>
      </c>
      <c r="F12" s="11"/>
      <c r="G12" s="17">
        <f t="shared" ref="G12:G17" si="0">E12/B12-1</f>
        <v>0.20287730355552513</v>
      </c>
      <c r="H12" s="15"/>
      <c r="I12" s="15"/>
      <c r="J12" s="15"/>
      <c r="K12" s="15"/>
      <c r="L12" s="15"/>
      <c r="M12" s="15"/>
    </row>
    <row r="13" spans="1:13" x14ac:dyDescent="0.35">
      <c r="A13" s="9" t="s">
        <v>23</v>
      </c>
      <c r="B13" s="10">
        <v>21.231999999999999</v>
      </c>
      <c r="C13" s="10">
        <v>16.906500000000001</v>
      </c>
      <c r="D13" s="10">
        <v>13.715000000000002</v>
      </c>
      <c r="E13" s="10">
        <v>14</v>
      </c>
      <c r="F13" s="11"/>
      <c r="G13" s="17">
        <f t="shared" si="0"/>
        <v>-0.34061793519216277</v>
      </c>
      <c r="H13" s="15"/>
      <c r="I13" s="15"/>
      <c r="J13" s="15"/>
      <c r="K13" s="15"/>
      <c r="L13" s="15"/>
      <c r="M13" s="15"/>
    </row>
    <row r="14" spans="1:13" x14ac:dyDescent="0.35">
      <c r="A14" s="9" t="s">
        <v>25</v>
      </c>
      <c r="B14" s="10">
        <v>23.885999999999996</v>
      </c>
      <c r="C14" s="10">
        <v>23.929200000000002</v>
      </c>
      <c r="D14" s="10">
        <v>24.687000000000001</v>
      </c>
      <c r="E14" s="10">
        <v>12</v>
      </c>
      <c r="F14" s="11"/>
      <c r="G14" s="17">
        <f t="shared" si="0"/>
        <v>-0.49761366490831438</v>
      </c>
      <c r="H14" s="15"/>
      <c r="I14" s="15"/>
      <c r="J14" s="15"/>
      <c r="K14" s="15"/>
      <c r="L14" s="15"/>
      <c r="M14" s="15"/>
    </row>
    <row r="15" spans="1:13" x14ac:dyDescent="0.35">
      <c r="A15" s="9" t="s">
        <v>27</v>
      </c>
      <c r="B15" s="10">
        <v>29</v>
      </c>
      <c r="C15" s="10">
        <v>42.916500000000006</v>
      </c>
      <c r="D15" s="10">
        <v>48.002499999999998</v>
      </c>
      <c r="E15" s="10">
        <v>66.575599999999994</v>
      </c>
      <c r="F15" s="11"/>
      <c r="G15" s="17">
        <f t="shared" si="0"/>
        <v>1.2957103448275862</v>
      </c>
      <c r="H15" s="15"/>
      <c r="I15" s="15"/>
      <c r="J15" s="15"/>
      <c r="K15" s="15"/>
      <c r="L15" s="15"/>
      <c r="M15" s="15"/>
    </row>
    <row r="16" spans="1:13" x14ac:dyDescent="0.35">
      <c r="A16" s="9" t="s">
        <v>29</v>
      </c>
      <c r="B16" s="10">
        <v>33.440399999999997</v>
      </c>
      <c r="C16" s="10">
        <v>35.893800000000006</v>
      </c>
      <c r="D16" s="10">
        <v>50.745500000000014</v>
      </c>
      <c r="E16" s="10">
        <v>75.720600000000033</v>
      </c>
      <c r="F16" s="11"/>
      <c r="G16" s="17">
        <f t="shared" si="0"/>
        <v>1.2643449241037801</v>
      </c>
      <c r="H16" s="15"/>
      <c r="I16" s="15"/>
      <c r="J16" s="15"/>
      <c r="K16" s="15"/>
      <c r="L16" s="15"/>
      <c r="M16" s="15"/>
    </row>
    <row r="17" spans="1:13" x14ac:dyDescent="0.35">
      <c r="A17" s="9" t="s">
        <v>31</v>
      </c>
      <c r="B17" s="10">
        <v>43</v>
      </c>
      <c r="C17" s="10">
        <v>89</v>
      </c>
      <c r="D17" s="10">
        <v>66</v>
      </c>
      <c r="E17" s="10">
        <v>44</v>
      </c>
      <c r="F17" s="11"/>
      <c r="G17" s="17">
        <f t="shared" si="0"/>
        <v>2.3255813953488413E-2</v>
      </c>
      <c r="H17" s="15"/>
      <c r="I17" s="15"/>
      <c r="J17" s="15"/>
      <c r="K17" s="15"/>
      <c r="L17" s="15"/>
      <c r="M17" s="15"/>
    </row>
    <row r="18" spans="1:13" x14ac:dyDescent="0.35">
      <c r="H18" s="15"/>
      <c r="I18" s="15"/>
      <c r="J18" s="15"/>
      <c r="K18" s="15"/>
      <c r="L18" s="15"/>
      <c r="M18" s="15"/>
    </row>
    <row r="19" spans="1:13" x14ac:dyDescent="0.35">
      <c r="H19" s="15"/>
      <c r="I19" s="15"/>
      <c r="J19" s="15"/>
      <c r="K19" s="15"/>
      <c r="L19" s="15"/>
      <c r="M19" s="15"/>
    </row>
    <row r="20" spans="1:13" x14ac:dyDescent="0.35">
      <c r="A20" s="19" t="s">
        <v>49</v>
      </c>
      <c r="B20" s="19"/>
      <c r="C20" s="19"/>
      <c r="D20" s="19"/>
      <c r="E20" s="19"/>
      <c r="F20" s="19"/>
      <c r="H20" s="19" t="s">
        <v>50</v>
      </c>
      <c r="I20" s="19"/>
      <c r="J20" s="19"/>
      <c r="K20" s="19"/>
      <c r="L20" s="19"/>
      <c r="M20" s="19"/>
    </row>
    <row r="35" s="18" customFormat="1" x14ac:dyDescent="0.35"/>
  </sheetData>
  <mergeCells count="7">
    <mergeCell ref="K11:M11"/>
    <mergeCell ref="A1:M1"/>
    <mergeCell ref="H11:J11"/>
    <mergeCell ref="H10:M10"/>
    <mergeCell ref="A10:G10"/>
    <mergeCell ref="H20:M20"/>
    <mergeCell ref="A20:F20"/>
  </mergeCells>
  <pageMargins left="0.7" right="0.7" top="0.75" bottom="0.75" header="0.3" footer="0.3"/>
  <pageSetup paperSize="9" orientation="landscape" r:id="rId1"/>
  <headerFooter>
    <oddHeader>&amp;C&amp;"-,Bold"&amp;20&amp;K002060Consulting Project Dashboard</oddHead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F12:F17</xm:sqref>
        </x14:conditionalFormatting>
        <x14:conditionalFormatting xmlns:xm="http://schemas.microsoft.com/office/excel/2006/main">
          <x14:cfRule type="iconSet" priority="1" id="{224B9248-6CB5-47CF-A9DE-1DD8E5E87F8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G12:G17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Dashboard!B12:E12</xm:f>
              <xm:sqref>F12</xm:sqref>
            </x14:sparkline>
            <x14:sparkline>
              <xm:f>Dashboard!B13:E13</xm:f>
              <xm:sqref>F13</xm:sqref>
            </x14:sparkline>
            <x14:sparkline>
              <xm:f>Dashboard!B14:E14</xm:f>
              <xm:sqref>F14</xm:sqref>
            </x14:sparkline>
            <x14:sparkline>
              <xm:f>Dashboard!B15:E15</xm:f>
              <xm:sqref>F15</xm:sqref>
            </x14:sparkline>
            <x14:sparkline>
              <xm:f>Dashboard!B16:E16</xm:f>
              <xm:sqref>F16</xm:sqref>
            </x14:sparkline>
            <x14:sparkline>
              <xm:f>Dashboard!B17:E17</xm:f>
              <xm:sqref>F17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2"/>
  <sheetViews>
    <sheetView workbookViewId="0">
      <selection activeCell="L24" sqref="L24"/>
    </sheetView>
  </sheetViews>
  <sheetFormatPr defaultRowHeight="15.5" x14ac:dyDescent="0.35"/>
  <cols>
    <col min="2" max="2" width="16.08203125" style="1" bestFit="1" customWidth="1"/>
    <col min="3" max="4" width="10.5" style="1" bestFit="1" customWidth="1"/>
    <col min="5" max="5" width="9.1640625" style="1" bestFit="1" customWidth="1"/>
    <col min="6" max="6" width="8.83203125" style="1" customWidth="1"/>
    <col min="7" max="7" width="12.33203125" style="1" bestFit="1" customWidth="1"/>
    <col min="8" max="8" width="6.9140625" style="1" bestFit="1" customWidth="1"/>
    <col min="9" max="9" width="7.83203125" style="1" bestFit="1" customWidth="1"/>
    <col min="10" max="10" width="8.83203125" style="1" customWidth="1"/>
  </cols>
  <sheetData>
    <row r="2" spans="2:10" ht="19" thickBot="1" x14ac:dyDescent="0.4">
      <c r="B2" s="20" t="s">
        <v>0</v>
      </c>
      <c r="C2" s="20"/>
      <c r="D2" s="20"/>
      <c r="E2" s="20"/>
      <c r="F2" s="20"/>
      <c r="G2" s="20"/>
      <c r="H2" s="20"/>
      <c r="I2" s="20"/>
      <c r="J2" s="20"/>
    </row>
    <row r="4" spans="2:10" x14ac:dyDescent="0.35">
      <c r="B4" s="23" t="s">
        <v>2</v>
      </c>
      <c r="C4" s="23"/>
      <c r="D4" s="23"/>
      <c r="E4" s="23"/>
    </row>
    <row r="5" spans="2:10" x14ac:dyDescent="0.35">
      <c r="C5" s="2" t="s">
        <v>3</v>
      </c>
      <c r="D5" s="2" t="s">
        <v>4</v>
      </c>
      <c r="E5" s="2" t="s">
        <v>5</v>
      </c>
    </row>
    <row r="6" spans="2:10" x14ac:dyDescent="0.35">
      <c r="B6" s="1" t="s">
        <v>6</v>
      </c>
      <c r="C6" s="3">
        <v>44805</v>
      </c>
      <c r="D6" s="3">
        <v>44808</v>
      </c>
      <c r="E6" s="1">
        <f t="shared" ref="E6:E11" si="0">D6-C6</f>
        <v>3</v>
      </c>
    </row>
    <row r="7" spans="2:10" x14ac:dyDescent="0.35">
      <c r="B7" s="1" t="s">
        <v>7</v>
      </c>
      <c r="C7" s="3">
        <v>44808</v>
      </c>
      <c r="D7" s="3">
        <v>44818</v>
      </c>
      <c r="E7" s="1">
        <f t="shared" si="0"/>
        <v>10</v>
      </c>
    </row>
    <row r="8" spans="2:10" x14ac:dyDescent="0.35">
      <c r="B8" s="1" t="s">
        <v>8</v>
      </c>
      <c r="C8" s="3">
        <v>44818</v>
      </c>
      <c r="D8" s="3">
        <v>44838</v>
      </c>
      <c r="E8" s="1">
        <f t="shared" si="0"/>
        <v>20</v>
      </c>
    </row>
    <row r="9" spans="2:10" x14ac:dyDescent="0.35">
      <c r="B9" s="1" t="s">
        <v>9</v>
      </c>
      <c r="C9" s="3">
        <v>44838</v>
      </c>
      <c r="D9" s="3">
        <v>44843</v>
      </c>
      <c r="E9" s="1">
        <f t="shared" si="0"/>
        <v>5</v>
      </c>
    </row>
    <row r="10" spans="2:10" x14ac:dyDescent="0.35">
      <c r="B10" s="1" t="s">
        <v>10</v>
      </c>
      <c r="C10" s="3">
        <v>44843</v>
      </c>
      <c r="D10" s="3">
        <v>44848</v>
      </c>
      <c r="E10" s="1">
        <f t="shared" si="0"/>
        <v>5</v>
      </c>
    </row>
    <row r="11" spans="2:10" x14ac:dyDescent="0.35">
      <c r="B11" s="1" t="s">
        <v>11</v>
      </c>
      <c r="C11" s="3">
        <v>44848</v>
      </c>
      <c r="D11" s="3">
        <v>44855</v>
      </c>
      <c r="E11" s="1">
        <f t="shared" si="0"/>
        <v>7</v>
      </c>
    </row>
    <row r="13" spans="2:10" x14ac:dyDescent="0.35">
      <c r="C13" s="16">
        <f>C6</f>
        <v>44805</v>
      </c>
      <c r="D13" s="16">
        <f>D11</f>
        <v>44855</v>
      </c>
    </row>
    <row r="16" spans="2:10" x14ac:dyDescent="0.35">
      <c r="B16" s="23" t="s">
        <v>12</v>
      </c>
      <c r="C16" s="23"/>
      <c r="D16" s="23"/>
      <c r="E16" s="23"/>
      <c r="G16" s="23" t="s">
        <v>13</v>
      </c>
      <c r="H16" s="23" t="s">
        <v>14</v>
      </c>
      <c r="I16" s="23"/>
      <c r="J16" s="23"/>
    </row>
    <row r="17" spans="2:10" x14ac:dyDescent="0.35">
      <c r="B17" s="21" t="s">
        <v>17</v>
      </c>
      <c r="C17" s="22"/>
      <c r="D17" s="5">
        <v>0.6</v>
      </c>
      <c r="E17" s="6"/>
      <c r="G17" s="21" t="s">
        <v>17</v>
      </c>
      <c r="H17" s="22"/>
      <c r="I17" s="5">
        <v>0.45</v>
      </c>
      <c r="J17" s="6"/>
    </row>
    <row r="18" spans="2:10" x14ac:dyDescent="0.35">
      <c r="B18" s="6"/>
      <c r="C18" s="6"/>
      <c r="D18" s="6"/>
      <c r="E18" s="6"/>
      <c r="G18" s="6"/>
      <c r="H18" s="6"/>
      <c r="I18" s="6"/>
      <c r="J18" s="6"/>
    </row>
    <row r="19" spans="2:10" x14ac:dyDescent="0.35">
      <c r="C19" s="2" t="s">
        <v>21</v>
      </c>
      <c r="D19" s="2" t="s">
        <v>22</v>
      </c>
      <c r="H19" s="2" t="s">
        <v>21</v>
      </c>
      <c r="I19" s="2" t="s">
        <v>22</v>
      </c>
    </row>
    <row r="20" spans="2:10" x14ac:dyDescent="0.35">
      <c r="B20" s="1" t="s">
        <v>24</v>
      </c>
      <c r="C20" s="12">
        <v>0</v>
      </c>
      <c r="D20" s="12">
        <f>D17</f>
        <v>0.6</v>
      </c>
      <c r="G20" s="1" t="s">
        <v>24</v>
      </c>
      <c r="H20" s="12">
        <v>0</v>
      </c>
      <c r="I20" s="12">
        <f>I17</f>
        <v>0.45</v>
      </c>
    </row>
    <row r="21" spans="2:10" x14ac:dyDescent="0.35">
      <c r="B21" s="1" t="s">
        <v>26</v>
      </c>
      <c r="C21" s="12">
        <v>0.25</v>
      </c>
      <c r="D21" s="12">
        <v>0.02</v>
      </c>
      <c r="G21" s="1" t="s">
        <v>26</v>
      </c>
      <c r="H21" s="12">
        <v>0.25</v>
      </c>
      <c r="I21" s="12">
        <v>0.02</v>
      </c>
    </row>
    <row r="22" spans="2:10" x14ac:dyDescent="0.35">
      <c r="B22" s="1" t="s">
        <v>28</v>
      </c>
      <c r="C22" s="12">
        <v>0.5</v>
      </c>
      <c r="D22" s="13">
        <f>200%-D20-D21</f>
        <v>1.38</v>
      </c>
      <c r="G22" s="1" t="s">
        <v>28</v>
      </c>
      <c r="H22" s="12">
        <v>0.5</v>
      </c>
      <c r="I22" s="13">
        <f>200%-I20-I21</f>
        <v>1.53</v>
      </c>
    </row>
    <row r="23" spans="2:10" x14ac:dyDescent="0.35">
      <c r="B23" s="1" t="s">
        <v>30</v>
      </c>
      <c r="C23" s="12">
        <v>0.25</v>
      </c>
      <c r="G23" s="1" t="s">
        <v>30</v>
      </c>
      <c r="H23" s="12">
        <v>0.25</v>
      </c>
    </row>
    <row r="24" spans="2:10" x14ac:dyDescent="0.35">
      <c r="B24" s="1" t="s">
        <v>32</v>
      </c>
      <c r="C24" s="12">
        <v>1</v>
      </c>
      <c r="G24" s="1" t="s">
        <v>32</v>
      </c>
      <c r="H24" s="12">
        <v>1</v>
      </c>
    </row>
    <row r="26" spans="2:10" x14ac:dyDescent="0.35">
      <c r="B26" s="23" t="s">
        <v>33</v>
      </c>
      <c r="C26" s="23"/>
      <c r="D26" s="23"/>
      <c r="E26" s="23"/>
      <c r="G26" s="23" t="s">
        <v>34</v>
      </c>
      <c r="H26" s="23"/>
      <c r="I26" s="23"/>
      <c r="J26" s="23"/>
    </row>
    <row r="27" spans="2:10" x14ac:dyDescent="0.35">
      <c r="C27" s="2" t="s">
        <v>35</v>
      </c>
      <c r="D27" s="2" t="s">
        <v>36</v>
      </c>
    </row>
    <row r="28" spans="2:10" x14ac:dyDescent="0.35">
      <c r="B28" s="1" t="s">
        <v>37</v>
      </c>
      <c r="C28" s="1">
        <v>450</v>
      </c>
      <c r="D28" s="1">
        <v>360</v>
      </c>
      <c r="G28" s="1" t="s">
        <v>38</v>
      </c>
      <c r="H28" s="1">
        <v>500</v>
      </c>
    </row>
    <row r="29" spans="2:10" x14ac:dyDescent="0.35">
      <c r="B29" s="1" t="s">
        <v>39</v>
      </c>
      <c r="C29" s="1">
        <v>111</v>
      </c>
      <c r="D29" s="1">
        <v>50</v>
      </c>
      <c r="G29" s="1" t="s">
        <v>40</v>
      </c>
      <c r="H29" s="1">
        <v>120</v>
      </c>
    </row>
    <row r="30" spans="2:10" x14ac:dyDescent="0.35">
      <c r="B30" s="1" t="s">
        <v>41</v>
      </c>
      <c r="C30" s="1">
        <v>305</v>
      </c>
      <c r="D30" s="1">
        <v>425</v>
      </c>
      <c r="G30" s="1" t="s">
        <v>42</v>
      </c>
      <c r="H30" s="1">
        <f>-45</f>
        <v>-45</v>
      </c>
    </row>
    <row r="31" spans="2:10" x14ac:dyDescent="0.35">
      <c r="B31" s="1" t="s">
        <v>43</v>
      </c>
      <c r="C31" s="1">
        <v>240</v>
      </c>
      <c r="D31" s="1">
        <v>195</v>
      </c>
      <c r="G31" s="1" t="s">
        <v>44</v>
      </c>
      <c r="H31" s="1">
        <f>-248</f>
        <v>-248</v>
      </c>
    </row>
    <row r="32" spans="2:10" x14ac:dyDescent="0.35">
      <c r="B32" s="1" t="s">
        <v>45</v>
      </c>
      <c r="C32" s="1">
        <v>145</v>
      </c>
      <c r="D32" s="1">
        <v>160</v>
      </c>
      <c r="G32" s="14" t="s">
        <v>46</v>
      </c>
      <c r="H32" s="14">
        <f>SUM(H28:H31)</f>
        <v>327</v>
      </c>
    </row>
  </sheetData>
  <mergeCells count="8">
    <mergeCell ref="B2:J2"/>
    <mergeCell ref="B17:C17"/>
    <mergeCell ref="G17:H17"/>
    <mergeCell ref="G16:J16"/>
    <mergeCell ref="G26:J26"/>
    <mergeCell ref="B26:E26"/>
    <mergeCell ref="B4:E4"/>
    <mergeCell ref="B16:E16"/>
  </mergeCells>
  <dataValidations count="1">
    <dataValidation type="decimal" allowBlank="1" showInputMessage="1" showErrorMessage="1" sqref="D17:E17 I17:J17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Olvera, Jorge / Kuehne + Nagel / Len VC</cp:lastModifiedBy>
  <cp:revision/>
  <cp:lastPrinted>2023-03-21T22:31:13Z</cp:lastPrinted>
  <dcterms:created xsi:type="dcterms:W3CDTF">2022-12-12T08:39:58Z</dcterms:created>
  <dcterms:modified xsi:type="dcterms:W3CDTF">2023-03-21T22:32:36Z</dcterms:modified>
  <cp:category/>
  <cp:contentStatus/>
</cp:coreProperties>
</file>