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.olvera\Downloads\"/>
    </mc:Choice>
  </mc:AlternateContent>
  <bookViews>
    <workbookView xWindow="0" yWindow="0" windowWidth="19200" windowHeight="7050"/>
  </bookViews>
  <sheets>
    <sheet name="Dashboard" sheetId="6" r:id="rId1"/>
    <sheet name="Raw Data" sheetId="10" r:id="rId2"/>
  </sheets>
  <definedNames>
    <definedName name="_xlchart.v1.0" hidden="1">'Raw Data'!$G$28:$G$32</definedName>
    <definedName name="_xlchart.v1.1" hidden="1">'Raw Data'!$H$28:$H$32</definedName>
    <definedName name="_xlchart.v1.2" hidden="1">'Raw Data'!$G$28:$G$32</definedName>
    <definedName name="_xlchart.v1.3" hidden="1">'Raw Data'!$H$28:$H$32</definedName>
    <definedName name="_xlchart.v1.4" hidden="1">'Raw Data'!$G$28:$G$32</definedName>
    <definedName name="_xlchart.v1.5" hidden="1">'Raw Data'!$H$28:$H$32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0" l="1"/>
  <c r="H30" i="10"/>
  <c r="H32" i="10" s="1"/>
  <c r="D22" i="10"/>
  <c r="I20" i="10"/>
  <c r="I22" i="10" s="1"/>
  <c r="D20" i="10"/>
  <c r="D13" i="10"/>
  <c r="C13" i="10"/>
  <c r="E11" i="10"/>
  <c r="E10" i="10"/>
  <c r="E9" i="10"/>
  <c r="E8" i="10"/>
  <c r="E7" i="10"/>
  <c r="E6" i="10"/>
  <c r="H18" i="6"/>
  <c r="H19" i="6" l="1"/>
  <c r="H20" i="6"/>
  <c r="H21" i="6"/>
  <c r="H22" i="6"/>
  <c r="H23" i="6"/>
  <c r="D17" i="6"/>
  <c r="E17" i="6" s="1"/>
  <c r="F17" i="6" s="1"/>
</calcChain>
</file>

<file path=xl/sharedStrings.xml><?xml version="1.0" encoding="utf-8"?>
<sst xmlns="http://schemas.openxmlformats.org/spreadsheetml/2006/main" count="60" uniqueCount="52">
  <si>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</si>
  <si>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</si>
  <si>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</si>
  <si>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</si>
  <si>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</si>
  <si>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</si>
  <si>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</si>
  <si>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</si>
  <si>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</si>
  <si>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</si>
  <si>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</si>
  <si>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</si>
  <si>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</si>
  <si>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</si>
  <si>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</si>
  <si>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</si>
  <si>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</si>
  <si>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</si>
  <si>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</si>
  <si>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</si>
  <si>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</si>
  <si>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</si>
  <si>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</si>
  <si>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</si>
  <si>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</si>
  <si>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</si>
  <si>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</si>
  <si>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</si>
  <si>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</si>
  <si>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</si>
  <si>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</si>
  <si>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</si>
  <si>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</si>
  <si>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</si>
  <si>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</si>
  <si>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</si>
  <si>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</si>
  <si>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</si>
  <si>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</si>
  <si>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</si>
  <si>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</si>
  <si>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</si>
  <si>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</si>
  <si>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</si>
  <si>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</si>
  <si>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</si>
  <si>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</si>
  <si>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</si>
  <si>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Customer Satisfaction Score</t>
  </si>
  <si>
    <t>Employee Satisfaction Score</t>
  </si>
  <si>
    <t>Budget vs. Actual Expenses ($ thousands)</t>
  </si>
  <si>
    <t>Staff Turnover ($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</si>
</sst>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5" fillId="4" borderId="3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9" fontId="0" fillId="0" borderId="0" xfId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6">
    <cellStyle name="Hyperlink 2" xfId="3"/>
    <cellStyle name="Hyperlink 2 2" xfId="5"/>
    <cellStyle name="Normal" xfId="0" builtinId="0"/>
    <cellStyle name="Normal 2" xfId="2"/>
    <cellStyle name="Normal 2 2" xfId="4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'Raw Data'!$B$6:$B$11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'Raw Data'!$C$6:$C$11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F-4BB0-83B2-8887E4168930}"/>
            </c:ext>
          </c:extLst>
        </c:ser>
        <c:ser>
          <c:idx val="1"/>
          <c:order val="1"/>
          <c:tx>
            <c:strRef>
              <c:f>'Raw Data'!$E$5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Data'!$B$6:$B$11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'Raw Data'!$E$6:$E$11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F-4BB0-83B2-8887E416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32803696"/>
        <c:axId val="132801400"/>
      </c:barChart>
      <c:catAx>
        <c:axId val="132803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1400"/>
        <c:crosses val="autoZero"/>
        <c:auto val="1"/>
        <c:lblAlgn val="ctr"/>
        <c:lblOffset val="100"/>
        <c:noMultiLvlLbl val="0"/>
      </c:catAx>
      <c:valAx>
        <c:axId val="132801400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1827164836983"/>
          <c:y val="9.1507363662875485E-2"/>
          <c:w val="0.84346332529721557"/>
          <c:h val="0.7429115631379410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46-4F63-AE37-A160FE74607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6-4F63-AE37-A160FE746075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46-4F63-AE37-A160FE746075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6-4F63-AE37-A160FE746075}"/>
              </c:ext>
            </c:extLst>
          </c:dPt>
          <c:val>
            <c:numRef>
              <c:f>'Raw Data'!$C$20:$C$24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6-4F63-AE37-A160FE74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'Raw Data'!$D$19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46-4F63-AE37-A160FE74607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446-4F63-AE37-A160FE7460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46-4F63-AE37-A160FE746075}"/>
              </c:ext>
            </c:extLst>
          </c:dPt>
          <c:dLbls>
            <c:dLbl>
              <c:idx val="1"/>
              <c:layout>
                <c:manualLayout>
                  <c:x val="-2.1082895888014E-2"/>
                  <c:y val="7.8291776027996501E-3"/>
                </c:manualLayout>
              </c:layout>
              <c:tx>
                <c:rich>
                  <a:bodyPr/>
                  <a:lstStyle/>
                  <a:p>
                    <a:fld id="{5ED23A9F-9E2D-4E5C-9CDF-A75685C0ED68}" type="CELLREF">
                      <a:rPr lang="en-US"/>
                      <a:pPr/>
                      <a:t>[CELLREF]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{5ED23A9F-9E2D-4E5C-9CDF-A75685C0ED68}</c15:txfldGUID>
                      <c15:f>'Raw Data'!$D$20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446-4F63-AE37-A160FE746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numRef>
              <c:f>'Raw Data'!$I$20:$I$22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cat>
          <c:val>
            <c:numRef>
              <c:f>'Raw Data'!$D$20:$D$22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46-4F63-AE37-A160FE74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1827164836983"/>
          <c:y val="9.1507363662875485E-2"/>
          <c:w val="0.84346332529721557"/>
          <c:h val="0.7429115631379410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01-4C58-92F4-C8EB4B4AFDD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1-4C58-92F4-C8EB4B4AFDD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1-4C58-92F4-C8EB4B4AFDDB}"/>
              </c:ext>
            </c:extLst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1-4C58-92F4-C8EB4B4AFDD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01-4C58-92F4-C8EB4B4AFDDB}"/>
              </c:ext>
            </c:extLst>
          </c:dPt>
          <c:cat>
            <c:numRef>
              <c:f>'Raw Data'!$H$20:$H$24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cat>
          <c:val>
            <c:numRef>
              <c:f>'Raw Data'!$C$20:$C$24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01-4C58-92F4-C8EB4B4A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doughnutChart>
        <c:varyColors val="1"/>
        <c:ser>
          <c:idx val="1"/>
          <c:order val="1"/>
          <c:tx>
            <c:strRef>
              <c:f>'Raw Data'!$I$19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601-4C58-92F4-C8EB4B4AFDD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601-4C58-92F4-C8EB4B4AFDD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601-4C58-92F4-C8EB4B4AFDDB}"/>
              </c:ext>
            </c:extLst>
          </c:dPt>
          <c:dLbls>
            <c:dLbl>
              <c:idx val="0"/>
              <c:layout>
                <c:manualLayout>
                  <c:x val="0.15408320493066255"/>
                  <c:y val="-0.20833333333333334"/>
                </c:manualLayout>
              </c:layout>
              <c:tx>
                <c:rich>
                  <a:bodyPr/>
                  <a:lstStyle/>
                  <a:p>
                    <a:fld id="{CA7A1B6C-CBE5-45D1-ACB9-4AE66692534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601-4C58-92F4-C8EB4B4AFDD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9601-4C58-92F4-C8EB4B4AFDD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15-9601-4C58-92F4-C8EB4B4AFD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'Raw Data'!$I$20:$I$22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'Raw Data'!$I$20</c15:f>
                <c15:dlblRangeCache>
                  <c:ptCount val="1"/>
                  <c:pt idx="0">
                    <c:v>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9601-4C58-92F4-C8EB4B4A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Data'!$C$27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'Raw Data'!$B$28:$B$32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'Raw Data'!$C$28:$C$32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5-4FB0-AC8B-AABE2745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541614040"/>
        <c:axId val="541612400"/>
      </c:barChart>
      <c:barChart>
        <c:barDir val="col"/>
        <c:grouping val="clustered"/>
        <c:varyColors val="0"/>
        <c:ser>
          <c:idx val="1"/>
          <c:order val="1"/>
          <c:tx>
            <c:strRef>
              <c:f>'Raw Data'!$D$27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'Raw Data'!$B$28:$B$32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'Raw Data'!$D$28:$D$32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5-4FB0-AC8B-AABE27456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200272640"/>
        <c:axId val="200271000"/>
      </c:barChart>
      <c:catAx>
        <c:axId val="5416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612400"/>
        <c:crosses val="autoZero"/>
        <c:auto val="1"/>
        <c:lblAlgn val="ctr"/>
        <c:lblOffset val="100"/>
        <c:noMultiLvlLbl val="0"/>
      </c:catAx>
      <c:valAx>
        <c:axId val="5416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1614040"/>
        <c:crosses val="autoZero"/>
        <c:crossBetween val="between"/>
      </c:valAx>
      <c:valAx>
        <c:axId val="200271000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200272640"/>
        <c:crosses val="max"/>
        <c:crossBetween val="between"/>
      </c:valAx>
      <c:catAx>
        <c:axId val="2002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71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1FAAC05E-2AE3-4888-8112-52D87E0C0997}"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spPr>
        <a:noFill/>
      </cx:spPr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es-MX"/>
        </a:p>
      </cx:txPr>
    </cx:legend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6558</xdr:rowOff>
    </xdr:from>
    <xdr:to>
      <xdr:col>14</xdr:col>
      <xdr:colOff>660399</xdr:colOff>
      <xdr:row>13</xdr:row>
      <xdr:rowOff>188406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16</xdr:row>
      <xdr:rowOff>79375</xdr:rowOff>
    </xdr:from>
    <xdr:to>
      <xdr:col>11</xdr:col>
      <xdr:colOff>584200</xdr:colOff>
      <xdr:row>30</xdr:row>
      <xdr:rowOff>73025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16</xdr:row>
      <xdr:rowOff>88900</xdr:rowOff>
    </xdr:from>
    <xdr:to>
      <xdr:col>15</xdr:col>
      <xdr:colOff>3175</xdr:colOff>
      <xdr:row>30</xdr:row>
      <xdr:rowOff>82550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26</xdr:row>
      <xdr:rowOff>12701</xdr:rowOff>
    </xdr:from>
    <xdr:to>
      <xdr:col>8</xdr:col>
      <xdr:colOff>0</xdr:colOff>
      <xdr:row>39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26</xdr:row>
      <xdr:rowOff>19050</xdr:rowOff>
    </xdr:from>
    <xdr:to>
      <xdr:col>14</xdr:col>
      <xdr:colOff>660400</xdr:colOff>
      <xdr:row>39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1"/>
  <sheetViews>
    <sheetView showGridLines="0" tabSelected="1" zoomScaleNormal="100" workbookViewId="0">
      <selection activeCell="P3" sqref="P3"/>
    </sheetView>
  </sheetViews>
  <sheetFormatPr defaultColWidth="8.83203125" defaultRowHeight="15.5" x14ac:dyDescent="0.35"/>
  <cols>
    <col min="1" max="1" width="8.83203125" style="1"/>
    <col min="2" max="2" width="7.75" style="1" bestFit="1" customWidth="1"/>
    <col min="3" max="3" width="6.5" style="1" bestFit="1" customWidth="1"/>
    <col min="4" max="4" width="6.25" style="1" bestFit="1" customWidth="1"/>
    <col min="5" max="5" width="6.6640625" style="1" bestFit="1" customWidth="1"/>
    <col min="6" max="6" width="6" style="1" bestFit="1" customWidth="1"/>
    <col min="7" max="7" width="27.08203125" style="1" customWidth="1"/>
    <col min="8" max="8" width="10.08203125" style="1" bestFit="1" customWidth="1"/>
    <col min="9" max="9" width="4.83203125" style="1" customWidth="1"/>
    <col min="10" max="12" width="8.83203125" style="1"/>
    <col min="13" max="13" width="8.83203125" style="1" customWidth="1"/>
    <col min="14" max="18" width="8.83203125" style="1"/>
    <col min="28" max="16384" width="8.83203125" style="1"/>
  </cols>
  <sheetData>
    <row r="2" spans="1:16" ht="29" thickBot="1" x14ac:dyDescent="0.4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6" ht="16" thickBot="1" x14ac:dyDescent="0.4"/>
    <row r="4" spans="1:16" x14ac:dyDescent="0.35">
      <c r="B4" s="22" t="s">
        <v>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1:16" x14ac:dyDescent="0.3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3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x14ac:dyDescent="0.3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x14ac:dyDescent="0.3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x14ac:dyDescent="0.3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6" spans="1:16" x14ac:dyDescent="0.35">
      <c r="B16" s="3" t="s">
        <v>16</v>
      </c>
      <c r="C16" s="3"/>
      <c r="D16" s="3"/>
      <c r="E16" s="3"/>
      <c r="F16" s="3"/>
      <c r="G16" s="3"/>
      <c r="H16" s="3"/>
      <c r="J16" s="3" t="s">
        <v>17</v>
      </c>
      <c r="K16" s="3"/>
      <c r="L16" s="3"/>
      <c r="M16" s="3"/>
      <c r="N16" s="3"/>
      <c r="O16" s="3"/>
    </row>
    <row r="17" spans="1:15" s="7" customFormat="1" ht="15" customHeight="1" x14ac:dyDescent="0.35">
      <c r="A17" s="1"/>
      <c r="B17" s="1"/>
      <c r="C17" s="12">
        <v>44805</v>
      </c>
      <c r="D17" s="12">
        <f>EDATE(C17,1)</f>
        <v>44835</v>
      </c>
      <c r="E17" s="12">
        <f>EDATE(D17,1)</f>
        <v>44866</v>
      </c>
      <c r="F17" s="12">
        <f>EDATE(E17,1)</f>
        <v>44896</v>
      </c>
      <c r="G17" s="13" t="s">
        <v>19</v>
      </c>
      <c r="H17" s="13" t="s">
        <v>20</v>
      </c>
      <c r="I17" s="1"/>
      <c r="J17" s="29" t="s">
        <v>48</v>
      </c>
      <c r="K17" s="29"/>
      <c r="L17" s="29"/>
      <c r="M17" s="29" t="s">
        <v>49</v>
      </c>
      <c r="N17" s="2"/>
      <c r="O17" s="2"/>
    </row>
    <row r="18" spans="1:15" x14ac:dyDescent="0.35">
      <c r="B18" s="14" t="s">
        <v>21</v>
      </c>
      <c r="C18" s="15">
        <v>145.97</v>
      </c>
      <c r="D18" s="15">
        <v>140.45400000000001</v>
      </c>
      <c r="E18" s="15">
        <v>137.15</v>
      </c>
      <c r="F18" s="15">
        <v>175.584</v>
      </c>
      <c r="G18" s="16"/>
      <c r="H18" s="28">
        <f>F18/C18-1</f>
        <v>0.20287730355552513</v>
      </c>
    </row>
    <row r="19" spans="1:15" x14ac:dyDescent="0.35">
      <c r="B19" s="14" t="s">
        <v>24</v>
      </c>
      <c r="C19" s="15">
        <v>21.231999999999999</v>
      </c>
      <c r="D19" s="15">
        <v>16.906500000000001</v>
      </c>
      <c r="E19" s="15">
        <v>13.715000000000002</v>
      </c>
      <c r="F19" s="15">
        <v>14</v>
      </c>
      <c r="G19" s="16"/>
      <c r="H19" s="28">
        <f>F19/C19-1</f>
        <v>-0.34061793519216277</v>
      </c>
    </row>
    <row r="20" spans="1:15" x14ac:dyDescent="0.35">
      <c r="B20" s="14" t="s">
        <v>26</v>
      </c>
      <c r="C20" s="15">
        <v>23.885999999999996</v>
      </c>
      <c r="D20" s="15">
        <v>23.929200000000002</v>
      </c>
      <c r="E20" s="15">
        <v>24.687000000000001</v>
      </c>
      <c r="F20" s="15">
        <v>12</v>
      </c>
      <c r="G20" s="16"/>
      <c r="H20" s="28">
        <f>F20/C20-1</f>
        <v>-0.49761366490831438</v>
      </c>
    </row>
    <row r="21" spans="1:15" x14ac:dyDescent="0.35">
      <c r="B21" s="14" t="s">
        <v>28</v>
      </c>
      <c r="C21" s="15">
        <v>29</v>
      </c>
      <c r="D21" s="15">
        <v>42.916500000000006</v>
      </c>
      <c r="E21" s="15">
        <v>48.002499999999998</v>
      </c>
      <c r="F21" s="15">
        <v>66.575599999999994</v>
      </c>
      <c r="G21" s="16"/>
      <c r="H21" s="28">
        <f>F21/C21-1</f>
        <v>1.2957103448275862</v>
      </c>
    </row>
    <row r="22" spans="1:15" x14ac:dyDescent="0.35">
      <c r="B22" s="14" t="s">
        <v>30</v>
      </c>
      <c r="C22" s="15">
        <v>33.440399999999997</v>
      </c>
      <c r="D22" s="15">
        <v>35.893800000000006</v>
      </c>
      <c r="E22" s="15">
        <v>50.745500000000014</v>
      </c>
      <c r="F22" s="15">
        <v>75.720600000000033</v>
      </c>
      <c r="G22" s="16"/>
      <c r="H22" s="28">
        <f>F22/C22-1</f>
        <v>1.2643449241037801</v>
      </c>
    </row>
    <row r="23" spans="1:15" x14ac:dyDescent="0.35">
      <c r="B23" s="14" t="s">
        <v>32</v>
      </c>
      <c r="C23" s="15">
        <v>43</v>
      </c>
      <c r="D23" s="15">
        <v>89</v>
      </c>
      <c r="E23" s="15">
        <v>66</v>
      </c>
      <c r="F23" s="15">
        <v>44</v>
      </c>
      <c r="G23" s="16"/>
      <c r="H23" s="28">
        <f>F23/C23-1</f>
        <v>2.3255813953488413E-2</v>
      </c>
    </row>
    <row r="24" spans="1:15" x14ac:dyDescent="0.35">
      <c r="B24" s="20"/>
      <c r="C24" s="15"/>
      <c r="D24" s="15"/>
      <c r="E24" s="15"/>
      <c r="F24" s="15"/>
      <c r="G24" s="16"/>
      <c r="H24" s="16"/>
    </row>
    <row r="26" spans="1:15" x14ac:dyDescent="0.35">
      <c r="B26" s="3" t="s">
        <v>50</v>
      </c>
      <c r="C26" s="3"/>
      <c r="D26" s="3"/>
      <c r="E26" s="3"/>
      <c r="F26" s="3"/>
      <c r="G26" s="3"/>
      <c r="H26" s="3"/>
      <c r="J26" s="3" t="s">
        <v>51</v>
      </c>
      <c r="K26" s="3"/>
      <c r="L26" s="3"/>
      <c r="M26" s="3"/>
      <c r="N26" s="3"/>
      <c r="O26" s="3"/>
    </row>
    <row r="41" spans="19:27" s="31" customFormat="1" x14ac:dyDescent="0.35">
      <c r="S41" s="30"/>
      <c r="T41" s="30"/>
      <c r="U41" s="30"/>
      <c r="V41" s="30"/>
      <c r="W41" s="30"/>
      <c r="X41" s="30"/>
      <c r="Y41" s="30"/>
      <c r="Z41" s="30"/>
      <c r="AA41" s="30"/>
    </row>
  </sheetData>
  <mergeCells count="8">
    <mergeCell ref="B2:O2"/>
    <mergeCell ref="J17:L17"/>
    <mergeCell ref="M17:O17"/>
    <mergeCell ref="B4:O4"/>
    <mergeCell ref="B26:H26"/>
    <mergeCell ref="J26:O26"/>
    <mergeCell ref="B16:H16"/>
    <mergeCell ref="J16:O1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G18:G24</xm:sqref>
        </x14:conditionalFormatting>
        <x14:conditionalFormatting xmlns:xm="http://schemas.microsoft.com/office/excel/2006/main">
          <x14:cfRule type="iconSet" priority="1" id="{224B9248-6CB5-47CF-A9DE-1DD8E5E87F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H18:H23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Dashboard!C18:F18</xm:f>
              <xm:sqref>G18</xm:sqref>
            </x14:sparkline>
            <x14:sparkline>
              <xm:f>Dashboard!C19:F19</xm:f>
              <xm:sqref>G19</xm:sqref>
            </x14:sparkline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topLeftCell="A19" workbookViewId="0">
      <selection activeCell="M26" sqref="M26"/>
    </sheetView>
  </sheetViews>
  <sheetFormatPr defaultRowHeight="15.5" x14ac:dyDescent="0.35"/>
  <cols>
    <col min="2" max="2" width="16.08203125" style="1" bestFit="1" customWidth="1"/>
    <col min="3" max="4" width="10.5" style="1" bestFit="1" customWidth="1"/>
    <col min="5" max="5" width="9.1640625" style="1" bestFit="1" customWidth="1"/>
    <col min="6" max="6" width="8.83203125" style="1" customWidth="1"/>
    <col min="7" max="7" width="12.33203125" style="1" bestFit="1" customWidth="1"/>
    <col min="8" max="8" width="6.9140625" style="1" bestFit="1" customWidth="1"/>
    <col min="9" max="9" width="7.83203125" style="1" bestFit="1" customWidth="1"/>
    <col min="10" max="10" width="8.83203125" style="1" customWidth="1"/>
  </cols>
  <sheetData>
    <row r="2" spans="2:10" ht="19" thickBot="1" x14ac:dyDescent="0.4">
      <c r="B2" s="27" t="s">
        <v>1</v>
      </c>
      <c r="C2" s="27"/>
      <c r="D2" s="27"/>
      <c r="E2" s="27"/>
      <c r="F2" s="27"/>
      <c r="G2" s="27"/>
      <c r="H2" s="27"/>
      <c r="I2" s="27"/>
      <c r="J2" s="27"/>
    </row>
    <row r="4" spans="2:10" x14ac:dyDescent="0.35">
      <c r="B4" s="4" t="s">
        <v>3</v>
      </c>
      <c r="C4" s="4"/>
      <c r="D4" s="4"/>
      <c r="E4" s="4"/>
    </row>
    <row r="5" spans="2:10" x14ac:dyDescent="0.35">
      <c r="C5" s="5" t="s">
        <v>4</v>
      </c>
      <c r="D5" s="5" t="s">
        <v>5</v>
      </c>
      <c r="E5" s="5" t="s">
        <v>6</v>
      </c>
    </row>
    <row r="6" spans="2:10" x14ac:dyDescent="0.35">
      <c r="B6" s="1" t="s">
        <v>7</v>
      </c>
      <c r="C6" s="6">
        <v>44805</v>
      </c>
      <c r="D6" s="6">
        <v>44808</v>
      </c>
      <c r="E6" s="1">
        <f>D6-C6</f>
        <v>3</v>
      </c>
    </row>
    <row r="7" spans="2:10" x14ac:dyDescent="0.35">
      <c r="B7" s="1" t="s">
        <v>8</v>
      </c>
      <c r="C7" s="6">
        <v>44808</v>
      </c>
      <c r="D7" s="6">
        <v>44818</v>
      </c>
      <c r="E7" s="1">
        <f>D7-C7</f>
        <v>10</v>
      </c>
    </row>
    <row r="8" spans="2:10" x14ac:dyDescent="0.35">
      <c r="B8" s="1" t="s">
        <v>9</v>
      </c>
      <c r="C8" s="6">
        <v>44818</v>
      </c>
      <c r="D8" s="6">
        <v>44838</v>
      </c>
      <c r="E8" s="1">
        <f>D8-C8</f>
        <v>20</v>
      </c>
    </row>
    <row r="9" spans="2:10" x14ac:dyDescent="0.35">
      <c r="B9" s="1" t="s">
        <v>10</v>
      </c>
      <c r="C9" s="6">
        <v>44838</v>
      </c>
      <c r="D9" s="6">
        <v>44843</v>
      </c>
      <c r="E9" s="1">
        <f>D9-C9</f>
        <v>5</v>
      </c>
    </row>
    <row r="10" spans="2:10" x14ac:dyDescent="0.35">
      <c r="B10" s="1" t="s">
        <v>11</v>
      </c>
      <c r="C10" s="6">
        <v>44843</v>
      </c>
      <c r="D10" s="6">
        <v>44848</v>
      </c>
      <c r="E10" s="1">
        <f>D10-C10</f>
        <v>5</v>
      </c>
    </row>
    <row r="11" spans="2:10" x14ac:dyDescent="0.35">
      <c r="B11" s="1" t="s">
        <v>12</v>
      </c>
      <c r="C11" s="6">
        <v>44848</v>
      </c>
      <c r="D11" s="6">
        <v>44855</v>
      </c>
      <c r="E11" s="1">
        <f>D11-C11</f>
        <v>7</v>
      </c>
    </row>
    <row r="13" spans="2:10" x14ac:dyDescent="0.35">
      <c r="C13" s="25">
        <f>C6</f>
        <v>44805</v>
      </c>
      <c r="D13" s="25">
        <f>D11</f>
        <v>44855</v>
      </c>
    </row>
    <row r="16" spans="2:10" x14ac:dyDescent="0.35">
      <c r="B16" s="4" t="s">
        <v>13</v>
      </c>
      <c r="C16" s="4"/>
      <c r="D16" s="4"/>
      <c r="E16" s="4"/>
      <c r="G16" s="4" t="s">
        <v>14</v>
      </c>
      <c r="H16" s="4" t="s">
        <v>15</v>
      </c>
      <c r="I16" s="4"/>
      <c r="J16" s="4"/>
    </row>
    <row r="17" spans="2:10" x14ac:dyDescent="0.35">
      <c r="B17" s="8" t="s">
        <v>18</v>
      </c>
      <c r="C17" s="9"/>
      <c r="D17" s="10">
        <v>0.6</v>
      </c>
      <c r="E17" s="11"/>
      <c r="G17" s="8" t="s">
        <v>18</v>
      </c>
      <c r="H17" s="9"/>
      <c r="I17" s="10">
        <v>0.45</v>
      </c>
      <c r="J17" s="11"/>
    </row>
    <row r="18" spans="2:10" x14ac:dyDescent="0.35">
      <c r="B18" s="11"/>
      <c r="C18" s="11"/>
      <c r="D18" s="11"/>
      <c r="E18" s="11"/>
      <c r="G18" s="11"/>
      <c r="H18" s="11"/>
      <c r="I18" s="11"/>
      <c r="J18" s="11"/>
    </row>
    <row r="19" spans="2:10" x14ac:dyDescent="0.35">
      <c r="C19" s="5" t="s">
        <v>22</v>
      </c>
      <c r="D19" s="5" t="s">
        <v>23</v>
      </c>
      <c r="H19" s="5" t="s">
        <v>22</v>
      </c>
      <c r="I19" s="5" t="s">
        <v>23</v>
      </c>
    </row>
    <row r="20" spans="2:10" x14ac:dyDescent="0.35">
      <c r="B20" s="1" t="s">
        <v>25</v>
      </c>
      <c r="C20" s="17">
        <v>0</v>
      </c>
      <c r="D20" s="17">
        <f>D17</f>
        <v>0.6</v>
      </c>
      <c r="G20" s="1" t="s">
        <v>25</v>
      </c>
      <c r="H20" s="17">
        <v>0</v>
      </c>
      <c r="I20" s="17">
        <f>I17</f>
        <v>0.45</v>
      </c>
    </row>
    <row r="21" spans="2:10" x14ac:dyDescent="0.35">
      <c r="B21" s="1" t="s">
        <v>27</v>
      </c>
      <c r="C21" s="17">
        <v>0.25</v>
      </c>
      <c r="D21" s="17">
        <v>0.02</v>
      </c>
      <c r="G21" s="1" t="s">
        <v>27</v>
      </c>
      <c r="H21" s="17">
        <v>0.25</v>
      </c>
      <c r="I21" s="17">
        <v>0.02</v>
      </c>
    </row>
    <row r="22" spans="2:10" x14ac:dyDescent="0.35">
      <c r="B22" s="1" t="s">
        <v>29</v>
      </c>
      <c r="C22" s="17">
        <v>0.5</v>
      </c>
      <c r="D22" s="18">
        <f>200%-D20-D21</f>
        <v>1.38</v>
      </c>
      <c r="G22" s="1" t="s">
        <v>29</v>
      </c>
      <c r="H22" s="17">
        <v>0.5</v>
      </c>
      <c r="I22" s="18">
        <f>200%-I20-I21</f>
        <v>1.53</v>
      </c>
    </row>
    <row r="23" spans="2:10" x14ac:dyDescent="0.35">
      <c r="B23" s="1" t="s">
        <v>31</v>
      </c>
      <c r="C23" s="17">
        <v>0.25</v>
      </c>
      <c r="G23" s="1" t="s">
        <v>31</v>
      </c>
      <c r="H23" s="17">
        <v>0.25</v>
      </c>
    </row>
    <row r="24" spans="2:10" x14ac:dyDescent="0.35">
      <c r="B24" s="1" t="s">
        <v>33</v>
      </c>
      <c r="C24" s="17">
        <v>1</v>
      </c>
      <c r="G24" s="1" t="s">
        <v>33</v>
      </c>
      <c r="H24" s="17">
        <v>1</v>
      </c>
    </row>
    <row r="26" spans="2:10" x14ac:dyDescent="0.35">
      <c r="B26" s="4" t="s">
        <v>34</v>
      </c>
      <c r="C26" s="4"/>
      <c r="D26" s="4"/>
      <c r="E26" s="4"/>
      <c r="G26" s="4" t="s">
        <v>35</v>
      </c>
      <c r="H26" s="4"/>
      <c r="I26" s="4"/>
      <c r="J26" s="4"/>
    </row>
    <row r="27" spans="2:10" x14ac:dyDescent="0.35">
      <c r="C27" s="5" t="s">
        <v>36</v>
      </c>
      <c r="D27" s="5" t="s">
        <v>37</v>
      </c>
    </row>
    <row r="28" spans="2:10" x14ac:dyDescent="0.35">
      <c r="B28" s="1" t="s">
        <v>38</v>
      </c>
      <c r="C28" s="1">
        <v>450</v>
      </c>
      <c r="D28" s="1">
        <v>360</v>
      </c>
      <c r="G28" s="1" t="s">
        <v>39</v>
      </c>
      <c r="H28" s="1">
        <v>500</v>
      </c>
    </row>
    <row r="29" spans="2:10" x14ac:dyDescent="0.35">
      <c r="B29" s="1" t="s">
        <v>40</v>
      </c>
      <c r="C29" s="1">
        <v>111</v>
      </c>
      <c r="D29" s="1">
        <v>50</v>
      </c>
      <c r="G29" s="1" t="s">
        <v>41</v>
      </c>
      <c r="H29" s="1">
        <v>120</v>
      </c>
    </row>
    <row r="30" spans="2:10" x14ac:dyDescent="0.35">
      <c r="B30" s="1" t="s">
        <v>42</v>
      </c>
      <c r="C30" s="1">
        <v>305</v>
      </c>
      <c r="D30" s="1">
        <v>425</v>
      </c>
      <c r="G30" s="1" t="s">
        <v>43</v>
      </c>
      <c r="H30" s="1">
        <f>-45</f>
        <v>-45</v>
      </c>
    </row>
    <row r="31" spans="2:10" x14ac:dyDescent="0.35">
      <c r="B31" s="1" t="s">
        <v>44</v>
      </c>
      <c r="C31" s="1">
        <v>240</v>
      </c>
      <c r="D31" s="1">
        <v>195</v>
      </c>
      <c r="G31" s="1" t="s">
        <v>45</v>
      </c>
      <c r="H31" s="1">
        <f>-248</f>
        <v>-248</v>
      </c>
    </row>
    <row r="32" spans="2:10" x14ac:dyDescent="0.35">
      <c r="B32" s="1" t="s">
        <v>46</v>
      </c>
      <c r="C32" s="1">
        <v>145</v>
      </c>
      <c r="D32" s="1">
        <v>160</v>
      </c>
      <c r="G32" s="19" t="s">
        <v>47</v>
      </c>
      <c r="H32" s="19">
        <f>SUM(H28:H31)</f>
        <v>327</v>
      </c>
    </row>
  </sheetData>
  <mergeCells count="8">
    <mergeCell ref="B2:J2"/>
    <mergeCell ref="B17:C17"/>
    <mergeCell ref="G17:H17"/>
    <mergeCell ref="G16:J16"/>
    <mergeCell ref="G26:J26"/>
    <mergeCell ref="B26:E26"/>
    <mergeCell ref="B4:E4"/>
    <mergeCell ref="B16:E16"/>
  </mergeCells>
  <dataValidations count="1">
    <dataValidation type="decimal" allowBlank="1" showInputMessage="1" showErrorMessage="1" sqref="D17:E17 I17:J1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Olvera, Jorge / Kuehne + Nagel / Len VC</cp:lastModifiedBy>
  <cp:revision/>
  <dcterms:created xsi:type="dcterms:W3CDTF">2022-12-12T08:39:58Z</dcterms:created>
  <dcterms:modified xsi:type="dcterms:W3CDTF">2023-03-21T20:42:58Z</dcterms:modified>
  <cp:category/>
  <cp:contentStatus/>
</cp:coreProperties>
</file>