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auss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AQ4" i="1" l="1"/>
  <c r="AP5" i="1"/>
  <c r="AQ5" i="1"/>
  <c r="AR5" i="1"/>
  <c r="AS4" i="1"/>
  <c r="AR4" i="1"/>
  <c r="AP4" i="1"/>
  <c r="AL31" i="1"/>
  <c r="AK31" i="1"/>
  <c r="AJ31" i="1"/>
  <c r="AI31" i="1"/>
  <c r="AL30" i="1"/>
  <c r="AK30" i="1"/>
  <c r="AJ30" i="1"/>
  <c r="AI30" i="1"/>
  <c r="AL29" i="1"/>
  <c r="AJ29" i="1"/>
  <c r="AK29" i="1"/>
  <c r="AI29" i="1"/>
  <c r="AS3" i="1"/>
  <c r="AR3" i="1"/>
  <c r="AQ3" i="1"/>
  <c r="AP3" i="1"/>
  <c r="AL28" i="1"/>
  <c r="AK28" i="1"/>
  <c r="AJ28" i="1"/>
  <c r="AI28" i="1"/>
  <c r="AI19" i="1"/>
  <c r="AJ19" i="1"/>
  <c r="AK19" i="1"/>
  <c r="AL19" i="1"/>
  <c r="AI20" i="1"/>
  <c r="AJ20" i="1"/>
  <c r="AK20" i="1"/>
  <c r="AL20" i="1"/>
  <c r="AI21" i="1"/>
  <c r="AJ21" i="1"/>
  <c r="AK21" i="1"/>
  <c r="AL21" i="1"/>
  <c r="AI18" i="1"/>
  <c r="AJ18" i="1"/>
  <c r="AK18" i="1"/>
  <c r="AL18" i="1"/>
  <c r="AI14" i="1"/>
  <c r="AJ14" i="1"/>
  <c r="AK14" i="1"/>
  <c r="AL14" i="1"/>
  <c r="AI15" i="1"/>
  <c r="AJ15" i="1"/>
  <c r="AK15" i="1"/>
  <c r="AL15" i="1"/>
  <c r="AI13" i="1"/>
  <c r="AJ13" i="1"/>
  <c r="AK13" i="1"/>
  <c r="AL13" i="1"/>
  <c r="AI4" i="1"/>
  <c r="AJ4" i="1"/>
  <c r="AK4" i="1"/>
  <c r="AL4" i="1"/>
  <c r="AI5" i="1"/>
  <c r="AJ5" i="1"/>
  <c r="AK5" i="1"/>
  <c r="AL5" i="1"/>
  <c r="AI6" i="1"/>
  <c r="AJ6" i="1"/>
  <c r="AK6" i="1"/>
  <c r="AL6" i="1"/>
  <c r="AI3" i="1"/>
  <c r="AJ3" i="1"/>
  <c r="AK3" i="1"/>
  <c r="AL3" i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AB2" i="1"/>
  <c r="AA2" i="1"/>
  <c r="Z2" i="1"/>
  <c r="Y2" i="1"/>
  <c r="X2" i="1"/>
  <c r="W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2" i="1"/>
  <c r="R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  <c r="AI23" i="1" l="1"/>
  <c r="AJ23" i="1"/>
  <c r="AK23" i="1"/>
  <c r="AL23" i="1"/>
  <c r="AI9" i="1"/>
  <c r="AK9" i="1"/>
  <c r="AL9" i="1"/>
  <c r="AJ9" i="1"/>
  <c r="AJ24" i="1"/>
  <c r="AI24" i="1"/>
  <c r="AK24" i="1"/>
  <c r="AL24" i="1"/>
  <c r="AI10" i="1"/>
  <c r="AJ10" i="1"/>
  <c r="AK10" i="1"/>
  <c r="AL10" i="1"/>
  <c r="AI25" i="1"/>
  <c r="AJ25" i="1"/>
  <c r="AK25" i="1"/>
  <c r="AL25" i="1"/>
  <c r="AI8" i="1"/>
  <c r="AL8" i="1"/>
  <c r="AJ8" i="1"/>
  <c r="AK8" i="1"/>
  <c r="AI11" i="1"/>
  <c r="AJ11" i="1"/>
  <c r="AK11" i="1"/>
  <c r="AL11" i="1"/>
  <c r="AJ26" i="1"/>
  <c r="AK26" i="1"/>
  <c r="AI26" i="1"/>
  <c r="AL26" i="1"/>
  <c r="AI12" i="1"/>
  <c r="AL12" i="1"/>
  <c r="AJ12" i="1"/>
  <c r="AK12" i="1"/>
  <c r="AI27" i="1"/>
  <c r="AJ27" i="1"/>
  <c r="AK27" i="1"/>
  <c r="AL27" i="1"/>
  <c r="AI16" i="1"/>
  <c r="AJ16" i="1"/>
  <c r="AK16" i="1"/>
  <c r="AL16" i="1"/>
  <c r="AI17" i="1"/>
  <c r="AL17" i="1"/>
  <c r="AJ17" i="1"/>
  <c r="AK17" i="1"/>
  <c r="AI7" i="1"/>
  <c r="AJ7" i="1"/>
  <c r="AK7" i="1"/>
  <c r="AL7" i="1"/>
  <c r="AK22" i="1"/>
  <c r="AI22" i="1"/>
  <c r="AJ22" i="1"/>
  <c r="AL22" i="1"/>
</calcChain>
</file>

<file path=xl/sharedStrings.xml><?xml version="1.0" encoding="utf-8"?>
<sst xmlns="http://schemas.openxmlformats.org/spreadsheetml/2006/main" count="104" uniqueCount="73">
  <si>
    <t>Page</t>
  </si>
  <si>
    <t>P-LOC</t>
  </si>
  <si>
    <t>LOC</t>
  </si>
  <si>
    <t>LT</t>
  </si>
  <si>
    <t>EXE</t>
  </si>
  <si>
    <t>AST</t>
  </si>
  <si>
    <t>SA-LOC</t>
  </si>
  <si>
    <t>SW-LOC</t>
  </si>
  <si>
    <t>02-Maximum</t>
  </si>
  <si>
    <t>03-sum</t>
  </si>
  <si>
    <t>04-Product</t>
  </si>
  <si>
    <t>05-ArithmeticMean</t>
  </si>
  <si>
    <t>06-GeometricMean</t>
  </si>
  <si>
    <t>07-HarmonicMean</t>
  </si>
  <si>
    <t>08-QuadraticMean</t>
  </si>
  <si>
    <t>09-Median-EvenNumber</t>
  </si>
  <si>
    <t>10-MedianOddNumber</t>
  </si>
  <si>
    <t>11-Mode-Tie</t>
  </si>
  <si>
    <t>12-Mode-Majority</t>
  </si>
  <si>
    <t>13-Mode-Uniform</t>
  </si>
  <si>
    <t>14-Range</t>
  </si>
  <si>
    <t>15-Variance</t>
  </si>
  <si>
    <t>16-StandardDeviation-Population</t>
  </si>
  <si>
    <t>17-StandardDeviation-Percentage</t>
  </si>
  <si>
    <t>18-Frequency</t>
  </si>
  <si>
    <t>19-Percentile</t>
  </si>
  <si>
    <t>20-Density</t>
  </si>
  <si>
    <t>21-Distribution-AbsoluteFrequency</t>
  </si>
  <si>
    <t>22-Distribution-RelativeFrequency</t>
  </si>
  <si>
    <t>23-Quantile-4</t>
  </si>
  <si>
    <t>24-Quantile-10</t>
  </si>
  <si>
    <t>25-Delta</t>
  </si>
  <si>
    <t>26-SMA-10</t>
  </si>
  <si>
    <t>27-SMA-1</t>
  </si>
  <si>
    <t>28-ExponentialMovingAverage-1</t>
  </si>
  <si>
    <t>29-ExponentialMovingAverage-10</t>
  </si>
  <si>
    <t>30-ExponentialMovingAverage-10-Wilder</t>
  </si>
  <si>
    <t>31-Push</t>
  </si>
  <si>
    <t>32-Push-Sum</t>
  </si>
  <si>
    <t>33-PushVariance</t>
  </si>
  <si>
    <t>34-Push-HVariance</t>
  </si>
  <si>
    <t>P-AST</t>
  </si>
  <si>
    <t>SA-EXE</t>
  </si>
  <si>
    <t>SW-EXE</t>
  </si>
  <si>
    <t>SC</t>
  </si>
  <si>
    <t>SA-AST</t>
  </si>
  <si>
    <t>SW-AST</t>
  </si>
  <si>
    <t>AVG</t>
  </si>
  <si>
    <t>P-LOC/LOC</t>
  </si>
  <si>
    <t>SA-LOC/LOC</t>
  </si>
  <si>
    <t>SW-LOC/LOC</t>
  </si>
  <si>
    <t>SA-LOC/P-LOC</t>
  </si>
  <si>
    <t>SW-LOC/P-LOC</t>
  </si>
  <si>
    <t>SW-LOC/SA-LOC</t>
  </si>
  <si>
    <t>SA-EXE/EXE</t>
  </si>
  <si>
    <t>SW-EXE/EXE</t>
  </si>
  <si>
    <t>P-AST/AST</t>
  </si>
  <si>
    <t>SA-AST/AST</t>
  </si>
  <si>
    <t>SW-AST/AST</t>
  </si>
  <si>
    <t>SA-AST/P-AST</t>
  </si>
  <si>
    <t>SW-AST/P-AST</t>
  </si>
  <si>
    <t>SW-AST/SA-AST</t>
  </si>
  <si>
    <t>MIN</t>
  </si>
  <si>
    <t>MAX</t>
  </si>
  <si>
    <t>PA-LOC</t>
  </si>
  <si>
    <t>MEDIAN</t>
  </si>
  <si>
    <t>P-T</t>
  </si>
  <si>
    <t>SA-T</t>
  </si>
  <si>
    <t>SW-T</t>
  </si>
  <si>
    <t>T</t>
  </si>
  <si>
    <t>P</t>
  </si>
  <si>
    <t>SA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</si>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</sst>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n_-;\-* #,##0.00\ _k_n_-;_-* &quot;-&quot;??\ _k_n_-;_-@_-"/>
    <numFmt numFmtId="164" formatCode="_-* #,##0\ _k_n_-;\-* #,##0\ _k_n_-;_-* &quot;-&quot;??\ _k_n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2" fillId="2" borderId="1" xfId="0" applyFont="1" applyFill="1" applyBorder="1"/>
    <xf numFmtId="0" fontId="3" fillId="4" borderId="1" xfId="0" applyFont="1" applyFill="1" applyBorder="1"/>
    <xf numFmtId="0" fontId="0" fillId="0" borderId="0" xfId="0" applyAlignment="1">
      <alignment vertical="center" wrapText="1"/>
    </xf>
    <xf numFmtId="0" fontId="3" fillId="5" borderId="0" xfId="0" applyFont="1" applyFill="1"/>
    <xf numFmtId="0" fontId="3" fillId="6" borderId="0" xfId="0" applyFont="1" applyFill="1"/>
    <xf numFmtId="2" fontId="0" fillId="0" borderId="0" xfId="0" applyNumberFormat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2" applyFon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3" fillId="7" borderId="1" xfId="0" applyFont="1" applyFill="1" applyBorder="1"/>
    <xf numFmtId="0" fontId="3" fillId="8" borderId="0" xfId="0" applyFont="1" applyFill="1"/>
    <xf numFmtId="9" fontId="0" fillId="0" borderId="0" xfId="2" applyFont="1" applyAlignment="1">
      <alignment horizontal="center" vertical="center"/>
    </xf>
    <xf numFmtId="9" fontId="0" fillId="0" borderId="0" xfId="2" applyFont="1"/>
    <xf numFmtId="0" fontId="3" fillId="9" borderId="0" xfId="0" applyFont="1" applyFill="1"/>
    <xf numFmtId="0" fontId="4" fillId="10" borderId="0" xfId="0" applyFont="1" applyFill="1"/>
    <xf numFmtId="0" fontId="3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11" borderId="0" xfId="0" applyFont="1" applyFill="1"/>
  </cellXfs>
  <cellStyles count="3">
    <cellStyle name="Normalno" xfId="0" builtinId="0"/>
    <cellStyle name="Postotak" xfId="2" builtinId="5"/>
    <cellStyle name="Zarez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Gauss!$AP$2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</c:spPr>
          <c:invertIfNegative val="0"/>
          <c:cat>
            <c:strRef>
              <c:f>Gauss!$AO$3:$AO$5</c:f>
              <c:strCache>
                <c:ptCount val="3"/>
                <c:pt idx="0">
                  <c:v>LOC</c:v>
                </c:pt>
                <c:pt idx="1">
                  <c:v>AST</c:v>
                </c:pt>
                <c:pt idx="2">
                  <c:v>EXE</c:v>
                </c:pt>
              </c:strCache>
            </c:strRef>
          </c:cat>
          <c:val>
            <c:numRef>
              <c:f>Gauss!$AP$3:$AP$5</c:f>
              <c:numCache>
                <c:formatCode>General</c:formatCode>
                <c:ptCount val="3"/>
                <c:pt idx="0" formatCode="0.00">
                  <c:v>56.030303030303031</c:v>
                </c:pt>
                <c:pt idx="1">
                  <c:v>237.12121212121212</c:v>
                </c:pt>
                <c:pt idx="2">
                  <c:v>18292.727272727272</c:v>
                </c:pt>
              </c:numCache>
            </c:numRef>
          </c:val>
        </c:ser>
        <c:ser>
          <c:idx val="1"/>
          <c:order val="1"/>
          <c:tx>
            <c:strRef>
              <c:f>Gauss!$AQ$2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Gauss!$AO$3:$AO$5</c:f>
              <c:strCache>
                <c:ptCount val="3"/>
                <c:pt idx="0">
                  <c:v>LOC</c:v>
                </c:pt>
                <c:pt idx="1">
                  <c:v>AST</c:v>
                </c:pt>
                <c:pt idx="2">
                  <c:v>EXE</c:v>
                </c:pt>
              </c:strCache>
            </c:strRef>
          </c:cat>
          <c:val>
            <c:numRef>
              <c:f>Gauss!$AQ$3:$AQ$5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Gauss!$AR$2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Gauss!$AO$3:$AO$5</c:f>
              <c:strCache>
                <c:ptCount val="3"/>
                <c:pt idx="0">
                  <c:v>LOC</c:v>
                </c:pt>
                <c:pt idx="1">
                  <c:v>AST</c:v>
                </c:pt>
                <c:pt idx="2">
                  <c:v>EXE</c:v>
                </c:pt>
              </c:strCache>
            </c:strRef>
          </c:cat>
          <c:val>
            <c:numRef>
              <c:f>Gauss!$AR$3:$AR$5</c:f>
              <c:numCache>
                <c:formatCode>General</c:formatCode>
                <c:ptCount val="3"/>
                <c:pt idx="0">
                  <c:v>58.939393939393938</c:v>
                </c:pt>
                <c:pt idx="1">
                  <c:v>321.39393939393938</c:v>
                </c:pt>
                <c:pt idx="2">
                  <c:v>7690.2727272727279</c:v>
                </c:pt>
              </c:numCache>
            </c:numRef>
          </c:val>
        </c:ser>
        <c:ser>
          <c:idx val="3"/>
          <c:order val="3"/>
          <c:tx>
            <c:strRef>
              <c:f>Gauss!$AS$2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</c:spPr>
          <c:invertIfNegative val="0"/>
          <c:cat>
            <c:strRef>
              <c:f>Gauss!$AO$3:$AO$5</c:f>
              <c:strCache>
                <c:ptCount val="3"/>
                <c:pt idx="0">
                  <c:v>LOC</c:v>
                </c:pt>
                <c:pt idx="1">
                  <c:v>AST</c:v>
                </c:pt>
                <c:pt idx="2">
                  <c:v>EXE</c:v>
                </c:pt>
              </c:strCache>
            </c:strRef>
          </c:cat>
          <c:val>
            <c:numRef>
              <c:f>Gauss!$AS$3:$AS$5</c:f>
              <c:numCache>
                <c:formatCode>General</c:formatCode>
                <c:ptCount val="3"/>
                <c:pt idx="0">
                  <c:v>577.21212121212113</c:v>
                </c:pt>
                <c:pt idx="1">
                  <c:v>2229.4545454545455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734784"/>
        <c:axId val="58966784"/>
      </c:barChart>
      <c:catAx>
        <c:axId val="51734784"/>
        <c:scaling>
          <c:orientation val="minMax"/>
        </c:scaling>
        <c:delete val="0"/>
        <c:axPos val="b"/>
        <c:majorTickMark val="out"/>
        <c:minorTickMark val="none"/>
        <c:tickLblPos val="nextTo"/>
        <c:crossAx val="58966784"/>
        <c:crosses val="autoZero"/>
        <c:auto val="1"/>
        <c:lblAlgn val="ctr"/>
        <c:lblOffset val="100"/>
        <c:noMultiLvlLbl val="0"/>
      </c:catAx>
      <c:valAx>
        <c:axId val="589667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1734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</xdr:colOff>
      <xdr:row>5</xdr:row>
      <xdr:rowOff>180975</xdr:rowOff>
    </xdr:from>
    <xdr:to>
      <xdr:col>46</xdr:col>
      <xdr:colOff>314325</xdr:colOff>
      <xdr:row>20</xdr:row>
      <xdr:rowOff>66675</xdr:rowOff>
    </xdr:to>
    <xdr:graphicFrame macro="">
      <xdr:nvGraphicFramePr>
        <xdr:cNvPr id="9" name="Grafikon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tabSelected="1" workbookViewId="0">
      <selection activeCell="AQ29" sqref="AQ29"/>
    </sheetView>
  </sheetViews>
  <sheetFormatPr defaultRowHeight="15" x14ac:dyDescent="0.25"/>
  <cols>
    <col min="1" max="1" width="18.28515625" customWidth="1"/>
    <col min="2" max="3" width="9.5703125" bestFit="1" customWidth="1"/>
    <col min="4" max="4" width="12.28515625" bestFit="1" customWidth="1"/>
    <col min="5" max="5" width="10.28515625" bestFit="1" customWidth="1"/>
    <col min="6" max="6" width="9.5703125" bestFit="1" customWidth="1"/>
    <col min="7" max="8" width="10" customWidth="1"/>
    <col min="9" max="9" width="10.28515625" customWidth="1"/>
    <col min="10" max="10" width="13.7109375" customWidth="1"/>
    <col min="11" max="11" width="15.140625" customWidth="1"/>
    <col min="12" max="12" width="15.7109375" customWidth="1"/>
    <col min="13" max="13" width="17.5703125" customWidth="1"/>
    <col min="14" max="14" width="18.140625" customWidth="1"/>
    <col min="15" max="15" width="19.42578125" customWidth="1"/>
    <col min="16" max="16" width="10.5703125" bestFit="1" customWidth="1"/>
    <col min="17" max="17" width="10" customWidth="1"/>
    <col min="18" max="19" width="14.85546875" customWidth="1"/>
    <col min="20" max="20" width="9" customWidth="1"/>
    <col min="21" max="21" width="9.42578125" bestFit="1" customWidth="1"/>
    <col min="22" max="22" width="10" customWidth="1"/>
    <col min="23" max="23" width="14" customWidth="1"/>
    <col min="24" max="24" width="15" customWidth="1"/>
    <col min="25" max="25" width="14.7109375" customWidth="1"/>
    <col min="26" max="26" width="17.5703125" customWidth="1"/>
    <col min="27" max="27" width="17.140625" customWidth="1"/>
    <col min="28" max="28" width="19" customWidth="1"/>
    <col min="34" max="34" width="15.42578125" customWidth="1"/>
  </cols>
  <sheetData>
    <row r="1" spans="1:45" s="1" customFormat="1" ht="18.75" x14ac:dyDescent="0.3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44</v>
      </c>
      <c r="G1" s="4" t="s">
        <v>1</v>
      </c>
      <c r="H1" s="4" t="s">
        <v>6</v>
      </c>
      <c r="I1" s="4" t="s">
        <v>7</v>
      </c>
      <c r="J1" s="14" t="s">
        <v>48</v>
      </c>
      <c r="K1" s="14" t="s">
        <v>49</v>
      </c>
      <c r="L1" s="14" t="s">
        <v>50</v>
      </c>
      <c r="M1" s="14" t="s">
        <v>51</v>
      </c>
      <c r="N1" s="14" t="s">
        <v>52</v>
      </c>
      <c r="O1" s="14" t="s">
        <v>53</v>
      </c>
      <c r="P1" s="6" t="s">
        <v>42</v>
      </c>
      <c r="Q1" s="6" t="s">
        <v>43</v>
      </c>
      <c r="R1" s="15" t="s">
        <v>54</v>
      </c>
      <c r="S1" s="15" t="s">
        <v>55</v>
      </c>
      <c r="T1" s="7" t="s">
        <v>41</v>
      </c>
      <c r="U1" s="7" t="s">
        <v>45</v>
      </c>
      <c r="V1" s="7" t="s">
        <v>46</v>
      </c>
      <c r="W1" s="18" t="s">
        <v>56</v>
      </c>
      <c r="X1" s="18" t="s">
        <v>57</v>
      </c>
      <c r="Y1" s="18" t="s">
        <v>58</v>
      </c>
      <c r="Z1" s="18" t="s">
        <v>59</v>
      </c>
      <c r="AA1" s="18" t="s">
        <v>60</v>
      </c>
      <c r="AB1" s="18" t="s">
        <v>61</v>
      </c>
      <c r="AC1" s="22" t="s">
        <v>66</v>
      </c>
      <c r="AD1" s="22" t="s">
        <v>67</v>
      </c>
      <c r="AE1" s="22" t="s">
        <v>68</v>
      </c>
      <c r="AI1" s="20" t="s">
        <v>62</v>
      </c>
      <c r="AJ1" s="20" t="s">
        <v>47</v>
      </c>
      <c r="AK1" s="20" t="s">
        <v>65</v>
      </c>
      <c r="AL1" s="20" t="s">
        <v>63</v>
      </c>
    </row>
    <row r="2" spans="1:45" x14ac:dyDescent="0.25">
      <c r="A2" s="11" t="s">
        <v>8</v>
      </c>
      <c r="B2" s="13">
        <v>690</v>
      </c>
      <c r="C2" s="13">
        <v>9</v>
      </c>
      <c r="D2" s="13">
        <v>255</v>
      </c>
      <c r="E2" s="13">
        <v>2775</v>
      </c>
      <c r="F2" s="13">
        <v>1</v>
      </c>
      <c r="G2" s="13">
        <v>79</v>
      </c>
      <c r="H2" s="13">
        <v>29</v>
      </c>
      <c r="I2" s="13">
        <v>29</v>
      </c>
      <c r="J2" s="12">
        <f>G2/B2</f>
        <v>0.11449275362318841</v>
      </c>
      <c r="K2" s="12">
        <f>H2/B2</f>
        <v>4.2028985507246375E-2</v>
      </c>
      <c r="L2" s="12">
        <f>I2/B2</f>
        <v>4.2028985507246375E-2</v>
      </c>
      <c r="M2" s="12">
        <f>H2/G2</f>
        <v>0.36708860759493672</v>
      </c>
      <c r="N2" s="12">
        <f>I2/G2</f>
        <v>0.36708860759493672</v>
      </c>
      <c r="O2" s="12">
        <f>I2/H2</f>
        <v>1</v>
      </c>
      <c r="P2" s="9">
        <v>152</v>
      </c>
      <c r="Q2" s="10">
        <v>152</v>
      </c>
      <c r="R2" s="16">
        <f>P2/D2</f>
        <v>0.59607843137254901</v>
      </c>
      <c r="S2" s="16">
        <f xml:space="preserve"> Q2/D2</f>
        <v>0.59607843137254901</v>
      </c>
      <c r="T2" s="5">
        <v>387</v>
      </c>
      <c r="U2" s="9">
        <v>122</v>
      </c>
      <c r="V2" s="10">
        <v>122</v>
      </c>
      <c r="W2" s="17">
        <f>T2/E2</f>
        <v>0.13945945945945945</v>
      </c>
      <c r="X2" s="17">
        <f>U2/E2</f>
        <v>4.3963963963963966E-2</v>
      </c>
      <c r="Y2" s="17">
        <f>V2/E2</f>
        <v>4.3963963963963966E-2</v>
      </c>
      <c r="Z2" s="17">
        <f>U2/T2</f>
        <v>0.3152454780361757</v>
      </c>
      <c r="AA2" s="17">
        <f>V2/T2</f>
        <v>0.3152454780361757</v>
      </c>
      <c r="AB2" s="17">
        <f>V2/U2</f>
        <v>1</v>
      </c>
      <c r="AC2" s="5">
        <v>323</v>
      </c>
      <c r="AD2" s="5">
        <v>341</v>
      </c>
      <c r="AE2" s="5">
        <v>341</v>
      </c>
      <c r="AP2" s="21" t="s">
        <v>72</v>
      </c>
      <c r="AQ2" s="21" t="s">
        <v>71</v>
      </c>
      <c r="AR2" s="21" t="s">
        <v>70</v>
      </c>
      <c r="AS2" s="21" t="s">
        <v>69</v>
      </c>
    </row>
    <row r="3" spans="1:45" x14ac:dyDescent="0.25">
      <c r="A3" s="11" t="s">
        <v>9</v>
      </c>
      <c r="B3" s="13">
        <v>690</v>
      </c>
      <c r="C3" s="13">
        <v>5</v>
      </c>
      <c r="D3" s="13">
        <v>1309</v>
      </c>
      <c r="E3" s="13">
        <v>2775</v>
      </c>
      <c r="F3" s="13">
        <v>1</v>
      </c>
      <c r="G3" s="13">
        <v>82</v>
      </c>
      <c r="H3" s="13">
        <v>32</v>
      </c>
      <c r="I3" s="13">
        <v>32</v>
      </c>
      <c r="J3" s="12">
        <f t="shared" ref="J3:J34" si="0">G3/B3</f>
        <v>0.11884057971014493</v>
      </c>
      <c r="K3" s="12">
        <f t="shared" ref="K3:K34" si="1">H3/B3</f>
        <v>4.6376811594202899E-2</v>
      </c>
      <c r="L3" s="12">
        <f t="shared" ref="L3:L34" si="2">I3/B3</f>
        <v>4.6376811594202899E-2</v>
      </c>
      <c r="M3" s="12">
        <f t="shared" ref="M3:M34" si="3">H3/G3</f>
        <v>0.3902439024390244</v>
      </c>
      <c r="N3" s="12">
        <f t="shared" ref="N3:N34" si="4">I3/G3</f>
        <v>0.3902439024390244</v>
      </c>
      <c r="O3" s="12">
        <f t="shared" ref="O3:O34" si="5">I3/H3</f>
        <v>1</v>
      </c>
      <c r="P3" s="9">
        <v>1206</v>
      </c>
      <c r="Q3" s="10">
        <v>1206</v>
      </c>
      <c r="R3" s="16">
        <f t="shared" ref="R3:R34" si="6">P3/D3</f>
        <v>0.92131398013750954</v>
      </c>
      <c r="S3" s="16">
        <f t="shared" ref="S3:S34" si="7" xml:space="preserve"> Q3/D3</f>
        <v>0.92131398013750954</v>
      </c>
      <c r="T3" s="5">
        <v>400</v>
      </c>
      <c r="U3" s="9">
        <v>135</v>
      </c>
      <c r="V3" s="10">
        <v>135</v>
      </c>
      <c r="W3" s="17">
        <f t="shared" ref="W3:W34" si="8">T3/E3</f>
        <v>0.14414414414414414</v>
      </c>
      <c r="X3" s="17">
        <f t="shared" ref="X3:X34" si="9">U3/E3</f>
        <v>4.8648648648648651E-2</v>
      </c>
      <c r="Y3" s="17">
        <f t="shared" ref="Y3:Y34" si="10">V3/E3</f>
        <v>4.8648648648648651E-2</v>
      </c>
      <c r="Z3" s="17">
        <f t="shared" ref="Z3:Z34" si="11">U3/T3</f>
        <v>0.33750000000000002</v>
      </c>
      <c r="AA3" s="17">
        <f t="shared" ref="AA3:AA34" si="12">V3/T3</f>
        <v>0.33750000000000002</v>
      </c>
      <c r="AB3" s="17">
        <f t="shared" ref="AB3:AB34" si="13">V3/U3</f>
        <v>1</v>
      </c>
      <c r="AC3" s="5">
        <v>405</v>
      </c>
      <c r="AD3" s="5">
        <v>506</v>
      </c>
      <c r="AE3" s="5">
        <v>504</v>
      </c>
      <c r="AH3" s="19" t="s">
        <v>2</v>
      </c>
      <c r="AI3">
        <f>MIN(B:B)</f>
        <v>690</v>
      </c>
      <c r="AJ3" s="8">
        <f>AVERAGE(B:B)</f>
        <v>692.18181818181813</v>
      </c>
      <c r="AK3">
        <f>MEDIAN(B:B)</f>
        <v>692</v>
      </c>
      <c r="AL3">
        <f>MAX(B:B)</f>
        <v>699</v>
      </c>
      <c r="AO3" t="s">
        <v>2</v>
      </c>
      <c r="AP3" s="8">
        <f>AVERAGE(I:I)</f>
        <v>56.030303030303031</v>
      </c>
      <c r="AQ3">
        <f>AVERAGE(H:H)-AVERAGE(I:I)</f>
        <v>0</v>
      </c>
      <c r="AR3">
        <f>AVERAGE(G:G) - AVERAGE(H:H)</f>
        <v>58.939393939393938</v>
      </c>
      <c r="AS3">
        <f>AVERAGE(B:B) - AVERAGE(G:G)</f>
        <v>577.21212121212113</v>
      </c>
    </row>
    <row r="4" spans="1:45" x14ac:dyDescent="0.25">
      <c r="A4" s="11" t="s">
        <v>10</v>
      </c>
      <c r="B4" s="13">
        <v>690</v>
      </c>
      <c r="C4" s="13">
        <v>7</v>
      </c>
      <c r="D4" s="13">
        <v>1309</v>
      </c>
      <c r="E4" s="13">
        <v>2775</v>
      </c>
      <c r="F4" s="13">
        <v>1</v>
      </c>
      <c r="G4" s="13">
        <v>82</v>
      </c>
      <c r="H4" s="13">
        <v>32</v>
      </c>
      <c r="I4" s="13">
        <v>32</v>
      </c>
      <c r="J4" s="12">
        <f t="shared" si="0"/>
        <v>0.11884057971014493</v>
      </c>
      <c r="K4" s="12">
        <f t="shared" si="1"/>
        <v>4.6376811594202899E-2</v>
      </c>
      <c r="L4" s="12">
        <f t="shared" si="2"/>
        <v>4.6376811594202899E-2</v>
      </c>
      <c r="M4" s="12">
        <f t="shared" si="3"/>
        <v>0.3902439024390244</v>
      </c>
      <c r="N4" s="12">
        <f t="shared" si="4"/>
        <v>0.3902439024390244</v>
      </c>
      <c r="O4" s="12">
        <f t="shared" si="5"/>
        <v>1</v>
      </c>
      <c r="P4" s="9">
        <v>1206</v>
      </c>
      <c r="Q4" s="10">
        <v>1206</v>
      </c>
      <c r="R4" s="16">
        <f t="shared" si="6"/>
        <v>0.92131398013750954</v>
      </c>
      <c r="S4" s="16">
        <f t="shared" si="7"/>
        <v>0.92131398013750954</v>
      </c>
      <c r="T4" s="5">
        <v>400</v>
      </c>
      <c r="U4" s="9">
        <v>135</v>
      </c>
      <c r="V4" s="10">
        <v>135</v>
      </c>
      <c r="W4" s="17">
        <f t="shared" si="8"/>
        <v>0.14414414414414414</v>
      </c>
      <c r="X4" s="17">
        <f t="shared" si="9"/>
        <v>4.8648648648648651E-2</v>
      </c>
      <c r="Y4" s="17">
        <f t="shared" si="10"/>
        <v>4.8648648648648651E-2</v>
      </c>
      <c r="Z4" s="17">
        <f t="shared" si="11"/>
        <v>0.33750000000000002</v>
      </c>
      <c r="AA4" s="17">
        <f t="shared" si="12"/>
        <v>0.33750000000000002</v>
      </c>
      <c r="AB4" s="17">
        <f t="shared" si="13"/>
        <v>1</v>
      </c>
      <c r="AC4" s="5">
        <v>403</v>
      </c>
      <c r="AD4" s="5">
        <v>504</v>
      </c>
      <c r="AE4" s="5">
        <v>504</v>
      </c>
      <c r="AH4" s="19" t="s">
        <v>64</v>
      </c>
      <c r="AI4">
        <f>MIN(G:G)</f>
        <v>79</v>
      </c>
      <c r="AJ4" s="8">
        <f>AVERAGE(G:G)</f>
        <v>114.96969696969697</v>
      </c>
      <c r="AK4">
        <f>MEDIAN(G:G)</f>
        <v>109</v>
      </c>
      <c r="AL4">
        <f>MAX(G:G)</f>
        <v>167</v>
      </c>
      <c r="AO4" t="s">
        <v>5</v>
      </c>
      <c r="AP4">
        <f>AVERAGE(V:V)</f>
        <v>237.12121212121212</v>
      </c>
      <c r="AQ4">
        <f>AVERAGE(U:U) -AVERAGE(V:V)</f>
        <v>0</v>
      </c>
      <c r="AR4">
        <f>AVERAGE(T:T)-AVERAGE(U:U)</f>
        <v>321.39393939393938</v>
      </c>
      <c r="AS4">
        <f>AVERAGE(E:E) -AVERAGE(T:T)</f>
        <v>2229.4545454545455</v>
      </c>
    </row>
    <row r="5" spans="1:45" x14ac:dyDescent="0.25">
      <c r="A5" s="11" t="s">
        <v>11</v>
      </c>
      <c r="B5" s="13">
        <v>690</v>
      </c>
      <c r="C5" s="13">
        <v>8</v>
      </c>
      <c r="D5" s="13">
        <v>1329</v>
      </c>
      <c r="E5" s="13">
        <v>2775</v>
      </c>
      <c r="F5" s="13">
        <v>1</v>
      </c>
      <c r="G5" s="13">
        <v>88</v>
      </c>
      <c r="H5" s="13">
        <v>39</v>
      </c>
      <c r="I5" s="13">
        <v>39</v>
      </c>
      <c r="J5" s="12">
        <f t="shared" si="0"/>
        <v>0.12753623188405797</v>
      </c>
      <c r="K5" s="12">
        <f t="shared" si="1"/>
        <v>5.6521739130434782E-2</v>
      </c>
      <c r="L5" s="12">
        <f t="shared" si="2"/>
        <v>5.6521739130434782E-2</v>
      </c>
      <c r="M5" s="12">
        <f t="shared" si="3"/>
        <v>0.44318181818181818</v>
      </c>
      <c r="N5" s="12">
        <f t="shared" si="4"/>
        <v>0.44318181818181818</v>
      </c>
      <c r="O5" s="12">
        <f t="shared" si="5"/>
        <v>1</v>
      </c>
      <c r="P5" s="9">
        <v>1228</v>
      </c>
      <c r="Q5" s="10">
        <v>1228</v>
      </c>
      <c r="R5" s="16">
        <f t="shared" si="6"/>
        <v>0.92400300978179084</v>
      </c>
      <c r="S5" s="16">
        <f t="shared" si="7"/>
        <v>0.92400300978179084</v>
      </c>
      <c r="T5" s="5">
        <v>418</v>
      </c>
      <c r="U5" s="9">
        <v>158</v>
      </c>
      <c r="V5" s="10">
        <v>158</v>
      </c>
      <c r="W5" s="17">
        <f t="shared" si="8"/>
        <v>0.15063063063063062</v>
      </c>
      <c r="X5" s="17">
        <f t="shared" si="9"/>
        <v>5.6936936936936938E-2</v>
      </c>
      <c r="Y5" s="17">
        <f t="shared" si="10"/>
        <v>5.6936936936936938E-2</v>
      </c>
      <c r="Z5" s="17">
        <f t="shared" si="11"/>
        <v>0.37799043062200954</v>
      </c>
      <c r="AA5" s="17">
        <f t="shared" si="12"/>
        <v>0.37799043062200954</v>
      </c>
      <c r="AB5" s="17">
        <f t="shared" si="13"/>
        <v>1</v>
      </c>
      <c r="AC5" s="5">
        <v>408</v>
      </c>
      <c r="AD5" s="5">
        <v>509</v>
      </c>
      <c r="AE5" s="5">
        <v>512</v>
      </c>
      <c r="AH5" s="19" t="s">
        <v>6</v>
      </c>
      <c r="AI5">
        <f>MIN(H:H)</f>
        <v>29</v>
      </c>
      <c r="AJ5" s="8">
        <f>AVERAGE(H:H)</f>
        <v>56.030303030303031</v>
      </c>
      <c r="AK5">
        <f>MEDIAN(H:H)</f>
        <v>56</v>
      </c>
      <c r="AL5">
        <f>MAX(H:H)</f>
        <v>86</v>
      </c>
      <c r="AO5" t="s">
        <v>4</v>
      </c>
      <c r="AP5">
        <f>AVERAGE(Q:Q)</f>
        <v>18292.727272727272</v>
      </c>
      <c r="AQ5">
        <f>AVERAGE(P:P) - AVERAGE(Q:Q)</f>
        <v>0</v>
      </c>
      <c r="AR5">
        <f>AVERAGE(D:D) - AVERAGE(P:P)</f>
        <v>7690.2727272727279</v>
      </c>
      <c r="AS5">
        <v>0</v>
      </c>
    </row>
    <row r="6" spans="1:45" x14ac:dyDescent="0.25">
      <c r="A6" s="11" t="s">
        <v>12</v>
      </c>
      <c r="B6" s="13">
        <v>690</v>
      </c>
      <c r="C6" s="13">
        <v>5</v>
      </c>
      <c r="D6" s="13">
        <v>1340</v>
      </c>
      <c r="E6" s="13">
        <v>2775</v>
      </c>
      <c r="F6" s="13">
        <v>1</v>
      </c>
      <c r="G6" s="13">
        <v>88</v>
      </c>
      <c r="H6" s="13">
        <v>39</v>
      </c>
      <c r="I6" s="13">
        <v>39</v>
      </c>
      <c r="J6" s="12">
        <f t="shared" si="0"/>
        <v>0.12753623188405797</v>
      </c>
      <c r="K6" s="12">
        <f t="shared" si="1"/>
        <v>5.6521739130434782E-2</v>
      </c>
      <c r="L6" s="12">
        <f t="shared" si="2"/>
        <v>5.6521739130434782E-2</v>
      </c>
      <c r="M6" s="12">
        <f t="shared" si="3"/>
        <v>0.44318181818181818</v>
      </c>
      <c r="N6" s="12">
        <f t="shared" si="4"/>
        <v>0.44318181818181818</v>
      </c>
      <c r="O6" s="12">
        <f t="shared" si="5"/>
        <v>1</v>
      </c>
      <c r="P6" s="9">
        <v>1239</v>
      </c>
      <c r="Q6" s="10">
        <v>1239</v>
      </c>
      <c r="R6" s="16">
        <f t="shared" si="6"/>
        <v>0.92462686567164176</v>
      </c>
      <c r="S6" s="16">
        <f t="shared" si="7"/>
        <v>0.92462686567164176</v>
      </c>
      <c r="T6" s="5">
        <v>427</v>
      </c>
      <c r="U6" s="9">
        <v>167</v>
      </c>
      <c r="V6" s="10">
        <v>167</v>
      </c>
      <c r="W6" s="17">
        <f t="shared" si="8"/>
        <v>0.15387387387387388</v>
      </c>
      <c r="X6" s="17">
        <f t="shared" si="9"/>
        <v>6.0180180180180183E-2</v>
      </c>
      <c r="Y6" s="17">
        <f t="shared" si="10"/>
        <v>6.0180180180180183E-2</v>
      </c>
      <c r="Z6" s="17">
        <f t="shared" si="11"/>
        <v>0.3911007025761124</v>
      </c>
      <c r="AA6" s="17">
        <f t="shared" si="12"/>
        <v>0.3911007025761124</v>
      </c>
      <c r="AB6" s="17">
        <f t="shared" si="13"/>
        <v>1</v>
      </c>
      <c r="AC6" s="5">
        <v>410</v>
      </c>
      <c r="AD6" s="5">
        <v>514</v>
      </c>
      <c r="AE6" s="5">
        <v>513</v>
      </c>
      <c r="AH6" s="19" t="s">
        <v>7</v>
      </c>
      <c r="AI6">
        <f>MIN(I:I)</f>
        <v>29</v>
      </c>
      <c r="AJ6" s="8">
        <f>AVERAGE(I:I)</f>
        <v>56.030303030303031</v>
      </c>
      <c r="AK6">
        <f>MEDIAN(I:I)</f>
        <v>56</v>
      </c>
      <c r="AL6">
        <f>MAX(I:I)</f>
        <v>86</v>
      </c>
    </row>
    <row r="7" spans="1:45" x14ac:dyDescent="0.25">
      <c r="A7" s="11" t="s">
        <v>13</v>
      </c>
      <c r="B7" s="13">
        <v>690</v>
      </c>
      <c r="C7" s="13">
        <v>7</v>
      </c>
      <c r="D7" s="13">
        <v>1577</v>
      </c>
      <c r="E7" s="13">
        <v>2775</v>
      </c>
      <c r="F7" s="13">
        <v>1</v>
      </c>
      <c r="G7" s="13">
        <v>86</v>
      </c>
      <c r="H7" s="13">
        <v>36</v>
      </c>
      <c r="I7" s="13">
        <v>36</v>
      </c>
      <c r="J7" s="12">
        <f t="shared" si="0"/>
        <v>0.1246376811594203</v>
      </c>
      <c r="K7" s="12">
        <f t="shared" si="1"/>
        <v>5.2173913043478258E-2</v>
      </c>
      <c r="L7" s="12">
        <f t="shared" si="2"/>
        <v>5.2173913043478258E-2</v>
      </c>
      <c r="M7" s="12">
        <f t="shared" si="3"/>
        <v>0.41860465116279072</v>
      </c>
      <c r="N7" s="12">
        <f t="shared" si="4"/>
        <v>0.41860465116279072</v>
      </c>
      <c r="O7" s="12">
        <f t="shared" si="5"/>
        <v>1</v>
      </c>
      <c r="P7" s="9">
        <v>1474</v>
      </c>
      <c r="Q7" s="10">
        <v>1474</v>
      </c>
      <c r="R7" s="16">
        <f t="shared" si="6"/>
        <v>0.93468611287254277</v>
      </c>
      <c r="S7" s="16">
        <f t="shared" si="7"/>
        <v>0.93468611287254277</v>
      </c>
      <c r="T7" s="5">
        <v>421</v>
      </c>
      <c r="U7" s="9">
        <v>156</v>
      </c>
      <c r="V7" s="10">
        <v>156</v>
      </c>
      <c r="W7" s="17">
        <f t="shared" si="8"/>
        <v>0.15171171171171172</v>
      </c>
      <c r="X7" s="17">
        <f t="shared" si="9"/>
        <v>5.6216216216216218E-2</v>
      </c>
      <c r="Y7" s="17">
        <f t="shared" si="10"/>
        <v>5.6216216216216218E-2</v>
      </c>
      <c r="Z7" s="17">
        <f t="shared" si="11"/>
        <v>0.37054631828978624</v>
      </c>
      <c r="AA7" s="17">
        <f t="shared" si="12"/>
        <v>0.37054631828978624</v>
      </c>
      <c r="AB7" s="17">
        <f t="shared" si="13"/>
        <v>1</v>
      </c>
      <c r="AC7" s="5">
        <v>429</v>
      </c>
      <c r="AD7" s="5">
        <v>559</v>
      </c>
      <c r="AE7" s="5">
        <v>558</v>
      </c>
      <c r="AH7" s="19" t="s">
        <v>48</v>
      </c>
      <c r="AI7" s="17">
        <f>MIN(J:J)</f>
        <v>0.11449275362318841</v>
      </c>
      <c r="AJ7" s="17">
        <f>AVERAGE(J:J)</f>
        <v>0.16599127694045601</v>
      </c>
      <c r="AK7" s="17">
        <f>MEDIAN(J:J)</f>
        <v>0.15797101449275364</v>
      </c>
      <c r="AL7" s="17">
        <f>MAX(J:J)</f>
        <v>0.23891273247496422</v>
      </c>
    </row>
    <row r="8" spans="1:45" x14ac:dyDescent="0.25">
      <c r="A8" s="11" t="s">
        <v>14</v>
      </c>
      <c r="B8" s="13">
        <v>690</v>
      </c>
      <c r="C8" s="13">
        <v>6</v>
      </c>
      <c r="D8" s="13">
        <v>1997</v>
      </c>
      <c r="E8" s="13">
        <v>2775</v>
      </c>
      <c r="F8" s="13">
        <v>1</v>
      </c>
      <c r="G8" s="13">
        <v>109</v>
      </c>
      <c r="H8" s="13">
        <v>63</v>
      </c>
      <c r="I8" s="13">
        <v>63</v>
      </c>
      <c r="J8" s="12">
        <f t="shared" si="0"/>
        <v>0.15797101449275364</v>
      </c>
      <c r="K8" s="12">
        <f t="shared" si="1"/>
        <v>9.1304347826086957E-2</v>
      </c>
      <c r="L8" s="12">
        <f t="shared" si="2"/>
        <v>9.1304347826086957E-2</v>
      </c>
      <c r="M8" s="12">
        <f t="shared" si="3"/>
        <v>0.57798165137614677</v>
      </c>
      <c r="N8" s="12">
        <f t="shared" si="4"/>
        <v>0.57798165137614677</v>
      </c>
      <c r="O8" s="12">
        <f t="shared" si="5"/>
        <v>1</v>
      </c>
      <c r="P8" s="9">
        <v>1897</v>
      </c>
      <c r="Q8" s="10">
        <v>1897</v>
      </c>
      <c r="R8" s="16">
        <f t="shared" si="6"/>
        <v>0.94992488733099645</v>
      </c>
      <c r="S8" s="16">
        <f t="shared" si="7"/>
        <v>0.94992488733099645</v>
      </c>
      <c r="T8" s="5">
        <v>480</v>
      </c>
      <c r="U8" s="9">
        <v>237</v>
      </c>
      <c r="V8" s="10">
        <v>237</v>
      </c>
      <c r="W8" s="17">
        <f t="shared" si="8"/>
        <v>0.17297297297297298</v>
      </c>
      <c r="X8" s="17">
        <f t="shared" si="9"/>
        <v>8.5405405405405407E-2</v>
      </c>
      <c r="Y8" s="17">
        <f t="shared" si="10"/>
        <v>8.5405405405405407E-2</v>
      </c>
      <c r="Z8" s="17">
        <f t="shared" si="11"/>
        <v>0.49375000000000002</v>
      </c>
      <c r="AA8" s="17">
        <f t="shared" si="12"/>
        <v>0.49375000000000002</v>
      </c>
      <c r="AB8" s="17">
        <f t="shared" si="13"/>
        <v>1</v>
      </c>
      <c r="AC8" s="5">
        <v>503</v>
      </c>
      <c r="AD8" s="5">
        <v>667</v>
      </c>
      <c r="AE8" s="5">
        <v>658</v>
      </c>
      <c r="AH8" s="19" t="s">
        <v>49</v>
      </c>
      <c r="AI8" s="17">
        <f>MIN(K:K)</f>
        <v>4.2028985507246375E-2</v>
      </c>
      <c r="AJ8" s="17">
        <f>AVERAGE(K:K)</f>
        <v>8.0886390940152236E-2</v>
      </c>
      <c r="AK8" s="17">
        <f>MEDIAN(K:K)</f>
        <v>8.0808080808080815E-2</v>
      </c>
      <c r="AL8" s="17">
        <f>MAX(K:K)</f>
        <v>0.12303290414878398</v>
      </c>
    </row>
    <row r="9" spans="1:45" x14ac:dyDescent="0.25">
      <c r="A9" s="11" t="s">
        <v>15</v>
      </c>
      <c r="B9" s="13">
        <v>690</v>
      </c>
      <c r="C9" s="13">
        <v>6</v>
      </c>
      <c r="D9" s="13">
        <v>12598</v>
      </c>
      <c r="E9" s="13">
        <v>2775</v>
      </c>
      <c r="F9" s="13">
        <v>1</v>
      </c>
      <c r="G9" s="13">
        <v>91</v>
      </c>
      <c r="H9" s="13">
        <v>43</v>
      </c>
      <c r="I9" s="13">
        <v>43</v>
      </c>
      <c r="J9" s="12">
        <f t="shared" si="0"/>
        <v>0.13188405797101449</v>
      </c>
      <c r="K9" s="12">
        <f t="shared" si="1"/>
        <v>6.2318840579710148E-2</v>
      </c>
      <c r="L9" s="12">
        <f t="shared" si="2"/>
        <v>6.2318840579710148E-2</v>
      </c>
      <c r="M9" s="12">
        <f t="shared" si="3"/>
        <v>0.47252747252747251</v>
      </c>
      <c r="N9" s="12">
        <f t="shared" si="4"/>
        <v>0.47252747252747251</v>
      </c>
      <c r="O9" s="12">
        <f t="shared" si="5"/>
        <v>1</v>
      </c>
      <c r="P9" s="9">
        <v>12494</v>
      </c>
      <c r="Q9" s="10">
        <v>12494</v>
      </c>
      <c r="R9" s="16">
        <f t="shared" si="6"/>
        <v>0.99174472138434677</v>
      </c>
      <c r="S9" s="16">
        <f t="shared" si="7"/>
        <v>0.99174472138434677</v>
      </c>
      <c r="T9" s="5">
        <v>458</v>
      </c>
      <c r="U9" s="9">
        <v>202</v>
      </c>
      <c r="V9" s="10">
        <v>202</v>
      </c>
      <c r="W9" s="17">
        <f t="shared" si="8"/>
        <v>0.16504504504504505</v>
      </c>
      <c r="X9" s="17">
        <f t="shared" si="9"/>
        <v>7.2792792792792799E-2</v>
      </c>
      <c r="Y9" s="17">
        <f t="shared" si="10"/>
        <v>7.2792792792792799E-2</v>
      </c>
      <c r="Z9" s="17">
        <f t="shared" si="11"/>
        <v>0.44104803493449779</v>
      </c>
      <c r="AA9" s="17">
        <f t="shared" si="12"/>
        <v>0.44104803493449779</v>
      </c>
      <c r="AB9" s="17">
        <f t="shared" si="13"/>
        <v>1</v>
      </c>
      <c r="AC9" s="5">
        <v>1497</v>
      </c>
      <c r="AD9" s="5">
        <v>1851</v>
      </c>
      <c r="AE9" s="5">
        <v>1848</v>
      </c>
      <c r="AH9" s="19" t="s">
        <v>50</v>
      </c>
      <c r="AI9" s="17">
        <f>MIN(L:L)</f>
        <v>4.2028985507246375E-2</v>
      </c>
      <c r="AJ9" s="17">
        <f>AVERAGE(L:L)</f>
        <v>8.0886390940152236E-2</v>
      </c>
      <c r="AK9" s="17">
        <f>MEDIAN(L:L)</f>
        <v>8.0808080808080815E-2</v>
      </c>
      <c r="AL9" s="17">
        <f>MAX(L:L)</f>
        <v>0.12303290414878398</v>
      </c>
    </row>
    <row r="10" spans="1:45" x14ac:dyDescent="0.25">
      <c r="A10" s="11" t="s">
        <v>16</v>
      </c>
      <c r="B10" s="13">
        <v>690</v>
      </c>
      <c r="C10" s="13">
        <v>6</v>
      </c>
      <c r="D10" s="13">
        <v>12598</v>
      </c>
      <c r="E10" s="13">
        <v>2775</v>
      </c>
      <c r="F10" s="13">
        <v>1</v>
      </c>
      <c r="G10" s="13">
        <v>91</v>
      </c>
      <c r="H10" s="13">
        <v>43</v>
      </c>
      <c r="I10" s="13">
        <v>43</v>
      </c>
      <c r="J10" s="12">
        <f t="shared" si="0"/>
        <v>0.13188405797101449</v>
      </c>
      <c r="K10" s="12">
        <f t="shared" si="1"/>
        <v>6.2318840579710148E-2</v>
      </c>
      <c r="L10" s="12">
        <f t="shared" si="2"/>
        <v>6.2318840579710148E-2</v>
      </c>
      <c r="M10" s="12">
        <f t="shared" si="3"/>
        <v>0.47252747252747251</v>
      </c>
      <c r="N10" s="12">
        <f t="shared" si="4"/>
        <v>0.47252747252747251</v>
      </c>
      <c r="O10" s="12">
        <f t="shared" si="5"/>
        <v>1</v>
      </c>
      <c r="P10" s="9">
        <v>12494</v>
      </c>
      <c r="Q10" s="10">
        <v>12494</v>
      </c>
      <c r="R10" s="16">
        <f t="shared" si="6"/>
        <v>0.99174472138434677</v>
      </c>
      <c r="S10" s="16">
        <f t="shared" si="7"/>
        <v>0.99174472138434677</v>
      </c>
      <c r="T10" s="5">
        <v>458</v>
      </c>
      <c r="U10" s="9">
        <v>202</v>
      </c>
      <c r="V10" s="10">
        <v>202</v>
      </c>
      <c r="W10" s="17">
        <f t="shared" si="8"/>
        <v>0.16504504504504505</v>
      </c>
      <c r="X10" s="17">
        <f t="shared" si="9"/>
        <v>7.2792792792792799E-2</v>
      </c>
      <c r="Y10" s="17">
        <f t="shared" si="10"/>
        <v>7.2792792792792799E-2</v>
      </c>
      <c r="Z10" s="17">
        <f t="shared" si="11"/>
        <v>0.44104803493449779</v>
      </c>
      <c r="AA10" s="17">
        <f t="shared" si="12"/>
        <v>0.44104803493449779</v>
      </c>
      <c r="AB10" s="17">
        <f t="shared" si="13"/>
        <v>1</v>
      </c>
      <c r="AC10" s="5">
        <v>1381</v>
      </c>
      <c r="AD10" s="5">
        <v>1854</v>
      </c>
      <c r="AE10" s="5">
        <v>1862</v>
      </c>
      <c r="AH10" s="19" t="s">
        <v>51</v>
      </c>
      <c r="AI10" s="17">
        <f>MIN(M:M)</f>
        <v>0.36708860759493672</v>
      </c>
      <c r="AJ10" s="17">
        <f>AVERAGE(M:M)</f>
        <v>0.48073246973209188</v>
      </c>
      <c r="AK10" s="17">
        <f>MEDIAN(M:M)</f>
        <v>0.47826086956521741</v>
      </c>
      <c r="AL10" s="17">
        <f>MAX(M:M)</f>
        <v>0.62903225806451613</v>
      </c>
    </row>
    <row r="11" spans="1:45" x14ac:dyDescent="0.25">
      <c r="A11" s="11" t="s">
        <v>17</v>
      </c>
      <c r="B11" s="13">
        <v>693</v>
      </c>
      <c r="C11" s="13">
        <v>7</v>
      </c>
      <c r="D11" s="13">
        <v>21839</v>
      </c>
      <c r="E11" s="13">
        <v>2795</v>
      </c>
      <c r="F11" s="13">
        <v>2</v>
      </c>
      <c r="G11" s="13">
        <v>161</v>
      </c>
      <c r="H11" s="13">
        <v>77</v>
      </c>
      <c r="I11" s="13">
        <v>77</v>
      </c>
      <c r="J11" s="12">
        <f t="shared" si="0"/>
        <v>0.23232323232323232</v>
      </c>
      <c r="K11" s="12">
        <f t="shared" si="1"/>
        <v>0.1111111111111111</v>
      </c>
      <c r="L11" s="12">
        <f t="shared" si="2"/>
        <v>0.1111111111111111</v>
      </c>
      <c r="M11" s="12">
        <f t="shared" si="3"/>
        <v>0.47826086956521741</v>
      </c>
      <c r="N11" s="12">
        <f t="shared" si="4"/>
        <v>0.47826086956521741</v>
      </c>
      <c r="O11" s="12">
        <f t="shared" si="5"/>
        <v>1</v>
      </c>
      <c r="P11" s="9">
        <v>4954</v>
      </c>
      <c r="Q11" s="10">
        <v>4954</v>
      </c>
      <c r="R11" s="16">
        <f t="shared" si="6"/>
        <v>0.22684188836485186</v>
      </c>
      <c r="S11" s="16">
        <f t="shared" si="7"/>
        <v>0.22684188836485186</v>
      </c>
      <c r="T11" s="5">
        <v>751</v>
      </c>
      <c r="U11" s="9">
        <v>294</v>
      </c>
      <c r="V11" s="10">
        <v>294</v>
      </c>
      <c r="W11" s="17">
        <f t="shared" si="8"/>
        <v>0.26869409660107335</v>
      </c>
      <c r="X11" s="17">
        <f t="shared" si="9"/>
        <v>0.10518783542039356</v>
      </c>
      <c r="Y11" s="17">
        <f t="shared" si="10"/>
        <v>0.10518783542039356</v>
      </c>
      <c r="Z11" s="17">
        <f t="shared" si="11"/>
        <v>0.39147802929427428</v>
      </c>
      <c r="AA11" s="17">
        <f t="shared" si="12"/>
        <v>0.39147802929427428</v>
      </c>
      <c r="AB11" s="17">
        <f t="shared" si="13"/>
        <v>1</v>
      </c>
      <c r="AC11" s="5">
        <v>2236</v>
      </c>
      <c r="AD11" s="5">
        <v>3130</v>
      </c>
      <c r="AE11" s="5">
        <v>3084</v>
      </c>
      <c r="AH11" s="19" t="s">
        <v>52</v>
      </c>
      <c r="AI11" s="17">
        <f>MIN(N:N)</f>
        <v>0.36708860759493672</v>
      </c>
      <c r="AJ11" s="17">
        <f>AVERAGE(N:N)</f>
        <v>0.48073246973209188</v>
      </c>
      <c r="AK11" s="17">
        <f>MEDIAN(N:N)</f>
        <v>0.47826086956521741</v>
      </c>
      <c r="AL11" s="17">
        <f>MAX(N:N)</f>
        <v>0.62903225806451613</v>
      </c>
    </row>
    <row r="12" spans="1:45" x14ac:dyDescent="0.25">
      <c r="A12" s="11" t="s">
        <v>18</v>
      </c>
      <c r="B12" s="13">
        <v>692</v>
      </c>
      <c r="C12" s="13">
        <v>7</v>
      </c>
      <c r="D12" s="13">
        <v>21812</v>
      </c>
      <c r="E12" s="13">
        <v>2786</v>
      </c>
      <c r="F12" s="13">
        <v>1</v>
      </c>
      <c r="G12" s="13">
        <v>154</v>
      </c>
      <c r="H12" s="13">
        <v>69</v>
      </c>
      <c r="I12" s="13">
        <v>69</v>
      </c>
      <c r="J12" s="12">
        <f t="shared" si="0"/>
        <v>0.22254335260115607</v>
      </c>
      <c r="K12" s="12">
        <f t="shared" si="1"/>
        <v>9.9710982658959543E-2</v>
      </c>
      <c r="L12" s="12">
        <f t="shared" si="2"/>
        <v>9.9710982658959543E-2</v>
      </c>
      <c r="M12" s="12">
        <f t="shared" si="3"/>
        <v>0.44805194805194803</v>
      </c>
      <c r="N12" s="12">
        <f t="shared" si="4"/>
        <v>0.44805194805194803</v>
      </c>
      <c r="O12" s="12">
        <f t="shared" si="5"/>
        <v>1</v>
      </c>
      <c r="P12" s="9">
        <v>4925</v>
      </c>
      <c r="Q12" s="10">
        <v>4925</v>
      </c>
      <c r="R12" s="16">
        <f t="shared" si="6"/>
        <v>0.22579314139006051</v>
      </c>
      <c r="S12" s="16">
        <f t="shared" si="7"/>
        <v>0.22579314139006051</v>
      </c>
      <c r="T12" s="5">
        <v>728</v>
      </c>
      <c r="U12" s="9">
        <v>266</v>
      </c>
      <c r="V12" s="10">
        <v>266</v>
      </c>
      <c r="W12" s="17">
        <f t="shared" si="8"/>
        <v>0.2613065326633166</v>
      </c>
      <c r="X12" s="17">
        <f t="shared" si="9"/>
        <v>9.5477386934673364E-2</v>
      </c>
      <c r="Y12" s="17">
        <f t="shared" si="10"/>
        <v>9.5477386934673364E-2</v>
      </c>
      <c r="Z12" s="17">
        <f t="shared" si="11"/>
        <v>0.36538461538461536</v>
      </c>
      <c r="AA12" s="17">
        <f t="shared" si="12"/>
        <v>0.36538461538461536</v>
      </c>
      <c r="AB12" s="17">
        <f t="shared" si="13"/>
        <v>1</v>
      </c>
      <c r="AC12" s="5">
        <v>2229</v>
      </c>
      <c r="AD12" s="5">
        <v>3135</v>
      </c>
      <c r="AE12" s="5">
        <v>3098</v>
      </c>
      <c r="AH12" s="19" t="s">
        <v>53</v>
      </c>
      <c r="AI12">
        <f>MIN(O:O)</f>
        <v>1</v>
      </c>
      <c r="AJ12">
        <f>AVERAGE(O:O)</f>
        <v>1</v>
      </c>
      <c r="AK12">
        <f>MEDIAN(O:O)</f>
        <v>1</v>
      </c>
      <c r="AL12">
        <f>MAX(O:O)</f>
        <v>1</v>
      </c>
    </row>
    <row r="13" spans="1:45" x14ac:dyDescent="0.25">
      <c r="A13" s="11" t="s">
        <v>19</v>
      </c>
      <c r="B13" s="13">
        <v>693</v>
      </c>
      <c r="C13" s="13">
        <v>9</v>
      </c>
      <c r="D13" s="13">
        <v>1829</v>
      </c>
      <c r="E13" s="13">
        <v>2758</v>
      </c>
      <c r="F13" s="13">
        <v>4</v>
      </c>
      <c r="G13" s="13">
        <v>155</v>
      </c>
      <c r="H13" s="13">
        <v>71</v>
      </c>
      <c r="I13" s="13">
        <v>71</v>
      </c>
      <c r="J13" s="12">
        <f t="shared" si="0"/>
        <v>0.22366522366522368</v>
      </c>
      <c r="K13" s="12">
        <f t="shared" si="1"/>
        <v>0.10245310245310245</v>
      </c>
      <c r="L13" s="12">
        <f t="shared" si="2"/>
        <v>0.10245310245310245</v>
      </c>
      <c r="M13" s="12">
        <f t="shared" si="3"/>
        <v>0.45806451612903226</v>
      </c>
      <c r="N13" s="12">
        <f t="shared" si="4"/>
        <v>0.45806451612903226</v>
      </c>
      <c r="O13" s="12">
        <f t="shared" si="5"/>
        <v>1</v>
      </c>
      <c r="P13" s="9">
        <v>671</v>
      </c>
      <c r="Q13" s="10">
        <v>671</v>
      </c>
      <c r="R13" s="16">
        <f t="shared" si="6"/>
        <v>0.36686714051394204</v>
      </c>
      <c r="S13" s="16">
        <f t="shared" si="7"/>
        <v>0.36686714051394204</v>
      </c>
      <c r="T13" s="5">
        <v>696</v>
      </c>
      <c r="U13" s="9">
        <v>242</v>
      </c>
      <c r="V13" s="10">
        <v>242</v>
      </c>
      <c r="W13" s="17">
        <f t="shared" si="8"/>
        <v>0.25235678027556202</v>
      </c>
      <c r="X13" s="17">
        <f t="shared" si="9"/>
        <v>8.7744742567077594E-2</v>
      </c>
      <c r="Y13" s="17">
        <f t="shared" si="10"/>
        <v>8.7744742567077594E-2</v>
      </c>
      <c r="Z13" s="17">
        <f t="shared" si="11"/>
        <v>0.34770114942528735</v>
      </c>
      <c r="AA13" s="17">
        <f t="shared" si="12"/>
        <v>0.34770114942528735</v>
      </c>
      <c r="AB13" s="17">
        <f t="shared" si="13"/>
        <v>1</v>
      </c>
      <c r="AC13" s="5">
        <v>484</v>
      </c>
      <c r="AD13" s="5">
        <v>571</v>
      </c>
      <c r="AE13" s="5">
        <v>569</v>
      </c>
      <c r="AH13" s="19" t="s">
        <v>4</v>
      </c>
      <c r="AI13">
        <f>MIN(D:D)</f>
        <v>255</v>
      </c>
      <c r="AJ13">
        <f>AVERAGE(D:D)</f>
        <v>25983</v>
      </c>
      <c r="AK13">
        <f>MEDIAN(D:D)</f>
        <v>12578</v>
      </c>
      <c r="AL13">
        <f>MAX(D:D)</f>
        <v>231051</v>
      </c>
    </row>
    <row r="14" spans="1:45" x14ac:dyDescent="0.25">
      <c r="A14" s="11" t="s">
        <v>20</v>
      </c>
      <c r="B14" s="13">
        <v>690</v>
      </c>
      <c r="C14" s="13">
        <v>6</v>
      </c>
      <c r="D14" s="13">
        <v>293</v>
      </c>
      <c r="E14" s="13">
        <v>2775</v>
      </c>
      <c r="F14" s="13">
        <v>1</v>
      </c>
      <c r="G14" s="13">
        <v>89</v>
      </c>
      <c r="H14" s="13">
        <v>41</v>
      </c>
      <c r="I14" s="13">
        <v>41</v>
      </c>
      <c r="J14" s="12">
        <f t="shared" si="0"/>
        <v>0.12898550724637681</v>
      </c>
      <c r="K14" s="12">
        <f t="shared" si="1"/>
        <v>5.9420289855072465E-2</v>
      </c>
      <c r="L14" s="12">
        <f t="shared" si="2"/>
        <v>5.9420289855072465E-2</v>
      </c>
      <c r="M14" s="12">
        <f t="shared" si="3"/>
        <v>0.4606741573033708</v>
      </c>
      <c r="N14" s="12">
        <f t="shared" si="4"/>
        <v>0.4606741573033708</v>
      </c>
      <c r="O14" s="12">
        <f t="shared" si="5"/>
        <v>1</v>
      </c>
      <c r="P14" s="9">
        <v>194</v>
      </c>
      <c r="Q14" s="10">
        <v>194</v>
      </c>
      <c r="R14" s="16">
        <f t="shared" si="6"/>
        <v>0.66211604095563137</v>
      </c>
      <c r="S14" s="16">
        <f t="shared" si="7"/>
        <v>0.66211604095563137</v>
      </c>
      <c r="T14" s="5">
        <v>422</v>
      </c>
      <c r="U14" s="9">
        <v>167</v>
      </c>
      <c r="V14" s="10">
        <v>167</v>
      </c>
      <c r="W14" s="17">
        <f t="shared" si="8"/>
        <v>0.15207207207207207</v>
      </c>
      <c r="X14" s="17">
        <f t="shared" si="9"/>
        <v>6.0180180180180183E-2</v>
      </c>
      <c r="Y14" s="17">
        <f t="shared" si="10"/>
        <v>6.0180180180180183E-2</v>
      </c>
      <c r="Z14" s="17">
        <f t="shared" si="11"/>
        <v>0.39573459715639808</v>
      </c>
      <c r="AA14" s="17">
        <f t="shared" si="12"/>
        <v>0.39573459715639808</v>
      </c>
      <c r="AB14" s="17">
        <f t="shared" si="13"/>
        <v>1</v>
      </c>
      <c r="AC14" s="5">
        <v>323</v>
      </c>
      <c r="AD14" s="5">
        <v>347</v>
      </c>
      <c r="AE14" s="5">
        <v>352</v>
      </c>
      <c r="AH14" s="19" t="s">
        <v>42</v>
      </c>
      <c r="AI14">
        <f>MIN(P:P)</f>
        <v>152</v>
      </c>
      <c r="AJ14">
        <f>AVERAGE(P:P)</f>
        <v>18292.727272727272</v>
      </c>
      <c r="AK14">
        <f>MEDIAN(P:P)</f>
        <v>3337</v>
      </c>
      <c r="AL14">
        <f>MAX(P:P)</f>
        <v>230753</v>
      </c>
    </row>
    <row r="15" spans="1:45" x14ac:dyDescent="0.25">
      <c r="A15" s="11" t="s">
        <v>21</v>
      </c>
      <c r="B15" s="13">
        <v>690</v>
      </c>
      <c r="C15" s="13">
        <v>7</v>
      </c>
      <c r="D15" s="13">
        <v>3320</v>
      </c>
      <c r="E15" s="13">
        <v>2775</v>
      </c>
      <c r="F15" s="13">
        <v>1</v>
      </c>
      <c r="G15" s="13">
        <v>85</v>
      </c>
      <c r="H15" s="13">
        <v>35</v>
      </c>
      <c r="I15" s="13">
        <v>35</v>
      </c>
      <c r="J15" s="12">
        <f t="shared" si="0"/>
        <v>0.12318840579710146</v>
      </c>
      <c r="K15" s="12">
        <f t="shared" si="1"/>
        <v>5.0724637681159424E-2</v>
      </c>
      <c r="L15" s="12">
        <f t="shared" si="2"/>
        <v>5.0724637681159424E-2</v>
      </c>
      <c r="M15" s="12">
        <f t="shared" si="3"/>
        <v>0.41176470588235292</v>
      </c>
      <c r="N15" s="12">
        <f t="shared" si="4"/>
        <v>0.41176470588235292</v>
      </c>
      <c r="O15" s="12">
        <f t="shared" si="5"/>
        <v>1</v>
      </c>
      <c r="P15" s="9">
        <v>3217</v>
      </c>
      <c r="Q15" s="10">
        <v>3217</v>
      </c>
      <c r="R15" s="16">
        <f t="shared" si="6"/>
        <v>0.96897590361445785</v>
      </c>
      <c r="S15" s="16">
        <f t="shared" si="7"/>
        <v>0.96897590361445785</v>
      </c>
      <c r="T15" s="5">
        <v>440</v>
      </c>
      <c r="U15" s="9">
        <v>175</v>
      </c>
      <c r="V15" s="10">
        <v>175</v>
      </c>
      <c r="W15" s="17">
        <f t="shared" si="8"/>
        <v>0.15855855855855855</v>
      </c>
      <c r="X15" s="17">
        <f t="shared" si="9"/>
        <v>6.3063063063063057E-2</v>
      </c>
      <c r="Y15" s="17">
        <f t="shared" si="10"/>
        <v>6.3063063063063057E-2</v>
      </c>
      <c r="Z15" s="17">
        <f t="shared" si="11"/>
        <v>0.39772727272727271</v>
      </c>
      <c r="AA15" s="17">
        <f t="shared" si="12"/>
        <v>0.39772727272727271</v>
      </c>
      <c r="AB15" s="17">
        <f t="shared" si="13"/>
        <v>1</v>
      </c>
      <c r="AC15" s="5">
        <v>560</v>
      </c>
      <c r="AD15" s="5">
        <v>802</v>
      </c>
      <c r="AE15" s="5">
        <v>801</v>
      </c>
      <c r="AH15" s="19" t="s">
        <v>43</v>
      </c>
      <c r="AI15">
        <f>MIN(Q:Q)</f>
        <v>152</v>
      </c>
      <c r="AJ15">
        <f>AVERAGE(Q:Q)</f>
        <v>18292.727272727272</v>
      </c>
      <c r="AK15">
        <f>MEDIAN(Q:Q)</f>
        <v>3337</v>
      </c>
      <c r="AL15">
        <f>MAX(Q:Q)</f>
        <v>230753</v>
      </c>
    </row>
    <row r="16" spans="1:45" x14ac:dyDescent="0.25">
      <c r="A16" s="11" t="s">
        <v>22</v>
      </c>
      <c r="B16" s="13">
        <v>690</v>
      </c>
      <c r="C16" s="13">
        <v>6</v>
      </c>
      <c r="D16" s="13">
        <v>3344</v>
      </c>
      <c r="E16" s="13">
        <v>2775</v>
      </c>
      <c r="F16" s="13">
        <v>1</v>
      </c>
      <c r="G16" s="13">
        <v>94</v>
      </c>
      <c r="H16" s="13">
        <v>45</v>
      </c>
      <c r="I16" s="13">
        <v>45</v>
      </c>
      <c r="J16" s="12">
        <f t="shared" si="0"/>
        <v>0.13623188405797101</v>
      </c>
      <c r="K16" s="12">
        <f t="shared" si="1"/>
        <v>6.5217391304347824E-2</v>
      </c>
      <c r="L16" s="12">
        <f t="shared" si="2"/>
        <v>6.5217391304347824E-2</v>
      </c>
      <c r="M16" s="12">
        <f t="shared" si="3"/>
        <v>0.47872340425531917</v>
      </c>
      <c r="N16" s="12">
        <f t="shared" si="4"/>
        <v>0.47872340425531917</v>
      </c>
      <c r="O16" s="12">
        <f t="shared" si="5"/>
        <v>1</v>
      </c>
      <c r="P16" s="9">
        <v>3241</v>
      </c>
      <c r="Q16" s="10">
        <v>3241</v>
      </c>
      <c r="R16" s="16">
        <f t="shared" si="6"/>
        <v>0.96919856459330145</v>
      </c>
      <c r="S16" s="16">
        <f t="shared" si="7"/>
        <v>0.96919856459330145</v>
      </c>
      <c r="T16" s="5">
        <v>463</v>
      </c>
      <c r="U16" s="9">
        <v>203</v>
      </c>
      <c r="V16" s="10">
        <v>203</v>
      </c>
      <c r="W16" s="17">
        <f t="shared" si="8"/>
        <v>0.16684684684684684</v>
      </c>
      <c r="X16" s="17">
        <f t="shared" si="9"/>
        <v>7.3153153153153155E-2</v>
      </c>
      <c r="Y16" s="17">
        <f t="shared" si="10"/>
        <v>7.3153153153153155E-2</v>
      </c>
      <c r="Z16" s="17">
        <f t="shared" si="11"/>
        <v>0.43844492440604754</v>
      </c>
      <c r="AA16" s="17">
        <f t="shared" si="12"/>
        <v>0.43844492440604754</v>
      </c>
      <c r="AB16" s="17">
        <f t="shared" si="13"/>
        <v>1</v>
      </c>
      <c r="AC16" s="5">
        <v>573</v>
      </c>
      <c r="AD16" s="5">
        <v>806</v>
      </c>
      <c r="AE16" s="5">
        <v>807</v>
      </c>
      <c r="AH16" s="19" t="s">
        <v>54</v>
      </c>
      <c r="AI16" s="17">
        <f>MIN(R:R)</f>
        <v>5.4973347354679625E-2</v>
      </c>
      <c r="AJ16" s="17">
        <f>AVERAGE(R:R)</f>
        <v>0.69310676820678996</v>
      </c>
      <c r="AK16" s="17">
        <f>MEDIAN(R:R)</f>
        <v>0.92131398013750954</v>
      </c>
      <c r="AL16" s="17">
        <f>MAX(R:R)</f>
        <v>0.99871024146184173</v>
      </c>
    </row>
    <row r="17" spans="1:38" x14ac:dyDescent="0.25">
      <c r="A17" s="11" t="s">
        <v>23</v>
      </c>
      <c r="B17" s="13">
        <v>690</v>
      </c>
      <c r="C17" s="13">
        <v>8</v>
      </c>
      <c r="D17" s="13">
        <v>15634</v>
      </c>
      <c r="E17" s="13">
        <v>2776</v>
      </c>
      <c r="F17" s="13">
        <v>1</v>
      </c>
      <c r="G17" s="13">
        <v>124</v>
      </c>
      <c r="H17" s="13">
        <v>78</v>
      </c>
      <c r="I17" s="13">
        <v>78</v>
      </c>
      <c r="J17" s="12">
        <f t="shared" si="0"/>
        <v>0.17971014492753623</v>
      </c>
      <c r="K17" s="12">
        <f t="shared" si="1"/>
        <v>0.11304347826086956</v>
      </c>
      <c r="L17" s="12">
        <f t="shared" si="2"/>
        <v>0.11304347826086956</v>
      </c>
      <c r="M17" s="12">
        <f t="shared" si="3"/>
        <v>0.62903225806451613</v>
      </c>
      <c r="N17" s="12">
        <f t="shared" si="4"/>
        <v>0.62903225806451613</v>
      </c>
      <c r="O17" s="12">
        <f t="shared" si="5"/>
        <v>1</v>
      </c>
      <c r="P17" s="9">
        <v>15525</v>
      </c>
      <c r="Q17" s="10">
        <v>15525</v>
      </c>
      <c r="R17" s="16">
        <f t="shared" si="6"/>
        <v>0.99302801586286304</v>
      </c>
      <c r="S17" s="16">
        <f t="shared" si="7"/>
        <v>0.99302801586286304</v>
      </c>
      <c r="T17" s="5">
        <v>583</v>
      </c>
      <c r="U17" s="9">
        <v>338</v>
      </c>
      <c r="V17" s="10">
        <v>338</v>
      </c>
      <c r="W17" s="17">
        <f t="shared" si="8"/>
        <v>0.21001440922190201</v>
      </c>
      <c r="X17" s="17">
        <f t="shared" si="9"/>
        <v>0.12175792507204611</v>
      </c>
      <c r="Y17" s="17">
        <f t="shared" si="10"/>
        <v>0.12175792507204611</v>
      </c>
      <c r="Z17" s="17">
        <f t="shared" si="11"/>
        <v>0.57975986277873071</v>
      </c>
      <c r="AA17" s="17">
        <f t="shared" si="12"/>
        <v>0.57975986277873071</v>
      </c>
      <c r="AB17" s="17">
        <f t="shared" si="13"/>
        <v>1</v>
      </c>
      <c r="AC17" s="5">
        <v>1663</v>
      </c>
      <c r="AD17" s="5">
        <v>2353</v>
      </c>
      <c r="AE17" s="5">
        <v>2378</v>
      </c>
      <c r="AH17" s="19" t="s">
        <v>55</v>
      </c>
      <c r="AI17" s="17">
        <f>MIN(S:S)</f>
        <v>5.4973347354679625E-2</v>
      </c>
      <c r="AJ17" s="17">
        <f>AVERAGE(S:S)</f>
        <v>0.69310676820678996</v>
      </c>
      <c r="AK17" s="17">
        <f>MEDIAN(S:S)</f>
        <v>0.92131398013750954</v>
      </c>
      <c r="AL17" s="17">
        <f>MAX(S:S)</f>
        <v>0.99871024146184173</v>
      </c>
    </row>
    <row r="18" spans="1:38" x14ac:dyDescent="0.25">
      <c r="A18" s="11" t="s">
        <v>24</v>
      </c>
      <c r="B18" s="13">
        <v>690</v>
      </c>
      <c r="C18" s="13">
        <v>6</v>
      </c>
      <c r="D18" s="13">
        <v>12585</v>
      </c>
      <c r="E18" s="13">
        <v>2776</v>
      </c>
      <c r="F18" s="13">
        <v>1</v>
      </c>
      <c r="G18" s="13">
        <v>96</v>
      </c>
      <c r="H18" s="13">
        <v>48</v>
      </c>
      <c r="I18" s="13">
        <v>48</v>
      </c>
      <c r="J18" s="12">
        <f t="shared" si="0"/>
        <v>0.1391304347826087</v>
      </c>
      <c r="K18" s="12">
        <f t="shared" si="1"/>
        <v>6.9565217391304349E-2</v>
      </c>
      <c r="L18" s="12">
        <f t="shared" si="2"/>
        <v>6.9565217391304349E-2</v>
      </c>
      <c r="M18" s="12">
        <f t="shared" si="3"/>
        <v>0.5</v>
      </c>
      <c r="N18" s="12">
        <f t="shared" si="4"/>
        <v>0.5</v>
      </c>
      <c r="O18" s="12">
        <f t="shared" si="5"/>
        <v>1</v>
      </c>
      <c r="P18" s="9">
        <v>12479</v>
      </c>
      <c r="Q18" s="10">
        <v>12479</v>
      </c>
      <c r="R18" s="16">
        <f t="shared" si="6"/>
        <v>0.99157727453317446</v>
      </c>
      <c r="S18" s="16">
        <f t="shared" si="7"/>
        <v>0.99157727453317446</v>
      </c>
      <c r="T18" s="5">
        <v>454</v>
      </c>
      <c r="U18" s="9">
        <v>198</v>
      </c>
      <c r="V18" s="10">
        <v>198</v>
      </c>
      <c r="W18" s="17">
        <f t="shared" si="8"/>
        <v>0.16354466858789626</v>
      </c>
      <c r="X18" s="17">
        <f t="shared" si="9"/>
        <v>7.1325648414985593E-2</v>
      </c>
      <c r="Y18" s="17">
        <f t="shared" si="10"/>
        <v>7.1325648414985593E-2</v>
      </c>
      <c r="Z18" s="17">
        <f t="shared" si="11"/>
        <v>0.43612334801762115</v>
      </c>
      <c r="AA18" s="17">
        <f t="shared" si="12"/>
        <v>0.43612334801762115</v>
      </c>
      <c r="AB18" s="17">
        <f t="shared" si="13"/>
        <v>1</v>
      </c>
      <c r="AC18" s="5">
        <v>1394</v>
      </c>
      <c r="AD18" s="5">
        <v>1868</v>
      </c>
      <c r="AE18" s="5">
        <v>1862</v>
      </c>
      <c r="AH18" s="19" t="s">
        <v>5</v>
      </c>
      <c r="AI18">
        <f>MIN(E:E)</f>
        <v>2753</v>
      </c>
      <c r="AJ18">
        <f>AVERAGE(E:E)</f>
        <v>2787.969696969697</v>
      </c>
      <c r="AK18">
        <f>MEDIAN(E:E)</f>
        <v>2776</v>
      </c>
      <c r="AL18">
        <f>MAX(E:E)</f>
        <v>2888</v>
      </c>
    </row>
    <row r="19" spans="1:38" x14ac:dyDescent="0.25">
      <c r="A19" s="11" t="s">
        <v>25</v>
      </c>
      <c r="B19" s="13">
        <v>690</v>
      </c>
      <c r="C19" s="13">
        <v>8</v>
      </c>
      <c r="D19" s="13">
        <v>12578</v>
      </c>
      <c r="E19" s="13">
        <v>2776</v>
      </c>
      <c r="F19" s="13">
        <v>1</v>
      </c>
      <c r="G19" s="13">
        <v>94</v>
      </c>
      <c r="H19" s="13">
        <v>46</v>
      </c>
      <c r="I19" s="13">
        <v>46</v>
      </c>
      <c r="J19" s="12">
        <f t="shared" si="0"/>
        <v>0.13623188405797101</v>
      </c>
      <c r="K19" s="12">
        <f t="shared" si="1"/>
        <v>6.6666666666666666E-2</v>
      </c>
      <c r="L19" s="12">
        <f t="shared" si="2"/>
        <v>6.6666666666666666E-2</v>
      </c>
      <c r="M19" s="12">
        <f t="shared" si="3"/>
        <v>0.48936170212765956</v>
      </c>
      <c r="N19" s="12">
        <f t="shared" si="4"/>
        <v>0.48936170212765956</v>
      </c>
      <c r="O19" s="12">
        <f t="shared" si="5"/>
        <v>1</v>
      </c>
      <c r="P19" s="9">
        <v>12467</v>
      </c>
      <c r="Q19" s="10">
        <v>12467</v>
      </c>
      <c r="R19" s="16">
        <f t="shared" si="6"/>
        <v>0.99117506757831131</v>
      </c>
      <c r="S19" s="16">
        <f t="shared" si="7"/>
        <v>0.99117506757831131</v>
      </c>
      <c r="T19" s="5">
        <v>448</v>
      </c>
      <c r="U19" s="9">
        <v>188</v>
      </c>
      <c r="V19" s="10">
        <v>188</v>
      </c>
      <c r="W19" s="17">
        <f t="shared" si="8"/>
        <v>0.16138328530259366</v>
      </c>
      <c r="X19" s="17">
        <f t="shared" si="9"/>
        <v>6.7723342939481262E-2</v>
      </c>
      <c r="Y19" s="17">
        <f t="shared" si="10"/>
        <v>6.7723342939481262E-2</v>
      </c>
      <c r="Z19" s="17">
        <f t="shared" si="11"/>
        <v>0.41964285714285715</v>
      </c>
      <c r="AA19" s="17">
        <f t="shared" si="12"/>
        <v>0.41964285714285715</v>
      </c>
      <c r="AB19" s="17">
        <f t="shared" si="13"/>
        <v>1</v>
      </c>
      <c r="AC19" s="5">
        <v>1385</v>
      </c>
      <c r="AD19" s="5">
        <v>1861</v>
      </c>
      <c r="AE19" s="5">
        <v>1882</v>
      </c>
      <c r="AH19" s="19" t="s">
        <v>41</v>
      </c>
      <c r="AI19">
        <f>MIN(T:T)</f>
        <v>387</v>
      </c>
      <c r="AJ19" s="8">
        <f>AVERAGE(T:T)</f>
        <v>558.5151515151515</v>
      </c>
      <c r="AK19">
        <f>MEDIAN(T:T)</f>
        <v>508</v>
      </c>
      <c r="AL19">
        <f>MAX(T:T)</f>
        <v>817</v>
      </c>
    </row>
    <row r="20" spans="1:38" x14ac:dyDescent="0.25">
      <c r="A20" s="11" t="s">
        <v>26</v>
      </c>
      <c r="B20" s="13">
        <v>693</v>
      </c>
      <c r="C20" s="13">
        <v>6</v>
      </c>
      <c r="D20" s="13">
        <v>12677</v>
      </c>
      <c r="E20" s="13">
        <v>2801</v>
      </c>
      <c r="F20" s="13">
        <v>3</v>
      </c>
      <c r="G20" s="13">
        <v>108</v>
      </c>
      <c r="H20" s="13">
        <v>61</v>
      </c>
      <c r="I20" s="13">
        <v>61</v>
      </c>
      <c r="J20" s="12">
        <f t="shared" si="0"/>
        <v>0.15584415584415584</v>
      </c>
      <c r="K20" s="12">
        <f t="shared" si="1"/>
        <v>8.8023088023088017E-2</v>
      </c>
      <c r="L20" s="12">
        <f t="shared" si="2"/>
        <v>8.8023088023088017E-2</v>
      </c>
      <c r="M20" s="12">
        <f t="shared" si="3"/>
        <v>0.56481481481481477</v>
      </c>
      <c r="N20" s="12">
        <f t="shared" si="4"/>
        <v>0.56481481481481477</v>
      </c>
      <c r="O20" s="12">
        <f t="shared" si="5"/>
        <v>1</v>
      </c>
      <c r="P20" s="9">
        <v>12570</v>
      </c>
      <c r="Q20" s="10">
        <v>12570</v>
      </c>
      <c r="R20" s="16">
        <f t="shared" si="6"/>
        <v>0.99155951723593905</v>
      </c>
      <c r="S20" s="16">
        <f t="shared" si="7"/>
        <v>0.99155951723593905</v>
      </c>
      <c r="T20" s="5">
        <v>519</v>
      </c>
      <c r="U20" s="9">
        <v>269</v>
      </c>
      <c r="V20" s="10">
        <v>269</v>
      </c>
      <c r="W20" s="17">
        <f t="shared" si="8"/>
        <v>0.18529096751160301</v>
      </c>
      <c r="X20" s="17">
        <f t="shared" si="9"/>
        <v>9.6037129596572651E-2</v>
      </c>
      <c r="Y20" s="17">
        <f t="shared" si="10"/>
        <v>9.6037129596572651E-2</v>
      </c>
      <c r="Z20" s="17">
        <f t="shared" si="11"/>
        <v>0.51830443159922923</v>
      </c>
      <c r="AA20" s="17">
        <f t="shared" si="12"/>
        <v>0.51830443159922923</v>
      </c>
      <c r="AB20" s="17">
        <f t="shared" si="13"/>
        <v>1</v>
      </c>
      <c r="AC20" s="5">
        <v>1432</v>
      </c>
      <c r="AD20" s="5">
        <v>1888</v>
      </c>
      <c r="AE20" s="5">
        <v>1900</v>
      </c>
      <c r="AH20" s="19" t="s">
        <v>45</v>
      </c>
      <c r="AI20">
        <f>MIN(U:U)</f>
        <v>122</v>
      </c>
      <c r="AJ20" s="8">
        <f>AVERAGE(U:U)</f>
        <v>237.12121212121212</v>
      </c>
      <c r="AK20">
        <f>MEDIAN(U:U)</f>
        <v>237</v>
      </c>
      <c r="AL20">
        <f>MAX(U:U)</f>
        <v>371</v>
      </c>
    </row>
    <row r="21" spans="1:38" x14ac:dyDescent="0.25">
      <c r="A21" s="11" t="s">
        <v>27</v>
      </c>
      <c r="B21" s="13">
        <v>694</v>
      </c>
      <c r="C21" s="13">
        <v>8</v>
      </c>
      <c r="D21" s="13">
        <v>231051</v>
      </c>
      <c r="E21" s="13">
        <v>2795</v>
      </c>
      <c r="F21" s="13">
        <v>4</v>
      </c>
      <c r="G21" s="13">
        <v>118</v>
      </c>
      <c r="H21" s="13">
        <v>71</v>
      </c>
      <c r="I21" s="13">
        <v>71</v>
      </c>
      <c r="J21" s="12">
        <f t="shared" si="0"/>
        <v>0.17002881844380405</v>
      </c>
      <c r="K21" s="12">
        <f t="shared" si="1"/>
        <v>0.10230547550432277</v>
      </c>
      <c r="L21" s="12">
        <f t="shared" si="2"/>
        <v>0.10230547550432277</v>
      </c>
      <c r="M21" s="12">
        <f t="shared" si="3"/>
        <v>0.60169491525423724</v>
      </c>
      <c r="N21" s="12">
        <f t="shared" si="4"/>
        <v>0.60169491525423724</v>
      </c>
      <c r="O21" s="12">
        <f t="shared" si="5"/>
        <v>1</v>
      </c>
      <c r="P21" s="9">
        <v>230753</v>
      </c>
      <c r="Q21" s="10">
        <v>230753</v>
      </c>
      <c r="R21" s="16">
        <f t="shared" si="6"/>
        <v>0.99871024146184173</v>
      </c>
      <c r="S21" s="16">
        <f t="shared" si="7"/>
        <v>0.99871024146184173</v>
      </c>
      <c r="T21" s="5">
        <v>566</v>
      </c>
      <c r="U21" s="9">
        <v>316</v>
      </c>
      <c r="V21" s="10">
        <v>316</v>
      </c>
      <c r="W21" s="17">
        <f t="shared" si="8"/>
        <v>0.20250447227191412</v>
      </c>
      <c r="X21" s="17">
        <f t="shared" si="9"/>
        <v>0.11305903398926655</v>
      </c>
      <c r="Y21" s="17">
        <f t="shared" si="10"/>
        <v>0.11305903398926655</v>
      </c>
      <c r="Z21" s="17">
        <f t="shared" si="11"/>
        <v>0.55830388692579502</v>
      </c>
      <c r="AA21" s="17">
        <f t="shared" si="12"/>
        <v>0.55830388692579502</v>
      </c>
      <c r="AB21" s="17">
        <f t="shared" si="13"/>
        <v>1</v>
      </c>
      <c r="AC21" s="5">
        <v>24912</v>
      </c>
      <c r="AD21" s="5">
        <v>42740</v>
      </c>
      <c r="AE21" s="5">
        <v>42775</v>
      </c>
      <c r="AH21" s="19" t="s">
        <v>46</v>
      </c>
      <c r="AI21">
        <f>MIN(V:V)</f>
        <v>122</v>
      </c>
      <c r="AJ21" s="8">
        <f>AVERAGE(V:V)</f>
        <v>237.12121212121212</v>
      </c>
      <c r="AK21">
        <f>MEDIAN(V:V)</f>
        <v>237</v>
      </c>
      <c r="AL21">
        <f>MAX(V:V)</f>
        <v>371</v>
      </c>
    </row>
    <row r="22" spans="1:38" x14ac:dyDescent="0.25">
      <c r="A22" s="11" t="s">
        <v>28</v>
      </c>
      <c r="B22" s="13">
        <v>694</v>
      </c>
      <c r="C22" s="13">
        <v>7</v>
      </c>
      <c r="D22" s="13">
        <v>208942</v>
      </c>
      <c r="E22" s="13">
        <v>2794</v>
      </c>
      <c r="F22" s="13">
        <v>4</v>
      </c>
      <c r="G22" s="13">
        <v>118</v>
      </c>
      <c r="H22" s="13">
        <v>71</v>
      </c>
      <c r="I22" s="13">
        <v>71</v>
      </c>
      <c r="J22" s="12">
        <f t="shared" si="0"/>
        <v>0.17002881844380405</v>
      </c>
      <c r="K22" s="12">
        <f t="shared" si="1"/>
        <v>0.10230547550432277</v>
      </c>
      <c r="L22" s="12">
        <f t="shared" si="2"/>
        <v>0.10230547550432277</v>
      </c>
      <c r="M22" s="12">
        <f t="shared" si="3"/>
        <v>0.60169491525423724</v>
      </c>
      <c r="N22" s="12">
        <f t="shared" si="4"/>
        <v>0.60169491525423724</v>
      </c>
      <c r="O22" s="12">
        <f t="shared" si="5"/>
        <v>1</v>
      </c>
      <c r="P22" s="9">
        <v>208644</v>
      </c>
      <c r="Q22" s="10">
        <v>208644</v>
      </c>
      <c r="R22" s="16">
        <f t="shared" si="6"/>
        <v>0.99857376688267563</v>
      </c>
      <c r="S22" s="16">
        <f t="shared" si="7"/>
        <v>0.99857376688267563</v>
      </c>
      <c r="T22" s="5">
        <v>571</v>
      </c>
      <c r="U22" s="9">
        <v>321</v>
      </c>
      <c r="V22" s="10">
        <v>321</v>
      </c>
      <c r="W22" s="17">
        <f t="shared" si="8"/>
        <v>0.20436649964209019</v>
      </c>
      <c r="X22" s="17">
        <f t="shared" si="9"/>
        <v>0.1148890479599141</v>
      </c>
      <c r="Y22" s="17">
        <f t="shared" si="10"/>
        <v>0.1148890479599141</v>
      </c>
      <c r="Z22" s="17">
        <f t="shared" si="11"/>
        <v>0.56217162872154114</v>
      </c>
      <c r="AA22" s="17">
        <f t="shared" si="12"/>
        <v>0.56217162872154114</v>
      </c>
      <c r="AB22" s="17">
        <f t="shared" si="13"/>
        <v>1</v>
      </c>
      <c r="AC22" s="5">
        <v>22897</v>
      </c>
      <c r="AD22" s="5">
        <v>39686</v>
      </c>
      <c r="AE22" s="5">
        <v>38693</v>
      </c>
      <c r="AH22" s="19" t="s">
        <v>56</v>
      </c>
      <c r="AI22" s="17">
        <f>MIN(W:W)</f>
        <v>0.13945945945945945</v>
      </c>
      <c r="AJ22" s="17">
        <f>AVERAGE(W:W)</f>
        <v>0.20009526050805695</v>
      </c>
      <c r="AK22" s="17">
        <f>MEDIAN(W:W)</f>
        <v>0.18412468285610728</v>
      </c>
      <c r="AL22" s="17">
        <f>MAX(W:W)</f>
        <v>0.28676728676728674</v>
      </c>
    </row>
    <row r="23" spans="1:38" x14ac:dyDescent="0.25">
      <c r="A23" s="11" t="s">
        <v>29</v>
      </c>
      <c r="B23" s="13">
        <v>693</v>
      </c>
      <c r="C23" s="13">
        <v>7</v>
      </c>
      <c r="D23" s="13">
        <v>13636</v>
      </c>
      <c r="E23" s="13">
        <v>2801</v>
      </c>
      <c r="F23" s="13">
        <v>3</v>
      </c>
      <c r="G23" s="13">
        <v>161</v>
      </c>
      <c r="H23" s="13">
        <v>79</v>
      </c>
      <c r="I23" s="13">
        <v>79</v>
      </c>
      <c r="J23" s="12">
        <f t="shared" si="0"/>
        <v>0.23232323232323232</v>
      </c>
      <c r="K23" s="12">
        <f t="shared" si="1"/>
        <v>0.113997113997114</v>
      </c>
      <c r="L23" s="12">
        <f t="shared" si="2"/>
        <v>0.113997113997114</v>
      </c>
      <c r="M23" s="12">
        <f t="shared" si="3"/>
        <v>0.49068322981366458</v>
      </c>
      <c r="N23" s="12">
        <f t="shared" si="4"/>
        <v>0.49068322981366458</v>
      </c>
      <c r="O23" s="12">
        <f t="shared" si="5"/>
        <v>1</v>
      </c>
      <c r="P23" s="9">
        <v>12882</v>
      </c>
      <c r="Q23" s="10">
        <v>12882</v>
      </c>
      <c r="R23" s="16">
        <f t="shared" si="6"/>
        <v>0.94470519213845705</v>
      </c>
      <c r="S23" s="16">
        <f t="shared" si="7"/>
        <v>0.94470519213845705</v>
      </c>
      <c r="T23" s="5">
        <v>769</v>
      </c>
      <c r="U23" s="9">
        <v>323</v>
      </c>
      <c r="V23" s="10">
        <v>323</v>
      </c>
      <c r="W23" s="17">
        <f t="shared" si="8"/>
        <v>0.27454480542663334</v>
      </c>
      <c r="X23" s="17">
        <f t="shared" si="9"/>
        <v>0.11531595858621921</v>
      </c>
      <c r="Y23" s="17">
        <f t="shared" si="10"/>
        <v>0.11531595858621921</v>
      </c>
      <c r="Z23" s="17">
        <f t="shared" si="11"/>
        <v>0.42002600780234073</v>
      </c>
      <c r="AA23" s="17">
        <f t="shared" si="12"/>
        <v>0.42002600780234073</v>
      </c>
      <c r="AB23" s="17">
        <f t="shared" si="13"/>
        <v>1</v>
      </c>
      <c r="AC23" s="5">
        <v>1557</v>
      </c>
      <c r="AD23" s="5">
        <v>2121</v>
      </c>
      <c r="AE23" s="5">
        <v>2172</v>
      </c>
      <c r="AH23" s="19" t="s">
        <v>57</v>
      </c>
      <c r="AI23" s="17">
        <f>MIN(X:X)</f>
        <v>4.3963963963963966E-2</v>
      </c>
      <c r="AJ23" s="17">
        <f>AVERAGE(X:X)</f>
        <v>8.4898498179350398E-2</v>
      </c>
      <c r="AK23" s="17">
        <f>MEDIAN(X:X)</f>
        <v>8.5405405405405407E-2</v>
      </c>
      <c r="AL23" s="17">
        <f>MAX(X:X)</f>
        <v>0.13022113022113022</v>
      </c>
    </row>
    <row r="24" spans="1:38" x14ac:dyDescent="0.25">
      <c r="A24" s="11" t="s">
        <v>30</v>
      </c>
      <c r="B24" s="13">
        <v>699</v>
      </c>
      <c r="C24" s="13">
        <v>9</v>
      </c>
      <c r="D24" s="13">
        <v>18121</v>
      </c>
      <c r="E24" s="13">
        <v>2849</v>
      </c>
      <c r="F24" s="13">
        <v>9</v>
      </c>
      <c r="G24" s="13">
        <v>167</v>
      </c>
      <c r="H24" s="13">
        <v>85</v>
      </c>
      <c r="I24" s="13">
        <v>85</v>
      </c>
      <c r="J24" s="12">
        <f t="shared" si="0"/>
        <v>0.23891273247496422</v>
      </c>
      <c r="K24" s="12">
        <f t="shared" si="1"/>
        <v>0.12160228898426323</v>
      </c>
      <c r="L24" s="12">
        <f t="shared" si="2"/>
        <v>0.12160228898426323</v>
      </c>
      <c r="M24" s="12">
        <f t="shared" si="3"/>
        <v>0.50898203592814373</v>
      </c>
      <c r="N24" s="12">
        <f t="shared" si="4"/>
        <v>0.50898203592814373</v>
      </c>
      <c r="O24" s="12">
        <f t="shared" si="5"/>
        <v>1</v>
      </c>
      <c r="P24" s="9">
        <v>13707</v>
      </c>
      <c r="Q24" s="10">
        <v>13707</v>
      </c>
      <c r="R24" s="16">
        <f t="shared" si="6"/>
        <v>0.75641520887368252</v>
      </c>
      <c r="S24" s="16">
        <f t="shared" si="7"/>
        <v>0.75641520887368252</v>
      </c>
      <c r="T24" s="5">
        <v>817</v>
      </c>
      <c r="U24" s="9">
        <v>371</v>
      </c>
      <c r="V24" s="10">
        <v>371</v>
      </c>
      <c r="W24" s="17">
        <f t="shared" si="8"/>
        <v>0.28676728676728674</v>
      </c>
      <c r="X24" s="17">
        <f t="shared" si="9"/>
        <v>0.13022113022113022</v>
      </c>
      <c r="Y24" s="17">
        <f t="shared" si="10"/>
        <v>0.13022113022113022</v>
      </c>
      <c r="Z24" s="17">
        <f t="shared" si="11"/>
        <v>0.45410036719706243</v>
      </c>
      <c r="AA24" s="17">
        <f t="shared" si="12"/>
        <v>0.45410036719706243</v>
      </c>
      <c r="AB24" s="17">
        <f t="shared" si="13"/>
        <v>1</v>
      </c>
      <c r="AC24" s="5">
        <v>2017</v>
      </c>
      <c r="AD24" s="5">
        <v>2788</v>
      </c>
      <c r="AE24" s="5">
        <v>2797</v>
      </c>
      <c r="AH24" s="19" t="s">
        <v>58</v>
      </c>
      <c r="AI24" s="17">
        <f>MIN(Y:Y)</f>
        <v>4.3963963963963966E-2</v>
      </c>
      <c r="AJ24" s="17">
        <f>AVERAGE(Y:Y)</f>
        <v>8.4898498179350398E-2</v>
      </c>
      <c r="AK24" s="17">
        <f>MEDIAN(Y:Y)</f>
        <v>8.5405405405405407E-2</v>
      </c>
      <c r="AL24" s="17">
        <f>MAX(Y:Y)</f>
        <v>0.13022113022113022</v>
      </c>
    </row>
    <row r="25" spans="1:38" x14ac:dyDescent="0.25">
      <c r="A25" s="11" t="s">
        <v>31</v>
      </c>
      <c r="B25" s="13">
        <v>698</v>
      </c>
      <c r="C25" s="13">
        <v>9</v>
      </c>
      <c r="D25" s="13">
        <v>110308</v>
      </c>
      <c r="E25" s="13">
        <v>2822</v>
      </c>
      <c r="F25" s="13">
        <v>3</v>
      </c>
      <c r="G25" s="13">
        <v>148</v>
      </c>
      <c r="H25" s="13">
        <v>66</v>
      </c>
      <c r="I25" s="13">
        <v>66</v>
      </c>
      <c r="J25" s="12">
        <f t="shared" si="0"/>
        <v>0.21203438395415472</v>
      </c>
      <c r="K25" s="12">
        <f t="shared" si="1"/>
        <v>9.4555873925501438E-2</v>
      </c>
      <c r="L25" s="12">
        <f t="shared" si="2"/>
        <v>9.4555873925501438E-2</v>
      </c>
      <c r="M25" s="12">
        <f t="shared" si="3"/>
        <v>0.44594594594594594</v>
      </c>
      <c r="N25" s="12">
        <f t="shared" si="4"/>
        <v>0.44594594594594594</v>
      </c>
      <c r="O25" s="12">
        <f t="shared" si="5"/>
        <v>1</v>
      </c>
      <c r="P25" s="9">
        <v>6064</v>
      </c>
      <c r="Q25" s="10">
        <v>6064</v>
      </c>
      <c r="R25" s="16">
        <f t="shared" si="6"/>
        <v>5.4973347354679625E-2</v>
      </c>
      <c r="S25" s="16">
        <f t="shared" si="7"/>
        <v>5.4973347354679625E-2</v>
      </c>
      <c r="T25" s="5">
        <v>717</v>
      </c>
      <c r="U25" s="9">
        <v>270</v>
      </c>
      <c r="V25" s="10">
        <v>270</v>
      </c>
      <c r="W25" s="17">
        <f t="shared" si="8"/>
        <v>0.2540751240255138</v>
      </c>
      <c r="X25" s="17">
        <f t="shared" si="9"/>
        <v>9.5676824946846206E-2</v>
      </c>
      <c r="Y25" s="17">
        <f t="shared" si="10"/>
        <v>9.5676824946846206E-2</v>
      </c>
      <c r="Z25" s="17">
        <f t="shared" si="11"/>
        <v>0.37656903765690375</v>
      </c>
      <c r="AA25" s="17">
        <f t="shared" si="12"/>
        <v>0.37656903765690375</v>
      </c>
      <c r="AB25" s="17">
        <f t="shared" si="13"/>
        <v>1</v>
      </c>
      <c r="AC25" s="5">
        <v>10274</v>
      </c>
      <c r="AD25" s="5">
        <v>14531</v>
      </c>
      <c r="AE25" s="5">
        <v>14727</v>
      </c>
      <c r="AH25" s="19" t="s">
        <v>59</v>
      </c>
      <c r="AI25" s="17">
        <f>MIN(Z:Z)</f>
        <v>0.28450106157112526</v>
      </c>
      <c r="AJ25" s="17">
        <f>AVERAGE(Z:Z)</f>
        <v>0.41970282743978649</v>
      </c>
      <c r="AK25" s="17">
        <f>MEDIAN(Z:Z)</f>
        <v>0.42002600780234073</v>
      </c>
      <c r="AL25" s="17">
        <f>MAX(Z:Z)</f>
        <v>0.57975986277873071</v>
      </c>
    </row>
    <row r="26" spans="1:38" x14ac:dyDescent="0.25">
      <c r="A26" s="11" t="s">
        <v>32</v>
      </c>
      <c r="B26" s="13">
        <v>699</v>
      </c>
      <c r="C26" s="13">
        <v>7</v>
      </c>
      <c r="D26" s="13">
        <v>23844</v>
      </c>
      <c r="E26" s="13">
        <v>2810</v>
      </c>
      <c r="F26" s="13">
        <v>4</v>
      </c>
      <c r="G26" s="13">
        <v>156</v>
      </c>
      <c r="H26" s="13">
        <v>86</v>
      </c>
      <c r="I26" s="13">
        <v>86</v>
      </c>
      <c r="J26" s="12">
        <f t="shared" si="0"/>
        <v>0.22317596566523606</v>
      </c>
      <c r="K26" s="12">
        <f t="shared" si="1"/>
        <v>0.12303290414878398</v>
      </c>
      <c r="L26" s="12">
        <f t="shared" si="2"/>
        <v>0.12303290414878398</v>
      </c>
      <c r="M26" s="12">
        <f t="shared" si="3"/>
        <v>0.55128205128205132</v>
      </c>
      <c r="N26" s="12">
        <f t="shared" si="4"/>
        <v>0.55128205128205132</v>
      </c>
      <c r="O26" s="12">
        <f t="shared" si="5"/>
        <v>1</v>
      </c>
      <c r="P26" s="9">
        <v>3337</v>
      </c>
      <c r="Q26" s="10">
        <v>3337</v>
      </c>
      <c r="R26" s="16">
        <f t="shared" si="6"/>
        <v>0.13995135044455628</v>
      </c>
      <c r="S26" s="16">
        <f t="shared" si="7"/>
        <v>0.13995135044455628</v>
      </c>
      <c r="T26" s="5">
        <v>746</v>
      </c>
      <c r="U26" s="9">
        <v>336</v>
      </c>
      <c r="V26" s="10">
        <v>336</v>
      </c>
      <c r="W26" s="17">
        <f t="shared" si="8"/>
        <v>0.26548042704626335</v>
      </c>
      <c r="X26" s="17">
        <f t="shared" si="9"/>
        <v>0.1195729537366548</v>
      </c>
      <c r="Y26" s="17">
        <f t="shared" si="10"/>
        <v>0.1195729537366548</v>
      </c>
      <c r="Z26" s="17">
        <f t="shared" si="11"/>
        <v>0.45040214477211798</v>
      </c>
      <c r="AA26" s="17">
        <f t="shared" si="12"/>
        <v>0.45040214477211798</v>
      </c>
      <c r="AB26" s="17">
        <f t="shared" si="13"/>
        <v>1</v>
      </c>
      <c r="AC26" s="5">
        <v>2482</v>
      </c>
      <c r="AD26" s="5">
        <v>3491</v>
      </c>
      <c r="AE26" s="5">
        <v>3461</v>
      </c>
      <c r="AH26" s="19" t="s">
        <v>60</v>
      </c>
      <c r="AI26" s="17">
        <f>MIN(AA:AA)</f>
        <v>0.28450106157112526</v>
      </c>
      <c r="AJ26" s="17">
        <f>AVERAGE(AA:AA)</f>
        <v>0.41970282743978649</v>
      </c>
      <c r="AK26" s="17">
        <f>MEDIAN(AA:AA)</f>
        <v>0.42002600780234073</v>
      </c>
      <c r="AL26" s="17">
        <f>MAX(AA:AA)</f>
        <v>0.57975986277873071</v>
      </c>
    </row>
    <row r="27" spans="1:38" x14ac:dyDescent="0.25">
      <c r="A27" s="11" t="s">
        <v>33</v>
      </c>
      <c r="B27" s="13">
        <v>693</v>
      </c>
      <c r="C27" s="13">
        <v>9</v>
      </c>
      <c r="D27" s="13">
        <v>261</v>
      </c>
      <c r="E27" s="13">
        <v>2790</v>
      </c>
      <c r="F27" s="13">
        <v>3</v>
      </c>
      <c r="G27" s="13">
        <v>88</v>
      </c>
      <c r="H27" s="13">
        <v>33</v>
      </c>
      <c r="I27" s="13">
        <v>33</v>
      </c>
      <c r="J27" s="12">
        <f t="shared" si="0"/>
        <v>0.12698412698412698</v>
      </c>
      <c r="K27" s="12">
        <f t="shared" si="1"/>
        <v>4.7619047619047616E-2</v>
      </c>
      <c r="L27" s="12">
        <f t="shared" si="2"/>
        <v>4.7619047619047616E-2</v>
      </c>
      <c r="M27" s="12">
        <f t="shared" si="3"/>
        <v>0.375</v>
      </c>
      <c r="N27" s="12">
        <f t="shared" si="4"/>
        <v>0.375</v>
      </c>
      <c r="O27" s="12">
        <f t="shared" si="5"/>
        <v>1</v>
      </c>
      <c r="P27" s="9">
        <v>156</v>
      </c>
      <c r="Q27" s="10">
        <v>156</v>
      </c>
      <c r="R27" s="16">
        <f t="shared" si="6"/>
        <v>0.5977011494252874</v>
      </c>
      <c r="S27" s="16">
        <f t="shared" si="7"/>
        <v>0.5977011494252874</v>
      </c>
      <c r="T27" s="5">
        <v>409</v>
      </c>
      <c r="U27" s="9">
        <v>138</v>
      </c>
      <c r="V27" s="10">
        <v>138</v>
      </c>
      <c r="W27" s="17">
        <f t="shared" si="8"/>
        <v>0.14659498207885305</v>
      </c>
      <c r="X27" s="17">
        <f t="shared" si="9"/>
        <v>4.9462365591397849E-2</v>
      </c>
      <c r="Y27" s="17">
        <f t="shared" si="10"/>
        <v>4.9462365591397849E-2</v>
      </c>
      <c r="Z27" s="17">
        <f t="shared" si="11"/>
        <v>0.33740831295843521</v>
      </c>
      <c r="AA27" s="17">
        <f t="shared" si="12"/>
        <v>0.33740831295843521</v>
      </c>
      <c r="AB27" s="17">
        <f t="shared" si="13"/>
        <v>1</v>
      </c>
      <c r="AC27" s="5">
        <v>329</v>
      </c>
      <c r="AD27" s="5">
        <v>344</v>
      </c>
      <c r="AE27" s="5">
        <v>347</v>
      </c>
      <c r="AH27" s="19" t="s">
        <v>61</v>
      </c>
      <c r="AI27" s="17">
        <f>MIN(AB:AB)</f>
        <v>1</v>
      </c>
      <c r="AJ27" s="17">
        <f>AVERAGE(AB:AB)</f>
        <v>1</v>
      </c>
      <c r="AK27" s="17">
        <f>MEDIAN(AB:AB)</f>
        <v>1</v>
      </c>
      <c r="AL27" s="17">
        <f>MAX(AB:AB)</f>
        <v>1</v>
      </c>
    </row>
    <row r="28" spans="1:38" x14ac:dyDescent="0.25">
      <c r="A28" s="11" t="s">
        <v>34</v>
      </c>
      <c r="B28" s="13">
        <v>693</v>
      </c>
      <c r="C28" s="13">
        <v>6</v>
      </c>
      <c r="D28" s="13">
        <v>44697</v>
      </c>
      <c r="E28" s="13">
        <v>2796</v>
      </c>
      <c r="F28" s="13">
        <v>3</v>
      </c>
      <c r="G28" s="13">
        <v>148</v>
      </c>
      <c r="H28" s="13">
        <v>77</v>
      </c>
      <c r="I28" s="13">
        <v>77</v>
      </c>
      <c r="J28" s="12">
        <f t="shared" si="0"/>
        <v>0.21356421356421357</v>
      </c>
      <c r="K28" s="12">
        <f t="shared" si="1"/>
        <v>0.1111111111111111</v>
      </c>
      <c r="L28" s="12">
        <f t="shared" si="2"/>
        <v>0.1111111111111111</v>
      </c>
      <c r="M28" s="12">
        <f t="shared" si="3"/>
        <v>0.52027027027027029</v>
      </c>
      <c r="N28" s="12">
        <f t="shared" si="4"/>
        <v>0.52027027027027029</v>
      </c>
      <c r="O28" s="12">
        <f t="shared" si="5"/>
        <v>1</v>
      </c>
      <c r="P28" s="9">
        <v>4307</v>
      </c>
      <c r="Q28" s="10">
        <v>4307</v>
      </c>
      <c r="R28" s="16">
        <f t="shared" si="6"/>
        <v>9.6359934671230732E-2</v>
      </c>
      <c r="S28" s="16">
        <f t="shared" si="7"/>
        <v>9.6359934671230732E-2</v>
      </c>
      <c r="T28" s="5">
        <v>757</v>
      </c>
      <c r="U28" s="9">
        <v>342</v>
      </c>
      <c r="V28" s="10">
        <v>342</v>
      </c>
      <c r="W28" s="17">
        <f t="shared" si="8"/>
        <v>0.2707439198855508</v>
      </c>
      <c r="X28" s="17">
        <f t="shared" si="9"/>
        <v>0.12231759656652361</v>
      </c>
      <c r="Y28" s="17">
        <f t="shared" si="10"/>
        <v>0.12231759656652361</v>
      </c>
      <c r="Z28" s="17">
        <f t="shared" si="11"/>
        <v>0.45178335535006603</v>
      </c>
      <c r="AA28" s="17">
        <f t="shared" si="12"/>
        <v>0.45178335535006603</v>
      </c>
      <c r="AB28" s="17">
        <f t="shared" si="13"/>
        <v>1</v>
      </c>
      <c r="AC28" s="5">
        <v>4378</v>
      </c>
      <c r="AD28" s="5">
        <v>6094</v>
      </c>
      <c r="AE28" s="5">
        <v>6085</v>
      </c>
      <c r="AH28" s="19" t="s">
        <v>44</v>
      </c>
      <c r="AI28">
        <f>MIN(F:F)</f>
        <v>1</v>
      </c>
      <c r="AJ28" s="8">
        <f>AVERAGE(F:F)</f>
        <v>2.1212121212121211</v>
      </c>
      <c r="AK28">
        <f>MEDIAN(F:F)</f>
        <v>1</v>
      </c>
      <c r="AL28">
        <f>MAX(F:F)</f>
        <v>9</v>
      </c>
    </row>
    <row r="29" spans="1:38" x14ac:dyDescent="0.25">
      <c r="A29" s="11" t="s">
        <v>35</v>
      </c>
      <c r="B29" s="13">
        <v>693</v>
      </c>
      <c r="C29" s="13">
        <v>8</v>
      </c>
      <c r="D29" s="13">
        <v>23748</v>
      </c>
      <c r="E29" s="13">
        <v>2784</v>
      </c>
      <c r="F29" s="13">
        <v>3</v>
      </c>
      <c r="G29" s="13">
        <v>148</v>
      </c>
      <c r="H29" s="13">
        <v>77</v>
      </c>
      <c r="I29" s="13">
        <v>77</v>
      </c>
      <c r="J29" s="12">
        <f t="shared" si="0"/>
        <v>0.21356421356421357</v>
      </c>
      <c r="K29" s="12">
        <f t="shared" si="1"/>
        <v>0.1111111111111111</v>
      </c>
      <c r="L29" s="12">
        <f t="shared" si="2"/>
        <v>0.1111111111111111</v>
      </c>
      <c r="M29" s="12">
        <f t="shared" si="3"/>
        <v>0.52027027027027029</v>
      </c>
      <c r="N29" s="12">
        <f t="shared" si="4"/>
        <v>0.52027027027027029</v>
      </c>
      <c r="O29" s="12">
        <f t="shared" si="5"/>
        <v>1</v>
      </c>
      <c r="P29" s="9">
        <v>3239</v>
      </c>
      <c r="Q29" s="10">
        <v>3239</v>
      </c>
      <c r="R29" s="16">
        <f t="shared" si="6"/>
        <v>0.1363904328785582</v>
      </c>
      <c r="S29" s="16">
        <f t="shared" si="7"/>
        <v>0.1363904328785582</v>
      </c>
      <c r="T29" s="5">
        <v>745</v>
      </c>
      <c r="U29" s="9">
        <v>330</v>
      </c>
      <c r="V29" s="10">
        <v>330</v>
      </c>
      <c r="W29" s="17">
        <f t="shared" si="8"/>
        <v>0.2676005747126437</v>
      </c>
      <c r="X29" s="17">
        <f t="shared" si="9"/>
        <v>0.11853448275862069</v>
      </c>
      <c r="Y29" s="17">
        <f t="shared" si="10"/>
        <v>0.11853448275862069</v>
      </c>
      <c r="Z29" s="17">
        <f t="shared" si="11"/>
        <v>0.44295302013422821</v>
      </c>
      <c r="AA29" s="17">
        <f t="shared" si="12"/>
        <v>0.44295302013422821</v>
      </c>
      <c r="AB29" s="17">
        <f t="shared" si="13"/>
        <v>1</v>
      </c>
      <c r="AC29" s="5">
        <v>2492</v>
      </c>
      <c r="AD29" s="5">
        <v>3409</v>
      </c>
      <c r="AE29" s="5">
        <v>3418</v>
      </c>
      <c r="AH29" s="19" t="s">
        <v>66</v>
      </c>
      <c r="AI29">
        <f>MIN(AC:AC)</f>
        <v>323</v>
      </c>
      <c r="AJ29">
        <f>AVERAGE(AC:AC)</f>
        <v>2870.6060606060605</v>
      </c>
      <c r="AK29">
        <f>MEDIAN(AC:AC)</f>
        <v>1381</v>
      </c>
      <c r="AL29">
        <f>MAX(AC:AC)</f>
        <v>24912</v>
      </c>
    </row>
    <row r="30" spans="1:38" x14ac:dyDescent="0.25">
      <c r="A30" s="11" t="s">
        <v>36</v>
      </c>
      <c r="B30" s="13">
        <v>693</v>
      </c>
      <c r="C30" s="13">
        <v>7</v>
      </c>
      <c r="D30" s="13">
        <v>23739</v>
      </c>
      <c r="E30" s="13">
        <v>2796</v>
      </c>
      <c r="F30" s="13">
        <v>3</v>
      </c>
      <c r="G30" s="13">
        <v>147</v>
      </c>
      <c r="H30" s="13">
        <v>71</v>
      </c>
      <c r="I30" s="13">
        <v>71</v>
      </c>
      <c r="J30" s="12">
        <f t="shared" si="0"/>
        <v>0.21212121212121213</v>
      </c>
      <c r="K30" s="12">
        <f t="shared" si="1"/>
        <v>0.10245310245310245</v>
      </c>
      <c r="L30" s="12">
        <f t="shared" si="2"/>
        <v>0.10245310245310245</v>
      </c>
      <c r="M30" s="12">
        <f t="shared" si="3"/>
        <v>0.48299319727891155</v>
      </c>
      <c r="N30" s="12">
        <f t="shared" si="4"/>
        <v>0.48299319727891155</v>
      </c>
      <c r="O30" s="12">
        <f t="shared" si="5"/>
        <v>1</v>
      </c>
      <c r="P30" s="9">
        <v>3221</v>
      </c>
      <c r="Q30" s="10">
        <v>3221</v>
      </c>
      <c r="R30" s="16">
        <f t="shared" si="6"/>
        <v>0.13568389569906061</v>
      </c>
      <c r="S30" s="16">
        <f t="shared" si="7"/>
        <v>0.13568389569906061</v>
      </c>
      <c r="T30" s="5">
        <v>738</v>
      </c>
      <c r="U30" s="9">
        <v>314</v>
      </c>
      <c r="V30" s="10">
        <v>314</v>
      </c>
      <c r="W30" s="17">
        <f t="shared" si="8"/>
        <v>0.26394849785407726</v>
      </c>
      <c r="X30" s="17">
        <f t="shared" si="9"/>
        <v>0.1123032904148784</v>
      </c>
      <c r="Y30" s="17">
        <f t="shared" si="10"/>
        <v>0.1123032904148784</v>
      </c>
      <c r="Z30" s="17">
        <f t="shared" si="11"/>
        <v>0.42547425474254741</v>
      </c>
      <c r="AA30" s="17">
        <f t="shared" si="12"/>
        <v>0.42547425474254741</v>
      </c>
      <c r="AB30" s="17">
        <f t="shared" si="13"/>
        <v>1</v>
      </c>
      <c r="AC30" s="5">
        <v>2484</v>
      </c>
      <c r="AD30" s="5">
        <v>3424</v>
      </c>
      <c r="AE30" s="5">
        <v>3435</v>
      </c>
      <c r="AH30" s="19" t="s">
        <v>67</v>
      </c>
      <c r="AI30">
        <f>MIN(AD:AD)</f>
        <v>341</v>
      </c>
      <c r="AJ30">
        <f>AVERAGE(AD:AD)</f>
        <v>4449.30303030303</v>
      </c>
      <c r="AK30">
        <f>MEDIAN(AD:AD)</f>
        <v>1852</v>
      </c>
      <c r="AL30">
        <f>MAX(AD:AD)</f>
        <v>42740</v>
      </c>
    </row>
    <row r="31" spans="1:38" x14ac:dyDescent="0.25">
      <c r="A31" s="11" t="s">
        <v>37</v>
      </c>
      <c r="B31" s="13">
        <v>694</v>
      </c>
      <c r="C31" s="13">
        <v>6</v>
      </c>
      <c r="D31" s="13">
        <v>444</v>
      </c>
      <c r="E31" s="13">
        <v>2753</v>
      </c>
      <c r="F31" s="13">
        <v>3</v>
      </c>
      <c r="G31" s="13">
        <v>101</v>
      </c>
      <c r="H31" s="13">
        <v>42</v>
      </c>
      <c r="I31" s="13">
        <v>42</v>
      </c>
      <c r="J31" s="12">
        <f t="shared" si="0"/>
        <v>0.14553314121037464</v>
      </c>
      <c r="K31" s="12">
        <f t="shared" si="1"/>
        <v>6.0518731988472622E-2</v>
      </c>
      <c r="L31" s="12">
        <f t="shared" si="2"/>
        <v>6.0518731988472622E-2</v>
      </c>
      <c r="M31" s="12">
        <f t="shared" si="3"/>
        <v>0.41584158415841582</v>
      </c>
      <c r="N31" s="12">
        <f t="shared" si="4"/>
        <v>0.41584158415841582</v>
      </c>
      <c r="O31" s="12">
        <f t="shared" si="5"/>
        <v>1</v>
      </c>
      <c r="P31" s="9">
        <v>181</v>
      </c>
      <c r="Q31" s="10">
        <v>181</v>
      </c>
      <c r="R31" s="16">
        <f t="shared" si="6"/>
        <v>0.40765765765765766</v>
      </c>
      <c r="S31" s="16">
        <f t="shared" si="7"/>
        <v>0.40765765765765766</v>
      </c>
      <c r="T31" s="5">
        <v>471</v>
      </c>
      <c r="U31" s="9">
        <v>134</v>
      </c>
      <c r="V31" s="10">
        <v>134</v>
      </c>
      <c r="W31" s="17">
        <f t="shared" si="8"/>
        <v>0.17108608790410462</v>
      </c>
      <c r="X31" s="17">
        <f t="shared" si="9"/>
        <v>4.8674173628768615E-2</v>
      </c>
      <c r="Y31" s="17">
        <f t="shared" si="10"/>
        <v>4.8674173628768615E-2</v>
      </c>
      <c r="Z31" s="17">
        <f t="shared" si="11"/>
        <v>0.28450106157112526</v>
      </c>
      <c r="AA31" s="17">
        <f t="shared" si="12"/>
        <v>0.28450106157112526</v>
      </c>
      <c r="AB31" s="17">
        <f t="shared" si="13"/>
        <v>1</v>
      </c>
      <c r="AC31" s="5">
        <v>347</v>
      </c>
      <c r="AD31" s="5">
        <v>371</v>
      </c>
      <c r="AE31" s="5">
        <v>374</v>
      </c>
      <c r="AH31" s="19" t="s">
        <v>68</v>
      </c>
      <c r="AI31">
        <f>MIN(AE:AE)</f>
        <v>341</v>
      </c>
      <c r="AJ31">
        <f>AVERAGE(AE:AE)</f>
        <v>4425.666666666667</v>
      </c>
      <c r="AK31">
        <f>MEDIAN(AD:AD)</f>
        <v>1852</v>
      </c>
      <c r="AL31">
        <f>MAX(AE:AE)</f>
        <v>42775</v>
      </c>
    </row>
    <row r="32" spans="1:38" x14ac:dyDescent="0.25">
      <c r="A32" s="11" t="s">
        <v>38</v>
      </c>
      <c r="B32" s="13">
        <v>692</v>
      </c>
      <c r="C32" s="13">
        <v>5</v>
      </c>
      <c r="D32" s="13">
        <v>2824</v>
      </c>
      <c r="E32" s="13">
        <v>2759</v>
      </c>
      <c r="F32" s="13">
        <v>1</v>
      </c>
      <c r="G32" s="13">
        <v>110</v>
      </c>
      <c r="H32" s="13">
        <v>52</v>
      </c>
      <c r="I32" s="13">
        <v>52</v>
      </c>
      <c r="J32" s="12">
        <f t="shared" si="0"/>
        <v>0.15895953757225434</v>
      </c>
      <c r="K32" s="12">
        <f t="shared" si="1"/>
        <v>7.5144508670520235E-2</v>
      </c>
      <c r="L32" s="12">
        <f t="shared" si="2"/>
        <v>7.5144508670520235E-2</v>
      </c>
      <c r="M32" s="12">
        <f t="shared" si="3"/>
        <v>0.47272727272727272</v>
      </c>
      <c r="N32" s="12">
        <f t="shared" si="4"/>
        <v>0.47272727272727272</v>
      </c>
      <c r="O32" s="12">
        <f t="shared" si="5"/>
        <v>1</v>
      </c>
      <c r="P32" s="9">
        <v>1456</v>
      </c>
      <c r="Q32" s="10">
        <v>1456</v>
      </c>
      <c r="R32" s="16">
        <f t="shared" si="6"/>
        <v>0.51558073654390935</v>
      </c>
      <c r="S32" s="16">
        <f t="shared" si="7"/>
        <v>0.51558073654390935</v>
      </c>
      <c r="T32" s="5">
        <v>508</v>
      </c>
      <c r="U32" s="9">
        <v>176</v>
      </c>
      <c r="V32" s="10">
        <v>176</v>
      </c>
      <c r="W32" s="17">
        <f t="shared" si="8"/>
        <v>0.18412468285610728</v>
      </c>
      <c r="X32" s="17">
        <f t="shared" si="9"/>
        <v>6.3791228706052916E-2</v>
      </c>
      <c r="Y32" s="17">
        <f t="shared" si="10"/>
        <v>6.3791228706052916E-2</v>
      </c>
      <c r="Z32" s="17">
        <f t="shared" si="11"/>
        <v>0.34645669291338582</v>
      </c>
      <c r="AA32" s="17">
        <f t="shared" si="12"/>
        <v>0.34645669291338582</v>
      </c>
      <c r="AB32" s="17">
        <f t="shared" si="13"/>
        <v>1</v>
      </c>
      <c r="AC32" s="5">
        <v>550</v>
      </c>
      <c r="AD32" s="5">
        <v>707</v>
      </c>
      <c r="AE32" s="5">
        <v>708</v>
      </c>
    </row>
    <row r="33" spans="1:31" x14ac:dyDescent="0.25">
      <c r="A33" s="11" t="s">
        <v>39</v>
      </c>
      <c r="B33" s="13">
        <v>693</v>
      </c>
      <c r="C33" s="13">
        <v>6</v>
      </c>
      <c r="D33" s="13">
        <v>5979</v>
      </c>
      <c r="E33" s="13">
        <v>2798</v>
      </c>
      <c r="F33" s="13">
        <v>1</v>
      </c>
      <c r="G33" s="13">
        <v>114</v>
      </c>
      <c r="H33" s="13">
        <v>56</v>
      </c>
      <c r="I33" s="13">
        <v>56</v>
      </c>
      <c r="J33" s="12">
        <f t="shared" si="0"/>
        <v>0.16450216450216451</v>
      </c>
      <c r="K33" s="12">
        <f t="shared" si="1"/>
        <v>8.0808080808080815E-2</v>
      </c>
      <c r="L33" s="12">
        <f t="shared" si="2"/>
        <v>8.0808080808080815E-2</v>
      </c>
      <c r="M33" s="12">
        <f t="shared" si="3"/>
        <v>0.49122807017543857</v>
      </c>
      <c r="N33" s="12">
        <f t="shared" si="4"/>
        <v>0.49122807017543857</v>
      </c>
      <c r="O33" s="12">
        <f t="shared" si="5"/>
        <v>1</v>
      </c>
      <c r="P33" s="9">
        <v>4608</v>
      </c>
      <c r="Q33" s="10">
        <v>4608</v>
      </c>
      <c r="R33" s="16">
        <f t="shared" si="6"/>
        <v>0.77069744104365279</v>
      </c>
      <c r="S33" s="16">
        <f t="shared" si="7"/>
        <v>0.77069744104365279</v>
      </c>
      <c r="T33" s="5">
        <v>587</v>
      </c>
      <c r="U33" s="9">
        <v>255</v>
      </c>
      <c r="V33" s="10">
        <v>255</v>
      </c>
      <c r="W33" s="17">
        <f t="shared" si="8"/>
        <v>0.20979270907791278</v>
      </c>
      <c r="X33" s="17">
        <f t="shared" si="9"/>
        <v>9.1136526090064326E-2</v>
      </c>
      <c r="Y33" s="17">
        <f t="shared" si="10"/>
        <v>9.1136526090064326E-2</v>
      </c>
      <c r="Z33" s="17">
        <f t="shared" si="11"/>
        <v>0.434412265758092</v>
      </c>
      <c r="AA33" s="17">
        <f t="shared" si="12"/>
        <v>0.434412265758092</v>
      </c>
      <c r="AB33" s="17">
        <f t="shared" si="13"/>
        <v>1</v>
      </c>
      <c r="AC33" s="5">
        <v>831</v>
      </c>
      <c r="AD33" s="5">
        <v>1203</v>
      </c>
      <c r="AE33" s="5">
        <v>1194</v>
      </c>
    </row>
    <row r="34" spans="1:31" x14ac:dyDescent="0.25">
      <c r="A34" s="11" t="s">
        <v>40</v>
      </c>
      <c r="B34" s="13">
        <v>693</v>
      </c>
      <c r="C34" s="13">
        <v>6</v>
      </c>
      <c r="D34" s="13">
        <v>9622</v>
      </c>
      <c r="E34" s="13">
        <v>2888</v>
      </c>
      <c r="F34" s="13">
        <v>1</v>
      </c>
      <c r="G34" s="13">
        <v>114</v>
      </c>
      <c r="H34" s="13">
        <v>56</v>
      </c>
      <c r="I34" s="13">
        <v>56</v>
      </c>
      <c r="J34" s="12">
        <f t="shared" si="0"/>
        <v>0.16450216450216451</v>
      </c>
      <c r="K34" s="12">
        <f t="shared" si="1"/>
        <v>8.0808080808080815E-2</v>
      </c>
      <c r="L34" s="12">
        <f t="shared" si="2"/>
        <v>8.0808080808080815E-2</v>
      </c>
      <c r="M34" s="12">
        <f t="shared" si="3"/>
        <v>0.49122807017543857</v>
      </c>
      <c r="N34" s="12">
        <f t="shared" si="4"/>
        <v>0.49122807017543857</v>
      </c>
      <c r="O34" s="12">
        <f t="shared" si="5"/>
        <v>1</v>
      </c>
      <c r="P34" s="9">
        <v>7472</v>
      </c>
      <c r="Q34" s="10">
        <v>7472</v>
      </c>
      <c r="R34" s="16">
        <f t="shared" si="6"/>
        <v>0.77655373103304925</v>
      </c>
      <c r="S34" s="16">
        <f t="shared" si="7"/>
        <v>0.77655373103304925</v>
      </c>
      <c r="T34" s="5">
        <v>677</v>
      </c>
      <c r="U34" s="9">
        <v>345</v>
      </c>
      <c r="V34" s="10">
        <v>345</v>
      </c>
      <c r="W34" s="17">
        <f t="shared" si="8"/>
        <v>0.23441828254847646</v>
      </c>
      <c r="X34" s="17">
        <f t="shared" si="9"/>
        <v>0.11945983379501385</v>
      </c>
      <c r="Y34" s="17">
        <f t="shared" si="10"/>
        <v>0.11945983379501385</v>
      </c>
      <c r="Z34" s="17">
        <f t="shared" si="11"/>
        <v>0.50960118168389956</v>
      </c>
      <c r="AA34" s="17">
        <f t="shared" si="12"/>
        <v>0.50960118168389956</v>
      </c>
      <c r="AB34" s="17">
        <f t="shared" si="13"/>
        <v>1</v>
      </c>
      <c r="AC34" s="5">
        <v>1142</v>
      </c>
      <c r="AD34" s="5">
        <v>1852</v>
      </c>
      <c r="AE34" s="5">
        <v>1828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Gauss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2013-11-06T15:27:48Z</dcterms:modified>
</cp:coreProperties>
</file>