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202300"/>
  <mc:AlternateContent xmlns:mc="http://schemas.openxmlformats.org/markup-compatibility/2006">
    <mc:Choice Requires="x15">
      <x15ac:absPath xmlns:x15ac="http://schemas.microsoft.com/office/spreadsheetml/2010/11/ac" url="/Users/jomarmartinezjordas/Desktop/"/>
    </mc:Choice>
  </mc:AlternateContent>
  <xr:revisionPtr revIDLastSave="0" documentId="13_ncr:1_{A48A2021-C57F-AE43-985B-722FDDCEA8F0}" xr6:coauthVersionLast="47" xr6:coauthVersionMax="47" xr10:uidLastSave="{00000000-0000-0000-0000-000000000000}"/>
  <bookViews>
    <workbookView xWindow="0" yWindow="500" windowWidth="33600" windowHeight="20500" firstSheet="2" activeTab="8" xr2:uid="{18F42FAE-2B03-EA47-98F4-E9A4CDF4AC60}"/>
  </bookViews>
  <sheets>
    <sheet name="Navigation" sheetId="1" r:id="rId1"/>
    <sheet name="Common Functions Used" sheetId="2" r:id="rId2"/>
    <sheet name="Uncleaned_DS_jobs" sheetId="10" r:id="rId3"/>
    <sheet name="cleaned" sheetId="12" r:id="rId4"/>
    <sheet name="lookup" sheetId="11" r:id="rId5"/>
    <sheet name="scratch" sheetId="13" r:id="rId6"/>
    <sheet name="summary" sheetId="16" r:id="rId7"/>
    <sheet name="laptopData" sheetId="17" r:id="rId8"/>
    <sheet name="cleaned2" sheetId="19" r:id="rId9"/>
    <sheet name="scratch2" sheetId="20" r:id="rId10"/>
    <sheet name="summary2" sheetId="22" r:id="rId11"/>
    <sheet name="lookup2" sheetId="21" r:id="rId12"/>
  </sheets>
  <definedNames>
    <definedName name="_xlnm._FilterDatabase" localSheetId="3" hidden="1">cleaned!$A$1:$U$674</definedName>
    <definedName name="_xlnm._FilterDatabase" localSheetId="8" hidden="1">cleaned2!$A$1:$O$1274</definedName>
    <definedName name="_xlnm._FilterDatabase" localSheetId="7" hidden="1">laptopData!$A$1:$M$21</definedName>
    <definedName name="_xlnm._FilterDatabase" localSheetId="2" hidden="1">Uncleaned_DS_jobs!$A$1:$O$674</definedName>
    <definedName name="company">cleaned!$J$2:$J$674</definedName>
    <definedName name="job_title">cleaned!$B$2:$B$674</definedName>
    <definedName name="state">cleaned!$L$2:$L$674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20" l="1" a="1"/>
  <c r="A3" i="20" s="1"/>
  <c r="P3" i="19"/>
  <c r="Q3" i="19"/>
  <c r="P4" i="19"/>
  <c r="Q4" i="19"/>
  <c r="P5" i="19"/>
  <c r="Q5" i="19"/>
  <c r="P6" i="19"/>
  <c r="Q6" i="19"/>
  <c r="P7" i="19"/>
  <c r="Q7" i="19"/>
  <c r="P8" i="19"/>
  <c r="Q8" i="19"/>
  <c r="P9" i="19"/>
  <c r="Q9" i="19"/>
  <c r="P10" i="19"/>
  <c r="Q10" i="19"/>
  <c r="P11" i="19"/>
  <c r="Q11" i="19"/>
  <c r="P12" i="19"/>
  <c r="Q12" i="19"/>
  <c r="P13" i="19"/>
  <c r="Q13" i="19"/>
  <c r="P14" i="19"/>
  <c r="Q14" i="19"/>
  <c r="P15" i="19"/>
  <c r="Q15" i="19"/>
  <c r="P16" i="19"/>
  <c r="Q16" i="19"/>
  <c r="P17" i="19"/>
  <c r="Q17" i="19"/>
  <c r="P18" i="19"/>
  <c r="Q18" i="19"/>
  <c r="P19" i="19"/>
  <c r="Q19" i="19"/>
  <c r="P20" i="19"/>
  <c r="Q20" i="19"/>
  <c r="P21" i="19"/>
  <c r="Q21" i="19"/>
  <c r="P22" i="19"/>
  <c r="Q22" i="19"/>
  <c r="P23" i="19"/>
  <c r="Q23" i="19"/>
  <c r="P24" i="19"/>
  <c r="Q24" i="19"/>
  <c r="P25" i="19"/>
  <c r="Q25" i="19"/>
  <c r="P26" i="19"/>
  <c r="Q26" i="19"/>
  <c r="P27" i="19"/>
  <c r="Q27" i="19"/>
  <c r="P28" i="19"/>
  <c r="Q28" i="19"/>
  <c r="P29" i="19"/>
  <c r="Q29" i="19"/>
  <c r="P30" i="19"/>
  <c r="Q30" i="19"/>
  <c r="P31" i="19"/>
  <c r="Q31" i="19"/>
  <c r="P32" i="19"/>
  <c r="Q32" i="19"/>
  <c r="P33" i="19"/>
  <c r="Q33" i="19"/>
  <c r="P34" i="19"/>
  <c r="Q34" i="19"/>
  <c r="P35" i="19"/>
  <c r="Q35" i="19"/>
  <c r="P36" i="19"/>
  <c r="Q36" i="19"/>
  <c r="P37" i="19"/>
  <c r="Q37" i="19"/>
  <c r="P38" i="19"/>
  <c r="Q38" i="19"/>
  <c r="P39" i="19"/>
  <c r="Q39" i="19"/>
  <c r="P40" i="19"/>
  <c r="Q40" i="19"/>
  <c r="P41" i="19"/>
  <c r="Q41" i="19"/>
  <c r="P42" i="19"/>
  <c r="Q42" i="19"/>
  <c r="P43" i="19"/>
  <c r="Q43" i="19"/>
  <c r="P44" i="19"/>
  <c r="Q44" i="19"/>
  <c r="P45" i="19"/>
  <c r="Q45" i="19"/>
  <c r="P46" i="19"/>
  <c r="Q46" i="19"/>
  <c r="P47" i="19"/>
  <c r="Q47" i="19"/>
  <c r="P48" i="19"/>
  <c r="Q48" i="19"/>
  <c r="P49" i="19"/>
  <c r="Q49" i="19"/>
  <c r="P50" i="19"/>
  <c r="Q50" i="19"/>
  <c r="P51" i="19"/>
  <c r="Q51" i="19"/>
  <c r="P52" i="19"/>
  <c r="Q52" i="19"/>
  <c r="P53" i="19"/>
  <c r="Q53" i="19"/>
  <c r="P54" i="19"/>
  <c r="Q54" i="19"/>
  <c r="P55" i="19"/>
  <c r="Q55" i="19"/>
  <c r="P56" i="19"/>
  <c r="Q56" i="19"/>
  <c r="P57" i="19"/>
  <c r="Q57" i="19"/>
  <c r="P58" i="19"/>
  <c r="Q58" i="19"/>
  <c r="P59" i="19"/>
  <c r="Q59" i="19"/>
  <c r="P60" i="19"/>
  <c r="Q60" i="19"/>
  <c r="P61" i="19"/>
  <c r="Q61" i="19"/>
  <c r="P62" i="19"/>
  <c r="Q62" i="19"/>
  <c r="P63" i="19"/>
  <c r="Q63" i="19"/>
  <c r="P64" i="19"/>
  <c r="Q64" i="19"/>
  <c r="P65" i="19"/>
  <c r="Q65" i="19"/>
  <c r="P66" i="19"/>
  <c r="Q66" i="19"/>
  <c r="P67" i="19"/>
  <c r="Q67" i="19"/>
  <c r="P68" i="19"/>
  <c r="Q68" i="19"/>
  <c r="P69" i="19"/>
  <c r="Q69" i="19"/>
  <c r="P70" i="19"/>
  <c r="Q70" i="19"/>
  <c r="P71" i="19"/>
  <c r="Q71" i="19"/>
  <c r="P72" i="19"/>
  <c r="Q72" i="19"/>
  <c r="P73" i="19"/>
  <c r="Q73" i="19"/>
  <c r="P74" i="19"/>
  <c r="Q74" i="19"/>
  <c r="P75" i="19"/>
  <c r="Q75" i="19"/>
  <c r="P76" i="19"/>
  <c r="Q76" i="19"/>
  <c r="P77" i="19"/>
  <c r="Q77" i="19"/>
  <c r="P78" i="19"/>
  <c r="Q78" i="19"/>
  <c r="P79" i="19"/>
  <c r="Q79" i="19"/>
  <c r="P80" i="19"/>
  <c r="Q80" i="19"/>
  <c r="P81" i="19"/>
  <c r="Q81" i="19"/>
  <c r="P82" i="19"/>
  <c r="Q82" i="19"/>
  <c r="P83" i="19"/>
  <c r="Q83" i="19"/>
  <c r="P84" i="19"/>
  <c r="Q84" i="19"/>
  <c r="P85" i="19"/>
  <c r="Q85" i="19"/>
  <c r="P86" i="19"/>
  <c r="Q86" i="19"/>
  <c r="P87" i="19"/>
  <c r="Q87" i="19"/>
  <c r="P88" i="19"/>
  <c r="Q88" i="19"/>
  <c r="P89" i="19"/>
  <c r="Q89" i="19"/>
  <c r="P90" i="19"/>
  <c r="Q90" i="19"/>
  <c r="P91" i="19"/>
  <c r="Q91" i="19"/>
  <c r="P92" i="19"/>
  <c r="Q92" i="19"/>
  <c r="P93" i="19"/>
  <c r="Q93" i="19"/>
  <c r="P94" i="19"/>
  <c r="Q94" i="19"/>
  <c r="P95" i="19"/>
  <c r="Q95" i="19"/>
  <c r="P96" i="19"/>
  <c r="Q96" i="19"/>
  <c r="P97" i="19"/>
  <c r="Q97" i="19"/>
  <c r="P98" i="19"/>
  <c r="Q98" i="19"/>
  <c r="P99" i="19"/>
  <c r="Q99" i="19"/>
  <c r="P100" i="19"/>
  <c r="Q100" i="19"/>
  <c r="P101" i="19"/>
  <c r="Q101" i="19"/>
  <c r="P102" i="19"/>
  <c r="Q102" i="19"/>
  <c r="P103" i="19"/>
  <c r="Q103" i="19"/>
  <c r="P104" i="19"/>
  <c r="Q104" i="19"/>
  <c r="P105" i="19"/>
  <c r="Q105" i="19"/>
  <c r="P106" i="19"/>
  <c r="Q106" i="19"/>
  <c r="P107" i="19"/>
  <c r="Q107" i="19"/>
  <c r="P108" i="19"/>
  <c r="Q108" i="19"/>
  <c r="P109" i="19"/>
  <c r="Q109" i="19"/>
  <c r="P110" i="19"/>
  <c r="Q110" i="19"/>
  <c r="P111" i="19"/>
  <c r="Q111" i="19"/>
  <c r="P112" i="19"/>
  <c r="Q112" i="19"/>
  <c r="P113" i="19"/>
  <c r="Q113" i="19"/>
  <c r="P114" i="19"/>
  <c r="Q114" i="19"/>
  <c r="P115" i="19"/>
  <c r="Q115" i="19"/>
  <c r="P116" i="19"/>
  <c r="Q116" i="19"/>
  <c r="P117" i="19"/>
  <c r="Q117" i="19"/>
  <c r="P118" i="19"/>
  <c r="Q118" i="19"/>
  <c r="P119" i="19"/>
  <c r="Q119" i="19"/>
  <c r="P120" i="19"/>
  <c r="Q120" i="19"/>
  <c r="P121" i="19"/>
  <c r="Q121" i="19"/>
  <c r="P122" i="19"/>
  <c r="Q122" i="19"/>
  <c r="P123" i="19"/>
  <c r="Q123" i="19"/>
  <c r="P124" i="19"/>
  <c r="Q124" i="19"/>
  <c r="P125" i="19"/>
  <c r="Q125" i="19"/>
  <c r="P126" i="19"/>
  <c r="Q126" i="19"/>
  <c r="P127" i="19"/>
  <c r="Q127" i="19"/>
  <c r="P128" i="19"/>
  <c r="Q128" i="19"/>
  <c r="P129" i="19"/>
  <c r="Q129" i="19"/>
  <c r="P130" i="19"/>
  <c r="Q130" i="19"/>
  <c r="P131" i="19"/>
  <c r="Q131" i="19"/>
  <c r="P132" i="19"/>
  <c r="Q132" i="19"/>
  <c r="P133" i="19"/>
  <c r="Q133" i="19"/>
  <c r="P134" i="19"/>
  <c r="Q134" i="19"/>
  <c r="P135" i="19"/>
  <c r="Q135" i="19"/>
  <c r="P136" i="19"/>
  <c r="Q136" i="19"/>
  <c r="P137" i="19"/>
  <c r="Q137" i="19"/>
  <c r="P138" i="19"/>
  <c r="Q138" i="19"/>
  <c r="P139" i="19"/>
  <c r="Q139" i="19"/>
  <c r="P140" i="19"/>
  <c r="Q140" i="19"/>
  <c r="P141" i="19"/>
  <c r="Q141" i="19"/>
  <c r="P142" i="19"/>
  <c r="Q142" i="19"/>
  <c r="P143" i="19"/>
  <c r="Q143" i="19"/>
  <c r="P144" i="19"/>
  <c r="Q144" i="19"/>
  <c r="P145" i="19"/>
  <c r="Q145" i="19"/>
  <c r="P146" i="19"/>
  <c r="Q146" i="19"/>
  <c r="P147" i="19"/>
  <c r="Q147" i="19"/>
  <c r="P148" i="19"/>
  <c r="Q148" i="19"/>
  <c r="P149" i="19"/>
  <c r="Q149" i="19"/>
  <c r="P150" i="19"/>
  <c r="Q150" i="19"/>
  <c r="P151" i="19"/>
  <c r="Q151" i="19"/>
  <c r="P152" i="19"/>
  <c r="Q152" i="19"/>
  <c r="P153" i="19"/>
  <c r="Q153" i="19"/>
  <c r="P154" i="19"/>
  <c r="Q154" i="19"/>
  <c r="P155" i="19"/>
  <c r="Q155" i="19"/>
  <c r="P156" i="19"/>
  <c r="Q156" i="19"/>
  <c r="P157" i="19"/>
  <c r="Q157" i="19"/>
  <c r="P158" i="19"/>
  <c r="Q158" i="19"/>
  <c r="P159" i="19"/>
  <c r="Q159" i="19"/>
  <c r="P160" i="19"/>
  <c r="Q160" i="19"/>
  <c r="P161" i="19"/>
  <c r="Q161" i="19"/>
  <c r="P162" i="19"/>
  <c r="Q162" i="19"/>
  <c r="P163" i="19"/>
  <c r="Q163" i="19"/>
  <c r="P164" i="19"/>
  <c r="Q164" i="19"/>
  <c r="P165" i="19"/>
  <c r="Q165" i="19"/>
  <c r="P166" i="19"/>
  <c r="Q166" i="19"/>
  <c r="P167" i="19"/>
  <c r="Q167" i="19"/>
  <c r="P168" i="19"/>
  <c r="Q168" i="19"/>
  <c r="P169" i="19"/>
  <c r="Q169" i="19"/>
  <c r="P170" i="19"/>
  <c r="Q170" i="19"/>
  <c r="P171" i="19"/>
  <c r="Q171" i="19"/>
  <c r="P172" i="19"/>
  <c r="Q172" i="19"/>
  <c r="P173" i="19"/>
  <c r="Q173" i="19"/>
  <c r="P174" i="19"/>
  <c r="Q174" i="19"/>
  <c r="P175" i="19"/>
  <c r="Q175" i="19"/>
  <c r="P176" i="19"/>
  <c r="Q176" i="19"/>
  <c r="P177" i="19"/>
  <c r="Q177" i="19"/>
  <c r="P178" i="19"/>
  <c r="Q178" i="19"/>
  <c r="P179" i="19"/>
  <c r="Q179" i="19"/>
  <c r="P180" i="19"/>
  <c r="Q180" i="19"/>
  <c r="P181" i="19"/>
  <c r="Q181" i="19"/>
  <c r="P182" i="19"/>
  <c r="Q182" i="19"/>
  <c r="P183" i="19"/>
  <c r="Q183" i="19"/>
  <c r="P184" i="19"/>
  <c r="Q184" i="19"/>
  <c r="P185" i="19"/>
  <c r="Q185" i="19"/>
  <c r="P186" i="19"/>
  <c r="Q186" i="19"/>
  <c r="P187" i="19"/>
  <c r="Q187" i="19"/>
  <c r="P188" i="19"/>
  <c r="Q188" i="19"/>
  <c r="P189" i="19"/>
  <c r="Q189" i="19"/>
  <c r="P190" i="19"/>
  <c r="Q190" i="19"/>
  <c r="P191" i="19"/>
  <c r="Q191" i="19"/>
  <c r="P192" i="19"/>
  <c r="Q192" i="19"/>
  <c r="P193" i="19"/>
  <c r="Q193" i="19"/>
  <c r="P194" i="19"/>
  <c r="Q194" i="19"/>
  <c r="P195" i="19"/>
  <c r="Q195" i="19"/>
  <c r="P196" i="19"/>
  <c r="Q196" i="19"/>
  <c r="P197" i="19"/>
  <c r="Q197" i="19"/>
  <c r="P198" i="19"/>
  <c r="Q198" i="19"/>
  <c r="P199" i="19"/>
  <c r="Q199" i="19"/>
  <c r="P200" i="19"/>
  <c r="Q200" i="19"/>
  <c r="P201" i="19"/>
  <c r="Q201" i="19"/>
  <c r="P202" i="19"/>
  <c r="Q202" i="19"/>
  <c r="P203" i="19"/>
  <c r="Q203" i="19"/>
  <c r="P204" i="19"/>
  <c r="Q204" i="19"/>
  <c r="P205" i="19"/>
  <c r="Q205" i="19"/>
  <c r="P206" i="19"/>
  <c r="Q206" i="19"/>
  <c r="P207" i="19"/>
  <c r="Q207" i="19"/>
  <c r="P208" i="19"/>
  <c r="Q208" i="19"/>
  <c r="P209" i="19"/>
  <c r="Q209" i="19"/>
  <c r="P210" i="19"/>
  <c r="Q210" i="19"/>
  <c r="P211" i="19"/>
  <c r="Q211" i="19"/>
  <c r="P212" i="19"/>
  <c r="Q212" i="19"/>
  <c r="P213" i="19"/>
  <c r="Q213" i="19"/>
  <c r="P214" i="19"/>
  <c r="Q214" i="19"/>
  <c r="P215" i="19"/>
  <c r="Q215" i="19"/>
  <c r="P216" i="19"/>
  <c r="Q216" i="19"/>
  <c r="P217" i="19"/>
  <c r="Q217" i="19"/>
  <c r="P218" i="19"/>
  <c r="Q218" i="19"/>
  <c r="P219" i="19"/>
  <c r="Q219" i="19"/>
  <c r="P220" i="19"/>
  <c r="Q220" i="19"/>
  <c r="P221" i="19"/>
  <c r="Q221" i="19"/>
  <c r="P222" i="19"/>
  <c r="Q222" i="19"/>
  <c r="P223" i="19"/>
  <c r="Q223" i="19"/>
  <c r="P224" i="19"/>
  <c r="Q224" i="19"/>
  <c r="P225" i="19"/>
  <c r="Q225" i="19"/>
  <c r="P226" i="19"/>
  <c r="Q226" i="19"/>
  <c r="P227" i="19"/>
  <c r="Q227" i="19"/>
  <c r="P228" i="19"/>
  <c r="Q228" i="19"/>
  <c r="P229" i="19"/>
  <c r="Q229" i="19"/>
  <c r="P230" i="19"/>
  <c r="Q230" i="19"/>
  <c r="P231" i="19"/>
  <c r="Q231" i="19"/>
  <c r="P232" i="19"/>
  <c r="Q232" i="19"/>
  <c r="P233" i="19"/>
  <c r="Q233" i="19"/>
  <c r="P234" i="19"/>
  <c r="Q234" i="19"/>
  <c r="P235" i="19"/>
  <c r="Q235" i="19"/>
  <c r="P236" i="19"/>
  <c r="Q236" i="19"/>
  <c r="P237" i="19"/>
  <c r="Q237" i="19"/>
  <c r="P238" i="19"/>
  <c r="Q238" i="19"/>
  <c r="P239" i="19"/>
  <c r="Q239" i="19"/>
  <c r="P240" i="19"/>
  <c r="Q240" i="19"/>
  <c r="P241" i="19"/>
  <c r="Q241" i="19"/>
  <c r="P242" i="19"/>
  <c r="Q242" i="19"/>
  <c r="P243" i="19"/>
  <c r="Q243" i="19"/>
  <c r="P244" i="19"/>
  <c r="Q244" i="19"/>
  <c r="P245" i="19"/>
  <c r="Q245" i="19"/>
  <c r="P246" i="19"/>
  <c r="Q246" i="19"/>
  <c r="P247" i="19"/>
  <c r="Q247" i="19"/>
  <c r="P248" i="19"/>
  <c r="Q248" i="19"/>
  <c r="P249" i="19"/>
  <c r="Q249" i="19"/>
  <c r="P250" i="19"/>
  <c r="Q250" i="19"/>
  <c r="P251" i="19"/>
  <c r="Q251" i="19"/>
  <c r="P252" i="19"/>
  <c r="Q252" i="19"/>
  <c r="P253" i="19"/>
  <c r="Q253" i="19"/>
  <c r="P254" i="19"/>
  <c r="Q254" i="19"/>
  <c r="P255" i="19"/>
  <c r="Q255" i="19"/>
  <c r="P256" i="19"/>
  <c r="Q256" i="19"/>
  <c r="P257" i="19"/>
  <c r="Q257" i="19"/>
  <c r="P258" i="19"/>
  <c r="Q258" i="19"/>
  <c r="P259" i="19"/>
  <c r="Q259" i="19"/>
  <c r="P260" i="19"/>
  <c r="Q260" i="19"/>
  <c r="P261" i="19"/>
  <c r="Q261" i="19"/>
  <c r="P262" i="19"/>
  <c r="Q262" i="19"/>
  <c r="P263" i="19"/>
  <c r="Q263" i="19"/>
  <c r="P264" i="19"/>
  <c r="Q264" i="19"/>
  <c r="P265" i="19"/>
  <c r="Q265" i="19"/>
  <c r="P266" i="19"/>
  <c r="Q266" i="19"/>
  <c r="P267" i="19"/>
  <c r="Q267" i="19"/>
  <c r="P268" i="19"/>
  <c r="Q268" i="19"/>
  <c r="P269" i="19"/>
  <c r="Q269" i="19"/>
  <c r="P270" i="19"/>
  <c r="Q270" i="19"/>
  <c r="P271" i="19"/>
  <c r="Q271" i="19"/>
  <c r="P272" i="19"/>
  <c r="Q272" i="19"/>
  <c r="P273" i="19"/>
  <c r="Q273" i="19"/>
  <c r="P274" i="19"/>
  <c r="Q274" i="19"/>
  <c r="P275" i="19"/>
  <c r="Q275" i="19"/>
  <c r="P276" i="19"/>
  <c r="Q276" i="19"/>
  <c r="P277" i="19"/>
  <c r="Q277" i="19"/>
  <c r="P278" i="19"/>
  <c r="Q278" i="19"/>
  <c r="P279" i="19"/>
  <c r="Q279" i="19"/>
  <c r="P280" i="19"/>
  <c r="Q280" i="19"/>
  <c r="P281" i="19"/>
  <c r="Q281" i="19"/>
  <c r="P282" i="19"/>
  <c r="Q282" i="19"/>
  <c r="P283" i="19"/>
  <c r="Q283" i="19"/>
  <c r="P284" i="19"/>
  <c r="Q284" i="19"/>
  <c r="P285" i="19"/>
  <c r="Q285" i="19"/>
  <c r="P286" i="19"/>
  <c r="Q286" i="19"/>
  <c r="P287" i="19"/>
  <c r="Q287" i="19"/>
  <c r="P288" i="19"/>
  <c r="Q288" i="19"/>
  <c r="P289" i="19"/>
  <c r="Q289" i="19"/>
  <c r="P290" i="19"/>
  <c r="Q290" i="19"/>
  <c r="P291" i="19"/>
  <c r="Q291" i="19"/>
  <c r="P292" i="19"/>
  <c r="Q292" i="19"/>
  <c r="P293" i="19"/>
  <c r="Q293" i="19"/>
  <c r="P294" i="19"/>
  <c r="Q294" i="19"/>
  <c r="P295" i="19"/>
  <c r="Q295" i="19"/>
  <c r="P296" i="19"/>
  <c r="Q296" i="19"/>
  <c r="P297" i="19"/>
  <c r="Q297" i="19"/>
  <c r="P298" i="19"/>
  <c r="Q298" i="19"/>
  <c r="P299" i="19"/>
  <c r="Q299" i="19"/>
  <c r="P300" i="19"/>
  <c r="Q300" i="19"/>
  <c r="P301" i="19"/>
  <c r="Q301" i="19"/>
  <c r="P302" i="19"/>
  <c r="Q302" i="19"/>
  <c r="P303" i="19"/>
  <c r="Q303" i="19"/>
  <c r="P304" i="19"/>
  <c r="Q304" i="19"/>
  <c r="P305" i="19"/>
  <c r="Q305" i="19"/>
  <c r="P306" i="19"/>
  <c r="Q306" i="19"/>
  <c r="P307" i="19"/>
  <c r="Q307" i="19"/>
  <c r="P308" i="19"/>
  <c r="Q308" i="19"/>
  <c r="P309" i="19"/>
  <c r="Q309" i="19"/>
  <c r="P310" i="19"/>
  <c r="Q310" i="19"/>
  <c r="P311" i="19"/>
  <c r="Q311" i="19"/>
  <c r="P312" i="19"/>
  <c r="Q312" i="19"/>
  <c r="P313" i="19"/>
  <c r="Q313" i="19"/>
  <c r="P314" i="19"/>
  <c r="Q314" i="19"/>
  <c r="P315" i="19"/>
  <c r="Q315" i="19"/>
  <c r="P316" i="19"/>
  <c r="Q316" i="19"/>
  <c r="P317" i="19"/>
  <c r="Q317" i="19"/>
  <c r="P318" i="19"/>
  <c r="Q318" i="19"/>
  <c r="P319" i="19"/>
  <c r="Q319" i="19"/>
  <c r="P320" i="19"/>
  <c r="Q320" i="19"/>
  <c r="P321" i="19"/>
  <c r="Q321" i="19"/>
  <c r="P322" i="19"/>
  <c r="Q322" i="19"/>
  <c r="P323" i="19"/>
  <c r="Q323" i="19"/>
  <c r="P324" i="19"/>
  <c r="Q324" i="19"/>
  <c r="P325" i="19"/>
  <c r="Q325" i="19"/>
  <c r="P326" i="19"/>
  <c r="Q326" i="19"/>
  <c r="P327" i="19"/>
  <c r="Q327" i="19"/>
  <c r="P328" i="19"/>
  <c r="Q328" i="19"/>
  <c r="P329" i="19"/>
  <c r="Q329" i="19"/>
  <c r="P330" i="19"/>
  <c r="Q330" i="19"/>
  <c r="P331" i="19"/>
  <c r="Q331" i="19"/>
  <c r="P332" i="19"/>
  <c r="Q332" i="19"/>
  <c r="P333" i="19"/>
  <c r="Q333" i="19"/>
  <c r="P334" i="19"/>
  <c r="Q334" i="19"/>
  <c r="P335" i="19"/>
  <c r="Q335" i="19"/>
  <c r="P336" i="19"/>
  <c r="Q336" i="19"/>
  <c r="P337" i="19"/>
  <c r="Q337" i="19"/>
  <c r="P338" i="19"/>
  <c r="Q338" i="19"/>
  <c r="P339" i="19"/>
  <c r="Q339" i="19"/>
  <c r="P340" i="19"/>
  <c r="Q340" i="19"/>
  <c r="P341" i="19"/>
  <c r="Q341" i="19"/>
  <c r="P342" i="19"/>
  <c r="Q342" i="19"/>
  <c r="P343" i="19"/>
  <c r="Q343" i="19"/>
  <c r="P344" i="19"/>
  <c r="Q344" i="19"/>
  <c r="P345" i="19"/>
  <c r="Q345" i="19"/>
  <c r="P346" i="19"/>
  <c r="Q346" i="19"/>
  <c r="P347" i="19"/>
  <c r="Q347" i="19"/>
  <c r="P348" i="19"/>
  <c r="Q348" i="19"/>
  <c r="P349" i="19"/>
  <c r="Q349" i="19"/>
  <c r="P350" i="19"/>
  <c r="Q350" i="19"/>
  <c r="P351" i="19"/>
  <c r="Q351" i="19"/>
  <c r="P352" i="19"/>
  <c r="Q352" i="19"/>
  <c r="P353" i="19"/>
  <c r="Q353" i="19"/>
  <c r="P354" i="19"/>
  <c r="Q354" i="19"/>
  <c r="P355" i="19"/>
  <c r="Q355" i="19"/>
  <c r="P356" i="19"/>
  <c r="Q356" i="19"/>
  <c r="P357" i="19"/>
  <c r="Q357" i="19"/>
  <c r="P358" i="19"/>
  <c r="Q358" i="19"/>
  <c r="P359" i="19"/>
  <c r="Q359" i="19"/>
  <c r="P360" i="19"/>
  <c r="Q360" i="19"/>
  <c r="P361" i="19"/>
  <c r="Q361" i="19"/>
  <c r="P362" i="19"/>
  <c r="Q362" i="19"/>
  <c r="P363" i="19"/>
  <c r="Q363" i="19"/>
  <c r="P364" i="19"/>
  <c r="Q364" i="19"/>
  <c r="P365" i="19"/>
  <c r="Q365" i="19"/>
  <c r="P366" i="19"/>
  <c r="Q366" i="19"/>
  <c r="P367" i="19"/>
  <c r="Q367" i="19"/>
  <c r="P368" i="19"/>
  <c r="Q368" i="19"/>
  <c r="P369" i="19"/>
  <c r="Q369" i="19"/>
  <c r="P370" i="19"/>
  <c r="Q370" i="19"/>
  <c r="P371" i="19"/>
  <c r="Q371" i="19"/>
  <c r="P372" i="19"/>
  <c r="Q372" i="19"/>
  <c r="P373" i="19"/>
  <c r="Q373" i="19"/>
  <c r="P374" i="19"/>
  <c r="Q374" i="19"/>
  <c r="P375" i="19"/>
  <c r="Q375" i="19"/>
  <c r="P376" i="19"/>
  <c r="Q376" i="19"/>
  <c r="P377" i="19"/>
  <c r="Q377" i="19"/>
  <c r="P378" i="19"/>
  <c r="Q378" i="19"/>
  <c r="P379" i="19"/>
  <c r="Q379" i="19"/>
  <c r="P380" i="19"/>
  <c r="Q380" i="19"/>
  <c r="P381" i="19"/>
  <c r="Q381" i="19"/>
  <c r="P382" i="19"/>
  <c r="Q382" i="19"/>
  <c r="P383" i="19"/>
  <c r="Q383" i="19"/>
  <c r="P384" i="19"/>
  <c r="Q384" i="19"/>
  <c r="P385" i="19"/>
  <c r="Q385" i="19"/>
  <c r="P386" i="19"/>
  <c r="Q386" i="19"/>
  <c r="P387" i="19"/>
  <c r="Q387" i="19"/>
  <c r="P388" i="19"/>
  <c r="Q388" i="19"/>
  <c r="P389" i="19"/>
  <c r="Q389" i="19"/>
  <c r="P390" i="19"/>
  <c r="Q390" i="19"/>
  <c r="P391" i="19"/>
  <c r="Q391" i="19"/>
  <c r="P392" i="19"/>
  <c r="Q392" i="19"/>
  <c r="P393" i="19"/>
  <c r="Q393" i="19"/>
  <c r="P394" i="19"/>
  <c r="Q394" i="19"/>
  <c r="P395" i="19"/>
  <c r="Q395" i="19"/>
  <c r="P396" i="19"/>
  <c r="Q396" i="19"/>
  <c r="P397" i="19"/>
  <c r="Q397" i="19"/>
  <c r="P398" i="19"/>
  <c r="Q398" i="19"/>
  <c r="P399" i="19"/>
  <c r="Q399" i="19"/>
  <c r="P400" i="19"/>
  <c r="Q400" i="19"/>
  <c r="P401" i="19"/>
  <c r="Q401" i="19"/>
  <c r="P402" i="19"/>
  <c r="Q402" i="19"/>
  <c r="P403" i="19"/>
  <c r="Q403" i="19"/>
  <c r="P404" i="19"/>
  <c r="Q404" i="19"/>
  <c r="P405" i="19"/>
  <c r="Q405" i="19"/>
  <c r="P406" i="19"/>
  <c r="Q406" i="19"/>
  <c r="P407" i="19"/>
  <c r="Q407" i="19"/>
  <c r="P408" i="19"/>
  <c r="Q408" i="19"/>
  <c r="P409" i="19"/>
  <c r="Q409" i="19"/>
  <c r="P410" i="19"/>
  <c r="Q410" i="19"/>
  <c r="P411" i="19"/>
  <c r="Q411" i="19"/>
  <c r="P412" i="19"/>
  <c r="Q412" i="19"/>
  <c r="P413" i="19"/>
  <c r="Q413" i="19"/>
  <c r="P414" i="19"/>
  <c r="Q414" i="19"/>
  <c r="P415" i="19"/>
  <c r="Q415" i="19"/>
  <c r="P416" i="19"/>
  <c r="Q416" i="19"/>
  <c r="P417" i="19"/>
  <c r="Q417" i="19"/>
  <c r="P418" i="19"/>
  <c r="Q418" i="19"/>
  <c r="P419" i="19"/>
  <c r="Q419" i="19"/>
  <c r="P420" i="19"/>
  <c r="Q420" i="19"/>
  <c r="P421" i="19"/>
  <c r="Q421" i="19"/>
  <c r="P422" i="19"/>
  <c r="Q422" i="19"/>
  <c r="P423" i="19"/>
  <c r="Q423" i="19"/>
  <c r="P424" i="19"/>
  <c r="Q424" i="19"/>
  <c r="P425" i="19"/>
  <c r="Q425" i="19"/>
  <c r="P426" i="19"/>
  <c r="Q426" i="19"/>
  <c r="P427" i="19"/>
  <c r="Q427" i="19"/>
  <c r="P428" i="19"/>
  <c r="Q428" i="19"/>
  <c r="P429" i="19"/>
  <c r="Q429" i="19"/>
  <c r="P430" i="19"/>
  <c r="Q430" i="19"/>
  <c r="P431" i="19"/>
  <c r="Q431" i="19"/>
  <c r="P432" i="19"/>
  <c r="Q432" i="19"/>
  <c r="P433" i="19"/>
  <c r="Q433" i="19"/>
  <c r="P434" i="19"/>
  <c r="Q434" i="19"/>
  <c r="P435" i="19"/>
  <c r="Q435" i="19"/>
  <c r="P436" i="19"/>
  <c r="Q436" i="19"/>
  <c r="P437" i="19"/>
  <c r="Q437" i="19"/>
  <c r="P438" i="19"/>
  <c r="Q438" i="19"/>
  <c r="P439" i="19"/>
  <c r="Q439" i="19"/>
  <c r="P440" i="19"/>
  <c r="Q440" i="19"/>
  <c r="P441" i="19"/>
  <c r="Q441" i="19"/>
  <c r="P442" i="19"/>
  <c r="Q442" i="19"/>
  <c r="P443" i="19"/>
  <c r="Q443" i="19"/>
  <c r="P444" i="19"/>
  <c r="Q444" i="19"/>
  <c r="P445" i="19"/>
  <c r="Q445" i="19"/>
  <c r="P446" i="19"/>
  <c r="Q446" i="19"/>
  <c r="P447" i="19"/>
  <c r="Q447" i="19"/>
  <c r="P448" i="19"/>
  <c r="Q448" i="19"/>
  <c r="P449" i="19"/>
  <c r="Q449" i="19"/>
  <c r="P450" i="19"/>
  <c r="Q450" i="19"/>
  <c r="P451" i="19"/>
  <c r="Q451" i="19"/>
  <c r="P452" i="19"/>
  <c r="Q452" i="19"/>
  <c r="P453" i="19"/>
  <c r="Q453" i="19"/>
  <c r="P454" i="19"/>
  <c r="Q454" i="19"/>
  <c r="P455" i="19"/>
  <c r="Q455" i="19"/>
  <c r="P456" i="19"/>
  <c r="Q456" i="19"/>
  <c r="P457" i="19"/>
  <c r="Q457" i="19"/>
  <c r="P458" i="19"/>
  <c r="Q458" i="19"/>
  <c r="P459" i="19"/>
  <c r="Q459" i="19"/>
  <c r="P460" i="19"/>
  <c r="Q460" i="19"/>
  <c r="P461" i="19"/>
  <c r="Q461" i="19"/>
  <c r="P462" i="19"/>
  <c r="Q462" i="19"/>
  <c r="P463" i="19"/>
  <c r="Q463" i="19"/>
  <c r="P464" i="19"/>
  <c r="Q464" i="19"/>
  <c r="P465" i="19"/>
  <c r="Q465" i="19"/>
  <c r="P466" i="19"/>
  <c r="Q466" i="19"/>
  <c r="P467" i="19"/>
  <c r="Q467" i="19"/>
  <c r="P468" i="19"/>
  <c r="Q468" i="19"/>
  <c r="P469" i="19"/>
  <c r="Q469" i="19"/>
  <c r="P470" i="19"/>
  <c r="Q470" i="19"/>
  <c r="P471" i="19"/>
  <c r="Q471" i="19"/>
  <c r="P472" i="19"/>
  <c r="Q472" i="19"/>
  <c r="P473" i="19"/>
  <c r="Q473" i="19"/>
  <c r="P474" i="19"/>
  <c r="Q474" i="19"/>
  <c r="P475" i="19"/>
  <c r="Q475" i="19"/>
  <c r="P476" i="19"/>
  <c r="Q476" i="19"/>
  <c r="P477" i="19"/>
  <c r="Q477" i="19"/>
  <c r="P478" i="19"/>
  <c r="Q478" i="19"/>
  <c r="P479" i="19"/>
  <c r="Q479" i="19"/>
  <c r="P480" i="19"/>
  <c r="Q480" i="19"/>
  <c r="P481" i="19"/>
  <c r="Q481" i="19"/>
  <c r="P482" i="19"/>
  <c r="Q482" i="19"/>
  <c r="P483" i="19"/>
  <c r="Q483" i="19"/>
  <c r="P484" i="19"/>
  <c r="Q484" i="19"/>
  <c r="P485" i="19"/>
  <c r="Q485" i="19"/>
  <c r="P486" i="19"/>
  <c r="Q486" i="19"/>
  <c r="P487" i="19"/>
  <c r="Q487" i="19"/>
  <c r="P488" i="19"/>
  <c r="Q488" i="19"/>
  <c r="P489" i="19"/>
  <c r="Q489" i="19"/>
  <c r="P490" i="19"/>
  <c r="Q490" i="19"/>
  <c r="P491" i="19"/>
  <c r="Q491" i="19"/>
  <c r="P492" i="19"/>
  <c r="Q492" i="19"/>
  <c r="P493" i="19"/>
  <c r="Q493" i="19"/>
  <c r="P494" i="19"/>
  <c r="Q494" i="19"/>
  <c r="P495" i="19"/>
  <c r="Q495" i="19"/>
  <c r="P496" i="19"/>
  <c r="Q496" i="19"/>
  <c r="P497" i="19"/>
  <c r="Q497" i="19"/>
  <c r="P498" i="19"/>
  <c r="Q498" i="19"/>
  <c r="P499" i="19"/>
  <c r="Q499" i="19"/>
  <c r="P500" i="19"/>
  <c r="Q500" i="19"/>
  <c r="P501" i="19"/>
  <c r="Q501" i="19"/>
  <c r="P502" i="19"/>
  <c r="Q502" i="19"/>
  <c r="P503" i="19"/>
  <c r="Q503" i="19"/>
  <c r="P504" i="19"/>
  <c r="Q504" i="19"/>
  <c r="P505" i="19"/>
  <c r="Q505" i="19"/>
  <c r="P506" i="19"/>
  <c r="Q506" i="19"/>
  <c r="P507" i="19"/>
  <c r="Q507" i="19"/>
  <c r="P508" i="19"/>
  <c r="Q508" i="19"/>
  <c r="P509" i="19"/>
  <c r="Q509" i="19"/>
  <c r="P510" i="19"/>
  <c r="Q510" i="19"/>
  <c r="P511" i="19"/>
  <c r="Q511" i="19"/>
  <c r="P512" i="19"/>
  <c r="Q512" i="19"/>
  <c r="P513" i="19"/>
  <c r="Q513" i="19"/>
  <c r="P514" i="19"/>
  <c r="Q514" i="19"/>
  <c r="P515" i="19"/>
  <c r="Q515" i="19"/>
  <c r="P516" i="19"/>
  <c r="Q516" i="19"/>
  <c r="P517" i="19"/>
  <c r="Q517" i="19"/>
  <c r="P518" i="19"/>
  <c r="Q518" i="19"/>
  <c r="P519" i="19"/>
  <c r="Q519" i="19"/>
  <c r="P520" i="19"/>
  <c r="Q520" i="19"/>
  <c r="P521" i="19"/>
  <c r="Q521" i="19"/>
  <c r="P522" i="19"/>
  <c r="Q522" i="19"/>
  <c r="P523" i="19"/>
  <c r="Q523" i="19"/>
  <c r="P524" i="19"/>
  <c r="Q524" i="19"/>
  <c r="P525" i="19"/>
  <c r="Q525" i="19"/>
  <c r="P526" i="19"/>
  <c r="Q526" i="19"/>
  <c r="P527" i="19"/>
  <c r="Q527" i="19"/>
  <c r="P528" i="19"/>
  <c r="Q528" i="19"/>
  <c r="P529" i="19"/>
  <c r="Q529" i="19"/>
  <c r="P530" i="19"/>
  <c r="Q530" i="19"/>
  <c r="P531" i="19"/>
  <c r="Q531" i="19"/>
  <c r="P532" i="19"/>
  <c r="Q532" i="19"/>
  <c r="P533" i="19"/>
  <c r="Q533" i="19"/>
  <c r="P534" i="19"/>
  <c r="Q534" i="19"/>
  <c r="P535" i="19"/>
  <c r="Q535" i="19"/>
  <c r="P536" i="19"/>
  <c r="Q536" i="19"/>
  <c r="P537" i="19"/>
  <c r="Q537" i="19"/>
  <c r="P538" i="19"/>
  <c r="Q538" i="19"/>
  <c r="P539" i="19"/>
  <c r="Q539" i="19"/>
  <c r="P540" i="19"/>
  <c r="Q540" i="19"/>
  <c r="P541" i="19"/>
  <c r="Q541" i="19"/>
  <c r="P542" i="19"/>
  <c r="Q542" i="19"/>
  <c r="P543" i="19"/>
  <c r="Q543" i="19"/>
  <c r="P544" i="19"/>
  <c r="Q544" i="19"/>
  <c r="P545" i="19"/>
  <c r="Q545" i="19"/>
  <c r="P546" i="19"/>
  <c r="Q546" i="19"/>
  <c r="P547" i="19"/>
  <c r="Q547" i="19"/>
  <c r="P548" i="19"/>
  <c r="Q548" i="19"/>
  <c r="P549" i="19"/>
  <c r="Q549" i="19"/>
  <c r="P550" i="19"/>
  <c r="Q550" i="19"/>
  <c r="P551" i="19"/>
  <c r="Q551" i="19"/>
  <c r="P552" i="19"/>
  <c r="Q552" i="19"/>
  <c r="P553" i="19"/>
  <c r="Q553" i="19"/>
  <c r="P554" i="19"/>
  <c r="Q554" i="19"/>
  <c r="P555" i="19"/>
  <c r="Q555" i="19"/>
  <c r="P556" i="19"/>
  <c r="Q556" i="19"/>
  <c r="P557" i="19"/>
  <c r="Q557" i="19"/>
  <c r="P558" i="19"/>
  <c r="Q558" i="19"/>
  <c r="P559" i="19"/>
  <c r="Q559" i="19"/>
  <c r="P560" i="19"/>
  <c r="Q560" i="19"/>
  <c r="P561" i="19"/>
  <c r="Q561" i="19"/>
  <c r="P562" i="19"/>
  <c r="Q562" i="19"/>
  <c r="P563" i="19"/>
  <c r="Q563" i="19"/>
  <c r="P564" i="19"/>
  <c r="Q564" i="19"/>
  <c r="P565" i="19"/>
  <c r="Q565" i="19"/>
  <c r="P566" i="19"/>
  <c r="Q566" i="19"/>
  <c r="P567" i="19"/>
  <c r="Q567" i="19"/>
  <c r="P568" i="19"/>
  <c r="Q568" i="19"/>
  <c r="P569" i="19"/>
  <c r="Q569" i="19"/>
  <c r="P570" i="19"/>
  <c r="Q570" i="19"/>
  <c r="P571" i="19"/>
  <c r="Q571" i="19"/>
  <c r="P572" i="19"/>
  <c r="Q572" i="19"/>
  <c r="P573" i="19"/>
  <c r="Q573" i="19"/>
  <c r="P574" i="19"/>
  <c r="Q574" i="19"/>
  <c r="P575" i="19"/>
  <c r="Q575" i="19"/>
  <c r="P576" i="19"/>
  <c r="Q576" i="19"/>
  <c r="P577" i="19"/>
  <c r="Q577" i="19"/>
  <c r="P578" i="19"/>
  <c r="Q578" i="19"/>
  <c r="P579" i="19"/>
  <c r="Q579" i="19"/>
  <c r="P580" i="19"/>
  <c r="Q580" i="19"/>
  <c r="P581" i="19"/>
  <c r="Q581" i="19"/>
  <c r="P582" i="19"/>
  <c r="Q582" i="19"/>
  <c r="P583" i="19"/>
  <c r="Q583" i="19"/>
  <c r="P584" i="19"/>
  <c r="Q584" i="19"/>
  <c r="P585" i="19"/>
  <c r="Q585" i="19"/>
  <c r="P586" i="19"/>
  <c r="Q586" i="19"/>
  <c r="P587" i="19"/>
  <c r="Q587" i="19"/>
  <c r="P588" i="19"/>
  <c r="Q588" i="19"/>
  <c r="P589" i="19"/>
  <c r="Q589" i="19"/>
  <c r="P590" i="19"/>
  <c r="Q590" i="19"/>
  <c r="P591" i="19"/>
  <c r="Q591" i="19"/>
  <c r="P592" i="19"/>
  <c r="Q592" i="19"/>
  <c r="P593" i="19"/>
  <c r="Q593" i="19"/>
  <c r="P594" i="19"/>
  <c r="Q594" i="19"/>
  <c r="P595" i="19"/>
  <c r="Q595" i="19"/>
  <c r="P596" i="19"/>
  <c r="Q596" i="19"/>
  <c r="P597" i="19"/>
  <c r="Q597" i="19"/>
  <c r="P598" i="19"/>
  <c r="Q598" i="19"/>
  <c r="P599" i="19"/>
  <c r="Q599" i="19"/>
  <c r="P600" i="19"/>
  <c r="Q600" i="19"/>
  <c r="P601" i="19"/>
  <c r="Q601" i="19"/>
  <c r="P602" i="19"/>
  <c r="Q602" i="19"/>
  <c r="P603" i="19"/>
  <c r="Q603" i="19"/>
  <c r="P604" i="19"/>
  <c r="Q604" i="19"/>
  <c r="P605" i="19"/>
  <c r="Q605" i="19"/>
  <c r="P606" i="19"/>
  <c r="Q606" i="19"/>
  <c r="P607" i="19"/>
  <c r="Q607" i="19"/>
  <c r="P608" i="19"/>
  <c r="Q608" i="19"/>
  <c r="P609" i="19"/>
  <c r="Q609" i="19"/>
  <c r="P610" i="19"/>
  <c r="Q610" i="19"/>
  <c r="P611" i="19"/>
  <c r="Q611" i="19"/>
  <c r="P612" i="19"/>
  <c r="Q612" i="19"/>
  <c r="P613" i="19"/>
  <c r="Q613" i="19"/>
  <c r="P614" i="19"/>
  <c r="Q614" i="19"/>
  <c r="P615" i="19"/>
  <c r="Q615" i="19"/>
  <c r="P616" i="19"/>
  <c r="Q616" i="19"/>
  <c r="P617" i="19"/>
  <c r="Q617" i="19"/>
  <c r="P618" i="19"/>
  <c r="Q618" i="19"/>
  <c r="P619" i="19"/>
  <c r="Q619" i="19"/>
  <c r="P620" i="19"/>
  <c r="Q620" i="19"/>
  <c r="P621" i="19"/>
  <c r="Q621" i="19"/>
  <c r="P622" i="19"/>
  <c r="Q622" i="19"/>
  <c r="P623" i="19"/>
  <c r="Q623" i="19"/>
  <c r="P624" i="19"/>
  <c r="Q624" i="19"/>
  <c r="P625" i="19"/>
  <c r="Q625" i="19"/>
  <c r="P626" i="19"/>
  <c r="Q626" i="19"/>
  <c r="P627" i="19"/>
  <c r="Q627" i="19"/>
  <c r="P628" i="19"/>
  <c r="Q628" i="19"/>
  <c r="P629" i="19"/>
  <c r="Q629" i="19"/>
  <c r="P630" i="19"/>
  <c r="Q630" i="19"/>
  <c r="P631" i="19"/>
  <c r="Q631" i="19"/>
  <c r="P632" i="19"/>
  <c r="Q632" i="19"/>
  <c r="P633" i="19"/>
  <c r="Q633" i="19"/>
  <c r="P634" i="19"/>
  <c r="Q634" i="19"/>
  <c r="P635" i="19"/>
  <c r="Q635" i="19"/>
  <c r="P636" i="19"/>
  <c r="Q636" i="19"/>
  <c r="P637" i="19"/>
  <c r="Q637" i="19"/>
  <c r="P638" i="19"/>
  <c r="Q638" i="19"/>
  <c r="P639" i="19"/>
  <c r="Q639" i="19"/>
  <c r="P640" i="19"/>
  <c r="Q640" i="19"/>
  <c r="P641" i="19"/>
  <c r="Q641" i="19"/>
  <c r="P642" i="19"/>
  <c r="Q642" i="19"/>
  <c r="P643" i="19"/>
  <c r="Q643" i="19"/>
  <c r="P644" i="19"/>
  <c r="Q644" i="19"/>
  <c r="P645" i="19"/>
  <c r="Q645" i="19"/>
  <c r="P646" i="19"/>
  <c r="Q646" i="19"/>
  <c r="P647" i="19"/>
  <c r="Q647" i="19"/>
  <c r="P648" i="19"/>
  <c r="Q648" i="19"/>
  <c r="P649" i="19"/>
  <c r="Q649" i="19"/>
  <c r="P650" i="19"/>
  <c r="Q650" i="19"/>
  <c r="P651" i="19"/>
  <c r="Q651" i="19"/>
  <c r="P652" i="19"/>
  <c r="Q652" i="19"/>
  <c r="P653" i="19"/>
  <c r="Q653" i="19"/>
  <c r="P654" i="19"/>
  <c r="Q654" i="19"/>
  <c r="P655" i="19"/>
  <c r="Q655" i="19"/>
  <c r="P656" i="19"/>
  <c r="Q656" i="19"/>
  <c r="P657" i="19"/>
  <c r="Q657" i="19"/>
  <c r="P658" i="19"/>
  <c r="Q658" i="19"/>
  <c r="P659" i="19"/>
  <c r="Q659" i="19"/>
  <c r="P660" i="19"/>
  <c r="Q660" i="19"/>
  <c r="P661" i="19"/>
  <c r="Q661" i="19"/>
  <c r="P662" i="19"/>
  <c r="Q662" i="19"/>
  <c r="P663" i="19"/>
  <c r="Q663" i="19"/>
  <c r="P664" i="19"/>
  <c r="Q664" i="19"/>
  <c r="P665" i="19"/>
  <c r="Q665" i="19"/>
  <c r="P666" i="19"/>
  <c r="Q666" i="19"/>
  <c r="P667" i="19"/>
  <c r="Q667" i="19"/>
  <c r="P668" i="19"/>
  <c r="Q668" i="19"/>
  <c r="P669" i="19"/>
  <c r="Q669" i="19"/>
  <c r="P670" i="19"/>
  <c r="Q670" i="19"/>
  <c r="P671" i="19"/>
  <c r="Q671" i="19"/>
  <c r="P672" i="19"/>
  <c r="Q672" i="19"/>
  <c r="P673" i="19"/>
  <c r="Q673" i="19"/>
  <c r="P674" i="19"/>
  <c r="Q674" i="19"/>
  <c r="P675" i="19"/>
  <c r="Q675" i="19"/>
  <c r="P676" i="19"/>
  <c r="Q676" i="19"/>
  <c r="P677" i="19"/>
  <c r="Q677" i="19"/>
  <c r="P678" i="19"/>
  <c r="Q678" i="19"/>
  <c r="P679" i="19"/>
  <c r="Q679" i="19"/>
  <c r="P680" i="19"/>
  <c r="Q680" i="19"/>
  <c r="P681" i="19"/>
  <c r="Q681" i="19"/>
  <c r="P682" i="19"/>
  <c r="Q682" i="19"/>
  <c r="P683" i="19"/>
  <c r="Q683" i="19"/>
  <c r="P684" i="19"/>
  <c r="Q684" i="19"/>
  <c r="P685" i="19"/>
  <c r="Q685" i="19"/>
  <c r="P686" i="19"/>
  <c r="Q686" i="19"/>
  <c r="P687" i="19"/>
  <c r="Q687" i="19"/>
  <c r="P688" i="19"/>
  <c r="Q688" i="19"/>
  <c r="P689" i="19"/>
  <c r="Q689" i="19"/>
  <c r="P690" i="19"/>
  <c r="Q690" i="19"/>
  <c r="P691" i="19"/>
  <c r="Q691" i="19"/>
  <c r="P692" i="19"/>
  <c r="Q692" i="19"/>
  <c r="P693" i="19"/>
  <c r="Q693" i="19"/>
  <c r="P694" i="19"/>
  <c r="Q694" i="19"/>
  <c r="P695" i="19"/>
  <c r="Q695" i="19"/>
  <c r="P696" i="19"/>
  <c r="Q696" i="19"/>
  <c r="P697" i="19"/>
  <c r="Q697" i="19"/>
  <c r="P698" i="19"/>
  <c r="Q698" i="19"/>
  <c r="P699" i="19"/>
  <c r="Q699" i="19"/>
  <c r="P700" i="19"/>
  <c r="Q700" i="19"/>
  <c r="P701" i="19"/>
  <c r="Q701" i="19"/>
  <c r="P702" i="19"/>
  <c r="Q702" i="19"/>
  <c r="P703" i="19"/>
  <c r="Q703" i="19"/>
  <c r="P704" i="19"/>
  <c r="Q704" i="19"/>
  <c r="P705" i="19"/>
  <c r="Q705" i="19"/>
  <c r="P706" i="19"/>
  <c r="Q706" i="19"/>
  <c r="P707" i="19"/>
  <c r="Q707" i="19"/>
  <c r="P708" i="19"/>
  <c r="Q708" i="19"/>
  <c r="P709" i="19"/>
  <c r="Q709" i="19"/>
  <c r="P710" i="19"/>
  <c r="Q710" i="19"/>
  <c r="P711" i="19"/>
  <c r="Q711" i="19"/>
  <c r="P712" i="19"/>
  <c r="Q712" i="19"/>
  <c r="P713" i="19"/>
  <c r="Q713" i="19"/>
  <c r="P714" i="19"/>
  <c r="Q714" i="19"/>
  <c r="P715" i="19"/>
  <c r="Q715" i="19"/>
  <c r="P716" i="19"/>
  <c r="Q716" i="19"/>
  <c r="P717" i="19"/>
  <c r="Q717" i="19"/>
  <c r="P718" i="19"/>
  <c r="Q718" i="19"/>
  <c r="P719" i="19"/>
  <c r="Q719" i="19"/>
  <c r="P720" i="19"/>
  <c r="Q720" i="19"/>
  <c r="P721" i="19"/>
  <c r="Q721" i="19"/>
  <c r="P722" i="19"/>
  <c r="Q722" i="19"/>
  <c r="P723" i="19"/>
  <c r="Q723" i="19"/>
  <c r="P724" i="19"/>
  <c r="Q724" i="19"/>
  <c r="P725" i="19"/>
  <c r="Q725" i="19"/>
  <c r="P726" i="19"/>
  <c r="Q726" i="19"/>
  <c r="P727" i="19"/>
  <c r="Q727" i="19"/>
  <c r="P728" i="19"/>
  <c r="Q728" i="19"/>
  <c r="P729" i="19"/>
  <c r="Q729" i="19"/>
  <c r="P730" i="19"/>
  <c r="Q730" i="19"/>
  <c r="P731" i="19"/>
  <c r="Q731" i="19"/>
  <c r="P732" i="19"/>
  <c r="Q732" i="19"/>
  <c r="P733" i="19"/>
  <c r="Q733" i="19"/>
  <c r="P734" i="19"/>
  <c r="Q734" i="19"/>
  <c r="P735" i="19"/>
  <c r="Q735" i="19"/>
  <c r="P736" i="19"/>
  <c r="Q736" i="19"/>
  <c r="P737" i="19"/>
  <c r="Q737" i="19"/>
  <c r="P738" i="19"/>
  <c r="Q738" i="19"/>
  <c r="P739" i="19"/>
  <c r="Q739" i="19"/>
  <c r="P740" i="19"/>
  <c r="Q740" i="19"/>
  <c r="P741" i="19"/>
  <c r="Q741" i="19"/>
  <c r="P742" i="19"/>
  <c r="Q742" i="19"/>
  <c r="P743" i="19"/>
  <c r="Q743" i="19"/>
  <c r="P744" i="19"/>
  <c r="Q744" i="19"/>
  <c r="P745" i="19"/>
  <c r="Q745" i="19"/>
  <c r="P746" i="19"/>
  <c r="Q746" i="19"/>
  <c r="P747" i="19"/>
  <c r="Q747" i="19"/>
  <c r="P748" i="19"/>
  <c r="Q748" i="19"/>
  <c r="P749" i="19"/>
  <c r="Q749" i="19"/>
  <c r="P750" i="19"/>
  <c r="Q750" i="19"/>
  <c r="P751" i="19"/>
  <c r="Q751" i="19"/>
  <c r="P752" i="19"/>
  <c r="Q752" i="19"/>
  <c r="P753" i="19"/>
  <c r="Q753" i="19"/>
  <c r="P754" i="19"/>
  <c r="Q754" i="19"/>
  <c r="P755" i="19"/>
  <c r="Q755" i="19"/>
  <c r="P756" i="19"/>
  <c r="Q756" i="19"/>
  <c r="P757" i="19"/>
  <c r="Q757" i="19"/>
  <c r="P758" i="19"/>
  <c r="Q758" i="19"/>
  <c r="P759" i="19"/>
  <c r="Q759" i="19"/>
  <c r="P760" i="19"/>
  <c r="Q760" i="19"/>
  <c r="P761" i="19"/>
  <c r="Q761" i="19"/>
  <c r="P762" i="19"/>
  <c r="Q762" i="19"/>
  <c r="P763" i="19"/>
  <c r="Q763" i="19"/>
  <c r="P764" i="19"/>
  <c r="Q764" i="19"/>
  <c r="P765" i="19"/>
  <c r="Q765" i="19"/>
  <c r="P766" i="19"/>
  <c r="Q766" i="19"/>
  <c r="P767" i="19"/>
  <c r="Q767" i="19"/>
  <c r="P768" i="19"/>
  <c r="Q768" i="19"/>
  <c r="P769" i="19"/>
  <c r="Q769" i="19"/>
  <c r="P770" i="19"/>
  <c r="Q770" i="19"/>
  <c r="P771" i="19"/>
  <c r="Q771" i="19"/>
  <c r="P772" i="19"/>
  <c r="Q772" i="19"/>
  <c r="P773" i="19"/>
  <c r="Q773" i="19"/>
  <c r="P774" i="19"/>
  <c r="Q774" i="19"/>
  <c r="P775" i="19"/>
  <c r="Q775" i="19"/>
  <c r="P776" i="19"/>
  <c r="Q776" i="19"/>
  <c r="P777" i="19"/>
  <c r="Q777" i="19"/>
  <c r="P778" i="19"/>
  <c r="Q778" i="19"/>
  <c r="P779" i="19"/>
  <c r="Q779" i="19"/>
  <c r="P780" i="19"/>
  <c r="Q780" i="19"/>
  <c r="P781" i="19"/>
  <c r="Q781" i="19"/>
  <c r="P782" i="19"/>
  <c r="Q782" i="19"/>
  <c r="P783" i="19"/>
  <c r="Q783" i="19"/>
  <c r="P784" i="19"/>
  <c r="Q784" i="19"/>
  <c r="P785" i="19"/>
  <c r="Q785" i="19"/>
  <c r="P786" i="19"/>
  <c r="Q786" i="19"/>
  <c r="P787" i="19"/>
  <c r="Q787" i="19"/>
  <c r="P788" i="19"/>
  <c r="Q788" i="19"/>
  <c r="P789" i="19"/>
  <c r="Q789" i="19"/>
  <c r="P790" i="19"/>
  <c r="Q790" i="19"/>
  <c r="P791" i="19"/>
  <c r="Q791" i="19"/>
  <c r="P792" i="19"/>
  <c r="Q792" i="19"/>
  <c r="P793" i="19"/>
  <c r="Q793" i="19"/>
  <c r="P794" i="19"/>
  <c r="Q794" i="19"/>
  <c r="P795" i="19"/>
  <c r="Q795" i="19"/>
  <c r="P796" i="19"/>
  <c r="Q796" i="19"/>
  <c r="P797" i="19"/>
  <c r="Q797" i="19"/>
  <c r="P798" i="19"/>
  <c r="Q798" i="19"/>
  <c r="P799" i="19"/>
  <c r="Q799" i="19"/>
  <c r="P800" i="19"/>
  <c r="Q800" i="19"/>
  <c r="P801" i="19"/>
  <c r="Q801" i="19"/>
  <c r="P802" i="19"/>
  <c r="Q802" i="19"/>
  <c r="P803" i="19"/>
  <c r="Q803" i="19"/>
  <c r="P804" i="19"/>
  <c r="Q804" i="19"/>
  <c r="P805" i="19"/>
  <c r="Q805" i="19"/>
  <c r="P806" i="19"/>
  <c r="Q806" i="19"/>
  <c r="P807" i="19"/>
  <c r="Q807" i="19"/>
  <c r="P808" i="19"/>
  <c r="Q808" i="19"/>
  <c r="P809" i="19"/>
  <c r="Q809" i="19"/>
  <c r="P810" i="19"/>
  <c r="Q810" i="19"/>
  <c r="P811" i="19"/>
  <c r="Q811" i="19"/>
  <c r="P812" i="19"/>
  <c r="Q812" i="19"/>
  <c r="P813" i="19"/>
  <c r="Q813" i="19"/>
  <c r="P814" i="19"/>
  <c r="Q814" i="19"/>
  <c r="P815" i="19"/>
  <c r="Q815" i="19"/>
  <c r="P816" i="19"/>
  <c r="Q816" i="19"/>
  <c r="P817" i="19"/>
  <c r="Q817" i="19"/>
  <c r="P818" i="19"/>
  <c r="Q818" i="19"/>
  <c r="P819" i="19"/>
  <c r="Q819" i="19"/>
  <c r="P820" i="19"/>
  <c r="Q820" i="19"/>
  <c r="P821" i="19"/>
  <c r="Q821" i="19"/>
  <c r="P822" i="19"/>
  <c r="Q822" i="19"/>
  <c r="P823" i="19"/>
  <c r="Q823" i="19"/>
  <c r="P824" i="19"/>
  <c r="Q824" i="19"/>
  <c r="P825" i="19"/>
  <c r="Q825" i="19"/>
  <c r="P826" i="19"/>
  <c r="Q826" i="19"/>
  <c r="P827" i="19"/>
  <c r="Q827" i="19"/>
  <c r="P828" i="19"/>
  <c r="Q828" i="19"/>
  <c r="P829" i="19"/>
  <c r="Q829" i="19"/>
  <c r="P830" i="19"/>
  <c r="Q830" i="19"/>
  <c r="P831" i="19"/>
  <c r="Q831" i="19"/>
  <c r="P832" i="19"/>
  <c r="Q832" i="19"/>
  <c r="P833" i="19"/>
  <c r="Q833" i="19"/>
  <c r="P834" i="19"/>
  <c r="Q834" i="19"/>
  <c r="P835" i="19"/>
  <c r="Q835" i="19"/>
  <c r="P836" i="19"/>
  <c r="Q836" i="19"/>
  <c r="P837" i="19"/>
  <c r="Q837" i="19"/>
  <c r="P838" i="19"/>
  <c r="Q838" i="19"/>
  <c r="P839" i="19"/>
  <c r="Q839" i="19"/>
  <c r="P840" i="19"/>
  <c r="Q840" i="19"/>
  <c r="P841" i="19"/>
  <c r="Q841" i="19"/>
  <c r="P842" i="19"/>
  <c r="Q842" i="19"/>
  <c r="P843" i="19"/>
  <c r="Q843" i="19"/>
  <c r="P844" i="19"/>
  <c r="Q844" i="19"/>
  <c r="P845" i="19"/>
  <c r="Q845" i="19"/>
  <c r="P846" i="19"/>
  <c r="Q846" i="19"/>
  <c r="P847" i="19"/>
  <c r="Q847" i="19"/>
  <c r="P848" i="19"/>
  <c r="Q848" i="19"/>
  <c r="P849" i="19"/>
  <c r="Q849" i="19"/>
  <c r="P850" i="19"/>
  <c r="Q850" i="19"/>
  <c r="P851" i="19"/>
  <c r="Q851" i="19"/>
  <c r="P852" i="19"/>
  <c r="Q852" i="19"/>
  <c r="P853" i="19"/>
  <c r="Q853" i="19"/>
  <c r="P854" i="19"/>
  <c r="Q854" i="19"/>
  <c r="P855" i="19"/>
  <c r="Q855" i="19"/>
  <c r="P856" i="19"/>
  <c r="Q856" i="19"/>
  <c r="P857" i="19"/>
  <c r="Q857" i="19"/>
  <c r="P858" i="19"/>
  <c r="Q858" i="19"/>
  <c r="P859" i="19"/>
  <c r="Q859" i="19"/>
  <c r="P860" i="19"/>
  <c r="Q860" i="19"/>
  <c r="P861" i="19"/>
  <c r="Q861" i="19"/>
  <c r="P862" i="19"/>
  <c r="Q862" i="19"/>
  <c r="P863" i="19"/>
  <c r="Q863" i="19"/>
  <c r="P864" i="19"/>
  <c r="Q864" i="19"/>
  <c r="P865" i="19"/>
  <c r="Q865" i="19"/>
  <c r="P866" i="19"/>
  <c r="Q866" i="19"/>
  <c r="P867" i="19"/>
  <c r="Q867" i="19"/>
  <c r="P868" i="19"/>
  <c r="Q868" i="19"/>
  <c r="P869" i="19"/>
  <c r="Q869" i="19"/>
  <c r="P870" i="19"/>
  <c r="Q870" i="19"/>
  <c r="P871" i="19"/>
  <c r="Q871" i="19"/>
  <c r="P872" i="19"/>
  <c r="Q872" i="19"/>
  <c r="P873" i="19"/>
  <c r="Q873" i="19"/>
  <c r="P874" i="19"/>
  <c r="Q874" i="19"/>
  <c r="P875" i="19"/>
  <c r="Q875" i="19"/>
  <c r="P876" i="19"/>
  <c r="Q876" i="19"/>
  <c r="P877" i="19"/>
  <c r="Q877" i="19"/>
  <c r="P878" i="19"/>
  <c r="Q878" i="19"/>
  <c r="P879" i="19"/>
  <c r="Q879" i="19"/>
  <c r="P880" i="19"/>
  <c r="Q880" i="19"/>
  <c r="P881" i="19"/>
  <c r="Q881" i="19"/>
  <c r="P882" i="19"/>
  <c r="Q882" i="19"/>
  <c r="P883" i="19"/>
  <c r="Q883" i="19"/>
  <c r="P884" i="19"/>
  <c r="Q884" i="19"/>
  <c r="P885" i="19"/>
  <c r="Q885" i="19"/>
  <c r="P886" i="19"/>
  <c r="Q886" i="19"/>
  <c r="P887" i="19"/>
  <c r="Q887" i="19"/>
  <c r="P888" i="19"/>
  <c r="Q888" i="19"/>
  <c r="P889" i="19"/>
  <c r="Q889" i="19"/>
  <c r="P890" i="19"/>
  <c r="Q890" i="19"/>
  <c r="P891" i="19"/>
  <c r="Q891" i="19"/>
  <c r="P892" i="19"/>
  <c r="Q892" i="19"/>
  <c r="P893" i="19"/>
  <c r="Q893" i="19"/>
  <c r="P894" i="19"/>
  <c r="Q894" i="19"/>
  <c r="P895" i="19"/>
  <c r="Q895" i="19"/>
  <c r="P896" i="19"/>
  <c r="Q896" i="19"/>
  <c r="P897" i="19"/>
  <c r="Q897" i="19"/>
  <c r="P898" i="19"/>
  <c r="Q898" i="19"/>
  <c r="P899" i="19"/>
  <c r="Q899" i="19"/>
  <c r="P900" i="19"/>
  <c r="Q900" i="19"/>
  <c r="P901" i="19"/>
  <c r="Q901" i="19"/>
  <c r="P902" i="19"/>
  <c r="Q902" i="19"/>
  <c r="P903" i="19"/>
  <c r="Q903" i="19"/>
  <c r="P904" i="19"/>
  <c r="Q904" i="19"/>
  <c r="P905" i="19"/>
  <c r="Q905" i="19"/>
  <c r="P906" i="19"/>
  <c r="Q906" i="19"/>
  <c r="P907" i="19"/>
  <c r="Q907" i="19"/>
  <c r="P908" i="19"/>
  <c r="Q908" i="19"/>
  <c r="P909" i="19"/>
  <c r="Q909" i="19"/>
  <c r="P910" i="19"/>
  <c r="Q910" i="19"/>
  <c r="P911" i="19"/>
  <c r="Q911" i="19"/>
  <c r="P912" i="19"/>
  <c r="Q912" i="19"/>
  <c r="P913" i="19"/>
  <c r="Q913" i="19"/>
  <c r="P914" i="19"/>
  <c r="Q914" i="19"/>
  <c r="P915" i="19"/>
  <c r="Q915" i="19"/>
  <c r="P916" i="19"/>
  <c r="Q916" i="19"/>
  <c r="P917" i="19"/>
  <c r="Q917" i="19"/>
  <c r="P918" i="19"/>
  <c r="Q918" i="19"/>
  <c r="P919" i="19"/>
  <c r="Q919" i="19"/>
  <c r="P920" i="19"/>
  <c r="Q920" i="19"/>
  <c r="P921" i="19"/>
  <c r="Q921" i="19"/>
  <c r="P922" i="19"/>
  <c r="Q922" i="19"/>
  <c r="P923" i="19"/>
  <c r="Q923" i="19"/>
  <c r="P924" i="19"/>
  <c r="Q924" i="19"/>
  <c r="P925" i="19"/>
  <c r="Q925" i="19"/>
  <c r="P926" i="19"/>
  <c r="Q926" i="19"/>
  <c r="P927" i="19"/>
  <c r="Q927" i="19"/>
  <c r="P928" i="19"/>
  <c r="Q928" i="19"/>
  <c r="P929" i="19"/>
  <c r="Q929" i="19"/>
  <c r="P930" i="19"/>
  <c r="Q930" i="19"/>
  <c r="P931" i="19"/>
  <c r="Q931" i="19"/>
  <c r="P932" i="19"/>
  <c r="Q932" i="19"/>
  <c r="P933" i="19"/>
  <c r="Q933" i="19"/>
  <c r="P934" i="19"/>
  <c r="Q934" i="19"/>
  <c r="P935" i="19"/>
  <c r="Q935" i="19"/>
  <c r="P936" i="19"/>
  <c r="Q936" i="19"/>
  <c r="P937" i="19"/>
  <c r="Q937" i="19"/>
  <c r="P938" i="19"/>
  <c r="Q938" i="19"/>
  <c r="P939" i="19"/>
  <c r="Q939" i="19"/>
  <c r="P940" i="19"/>
  <c r="Q940" i="19"/>
  <c r="P941" i="19"/>
  <c r="Q941" i="19"/>
  <c r="P942" i="19"/>
  <c r="Q942" i="19"/>
  <c r="P943" i="19"/>
  <c r="Q943" i="19"/>
  <c r="P944" i="19"/>
  <c r="Q944" i="19"/>
  <c r="P945" i="19"/>
  <c r="Q945" i="19"/>
  <c r="P946" i="19"/>
  <c r="Q946" i="19"/>
  <c r="P947" i="19"/>
  <c r="Q947" i="19"/>
  <c r="P948" i="19"/>
  <c r="Q948" i="19"/>
  <c r="P949" i="19"/>
  <c r="Q949" i="19"/>
  <c r="P950" i="19"/>
  <c r="Q950" i="19"/>
  <c r="P951" i="19"/>
  <c r="Q951" i="19"/>
  <c r="P952" i="19"/>
  <c r="Q952" i="19"/>
  <c r="P953" i="19"/>
  <c r="Q953" i="19"/>
  <c r="P954" i="19"/>
  <c r="Q954" i="19"/>
  <c r="P955" i="19"/>
  <c r="Q955" i="19"/>
  <c r="P956" i="19"/>
  <c r="Q956" i="19"/>
  <c r="P957" i="19"/>
  <c r="Q957" i="19"/>
  <c r="P958" i="19"/>
  <c r="Q958" i="19"/>
  <c r="P959" i="19"/>
  <c r="Q959" i="19"/>
  <c r="P960" i="19"/>
  <c r="Q960" i="19"/>
  <c r="P961" i="19"/>
  <c r="Q961" i="19"/>
  <c r="P962" i="19"/>
  <c r="Q962" i="19"/>
  <c r="P963" i="19"/>
  <c r="Q963" i="19"/>
  <c r="P964" i="19"/>
  <c r="Q964" i="19"/>
  <c r="P965" i="19"/>
  <c r="Q965" i="19"/>
  <c r="P966" i="19"/>
  <c r="Q966" i="19"/>
  <c r="P967" i="19"/>
  <c r="Q967" i="19"/>
  <c r="P968" i="19"/>
  <c r="Q968" i="19"/>
  <c r="P969" i="19"/>
  <c r="Q969" i="19"/>
  <c r="P970" i="19"/>
  <c r="Q970" i="19"/>
  <c r="P971" i="19"/>
  <c r="Q971" i="19"/>
  <c r="P972" i="19"/>
  <c r="Q972" i="19"/>
  <c r="P973" i="19"/>
  <c r="Q973" i="19"/>
  <c r="P974" i="19"/>
  <c r="Q974" i="19"/>
  <c r="P975" i="19"/>
  <c r="Q975" i="19"/>
  <c r="P976" i="19"/>
  <c r="Q976" i="19"/>
  <c r="P977" i="19"/>
  <c r="Q977" i="19"/>
  <c r="P978" i="19"/>
  <c r="Q978" i="19"/>
  <c r="P979" i="19"/>
  <c r="Q979" i="19"/>
  <c r="P980" i="19"/>
  <c r="Q980" i="19"/>
  <c r="P981" i="19"/>
  <c r="Q981" i="19"/>
  <c r="P982" i="19"/>
  <c r="Q982" i="19"/>
  <c r="P983" i="19"/>
  <c r="Q983" i="19"/>
  <c r="P984" i="19"/>
  <c r="Q984" i="19"/>
  <c r="P985" i="19"/>
  <c r="Q985" i="19"/>
  <c r="P986" i="19"/>
  <c r="Q986" i="19"/>
  <c r="P987" i="19"/>
  <c r="Q987" i="19"/>
  <c r="P988" i="19"/>
  <c r="Q988" i="19"/>
  <c r="P989" i="19"/>
  <c r="Q989" i="19"/>
  <c r="P990" i="19"/>
  <c r="Q990" i="19"/>
  <c r="P991" i="19"/>
  <c r="Q991" i="19"/>
  <c r="P992" i="19"/>
  <c r="Q992" i="19"/>
  <c r="P993" i="19"/>
  <c r="Q993" i="19"/>
  <c r="P994" i="19"/>
  <c r="Q994" i="19"/>
  <c r="P995" i="19"/>
  <c r="Q995" i="19"/>
  <c r="P996" i="19"/>
  <c r="Q996" i="19"/>
  <c r="P997" i="19"/>
  <c r="Q997" i="19"/>
  <c r="P998" i="19"/>
  <c r="Q998" i="19"/>
  <c r="P999" i="19"/>
  <c r="Q999" i="19"/>
  <c r="P1000" i="19"/>
  <c r="Q1000" i="19"/>
  <c r="P1001" i="19"/>
  <c r="Q1001" i="19"/>
  <c r="P1002" i="19"/>
  <c r="Q1002" i="19"/>
  <c r="P1003" i="19"/>
  <c r="Q1003" i="19"/>
  <c r="P1004" i="19"/>
  <c r="Q1004" i="19"/>
  <c r="P1005" i="19"/>
  <c r="Q1005" i="19"/>
  <c r="P1006" i="19"/>
  <c r="Q1006" i="19"/>
  <c r="P1007" i="19"/>
  <c r="Q1007" i="19"/>
  <c r="P1008" i="19"/>
  <c r="Q1008" i="19"/>
  <c r="P1009" i="19"/>
  <c r="Q1009" i="19"/>
  <c r="P1010" i="19"/>
  <c r="Q1010" i="19"/>
  <c r="P1011" i="19"/>
  <c r="Q1011" i="19"/>
  <c r="P1012" i="19"/>
  <c r="Q1012" i="19"/>
  <c r="P1013" i="19"/>
  <c r="Q1013" i="19"/>
  <c r="P1014" i="19"/>
  <c r="Q1014" i="19"/>
  <c r="P1015" i="19"/>
  <c r="Q1015" i="19"/>
  <c r="P1016" i="19"/>
  <c r="Q1016" i="19"/>
  <c r="P1017" i="19"/>
  <c r="Q1017" i="19"/>
  <c r="P1018" i="19"/>
  <c r="Q1018" i="19"/>
  <c r="P1019" i="19"/>
  <c r="Q1019" i="19"/>
  <c r="P1020" i="19"/>
  <c r="Q1020" i="19"/>
  <c r="P1021" i="19"/>
  <c r="Q1021" i="19"/>
  <c r="P1022" i="19"/>
  <c r="Q1022" i="19"/>
  <c r="P1023" i="19"/>
  <c r="Q1023" i="19"/>
  <c r="P1024" i="19"/>
  <c r="Q1024" i="19"/>
  <c r="P1025" i="19"/>
  <c r="Q1025" i="19"/>
  <c r="P1026" i="19"/>
  <c r="Q1026" i="19"/>
  <c r="P1027" i="19"/>
  <c r="Q1027" i="19"/>
  <c r="P1028" i="19"/>
  <c r="Q1028" i="19"/>
  <c r="P1029" i="19"/>
  <c r="Q1029" i="19"/>
  <c r="P1030" i="19"/>
  <c r="Q1030" i="19"/>
  <c r="P1031" i="19"/>
  <c r="Q1031" i="19"/>
  <c r="P1032" i="19"/>
  <c r="Q1032" i="19"/>
  <c r="P1033" i="19"/>
  <c r="Q1033" i="19"/>
  <c r="P1034" i="19"/>
  <c r="Q1034" i="19"/>
  <c r="P1035" i="19"/>
  <c r="Q1035" i="19"/>
  <c r="P1036" i="19"/>
  <c r="Q1036" i="19"/>
  <c r="P1037" i="19"/>
  <c r="Q1037" i="19"/>
  <c r="P1038" i="19"/>
  <c r="Q1038" i="19"/>
  <c r="P1039" i="19"/>
  <c r="Q1039" i="19"/>
  <c r="P1040" i="19"/>
  <c r="Q1040" i="19"/>
  <c r="P1041" i="19"/>
  <c r="Q1041" i="19"/>
  <c r="P1042" i="19"/>
  <c r="Q1042" i="19"/>
  <c r="P1043" i="19"/>
  <c r="Q1043" i="19"/>
  <c r="P1044" i="19"/>
  <c r="Q1044" i="19"/>
  <c r="P1045" i="19"/>
  <c r="Q1045" i="19"/>
  <c r="P1046" i="19"/>
  <c r="Q1046" i="19"/>
  <c r="P1047" i="19"/>
  <c r="Q1047" i="19"/>
  <c r="P1048" i="19"/>
  <c r="Q1048" i="19"/>
  <c r="P1049" i="19"/>
  <c r="Q1049" i="19"/>
  <c r="P1050" i="19"/>
  <c r="Q1050" i="19"/>
  <c r="P1051" i="19"/>
  <c r="Q1051" i="19"/>
  <c r="P1052" i="19"/>
  <c r="Q1052" i="19"/>
  <c r="P1053" i="19"/>
  <c r="Q1053" i="19"/>
  <c r="P1054" i="19"/>
  <c r="Q1054" i="19"/>
  <c r="P1055" i="19"/>
  <c r="Q1055" i="19"/>
  <c r="P1056" i="19"/>
  <c r="Q1056" i="19"/>
  <c r="P1057" i="19"/>
  <c r="Q1057" i="19"/>
  <c r="P1058" i="19"/>
  <c r="Q1058" i="19"/>
  <c r="P1059" i="19"/>
  <c r="Q1059" i="19"/>
  <c r="P1060" i="19"/>
  <c r="Q1060" i="19"/>
  <c r="P1061" i="19"/>
  <c r="Q1061" i="19"/>
  <c r="P1062" i="19"/>
  <c r="Q1062" i="19"/>
  <c r="P1063" i="19"/>
  <c r="Q1063" i="19"/>
  <c r="P1064" i="19"/>
  <c r="Q1064" i="19"/>
  <c r="P1065" i="19"/>
  <c r="Q1065" i="19"/>
  <c r="P1066" i="19"/>
  <c r="Q1066" i="19"/>
  <c r="P1067" i="19"/>
  <c r="Q1067" i="19"/>
  <c r="P1068" i="19"/>
  <c r="Q1068" i="19"/>
  <c r="P1069" i="19"/>
  <c r="Q1069" i="19"/>
  <c r="P1070" i="19"/>
  <c r="Q1070" i="19"/>
  <c r="P1071" i="19"/>
  <c r="Q1071" i="19"/>
  <c r="P1072" i="19"/>
  <c r="Q1072" i="19"/>
  <c r="P1073" i="19"/>
  <c r="Q1073" i="19"/>
  <c r="P1074" i="19"/>
  <c r="Q1074" i="19"/>
  <c r="P1075" i="19"/>
  <c r="Q1075" i="19"/>
  <c r="P1076" i="19"/>
  <c r="Q1076" i="19"/>
  <c r="P1077" i="19"/>
  <c r="Q1077" i="19"/>
  <c r="P1078" i="19"/>
  <c r="Q1078" i="19"/>
  <c r="P1079" i="19"/>
  <c r="Q1079" i="19"/>
  <c r="P1080" i="19"/>
  <c r="Q1080" i="19"/>
  <c r="P1081" i="19"/>
  <c r="Q1081" i="19"/>
  <c r="P1082" i="19"/>
  <c r="Q1082" i="19"/>
  <c r="P1083" i="19"/>
  <c r="Q1083" i="19"/>
  <c r="P1084" i="19"/>
  <c r="Q1084" i="19"/>
  <c r="P1085" i="19"/>
  <c r="Q1085" i="19"/>
  <c r="P1086" i="19"/>
  <c r="Q1086" i="19"/>
  <c r="P1087" i="19"/>
  <c r="Q1087" i="19"/>
  <c r="P1088" i="19"/>
  <c r="Q1088" i="19"/>
  <c r="P1089" i="19"/>
  <c r="Q1089" i="19"/>
  <c r="P1090" i="19"/>
  <c r="Q1090" i="19"/>
  <c r="P1091" i="19"/>
  <c r="Q1091" i="19"/>
  <c r="P1092" i="19"/>
  <c r="Q1092" i="19"/>
  <c r="P1093" i="19"/>
  <c r="Q1093" i="19"/>
  <c r="P1094" i="19"/>
  <c r="Q1094" i="19"/>
  <c r="P1095" i="19"/>
  <c r="Q1095" i="19"/>
  <c r="P1096" i="19"/>
  <c r="Q1096" i="19"/>
  <c r="P1097" i="19"/>
  <c r="Q1097" i="19"/>
  <c r="P1098" i="19"/>
  <c r="Q1098" i="19"/>
  <c r="P1099" i="19"/>
  <c r="Q1099" i="19"/>
  <c r="P1100" i="19"/>
  <c r="Q1100" i="19"/>
  <c r="P1101" i="19"/>
  <c r="Q1101" i="19"/>
  <c r="P1102" i="19"/>
  <c r="Q1102" i="19"/>
  <c r="P1103" i="19"/>
  <c r="Q1103" i="19"/>
  <c r="P1104" i="19"/>
  <c r="Q1104" i="19"/>
  <c r="P1105" i="19"/>
  <c r="Q1105" i="19"/>
  <c r="P1106" i="19"/>
  <c r="Q1106" i="19"/>
  <c r="P1107" i="19"/>
  <c r="Q1107" i="19"/>
  <c r="P1108" i="19"/>
  <c r="Q1108" i="19"/>
  <c r="P1109" i="19"/>
  <c r="Q1109" i="19"/>
  <c r="P1110" i="19"/>
  <c r="Q1110" i="19"/>
  <c r="P1111" i="19"/>
  <c r="Q1111" i="19"/>
  <c r="P1112" i="19"/>
  <c r="Q1112" i="19"/>
  <c r="P1113" i="19"/>
  <c r="Q1113" i="19"/>
  <c r="P1114" i="19"/>
  <c r="Q1114" i="19"/>
  <c r="P1115" i="19"/>
  <c r="Q1115" i="19"/>
  <c r="P1116" i="19"/>
  <c r="Q1116" i="19"/>
  <c r="P1117" i="19"/>
  <c r="Q1117" i="19"/>
  <c r="P1118" i="19"/>
  <c r="Q1118" i="19"/>
  <c r="P1119" i="19"/>
  <c r="Q1119" i="19"/>
  <c r="P1120" i="19"/>
  <c r="Q1120" i="19"/>
  <c r="P1121" i="19"/>
  <c r="Q1121" i="19"/>
  <c r="P1122" i="19"/>
  <c r="Q1122" i="19"/>
  <c r="P1123" i="19"/>
  <c r="Q1123" i="19"/>
  <c r="P1124" i="19"/>
  <c r="Q1124" i="19"/>
  <c r="P1125" i="19"/>
  <c r="Q1125" i="19"/>
  <c r="P1126" i="19"/>
  <c r="Q1126" i="19"/>
  <c r="P1127" i="19"/>
  <c r="Q1127" i="19"/>
  <c r="P1128" i="19"/>
  <c r="Q1128" i="19"/>
  <c r="P1129" i="19"/>
  <c r="Q1129" i="19"/>
  <c r="P1130" i="19"/>
  <c r="Q1130" i="19"/>
  <c r="P1131" i="19"/>
  <c r="Q1131" i="19"/>
  <c r="P1132" i="19"/>
  <c r="Q1132" i="19"/>
  <c r="P1133" i="19"/>
  <c r="Q1133" i="19"/>
  <c r="P1134" i="19"/>
  <c r="Q1134" i="19"/>
  <c r="P1135" i="19"/>
  <c r="Q1135" i="19"/>
  <c r="P1136" i="19"/>
  <c r="Q1136" i="19"/>
  <c r="P1137" i="19"/>
  <c r="Q1137" i="19"/>
  <c r="P1138" i="19"/>
  <c r="Q1138" i="19"/>
  <c r="P1139" i="19"/>
  <c r="Q1139" i="19"/>
  <c r="P1140" i="19"/>
  <c r="Q1140" i="19"/>
  <c r="P1141" i="19"/>
  <c r="Q1141" i="19"/>
  <c r="P1142" i="19"/>
  <c r="Q1142" i="19"/>
  <c r="P1143" i="19"/>
  <c r="Q1143" i="19"/>
  <c r="P1144" i="19"/>
  <c r="Q1144" i="19"/>
  <c r="P1145" i="19"/>
  <c r="Q1145" i="19"/>
  <c r="P1146" i="19"/>
  <c r="Q1146" i="19"/>
  <c r="P1147" i="19"/>
  <c r="Q1147" i="19"/>
  <c r="P1148" i="19"/>
  <c r="Q1148" i="19"/>
  <c r="P1149" i="19"/>
  <c r="Q1149" i="19"/>
  <c r="P1150" i="19"/>
  <c r="Q1150" i="19"/>
  <c r="P1151" i="19"/>
  <c r="Q1151" i="19"/>
  <c r="P1152" i="19"/>
  <c r="Q1152" i="19"/>
  <c r="P1153" i="19"/>
  <c r="Q1153" i="19"/>
  <c r="P1154" i="19"/>
  <c r="Q1154" i="19"/>
  <c r="P1155" i="19"/>
  <c r="Q1155" i="19"/>
  <c r="P1156" i="19"/>
  <c r="Q1156" i="19"/>
  <c r="P1157" i="19"/>
  <c r="Q1157" i="19"/>
  <c r="P1158" i="19"/>
  <c r="Q1158" i="19"/>
  <c r="P1159" i="19"/>
  <c r="Q1159" i="19"/>
  <c r="P1160" i="19"/>
  <c r="Q1160" i="19"/>
  <c r="P1161" i="19"/>
  <c r="Q1161" i="19"/>
  <c r="P1162" i="19"/>
  <c r="Q1162" i="19"/>
  <c r="P1163" i="19"/>
  <c r="Q1163" i="19"/>
  <c r="P1164" i="19"/>
  <c r="Q1164" i="19"/>
  <c r="P1165" i="19"/>
  <c r="Q1165" i="19"/>
  <c r="P1166" i="19"/>
  <c r="Q1166" i="19"/>
  <c r="P1167" i="19"/>
  <c r="Q1167" i="19"/>
  <c r="P1168" i="19"/>
  <c r="Q1168" i="19"/>
  <c r="P1169" i="19"/>
  <c r="Q1169" i="19"/>
  <c r="P1170" i="19"/>
  <c r="Q1170" i="19"/>
  <c r="P1171" i="19"/>
  <c r="Q1171" i="19"/>
  <c r="P1172" i="19"/>
  <c r="Q1172" i="19"/>
  <c r="P1173" i="19"/>
  <c r="Q1173" i="19"/>
  <c r="P1174" i="19"/>
  <c r="Q1174" i="19"/>
  <c r="P1175" i="19"/>
  <c r="Q1175" i="19"/>
  <c r="P1176" i="19"/>
  <c r="Q1176" i="19"/>
  <c r="P1177" i="19"/>
  <c r="Q1177" i="19"/>
  <c r="P1178" i="19"/>
  <c r="Q1178" i="19"/>
  <c r="P1179" i="19"/>
  <c r="Q1179" i="19"/>
  <c r="P1180" i="19"/>
  <c r="Q1180" i="19"/>
  <c r="P1181" i="19"/>
  <c r="Q1181" i="19"/>
  <c r="P1182" i="19"/>
  <c r="Q1182" i="19"/>
  <c r="P1183" i="19"/>
  <c r="Q1183" i="19"/>
  <c r="P1184" i="19"/>
  <c r="Q1184" i="19"/>
  <c r="P1185" i="19"/>
  <c r="Q1185" i="19"/>
  <c r="P1186" i="19"/>
  <c r="Q1186" i="19"/>
  <c r="P1187" i="19"/>
  <c r="Q1187" i="19"/>
  <c r="P1188" i="19"/>
  <c r="Q1188" i="19"/>
  <c r="P1189" i="19"/>
  <c r="Q1189" i="19"/>
  <c r="P1190" i="19"/>
  <c r="Q1190" i="19"/>
  <c r="P1191" i="19"/>
  <c r="Q1191" i="19"/>
  <c r="P1192" i="19"/>
  <c r="Q1192" i="19"/>
  <c r="P1193" i="19"/>
  <c r="Q1193" i="19"/>
  <c r="P1194" i="19"/>
  <c r="Q1194" i="19"/>
  <c r="P1195" i="19"/>
  <c r="Q1195" i="19"/>
  <c r="P1196" i="19"/>
  <c r="Q1196" i="19"/>
  <c r="P1197" i="19"/>
  <c r="Q1197" i="19"/>
  <c r="P1198" i="19"/>
  <c r="Q1198" i="19"/>
  <c r="P1199" i="19"/>
  <c r="Q1199" i="19"/>
  <c r="P1200" i="19"/>
  <c r="Q1200" i="19"/>
  <c r="P1201" i="19"/>
  <c r="Q1201" i="19"/>
  <c r="P1202" i="19"/>
  <c r="Q1202" i="19"/>
  <c r="P1203" i="19"/>
  <c r="Q1203" i="19"/>
  <c r="P1204" i="19"/>
  <c r="Q1204" i="19"/>
  <c r="P1205" i="19"/>
  <c r="Q1205" i="19"/>
  <c r="P1206" i="19"/>
  <c r="Q1206" i="19"/>
  <c r="P1207" i="19"/>
  <c r="Q1207" i="19"/>
  <c r="P1208" i="19"/>
  <c r="Q1208" i="19"/>
  <c r="P1209" i="19"/>
  <c r="Q1209" i="19"/>
  <c r="P1210" i="19"/>
  <c r="Q1210" i="19"/>
  <c r="P1211" i="19"/>
  <c r="Q1211" i="19"/>
  <c r="P1212" i="19"/>
  <c r="Q1212" i="19"/>
  <c r="P1213" i="19"/>
  <c r="Q1213" i="19"/>
  <c r="P1214" i="19"/>
  <c r="Q1214" i="19"/>
  <c r="P1215" i="19"/>
  <c r="Q1215" i="19"/>
  <c r="P1216" i="19"/>
  <c r="Q1216" i="19"/>
  <c r="P1217" i="19"/>
  <c r="Q1217" i="19"/>
  <c r="P1218" i="19"/>
  <c r="Q1218" i="19"/>
  <c r="P1219" i="19"/>
  <c r="Q1219" i="19"/>
  <c r="P1220" i="19"/>
  <c r="Q1220" i="19"/>
  <c r="P1221" i="19"/>
  <c r="Q1221" i="19"/>
  <c r="P1222" i="19"/>
  <c r="Q1222" i="19"/>
  <c r="P1223" i="19"/>
  <c r="Q1223" i="19"/>
  <c r="P1224" i="19"/>
  <c r="Q1224" i="19"/>
  <c r="P1225" i="19"/>
  <c r="Q1225" i="19"/>
  <c r="P1226" i="19"/>
  <c r="Q1226" i="19"/>
  <c r="P1227" i="19"/>
  <c r="Q1227" i="19"/>
  <c r="P1228" i="19"/>
  <c r="Q1228" i="19"/>
  <c r="P1229" i="19"/>
  <c r="Q1229" i="19"/>
  <c r="P1230" i="19"/>
  <c r="Q1230" i="19"/>
  <c r="P1231" i="19"/>
  <c r="Q1231" i="19"/>
  <c r="P1232" i="19"/>
  <c r="Q1232" i="19"/>
  <c r="P1233" i="19"/>
  <c r="Q1233" i="19"/>
  <c r="P1234" i="19"/>
  <c r="Q1234" i="19"/>
  <c r="P1235" i="19"/>
  <c r="Q1235" i="19"/>
  <c r="P1236" i="19"/>
  <c r="Q1236" i="19"/>
  <c r="P1237" i="19"/>
  <c r="Q1237" i="19"/>
  <c r="P1238" i="19"/>
  <c r="Q1238" i="19"/>
  <c r="P1239" i="19"/>
  <c r="Q1239" i="19"/>
  <c r="P1240" i="19"/>
  <c r="Q1240" i="19"/>
  <c r="P1241" i="19"/>
  <c r="Q1241" i="19"/>
  <c r="P1242" i="19"/>
  <c r="Q1242" i="19"/>
  <c r="P1243" i="19"/>
  <c r="Q1243" i="19"/>
  <c r="P1244" i="19"/>
  <c r="Q1244" i="19"/>
  <c r="P1245" i="19"/>
  <c r="Q1245" i="19"/>
  <c r="P1246" i="19"/>
  <c r="Q1246" i="19"/>
  <c r="P1247" i="19"/>
  <c r="Q1247" i="19"/>
  <c r="P1248" i="19"/>
  <c r="Q1248" i="19"/>
  <c r="P1249" i="19"/>
  <c r="Q1249" i="19"/>
  <c r="P1250" i="19"/>
  <c r="Q1250" i="19"/>
  <c r="P1251" i="19"/>
  <c r="Q1251" i="19"/>
  <c r="P1252" i="19"/>
  <c r="Q1252" i="19"/>
  <c r="P1253" i="19"/>
  <c r="Q1253" i="19"/>
  <c r="P1254" i="19"/>
  <c r="Q1254" i="19"/>
  <c r="P1255" i="19"/>
  <c r="Q1255" i="19"/>
  <c r="P1256" i="19"/>
  <c r="Q1256" i="19"/>
  <c r="P1257" i="19"/>
  <c r="Q1257" i="19"/>
  <c r="P1258" i="19"/>
  <c r="Q1258" i="19"/>
  <c r="P1259" i="19"/>
  <c r="Q1259" i="19"/>
  <c r="P1260" i="19"/>
  <c r="Q1260" i="19"/>
  <c r="P1261" i="19"/>
  <c r="Q1261" i="19"/>
  <c r="P1262" i="19"/>
  <c r="Q1262" i="19"/>
  <c r="P1263" i="19"/>
  <c r="Q1263" i="19"/>
  <c r="P1264" i="19"/>
  <c r="Q1264" i="19"/>
  <c r="P1265" i="19"/>
  <c r="Q1265" i="19"/>
  <c r="P1266" i="19"/>
  <c r="Q1266" i="19"/>
  <c r="P1267" i="19"/>
  <c r="Q1267" i="19"/>
  <c r="P1268" i="19"/>
  <c r="Q1268" i="19"/>
  <c r="P1269" i="19"/>
  <c r="Q1269" i="19"/>
  <c r="P1270" i="19"/>
  <c r="Q1270" i="19"/>
  <c r="P1271" i="19"/>
  <c r="Q1271" i="19"/>
  <c r="P1272" i="19"/>
  <c r="Q1272" i="19"/>
  <c r="P1273" i="19"/>
  <c r="Q1273" i="19"/>
  <c r="P1274" i="19"/>
  <c r="Q1274" i="19"/>
  <c r="Q2" i="19"/>
  <c r="P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1164" i="19"/>
  <c r="M1165" i="19"/>
  <c r="M1166" i="19"/>
  <c r="M1167" i="19"/>
  <c r="M1168" i="19"/>
  <c r="M1169" i="19"/>
  <c r="M1170" i="19"/>
  <c r="M1171" i="19"/>
  <c r="M1172" i="19"/>
  <c r="M1173" i="19"/>
  <c r="M1174" i="19"/>
  <c r="M1175" i="19"/>
  <c r="M1176" i="19"/>
  <c r="M1177" i="19"/>
  <c r="M1178" i="19"/>
  <c r="M1179" i="19"/>
  <c r="M1180" i="19"/>
  <c r="M1181" i="19"/>
  <c r="M1182" i="19"/>
  <c r="M1183" i="19"/>
  <c r="M1184" i="19"/>
  <c r="M1185" i="19"/>
  <c r="M1186" i="19"/>
  <c r="M1187" i="19"/>
  <c r="M1188" i="19"/>
  <c r="M1189" i="19"/>
  <c r="M1190" i="19"/>
  <c r="M1191" i="19"/>
  <c r="M1192" i="19"/>
  <c r="M1193" i="19"/>
  <c r="M1194" i="19"/>
  <c r="M1195" i="19"/>
  <c r="M1196" i="19"/>
  <c r="M1197" i="19"/>
  <c r="M1198" i="19"/>
  <c r="M1199" i="19"/>
  <c r="M1200" i="19"/>
  <c r="M1201" i="19"/>
  <c r="M1202" i="19"/>
  <c r="M1203" i="19"/>
  <c r="M1204" i="19"/>
  <c r="M1205" i="19"/>
  <c r="M1206" i="19"/>
  <c r="M1207" i="19"/>
  <c r="M1208" i="19"/>
  <c r="M1209" i="19"/>
  <c r="M1210" i="19"/>
  <c r="M1211" i="19"/>
  <c r="M1212" i="19"/>
  <c r="M1213" i="19"/>
  <c r="M1214" i="19"/>
  <c r="M1215" i="19"/>
  <c r="M1216" i="19"/>
  <c r="M1217" i="19"/>
  <c r="M1218" i="19"/>
  <c r="M1219" i="19"/>
  <c r="M1220" i="19"/>
  <c r="M1221" i="19"/>
  <c r="M1222" i="19"/>
  <c r="M1223" i="19"/>
  <c r="M1224" i="19"/>
  <c r="M1225" i="19"/>
  <c r="M1226" i="19"/>
  <c r="M1227" i="19"/>
  <c r="M1228" i="19"/>
  <c r="M1229" i="19"/>
  <c r="M1230" i="19"/>
  <c r="M1231" i="19"/>
  <c r="M1232" i="19"/>
  <c r="M1233" i="19"/>
  <c r="M1234" i="19"/>
  <c r="M1235" i="19"/>
  <c r="M1236" i="19"/>
  <c r="M1237" i="19"/>
  <c r="M1238" i="19"/>
  <c r="M1239" i="19"/>
  <c r="M1240" i="19"/>
  <c r="M1241" i="19"/>
  <c r="M1242" i="19"/>
  <c r="M1243" i="19"/>
  <c r="M1244" i="19"/>
  <c r="M1245" i="19"/>
  <c r="M1246" i="19"/>
  <c r="M1247" i="19"/>
  <c r="M1248" i="19"/>
  <c r="M1249" i="19"/>
  <c r="M1250" i="19"/>
  <c r="M1251" i="19"/>
  <c r="M1252" i="19"/>
  <c r="M1253" i="19"/>
  <c r="M1254" i="19"/>
  <c r="M1255" i="19"/>
  <c r="M1256" i="19"/>
  <c r="M1257" i="19"/>
  <c r="M1258" i="19"/>
  <c r="M1259" i="19"/>
  <c r="M1260" i="19"/>
  <c r="M1261" i="19"/>
  <c r="M1262" i="19"/>
  <c r="M1263" i="19"/>
  <c r="M1264" i="19"/>
  <c r="M1265" i="19"/>
  <c r="M1266" i="19"/>
  <c r="M1267" i="19"/>
  <c r="M1268" i="19"/>
  <c r="M1269" i="19"/>
  <c r="M1270" i="19"/>
  <c r="M1271" i="19"/>
  <c r="M1272" i="19"/>
  <c r="M1273" i="19"/>
  <c r="M1274" i="19"/>
  <c r="M2" i="19"/>
  <c r="G3" i="19"/>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8" i="19"/>
  <c r="G129" i="19"/>
  <c r="G130" i="19"/>
  <c r="G131" i="19"/>
  <c r="G132" i="19"/>
  <c r="G133" i="19"/>
  <c r="G134" i="19"/>
  <c r="G135" i="19"/>
  <c r="G136" i="19"/>
  <c r="G137" i="19"/>
  <c r="G138" i="19"/>
  <c r="G139" i="19"/>
  <c r="G140" i="19"/>
  <c r="G141" i="19"/>
  <c r="G142" i="19"/>
  <c r="G143" i="19"/>
  <c r="G144" i="19"/>
  <c r="G145" i="19"/>
  <c r="G146" i="19"/>
  <c r="G147" i="19"/>
  <c r="G148" i="19"/>
  <c r="G149" i="19"/>
  <c r="G150" i="19"/>
  <c r="G151" i="19"/>
  <c r="G152" i="19"/>
  <c r="G153" i="19"/>
  <c r="G154" i="19"/>
  <c r="G155" i="19"/>
  <c r="G156" i="19"/>
  <c r="G157" i="19"/>
  <c r="G158" i="19"/>
  <c r="G159" i="19"/>
  <c r="G160" i="19"/>
  <c r="G161" i="19"/>
  <c r="G162" i="19"/>
  <c r="G163" i="19"/>
  <c r="G164" i="19"/>
  <c r="G165" i="19"/>
  <c r="G166" i="19"/>
  <c r="G167" i="19"/>
  <c r="G168" i="19"/>
  <c r="G169" i="19"/>
  <c r="G170" i="19"/>
  <c r="G171" i="19"/>
  <c r="G172" i="19"/>
  <c r="G173" i="19"/>
  <c r="G174" i="19"/>
  <c r="G175" i="19"/>
  <c r="G176" i="19"/>
  <c r="G177" i="19"/>
  <c r="G178" i="19"/>
  <c r="G179" i="19"/>
  <c r="G180" i="19"/>
  <c r="G181" i="19"/>
  <c r="G182" i="19"/>
  <c r="G18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4" i="19"/>
  <c r="G295" i="19"/>
  <c r="G296" i="19"/>
  <c r="G297" i="19"/>
  <c r="G298" i="19"/>
  <c r="G299" i="19"/>
  <c r="G300" i="19"/>
  <c r="G301" i="19"/>
  <c r="G302" i="19"/>
  <c r="G303" i="19"/>
  <c r="G304" i="19"/>
  <c r="G305" i="19"/>
  <c r="G306"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G339" i="19"/>
  <c r="G340" i="19"/>
  <c r="G341" i="19"/>
  <c r="G342" i="19"/>
  <c r="G343"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3" i="19"/>
  <c r="G394" i="19"/>
  <c r="G395" i="19"/>
  <c r="G396" i="19"/>
  <c r="G397" i="19"/>
  <c r="G398" i="19"/>
  <c r="G399" i="19"/>
  <c r="G400" i="19"/>
  <c r="G401" i="19"/>
  <c r="G402" i="19"/>
  <c r="G403" i="19"/>
  <c r="G404" i="19"/>
  <c r="G405" i="19"/>
  <c r="G406" i="19"/>
  <c r="G407" i="19"/>
  <c r="G408" i="19"/>
  <c r="G409" i="19"/>
  <c r="G410" i="19"/>
  <c r="G411" i="19"/>
  <c r="G412" i="19"/>
  <c r="G413" i="19"/>
  <c r="G414" i="19"/>
  <c r="G415" i="19"/>
  <c r="G416" i="19"/>
  <c r="G417" i="19"/>
  <c r="G418" i="19"/>
  <c r="G419" i="19"/>
  <c r="G420" i="19"/>
  <c r="G421" i="19"/>
  <c r="G422" i="19"/>
  <c r="G423" i="19"/>
  <c r="G424" i="19"/>
  <c r="G425" i="19"/>
  <c r="G426" i="19"/>
  <c r="G427" i="19"/>
  <c r="G428" i="19"/>
  <c r="G429" i="19"/>
  <c r="G430" i="19"/>
  <c r="G431" i="19"/>
  <c r="G432" i="19"/>
  <c r="G433" i="19"/>
  <c r="G434" i="19"/>
  <c r="G435" i="19"/>
  <c r="G436" i="19"/>
  <c r="G437"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80" i="19"/>
  <c r="G481" i="19"/>
  <c r="G482" i="19"/>
  <c r="G483" i="19"/>
  <c r="G484" i="19"/>
  <c r="G485" i="19"/>
  <c r="G486" i="19"/>
  <c r="G487" i="19"/>
  <c r="G488" i="19"/>
  <c r="G489" i="19"/>
  <c r="G490" i="19"/>
  <c r="G491" i="19"/>
  <c r="G492" i="19"/>
  <c r="G493" i="19"/>
  <c r="G494" i="19"/>
  <c r="G495" i="19"/>
  <c r="G496" i="19"/>
  <c r="G497" i="19"/>
  <c r="G498" i="19"/>
  <c r="G499" i="19"/>
  <c r="G500" i="19"/>
  <c r="G501" i="19"/>
  <c r="G502" i="19"/>
  <c r="G503" i="19"/>
  <c r="G504" i="19"/>
  <c r="G505" i="19"/>
  <c r="G506" i="19"/>
  <c r="G507" i="19"/>
  <c r="G508" i="19"/>
  <c r="G509" i="19"/>
  <c r="G510" i="19"/>
  <c r="G511" i="19"/>
  <c r="G512" i="19"/>
  <c r="G513" i="19"/>
  <c r="G514" i="19"/>
  <c r="G515" i="19"/>
  <c r="G516" i="19"/>
  <c r="G517" i="19"/>
  <c r="G518" i="19"/>
  <c r="G519" i="19"/>
  <c r="G520" i="19"/>
  <c r="G521" i="19"/>
  <c r="G522" i="19"/>
  <c r="G523" i="19"/>
  <c r="G524" i="19"/>
  <c r="G525" i="19"/>
  <c r="G526" i="19"/>
  <c r="G527" i="19"/>
  <c r="G528" i="19"/>
  <c r="G529" i="19"/>
  <c r="G530" i="19"/>
  <c r="G531" i="19"/>
  <c r="G532" i="19"/>
  <c r="G533" i="19"/>
  <c r="G534" i="19"/>
  <c r="G535" i="19"/>
  <c r="G536" i="19"/>
  <c r="G537" i="19"/>
  <c r="G538" i="19"/>
  <c r="G539" i="19"/>
  <c r="G540" i="19"/>
  <c r="G541" i="19"/>
  <c r="G542" i="19"/>
  <c r="G543" i="19"/>
  <c r="G544" i="19"/>
  <c r="G545" i="19"/>
  <c r="G546" i="19"/>
  <c r="G547" i="19"/>
  <c r="G548" i="19"/>
  <c r="G549" i="19"/>
  <c r="G550" i="19"/>
  <c r="G551" i="19"/>
  <c r="G552" i="19"/>
  <c r="G553" i="19"/>
  <c r="G554" i="19"/>
  <c r="G555" i="19"/>
  <c r="G556" i="19"/>
  <c r="G557" i="19"/>
  <c r="G558" i="19"/>
  <c r="G559" i="19"/>
  <c r="G560" i="19"/>
  <c r="G561" i="19"/>
  <c r="G562" i="19"/>
  <c r="G563" i="19"/>
  <c r="G564" i="19"/>
  <c r="G565" i="19"/>
  <c r="G566" i="19"/>
  <c r="G567" i="19"/>
  <c r="G568" i="19"/>
  <c r="G569" i="19"/>
  <c r="G570" i="19"/>
  <c r="G571" i="19"/>
  <c r="G572" i="19"/>
  <c r="G573" i="19"/>
  <c r="G574" i="19"/>
  <c r="G575" i="19"/>
  <c r="G576" i="19"/>
  <c r="G577" i="19"/>
  <c r="G578" i="19"/>
  <c r="G579" i="19"/>
  <c r="G580" i="19"/>
  <c r="G581" i="19"/>
  <c r="G582" i="19"/>
  <c r="G583" i="19"/>
  <c r="G584" i="19"/>
  <c r="G585" i="19"/>
  <c r="G586" i="19"/>
  <c r="G587" i="19"/>
  <c r="G588" i="19"/>
  <c r="G589" i="19"/>
  <c r="G590" i="19"/>
  <c r="G591" i="19"/>
  <c r="G592" i="19"/>
  <c r="G593" i="19"/>
  <c r="G594" i="19"/>
  <c r="G595" i="19"/>
  <c r="G596" i="19"/>
  <c r="G597" i="19"/>
  <c r="G598" i="19"/>
  <c r="G599" i="19"/>
  <c r="G600" i="19"/>
  <c r="G601" i="19"/>
  <c r="G602" i="19"/>
  <c r="G603" i="19"/>
  <c r="G604" i="19"/>
  <c r="G605" i="19"/>
  <c r="G606" i="19"/>
  <c r="G607" i="19"/>
  <c r="G608" i="19"/>
  <c r="G609" i="19"/>
  <c r="G610" i="19"/>
  <c r="G611" i="19"/>
  <c r="G612" i="19"/>
  <c r="G613" i="19"/>
  <c r="G614" i="19"/>
  <c r="G615" i="19"/>
  <c r="G616" i="19"/>
  <c r="G617" i="19"/>
  <c r="G618" i="19"/>
  <c r="G619" i="19"/>
  <c r="G620" i="19"/>
  <c r="G621" i="19"/>
  <c r="G622" i="19"/>
  <c r="G623" i="19"/>
  <c r="G624" i="19"/>
  <c r="G625" i="19"/>
  <c r="G626" i="19"/>
  <c r="G627" i="19"/>
  <c r="G628" i="19"/>
  <c r="G629" i="19"/>
  <c r="G630" i="19"/>
  <c r="G631" i="19"/>
  <c r="G632" i="19"/>
  <c r="G633" i="19"/>
  <c r="G634" i="19"/>
  <c r="G635" i="19"/>
  <c r="G636" i="19"/>
  <c r="G637" i="19"/>
  <c r="G638" i="19"/>
  <c r="G639" i="19"/>
  <c r="G640" i="19"/>
  <c r="G641" i="19"/>
  <c r="G642" i="19"/>
  <c r="G643" i="19"/>
  <c r="G644" i="19"/>
  <c r="G645" i="19"/>
  <c r="G646" i="19"/>
  <c r="G647" i="19"/>
  <c r="G648" i="19"/>
  <c r="G649" i="19"/>
  <c r="G650" i="19"/>
  <c r="G651" i="19"/>
  <c r="G652" i="19"/>
  <c r="G653" i="19"/>
  <c r="G654" i="19"/>
  <c r="G655" i="19"/>
  <c r="G656" i="19"/>
  <c r="G657" i="19"/>
  <c r="G658" i="19"/>
  <c r="G659" i="19"/>
  <c r="G660" i="19"/>
  <c r="G661" i="19"/>
  <c r="G662" i="19"/>
  <c r="G663" i="19"/>
  <c r="G664" i="19"/>
  <c r="G665" i="19"/>
  <c r="G666" i="19"/>
  <c r="G667" i="19"/>
  <c r="G668" i="19"/>
  <c r="G669" i="19"/>
  <c r="G670" i="19"/>
  <c r="G671" i="19"/>
  <c r="G672" i="19"/>
  <c r="G673" i="19"/>
  <c r="G674" i="19"/>
  <c r="G675" i="19"/>
  <c r="G676" i="19"/>
  <c r="G677" i="19"/>
  <c r="G678" i="19"/>
  <c r="G679" i="19"/>
  <c r="G680" i="19"/>
  <c r="G681" i="19"/>
  <c r="G682" i="19"/>
  <c r="G683" i="19"/>
  <c r="G684" i="19"/>
  <c r="G685" i="19"/>
  <c r="G686" i="19"/>
  <c r="G687" i="19"/>
  <c r="G688" i="19"/>
  <c r="G689" i="19"/>
  <c r="G690" i="19"/>
  <c r="G691" i="19"/>
  <c r="G692" i="19"/>
  <c r="G693" i="19"/>
  <c r="G694" i="19"/>
  <c r="G695" i="19"/>
  <c r="G696" i="19"/>
  <c r="G697" i="19"/>
  <c r="G698" i="19"/>
  <c r="G699" i="19"/>
  <c r="G700" i="19"/>
  <c r="G701" i="19"/>
  <c r="G702" i="19"/>
  <c r="G703" i="19"/>
  <c r="G704" i="19"/>
  <c r="G705" i="19"/>
  <c r="G706" i="19"/>
  <c r="G707" i="19"/>
  <c r="G708" i="19"/>
  <c r="G709" i="19"/>
  <c r="G710" i="19"/>
  <c r="G711" i="19"/>
  <c r="G712" i="19"/>
  <c r="G713" i="19"/>
  <c r="G714" i="19"/>
  <c r="G715" i="19"/>
  <c r="G716" i="19"/>
  <c r="G717" i="19"/>
  <c r="G718" i="19"/>
  <c r="G719" i="19"/>
  <c r="G720" i="19"/>
  <c r="G721" i="19"/>
  <c r="G722" i="19"/>
  <c r="G723" i="19"/>
  <c r="G724" i="19"/>
  <c r="G725" i="19"/>
  <c r="G726" i="19"/>
  <c r="G727" i="19"/>
  <c r="G728" i="19"/>
  <c r="G729" i="19"/>
  <c r="G730" i="19"/>
  <c r="G731" i="19"/>
  <c r="G732" i="19"/>
  <c r="G733" i="19"/>
  <c r="G734" i="19"/>
  <c r="G735" i="19"/>
  <c r="G736" i="19"/>
  <c r="G737" i="19"/>
  <c r="G738" i="19"/>
  <c r="G739" i="19"/>
  <c r="G740" i="19"/>
  <c r="G741" i="19"/>
  <c r="G742" i="19"/>
  <c r="G743" i="19"/>
  <c r="G744" i="19"/>
  <c r="G745" i="19"/>
  <c r="G746" i="19"/>
  <c r="G747" i="19"/>
  <c r="G748" i="19"/>
  <c r="G749" i="19"/>
  <c r="G750" i="19"/>
  <c r="G751" i="19"/>
  <c r="G752" i="19"/>
  <c r="G753" i="19"/>
  <c r="G754" i="19"/>
  <c r="G755" i="19"/>
  <c r="G756" i="19"/>
  <c r="G757" i="19"/>
  <c r="G758" i="19"/>
  <c r="G759" i="19"/>
  <c r="G760" i="19"/>
  <c r="G761" i="19"/>
  <c r="G762" i="19"/>
  <c r="G763" i="19"/>
  <c r="G764" i="19"/>
  <c r="G765" i="19"/>
  <c r="G766" i="19"/>
  <c r="G767" i="19"/>
  <c r="G768" i="19"/>
  <c r="G769" i="19"/>
  <c r="G770" i="19"/>
  <c r="G771" i="19"/>
  <c r="G772" i="19"/>
  <c r="G773" i="19"/>
  <c r="G774" i="19"/>
  <c r="G775" i="19"/>
  <c r="G776" i="19"/>
  <c r="G777" i="19"/>
  <c r="G778" i="19"/>
  <c r="G779" i="19"/>
  <c r="G780" i="19"/>
  <c r="G781" i="19"/>
  <c r="G782" i="19"/>
  <c r="G783" i="19"/>
  <c r="G784" i="19"/>
  <c r="G785" i="19"/>
  <c r="G786" i="19"/>
  <c r="G787" i="19"/>
  <c r="G788" i="19"/>
  <c r="G789" i="19"/>
  <c r="G790" i="19"/>
  <c r="G791" i="19"/>
  <c r="G792" i="19"/>
  <c r="G793" i="19"/>
  <c r="G794" i="19"/>
  <c r="G795" i="19"/>
  <c r="G796" i="19"/>
  <c r="G797" i="19"/>
  <c r="G798" i="19"/>
  <c r="G799" i="19"/>
  <c r="G800" i="19"/>
  <c r="G801" i="19"/>
  <c r="G802" i="19"/>
  <c r="G803" i="19"/>
  <c r="G804" i="19"/>
  <c r="G805" i="19"/>
  <c r="G806" i="19"/>
  <c r="G807" i="19"/>
  <c r="G808" i="19"/>
  <c r="G809" i="19"/>
  <c r="G810" i="19"/>
  <c r="G811" i="19"/>
  <c r="G812" i="19"/>
  <c r="G813" i="19"/>
  <c r="G814" i="19"/>
  <c r="G815" i="19"/>
  <c r="G816" i="19"/>
  <c r="G817" i="19"/>
  <c r="G818" i="19"/>
  <c r="G819" i="19"/>
  <c r="G820" i="19"/>
  <c r="G821" i="19"/>
  <c r="G822" i="19"/>
  <c r="G823" i="19"/>
  <c r="G824" i="19"/>
  <c r="G825" i="19"/>
  <c r="G826" i="19"/>
  <c r="G827" i="19"/>
  <c r="G828" i="19"/>
  <c r="G829" i="19"/>
  <c r="G830" i="19"/>
  <c r="G831" i="19"/>
  <c r="G832" i="19"/>
  <c r="G833" i="19"/>
  <c r="G834" i="19"/>
  <c r="G835" i="19"/>
  <c r="G836" i="19"/>
  <c r="G837" i="19"/>
  <c r="G838" i="19"/>
  <c r="G839" i="19"/>
  <c r="G840" i="19"/>
  <c r="G841" i="19"/>
  <c r="G842" i="19"/>
  <c r="G843" i="19"/>
  <c r="G844" i="19"/>
  <c r="G845" i="19"/>
  <c r="G846" i="19"/>
  <c r="G847" i="19"/>
  <c r="G848" i="19"/>
  <c r="G849" i="19"/>
  <c r="G850" i="19"/>
  <c r="G851" i="19"/>
  <c r="G852" i="19"/>
  <c r="G853" i="19"/>
  <c r="G854" i="19"/>
  <c r="G855" i="19"/>
  <c r="G856" i="19"/>
  <c r="G857" i="19"/>
  <c r="G858" i="19"/>
  <c r="G859" i="19"/>
  <c r="G860" i="19"/>
  <c r="G861" i="19"/>
  <c r="G862" i="19"/>
  <c r="G863" i="19"/>
  <c r="G864" i="19"/>
  <c r="G865" i="19"/>
  <c r="G866" i="19"/>
  <c r="G867" i="19"/>
  <c r="G868" i="19"/>
  <c r="G869" i="19"/>
  <c r="G870" i="19"/>
  <c r="G871" i="19"/>
  <c r="G872" i="19"/>
  <c r="G873" i="19"/>
  <c r="G874" i="19"/>
  <c r="G875" i="19"/>
  <c r="G876" i="19"/>
  <c r="G877" i="19"/>
  <c r="G878" i="19"/>
  <c r="G879" i="19"/>
  <c r="G880" i="19"/>
  <c r="G881" i="19"/>
  <c r="G882" i="19"/>
  <c r="G883" i="19"/>
  <c r="G884" i="19"/>
  <c r="G885" i="19"/>
  <c r="G886" i="19"/>
  <c r="G887" i="19"/>
  <c r="G888" i="19"/>
  <c r="G889" i="19"/>
  <c r="G890" i="19"/>
  <c r="G891" i="19"/>
  <c r="G892" i="19"/>
  <c r="G893" i="19"/>
  <c r="G894" i="19"/>
  <c r="G895" i="19"/>
  <c r="G896" i="19"/>
  <c r="G897" i="19"/>
  <c r="G898" i="19"/>
  <c r="G899" i="19"/>
  <c r="G900" i="19"/>
  <c r="G901" i="19"/>
  <c r="G902" i="19"/>
  <c r="G903" i="19"/>
  <c r="G904" i="19"/>
  <c r="G905" i="19"/>
  <c r="G906" i="19"/>
  <c r="G907" i="19"/>
  <c r="G908" i="19"/>
  <c r="G909" i="19"/>
  <c r="G910" i="19"/>
  <c r="G911" i="19"/>
  <c r="G912" i="19"/>
  <c r="G913" i="19"/>
  <c r="G914" i="19"/>
  <c r="G915" i="19"/>
  <c r="G916" i="19"/>
  <c r="G917" i="19"/>
  <c r="G918" i="19"/>
  <c r="G919" i="19"/>
  <c r="G920" i="19"/>
  <c r="G921" i="19"/>
  <c r="G922" i="19"/>
  <c r="G923" i="19"/>
  <c r="G924" i="19"/>
  <c r="G925" i="19"/>
  <c r="G926" i="19"/>
  <c r="G927" i="19"/>
  <c r="G928" i="19"/>
  <c r="G929" i="19"/>
  <c r="G930" i="19"/>
  <c r="G931" i="19"/>
  <c r="G932" i="19"/>
  <c r="G933" i="19"/>
  <c r="G934" i="19"/>
  <c r="G935" i="19"/>
  <c r="G936" i="19"/>
  <c r="G937" i="19"/>
  <c r="G938" i="19"/>
  <c r="G939" i="19"/>
  <c r="G940" i="19"/>
  <c r="G941" i="19"/>
  <c r="G942" i="19"/>
  <c r="G943" i="19"/>
  <c r="G944" i="19"/>
  <c r="G945" i="19"/>
  <c r="G946" i="19"/>
  <c r="G947" i="19"/>
  <c r="G948" i="19"/>
  <c r="G949" i="19"/>
  <c r="G950" i="19"/>
  <c r="G951" i="19"/>
  <c r="G952" i="19"/>
  <c r="G953" i="19"/>
  <c r="G954" i="19"/>
  <c r="G955" i="19"/>
  <c r="G956" i="19"/>
  <c r="G957" i="19"/>
  <c r="G958" i="19"/>
  <c r="G959" i="19"/>
  <c r="G960" i="19"/>
  <c r="G961" i="19"/>
  <c r="G962" i="19"/>
  <c r="G963" i="19"/>
  <c r="G964" i="19"/>
  <c r="G965" i="19"/>
  <c r="G966" i="19"/>
  <c r="G967" i="19"/>
  <c r="G968" i="19"/>
  <c r="G969" i="19"/>
  <c r="G970" i="19"/>
  <c r="G971" i="19"/>
  <c r="G972" i="19"/>
  <c r="G973" i="19"/>
  <c r="G974" i="19"/>
  <c r="G975" i="19"/>
  <c r="G976" i="19"/>
  <c r="G977" i="19"/>
  <c r="G978" i="19"/>
  <c r="G979" i="19"/>
  <c r="G980" i="19"/>
  <c r="G981" i="19"/>
  <c r="G982" i="19"/>
  <c r="G983" i="19"/>
  <c r="G984" i="19"/>
  <c r="G985" i="19"/>
  <c r="G986" i="19"/>
  <c r="G987" i="19"/>
  <c r="G988" i="19"/>
  <c r="G989" i="19"/>
  <c r="G990" i="19"/>
  <c r="G991" i="19"/>
  <c r="G992" i="19"/>
  <c r="G993" i="19"/>
  <c r="G994" i="19"/>
  <c r="G995" i="19"/>
  <c r="G996" i="19"/>
  <c r="G997" i="19"/>
  <c r="G998" i="19"/>
  <c r="G999" i="19"/>
  <c r="G1000" i="19"/>
  <c r="G1001" i="19"/>
  <c r="G1002" i="19"/>
  <c r="G1003" i="19"/>
  <c r="G1004" i="19"/>
  <c r="G1005" i="19"/>
  <c r="G1006" i="19"/>
  <c r="G1007" i="19"/>
  <c r="G1008" i="19"/>
  <c r="G1009" i="19"/>
  <c r="G1010" i="19"/>
  <c r="G1011" i="19"/>
  <c r="G1012" i="19"/>
  <c r="G1013" i="19"/>
  <c r="G1014" i="19"/>
  <c r="G1015" i="19"/>
  <c r="G1016" i="19"/>
  <c r="G1017" i="19"/>
  <c r="G1018" i="19"/>
  <c r="G1019" i="19"/>
  <c r="G1020" i="19"/>
  <c r="G1021" i="19"/>
  <c r="G1022" i="19"/>
  <c r="G1023" i="19"/>
  <c r="G1024" i="19"/>
  <c r="G1025" i="19"/>
  <c r="G1026" i="19"/>
  <c r="G1027" i="19"/>
  <c r="G1028" i="19"/>
  <c r="G1029" i="19"/>
  <c r="G1030" i="19"/>
  <c r="G1031" i="19"/>
  <c r="G1032" i="19"/>
  <c r="G1033" i="19"/>
  <c r="G1034" i="19"/>
  <c r="G1035" i="19"/>
  <c r="G1036" i="19"/>
  <c r="G1037" i="19"/>
  <c r="G1038" i="19"/>
  <c r="G1039" i="19"/>
  <c r="G1040" i="19"/>
  <c r="G1041" i="19"/>
  <c r="G1042" i="19"/>
  <c r="G1043" i="19"/>
  <c r="G1044" i="19"/>
  <c r="G1045" i="19"/>
  <c r="G1046" i="19"/>
  <c r="G1047" i="19"/>
  <c r="G1048" i="19"/>
  <c r="G1049" i="19"/>
  <c r="G1050" i="19"/>
  <c r="G1051" i="19"/>
  <c r="G1052" i="19"/>
  <c r="G1053" i="19"/>
  <c r="G1054" i="19"/>
  <c r="G1055" i="19"/>
  <c r="G1056" i="19"/>
  <c r="G1057" i="19"/>
  <c r="G1058" i="19"/>
  <c r="G1059" i="19"/>
  <c r="G1060" i="19"/>
  <c r="G1061" i="19"/>
  <c r="G1062" i="19"/>
  <c r="G1063" i="19"/>
  <c r="G1064" i="19"/>
  <c r="G1065" i="19"/>
  <c r="G1066" i="19"/>
  <c r="G1067" i="19"/>
  <c r="G1068" i="19"/>
  <c r="G1069" i="19"/>
  <c r="G1070" i="19"/>
  <c r="G1071" i="19"/>
  <c r="G1072" i="19"/>
  <c r="G1073" i="19"/>
  <c r="G1074" i="19"/>
  <c r="G1075" i="19"/>
  <c r="G1076" i="19"/>
  <c r="G1077" i="19"/>
  <c r="G1078" i="19"/>
  <c r="G1079" i="19"/>
  <c r="G1080" i="19"/>
  <c r="G1081" i="19"/>
  <c r="G1082" i="19"/>
  <c r="G1083" i="19"/>
  <c r="G1084" i="19"/>
  <c r="G1085" i="19"/>
  <c r="G1086" i="19"/>
  <c r="G1087" i="19"/>
  <c r="G1088" i="19"/>
  <c r="G1089" i="19"/>
  <c r="G1090" i="19"/>
  <c r="G1091" i="19"/>
  <c r="G1092" i="19"/>
  <c r="G1093" i="19"/>
  <c r="G1094" i="19"/>
  <c r="G1095" i="19"/>
  <c r="G1096" i="19"/>
  <c r="G1097" i="19"/>
  <c r="G1098" i="19"/>
  <c r="G1099" i="19"/>
  <c r="G1100" i="19"/>
  <c r="G1101" i="19"/>
  <c r="G1102" i="19"/>
  <c r="G1103" i="19"/>
  <c r="G1104" i="19"/>
  <c r="G1105" i="19"/>
  <c r="G1106" i="19"/>
  <c r="G1107" i="19"/>
  <c r="G1108" i="19"/>
  <c r="G1109" i="19"/>
  <c r="G1110" i="19"/>
  <c r="G1111" i="19"/>
  <c r="G1112" i="19"/>
  <c r="G1113" i="19"/>
  <c r="G1114" i="19"/>
  <c r="G1115" i="19"/>
  <c r="G1116" i="19"/>
  <c r="G1117" i="19"/>
  <c r="G1118" i="19"/>
  <c r="G1119" i="19"/>
  <c r="G1120" i="19"/>
  <c r="G1121" i="19"/>
  <c r="G1122" i="19"/>
  <c r="G1123" i="19"/>
  <c r="G1124" i="19"/>
  <c r="G1125" i="19"/>
  <c r="G1126" i="19"/>
  <c r="G1127" i="19"/>
  <c r="G1128" i="19"/>
  <c r="G1129" i="19"/>
  <c r="G1130" i="19"/>
  <c r="G1131" i="19"/>
  <c r="G1132" i="19"/>
  <c r="G1133" i="19"/>
  <c r="G1134" i="19"/>
  <c r="G1135" i="19"/>
  <c r="G1136" i="19"/>
  <c r="G1137" i="19"/>
  <c r="G1138" i="19"/>
  <c r="G1139" i="19"/>
  <c r="G1140" i="19"/>
  <c r="G1141" i="19"/>
  <c r="G1142" i="19"/>
  <c r="G1143" i="19"/>
  <c r="G1144" i="19"/>
  <c r="G1145" i="19"/>
  <c r="G1146" i="19"/>
  <c r="G1147" i="19"/>
  <c r="G1148" i="19"/>
  <c r="G1149" i="19"/>
  <c r="G1150" i="19"/>
  <c r="G1151" i="19"/>
  <c r="G1152" i="19"/>
  <c r="G1153" i="19"/>
  <c r="G1154" i="19"/>
  <c r="G1155" i="19"/>
  <c r="G1156" i="19"/>
  <c r="G1157" i="19"/>
  <c r="G1158" i="19"/>
  <c r="G1159" i="19"/>
  <c r="G1160" i="19"/>
  <c r="G1161" i="19"/>
  <c r="G1162" i="19"/>
  <c r="G1163" i="19"/>
  <c r="G1164" i="19"/>
  <c r="G1165" i="19"/>
  <c r="G1166" i="19"/>
  <c r="G1167" i="19"/>
  <c r="G1168" i="19"/>
  <c r="G1169" i="19"/>
  <c r="G1170" i="19"/>
  <c r="G1171" i="19"/>
  <c r="G1172" i="19"/>
  <c r="G1173" i="19"/>
  <c r="G1174" i="19"/>
  <c r="G1175" i="19"/>
  <c r="G1176" i="19"/>
  <c r="G1177" i="19"/>
  <c r="G1178" i="19"/>
  <c r="G1179" i="19"/>
  <c r="G1180" i="19"/>
  <c r="G1181" i="19"/>
  <c r="G1182" i="19"/>
  <c r="G1183" i="19"/>
  <c r="G1184" i="19"/>
  <c r="G1185" i="19"/>
  <c r="G1186" i="19"/>
  <c r="G1187" i="19"/>
  <c r="G1188" i="19"/>
  <c r="G1189" i="19"/>
  <c r="G1190" i="19"/>
  <c r="G1191" i="19"/>
  <c r="G1192" i="19"/>
  <c r="G1193" i="19"/>
  <c r="G1194" i="19"/>
  <c r="G1195" i="19"/>
  <c r="G1196" i="19"/>
  <c r="G1197" i="19"/>
  <c r="G1198" i="19"/>
  <c r="G1199" i="19"/>
  <c r="G1200" i="19"/>
  <c r="G1201" i="19"/>
  <c r="G1202" i="19"/>
  <c r="G1203" i="19"/>
  <c r="G1204" i="19"/>
  <c r="G1205" i="19"/>
  <c r="G1206" i="19"/>
  <c r="G1207" i="19"/>
  <c r="G1208" i="19"/>
  <c r="G1209" i="19"/>
  <c r="G1210" i="19"/>
  <c r="G1211" i="19"/>
  <c r="G1212" i="19"/>
  <c r="G1213" i="19"/>
  <c r="G1214" i="19"/>
  <c r="G1215" i="19"/>
  <c r="G1216" i="19"/>
  <c r="G1217" i="19"/>
  <c r="G1218" i="19"/>
  <c r="G1219" i="19"/>
  <c r="G1220" i="19"/>
  <c r="G1221" i="19"/>
  <c r="G1222" i="19"/>
  <c r="G1223" i="19"/>
  <c r="G1224" i="19"/>
  <c r="G1225" i="19"/>
  <c r="G1226" i="19"/>
  <c r="G1227" i="19"/>
  <c r="G1228" i="19"/>
  <c r="G1229" i="19"/>
  <c r="G1230" i="19"/>
  <c r="G1231" i="19"/>
  <c r="G1232" i="19"/>
  <c r="G1233" i="19"/>
  <c r="G1234" i="19"/>
  <c r="G1235" i="19"/>
  <c r="G1236" i="19"/>
  <c r="G1237" i="19"/>
  <c r="G1238" i="19"/>
  <c r="G1239" i="19"/>
  <c r="G1240" i="19"/>
  <c r="G1241" i="19"/>
  <c r="G1242" i="19"/>
  <c r="G1243" i="19"/>
  <c r="G1244" i="19"/>
  <c r="G1245" i="19"/>
  <c r="G1246" i="19"/>
  <c r="G1247" i="19"/>
  <c r="G1248" i="19"/>
  <c r="G1249" i="19"/>
  <c r="G1250" i="19"/>
  <c r="G1251" i="19"/>
  <c r="G1252" i="19"/>
  <c r="G1253" i="19"/>
  <c r="G1254" i="19"/>
  <c r="G1255" i="19"/>
  <c r="G1256" i="19"/>
  <c r="G1257" i="19"/>
  <c r="G1258" i="19"/>
  <c r="G1259" i="19"/>
  <c r="G1260" i="19"/>
  <c r="G1261" i="19"/>
  <c r="G1262" i="19"/>
  <c r="G1263" i="19"/>
  <c r="G1264" i="19"/>
  <c r="G1265" i="19"/>
  <c r="G1266" i="19"/>
  <c r="G1267" i="19"/>
  <c r="G1268" i="19"/>
  <c r="G1269" i="19"/>
  <c r="G1270" i="19"/>
  <c r="G1271" i="19"/>
  <c r="G1272" i="19"/>
  <c r="G1273" i="19"/>
  <c r="G1274" i="19"/>
  <c r="G2" i="19"/>
  <c r="E12" i="16" l="1"/>
  <c r="G12" i="16" s="1"/>
  <c r="E13" i="16"/>
  <c r="G13" i="16" s="1"/>
  <c r="E14" i="16"/>
  <c r="G20" i="16" s="1"/>
  <c r="E15" i="16"/>
  <c r="E52" i="16" s="1" a="1"/>
  <c r="E52" i="16" s="1"/>
  <c r="E16" i="16"/>
  <c r="G16" i="16" s="1"/>
  <c r="E17" i="16"/>
  <c r="G17" i="16" s="1"/>
  <c r="E18" i="16"/>
  <c r="G18" i="16" s="1"/>
  <c r="E19" i="16"/>
  <c r="G19" i="16" s="1"/>
  <c r="E20" i="16"/>
  <c r="E21" i="16"/>
  <c r="G21" i="16" s="1"/>
  <c r="E22" i="16"/>
  <c r="G22" i="16" s="1"/>
  <c r="E23" i="16"/>
  <c r="G23" i="16" s="1"/>
  <c r="E24" i="16"/>
  <c r="G24" i="16" s="1"/>
  <c r="E25" i="16"/>
  <c r="G25" i="16" s="1"/>
  <c r="E26" i="16"/>
  <c r="G26" i="16" s="1"/>
  <c r="E27" i="16"/>
  <c r="G27" i="16" s="1"/>
  <c r="E28" i="16"/>
  <c r="E29" i="16"/>
  <c r="G29" i="16" s="1"/>
  <c r="E30" i="16"/>
  <c r="G30" i="16" s="1"/>
  <c r="E31" i="16"/>
  <c r="G31" i="16" s="1"/>
  <c r="E32" i="16"/>
  <c r="G32" i="16" s="1"/>
  <c r="E33" i="16"/>
  <c r="G33" i="16" s="1"/>
  <c r="E34" i="16"/>
  <c r="G34" i="16" s="1"/>
  <c r="E35" i="16"/>
  <c r="G35" i="16" s="1"/>
  <c r="E36" i="16"/>
  <c r="E37" i="16"/>
  <c r="G37" i="16" s="1"/>
  <c r="E38" i="16"/>
  <c r="G38" i="16" s="1"/>
  <c r="E39" i="16"/>
  <c r="G39" i="16" s="1"/>
  <c r="E40" i="16"/>
  <c r="G40" i="16" s="1"/>
  <c r="E41" i="16"/>
  <c r="G41" i="16" s="1"/>
  <c r="E42" i="16"/>
  <c r="G42" i="16" s="1"/>
  <c r="E43" i="16"/>
  <c r="G43" i="16" s="1"/>
  <c r="E44" i="16"/>
  <c r="E45" i="16"/>
  <c r="G45" i="16" s="1"/>
  <c r="E46" i="16"/>
  <c r="G46" i="16" s="1"/>
  <c r="E47" i="16"/>
  <c r="G47" i="16" s="1"/>
  <c r="E48" i="16"/>
  <c r="G48" i="16" s="1"/>
  <c r="E49" i="16"/>
  <c r="G49" i="16" s="1"/>
  <c r="E50" i="16"/>
  <c r="G50" i="16" s="1"/>
  <c r="D13" i="16"/>
  <c r="F13" i="16" s="1"/>
  <c r="D14" i="16"/>
  <c r="F14" i="16" s="1"/>
  <c r="D15" i="16"/>
  <c r="F15" i="16" s="1"/>
  <c r="D16" i="16"/>
  <c r="F16" i="16" s="1"/>
  <c r="D17" i="16"/>
  <c r="F17" i="16" s="1"/>
  <c r="D18" i="16"/>
  <c r="F18" i="16" s="1"/>
  <c r="D19" i="16"/>
  <c r="F19" i="16" s="1"/>
  <c r="D20" i="16"/>
  <c r="F20" i="16" s="1"/>
  <c r="D21" i="16"/>
  <c r="F21" i="16" s="1"/>
  <c r="D22" i="16"/>
  <c r="F22" i="16" s="1"/>
  <c r="D23" i="16"/>
  <c r="F23" i="16" s="1"/>
  <c r="D24" i="16"/>
  <c r="F24" i="16" s="1"/>
  <c r="D25" i="16"/>
  <c r="F25" i="16" s="1"/>
  <c r="D26" i="16"/>
  <c r="F26" i="16" s="1"/>
  <c r="D27" i="16"/>
  <c r="F27" i="16" s="1"/>
  <c r="D28" i="16"/>
  <c r="F28" i="16" s="1"/>
  <c r="D29" i="16"/>
  <c r="F29" i="16" s="1"/>
  <c r="D30" i="16"/>
  <c r="F30" i="16" s="1"/>
  <c r="D31" i="16"/>
  <c r="F31" i="16" s="1"/>
  <c r="D32" i="16"/>
  <c r="F32" i="16" s="1"/>
  <c r="D33" i="16"/>
  <c r="F33" i="16" s="1"/>
  <c r="D34" i="16"/>
  <c r="F34" i="16" s="1"/>
  <c r="D35" i="16"/>
  <c r="F35" i="16" s="1"/>
  <c r="D36" i="16"/>
  <c r="F36" i="16" s="1"/>
  <c r="D37" i="16"/>
  <c r="F37" i="16" s="1"/>
  <c r="D38" i="16"/>
  <c r="F38" i="16" s="1"/>
  <c r="D39" i="16"/>
  <c r="F39" i="16" s="1"/>
  <c r="D40" i="16"/>
  <c r="F40" i="16" s="1"/>
  <c r="D41" i="16"/>
  <c r="F41" i="16" s="1"/>
  <c r="D42" i="16"/>
  <c r="F42" i="16" s="1"/>
  <c r="D43" i="16"/>
  <c r="F43" i="16" s="1"/>
  <c r="D44" i="16"/>
  <c r="F44" i="16" s="1"/>
  <c r="D45" i="16"/>
  <c r="F45" i="16" s="1"/>
  <c r="D46" i="16"/>
  <c r="F46" i="16" s="1"/>
  <c r="D47" i="16"/>
  <c r="F47" i="16" s="1"/>
  <c r="D48" i="16"/>
  <c r="F48" i="16" s="1"/>
  <c r="D49" i="16"/>
  <c r="F49" i="16" s="1"/>
  <c r="D50" i="16"/>
  <c r="F50" i="16" s="1"/>
  <c r="D12" i="16"/>
  <c r="E53" i="16" s="1" a="1"/>
  <c r="E53" i="16" s="1"/>
  <c r="B12" i="16" a="1"/>
  <c r="B12" i="16" s="1"/>
  <c r="C12" i="16" s="1"/>
  <c r="G6" i="13" a="1"/>
  <c r="G6" i="13" s="1"/>
  <c r="E3" i="12" a="1"/>
  <c r="E3" i="12" s="1"/>
  <c r="E4" i="12" a="1"/>
  <c r="E4" i="12"/>
  <c r="E5" i="12" a="1"/>
  <c r="E5" i="12" s="1"/>
  <c r="E6" i="12" a="1"/>
  <c r="E6" i="12" s="1"/>
  <c r="E7" i="12" a="1"/>
  <c r="E7" i="12" s="1"/>
  <c r="E8" i="12" a="1"/>
  <c r="E8" i="12" s="1"/>
  <c r="E9" i="12" a="1"/>
  <c r="E9" i="12" s="1"/>
  <c r="E10" i="12" a="1"/>
  <c r="E10" i="12" s="1"/>
  <c r="E11" i="12" a="1"/>
  <c r="E11" i="12" s="1"/>
  <c r="E12" i="12" a="1"/>
  <c r="E12" i="12" s="1"/>
  <c r="E13" i="12" a="1"/>
  <c r="E13" i="12" s="1"/>
  <c r="E14" i="12" a="1"/>
  <c r="E14" i="12" s="1"/>
  <c r="E15" i="12" a="1"/>
  <c r="E15" i="12" s="1"/>
  <c r="E16" i="12" a="1"/>
  <c r="E16" i="12" s="1"/>
  <c r="E17" i="12" a="1"/>
  <c r="E17" i="12" s="1"/>
  <c r="E18" i="12" a="1"/>
  <c r="E18" i="12" s="1"/>
  <c r="E19" i="12" a="1"/>
  <c r="E19" i="12" s="1"/>
  <c r="E20" i="12" a="1"/>
  <c r="E20" i="12" s="1"/>
  <c r="E21" i="12" a="1"/>
  <c r="E21" i="12" s="1"/>
  <c r="E22" i="12" a="1"/>
  <c r="E22" i="12" s="1"/>
  <c r="E23" i="12" a="1"/>
  <c r="E23" i="12" s="1"/>
  <c r="E24" i="12" a="1"/>
  <c r="E24" i="12" s="1"/>
  <c r="E25" i="12" a="1"/>
  <c r="E25" i="12" s="1"/>
  <c r="E26" i="12" a="1"/>
  <c r="E26" i="12" s="1"/>
  <c r="E27" i="12" a="1"/>
  <c r="E27" i="12" s="1"/>
  <c r="E28" i="12" a="1"/>
  <c r="E28" i="12" s="1"/>
  <c r="E29" i="12" a="1"/>
  <c r="E29" i="12" s="1"/>
  <c r="E30" i="12" a="1"/>
  <c r="E30" i="12" s="1"/>
  <c r="E31" i="12" a="1"/>
  <c r="E31" i="12" s="1"/>
  <c r="E32" i="12" a="1"/>
  <c r="E32" i="12" s="1"/>
  <c r="E33" i="12" a="1"/>
  <c r="E33" i="12" s="1"/>
  <c r="E34" i="12" a="1"/>
  <c r="E34" i="12" s="1"/>
  <c r="E35" i="12" a="1"/>
  <c r="E35" i="12" s="1"/>
  <c r="E36" i="12" a="1"/>
  <c r="E36" i="12" s="1"/>
  <c r="E37" i="12" a="1"/>
  <c r="E37" i="12" s="1"/>
  <c r="E38" i="12" a="1"/>
  <c r="E38" i="12" s="1"/>
  <c r="E39" i="12" a="1"/>
  <c r="E39" i="12" s="1"/>
  <c r="E40" i="12" a="1"/>
  <c r="E40" i="12" s="1"/>
  <c r="E41" i="12" a="1"/>
  <c r="E41" i="12" s="1"/>
  <c r="E42" i="12" a="1"/>
  <c r="E42" i="12" s="1"/>
  <c r="E43" i="12" a="1"/>
  <c r="E43" i="12" s="1"/>
  <c r="E44" i="12" a="1"/>
  <c r="E44" i="12" s="1"/>
  <c r="E45" i="12" a="1"/>
  <c r="E45" i="12" s="1"/>
  <c r="E46" i="12" a="1"/>
  <c r="E46" i="12" s="1"/>
  <c r="E47" i="12" a="1"/>
  <c r="E47" i="12" s="1"/>
  <c r="E48" i="12" a="1"/>
  <c r="E48" i="12" s="1"/>
  <c r="E49" i="12" a="1"/>
  <c r="E49" i="12" s="1"/>
  <c r="E50" i="12" a="1"/>
  <c r="E50" i="12" s="1"/>
  <c r="E51" i="12" a="1"/>
  <c r="E51" i="12" s="1"/>
  <c r="E52" i="12" a="1"/>
  <c r="E52" i="12" s="1"/>
  <c r="E53" i="12" a="1"/>
  <c r="E53" i="12" s="1"/>
  <c r="E54" i="12" a="1"/>
  <c r="E54" i="12" s="1"/>
  <c r="E55" i="12" a="1"/>
  <c r="E55" i="12" s="1"/>
  <c r="E56" i="12" a="1"/>
  <c r="E56" i="12" s="1"/>
  <c r="E57" i="12" a="1"/>
  <c r="E57" i="12" s="1"/>
  <c r="E58" i="12" a="1"/>
  <c r="E58" i="12" s="1"/>
  <c r="E59" i="12" a="1"/>
  <c r="E59" i="12" s="1"/>
  <c r="E60" i="12" a="1"/>
  <c r="E60" i="12" s="1"/>
  <c r="E61" i="12" a="1"/>
  <c r="E61" i="12" s="1"/>
  <c r="E62" i="12" a="1"/>
  <c r="E62" i="12" s="1"/>
  <c r="E63" i="12" a="1"/>
  <c r="E63" i="12" s="1"/>
  <c r="E64" i="12" a="1"/>
  <c r="E64" i="12" s="1"/>
  <c r="E65" i="12" a="1"/>
  <c r="E65" i="12" s="1"/>
  <c r="E66" i="12" a="1"/>
  <c r="E66" i="12" s="1"/>
  <c r="E67" i="12" a="1"/>
  <c r="E67" i="12" s="1"/>
  <c r="E68" i="12" a="1"/>
  <c r="E68" i="12" s="1"/>
  <c r="E69" i="12" a="1"/>
  <c r="E69" i="12" s="1"/>
  <c r="E70" i="12" a="1"/>
  <c r="E70" i="12" s="1"/>
  <c r="E71" i="12" a="1"/>
  <c r="E71" i="12" s="1"/>
  <c r="E72" i="12" a="1"/>
  <c r="E72" i="12" s="1"/>
  <c r="E73" i="12" a="1"/>
  <c r="E73" i="12" s="1"/>
  <c r="E74" i="12" a="1"/>
  <c r="E74" i="12" s="1"/>
  <c r="E75" i="12" a="1"/>
  <c r="E75" i="12" s="1"/>
  <c r="E76" i="12" a="1"/>
  <c r="E76" i="12" s="1"/>
  <c r="E77" i="12" a="1"/>
  <c r="E77" i="12" s="1"/>
  <c r="E78" i="12" a="1"/>
  <c r="E78" i="12" s="1"/>
  <c r="E79" i="12" a="1"/>
  <c r="E79" i="12" s="1"/>
  <c r="E80" i="12" a="1"/>
  <c r="E80" i="12" s="1"/>
  <c r="E81" i="12" a="1"/>
  <c r="E81" i="12" s="1"/>
  <c r="E82" i="12" a="1"/>
  <c r="E82" i="12" s="1"/>
  <c r="E83" i="12" a="1"/>
  <c r="E83" i="12" s="1"/>
  <c r="E84" i="12" a="1"/>
  <c r="E84" i="12" s="1"/>
  <c r="E85" i="12" a="1"/>
  <c r="E85" i="12" s="1"/>
  <c r="E86" i="12" a="1"/>
  <c r="E86" i="12" s="1"/>
  <c r="E87" i="12" a="1"/>
  <c r="E87" i="12" s="1"/>
  <c r="E88" i="12" a="1"/>
  <c r="E88" i="12" s="1"/>
  <c r="E89" i="12" a="1"/>
  <c r="E89" i="12" s="1"/>
  <c r="E90" i="12" a="1"/>
  <c r="E90" i="12" s="1"/>
  <c r="E91" i="12" a="1"/>
  <c r="E91" i="12" s="1"/>
  <c r="E92" i="12" a="1"/>
  <c r="E92" i="12" s="1"/>
  <c r="E93" i="12" a="1"/>
  <c r="E93" i="12" s="1"/>
  <c r="E94" i="12" a="1"/>
  <c r="E94" i="12" s="1"/>
  <c r="E95" i="12" a="1"/>
  <c r="E95" i="12" s="1"/>
  <c r="E96" i="12" a="1"/>
  <c r="E96" i="12" s="1"/>
  <c r="E97" i="12" a="1"/>
  <c r="E97" i="12" s="1"/>
  <c r="E98" i="12" a="1"/>
  <c r="E98" i="12" s="1"/>
  <c r="E99" i="12" a="1"/>
  <c r="E99" i="12" s="1"/>
  <c r="E100" i="12" a="1"/>
  <c r="E100" i="12" s="1"/>
  <c r="E101" i="12" a="1"/>
  <c r="E101" i="12" s="1"/>
  <c r="E102" i="12" a="1"/>
  <c r="E102" i="12" s="1"/>
  <c r="E103" i="12" a="1"/>
  <c r="E103" i="12" s="1"/>
  <c r="E104" i="12" a="1"/>
  <c r="E104" i="12" s="1"/>
  <c r="E105" i="12" a="1"/>
  <c r="E105" i="12" s="1"/>
  <c r="E106" i="12" a="1"/>
  <c r="E106" i="12" s="1"/>
  <c r="E107" i="12" a="1"/>
  <c r="E107" i="12" s="1"/>
  <c r="E108" i="12" a="1"/>
  <c r="E108" i="12" s="1"/>
  <c r="E109" i="12" a="1"/>
  <c r="E109" i="12" s="1"/>
  <c r="E110" i="12" a="1"/>
  <c r="E110" i="12" s="1"/>
  <c r="E111" i="12" a="1"/>
  <c r="E111" i="12" s="1"/>
  <c r="E112" i="12" a="1"/>
  <c r="E112" i="12" s="1"/>
  <c r="E113" i="12" a="1"/>
  <c r="E113" i="12" s="1"/>
  <c r="E114" i="12" a="1"/>
  <c r="E114" i="12" s="1"/>
  <c r="E115" i="12" a="1"/>
  <c r="E115" i="12" s="1"/>
  <c r="E116" i="12" a="1"/>
  <c r="E116" i="12" s="1"/>
  <c r="E117" i="12" a="1"/>
  <c r="E117" i="12" s="1"/>
  <c r="E118" i="12" a="1"/>
  <c r="E118" i="12" s="1"/>
  <c r="E119" i="12" a="1"/>
  <c r="E119" i="12" s="1"/>
  <c r="E120" i="12" a="1"/>
  <c r="E120" i="12" s="1"/>
  <c r="E121" i="12" a="1"/>
  <c r="E121" i="12" s="1"/>
  <c r="E122" i="12" a="1"/>
  <c r="E122" i="12" s="1"/>
  <c r="E123" i="12" a="1"/>
  <c r="E123" i="12" s="1"/>
  <c r="E124" i="12" a="1"/>
  <c r="E124" i="12" s="1"/>
  <c r="E125" i="12" a="1"/>
  <c r="E125" i="12" s="1"/>
  <c r="E126" i="12" a="1"/>
  <c r="E126" i="12" s="1"/>
  <c r="E127" i="12" a="1"/>
  <c r="E127" i="12" s="1"/>
  <c r="E128" i="12" a="1"/>
  <c r="E128" i="12" s="1"/>
  <c r="E129" i="12" a="1"/>
  <c r="E129" i="12" s="1"/>
  <c r="E130" i="12" a="1"/>
  <c r="E130" i="12" s="1"/>
  <c r="E131" i="12" a="1"/>
  <c r="E131" i="12" s="1"/>
  <c r="E132" i="12" a="1"/>
  <c r="E132" i="12" s="1"/>
  <c r="E133" i="12" a="1"/>
  <c r="E133" i="12" s="1"/>
  <c r="E134" i="12" a="1"/>
  <c r="E134" i="12" s="1"/>
  <c r="E135" i="12" a="1"/>
  <c r="E135" i="12" s="1"/>
  <c r="E136" i="12" a="1"/>
  <c r="E136" i="12" s="1"/>
  <c r="E137" i="12" a="1"/>
  <c r="E137" i="12" s="1"/>
  <c r="E138" i="12" a="1"/>
  <c r="E138" i="12" s="1"/>
  <c r="E139" i="12" a="1"/>
  <c r="E139" i="12" s="1"/>
  <c r="E140" i="12" a="1"/>
  <c r="E140" i="12" s="1"/>
  <c r="E141" i="12" a="1"/>
  <c r="E141" i="12" s="1"/>
  <c r="E142" i="12" a="1"/>
  <c r="E142" i="12" s="1"/>
  <c r="E143" i="12" a="1"/>
  <c r="E143" i="12" s="1"/>
  <c r="E144" i="12" a="1"/>
  <c r="E144" i="12" s="1"/>
  <c r="E145" i="12" a="1"/>
  <c r="E145" i="12" s="1"/>
  <c r="E146" i="12" a="1"/>
  <c r="E146" i="12" s="1"/>
  <c r="E147" i="12" a="1"/>
  <c r="E147" i="12" s="1"/>
  <c r="E148" i="12" a="1"/>
  <c r="E148" i="12" s="1"/>
  <c r="E149" i="12" a="1"/>
  <c r="E149" i="12" s="1"/>
  <c r="E150" i="12" a="1"/>
  <c r="E150" i="12" s="1"/>
  <c r="E151" i="12" a="1"/>
  <c r="E151" i="12" s="1"/>
  <c r="E152" i="12" a="1"/>
  <c r="E152" i="12" s="1"/>
  <c r="E153" i="12" a="1"/>
  <c r="E153" i="12"/>
  <c r="E154" i="12" a="1"/>
  <c r="E154" i="12" s="1"/>
  <c r="E155" i="12" a="1"/>
  <c r="E155" i="12" s="1"/>
  <c r="E156" i="12" a="1"/>
  <c r="E156" i="12" s="1"/>
  <c r="E157" i="12" a="1"/>
  <c r="E157" i="12" s="1"/>
  <c r="E158" i="12" a="1"/>
  <c r="E158" i="12" s="1"/>
  <c r="E159" i="12" a="1"/>
  <c r="E159" i="12" s="1"/>
  <c r="E160" i="12" a="1"/>
  <c r="E160" i="12" s="1"/>
  <c r="E161" i="12" a="1"/>
  <c r="E161" i="12" s="1"/>
  <c r="E162" i="12" a="1"/>
  <c r="E162" i="12"/>
  <c r="E163" i="12" a="1"/>
  <c r="E163" i="12" s="1"/>
  <c r="E164" i="12" a="1"/>
  <c r="E164" i="12" s="1"/>
  <c r="E165" i="12" a="1"/>
  <c r="E165" i="12" s="1"/>
  <c r="E166" i="12" a="1"/>
  <c r="E166" i="12" s="1"/>
  <c r="E167" i="12" a="1"/>
  <c r="E167" i="12" s="1"/>
  <c r="E168" i="12" a="1"/>
  <c r="E168" i="12" s="1"/>
  <c r="E169" i="12" a="1"/>
  <c r="E169" i="12" s="1"/>
  <c r="E170" i="12" a="1"/>
  <c r="E170" i="12" s="1"/>
  <c r="E171" i="12" a="1"/>
  <c r="E171" i="12" s="1"/>
  <c r="E172" i="12" a="1"/>
  <c r="E172" i="12" s="1"/>
  <c r="E173" i="12" a="1"/>
  <c r="E173" i="12" s="1"/>
  <c r="E174" i="12" a="1"/>
  <c r="E174" i="12" s="1"/>
  <c r="E175" i="12" a="1"/>
  <c r="E175" i="12" s="1"/>
  <c r="E176" i="12" a="1"/>
  <c r="E176" i="12"/>
  <c r="E177" i="12" a="1"/>
  <c r="E177" i="12" s="1"/>
  <c r="E178" i="12" a="1"/>
  <c r="E178" i="12" s="1"/>
  <c r="E179" i="12" a="1"/>
  <c r="E179" i="12" s="1"/>
  <c r="E180" i="12" a="1"/>
  <c r="E180" i="12" s="1"/>
  <c r="E181" i="12" a="1"/>
  <c r="E181" i="12" s="1"/>
  <c r="E182" i="12" a="1"/>
  <c r="E182" i="12" s="1"/>
  <c r="E183" i="12" a="1"/>
  <c r="E183" i="12" s="1"/>
  <c r="E184" i="12" a="1"/>
  <c r="E184" i="12" s="1"/>
  <c r="E185" i="12" a="1"/>
  <c r="E185" i="12"/>
  <c r="E186" i="12" a="1"/>
  <c r="E186" i="12" s="1"/>
  <c r="E187" i="12" a="1"/>
  <c r="E187" i="12" s="1"/>
  <c r="E188" i="12" a="1"/>
  <c r="E188" i="12" s="1"/>
  <c r="E189" i="12" a="1"/>
  <c r="E189" i="12" s="1"/>
  <c r="E190" i="12" a="1"/>
  <c r="E190" i="12" s="1"/>
  <c r="E191" i="12" a="1"/>
  <c r="E191" i="12" s="1"/>
  <c r="E192" i="12" a="1"/>
  <c r="E192" i="12" s="1"/>
  <c r="E193" i="12" a="1"/>
  <c r="E193" i="12" s="1"/>
  <c r="E194" i="12" a="1"/>
  <c r="E194" i="12"/>
  <c r="E195" i="12" a="1"/>
  <c r="E195" i="12" s="1"/>
  <c r="E196" i="12" a="1"/>
  <c r="E196" i="12" s="1"/>
  <c r="E197" i="12" a="1"/>
  <c r="E197" i="12" s="1"/>
  <c r="E198" i="12" a="1"/>
  <c r="E198" i="12" s="1"/>
  <c r="E199" i="12" a="1"/>
  <c r="E199" i="12" s="1"/>
  <c r="E200" i="12" a="1"/>
  <c r="E200" i="12" s="1"/>
  <c r="E201" i="12" a="1"/>
  <c r="E201" i="12" s="1"/>
  <c r="E202" i="12" a="1"/>
  <c r="E202" i="12"/>
  <c r="E203" i="12" a="1"/>
  <c r="E203" i="12" s="1"/>
  <c r="E204" i="12" a="1"/>
  <c r="E204" i="12" s="1"/>
  <c r="E205" i="12" a="1"/>
  <c r="E205" i="12" s="1"/>
  <c r="E206" i="12" a="1"/>
  <c r="E206" i="12" s="1"/>
  <c r="E207" i="12" a="1"/>
  <c r="E207" i="12" s="1"/>
  <c r="E208" i="12" a="1"/>
  <c r="E208" i="12"/>
  <c r="E209" i="12" a="1"/>
  <c r="E209" i="12" s="1"/>
  <c r="E210" i="12" a="1"/>
  <c r="E210" i="12" s="1"/>
  <c r="E211" i="12" a="1"/>
  <c r="E211" i="12" s="1"/>
  <c r="E212" i="12" a="1"/>
  <c r="E212" i="12" s="1"/>
  <c r="E213" i="12" a="1"/>
  <c r="E213" i="12" s="1"/>
  <c r="E214" i="12" a="1"/>
  <c r="E214" i="12" s="1"/>
  <c r="E215" i="12" a="1"/>
  <c r="E215" i="12" s="1"/>
  <c r="E216" i="12" a="1"/>
  <c r="E216" i="12"/>
  <c r="E217" i="12" a="1"/>
  <c r="E217" i="12"/>
  <c r="E218" i="12" a="1"/>
  <c r="E218" i="12" s="1"/>
  <c r="E219" i="12" a="1"/>
  <c r="E219" i="12" s="1"/>
  <c r="E220" i="12" a="1"/>
  <c r="E220" i="12" s="1"/>
  <c r="E221" i="12" a="1"/>
  <c r="E221" i="12" s="1"/>
  <c r="E222" i="12" a="1"/>
  <c r="E222" i="12" s="1"/>
  <c r="E223" i="12" a="1"/>
  <c r="E223" i="12" s="1"/>
  <c r="E224" i="12" a="1"/>
  <c r="E224" i="12" s="1"/>
  <c r="E225" i="12" a="1"/>
  <c r="E225" i="12"/>
  <c r="E226" i="12" a="1"/>
  <c r="E226" i="12"/>
  <c r="E227" i="12" a="1"/>
  <c r="E227" i="12" s="1"/>
  <c r="E228" i="12" a="1"/>
  <c r="E228" i="12" s="1"/>
  <c r="E229" i="12" a="1"/>
  <c r="E229" i="12" s="1"/>
  <c r="E230" i="12" a="1"/>
  <c r="E230" i="12" s="1"/>
  <c r="E231" i="12" a="1"/>
  <c r="E231" i="12" s="1"/>
  <c r="E232" i="12" a="1"/>
  <c r="E232" i="12" s="1"/>
  <c r="E233" i="12" a="1"/>
  <c r="E233" i="12" s="1"/>
  <c r="E234" i="12" a="1"/>
  <c r="E234" i="12"/>
  <c r="E235" i="12" a="1"/>
  <c r="E235" i="12" s="1"/>
  <c r="E236" i="12" a="1"/>
  <c r="E236" i="12" s="1"/>
  <c r="E237" i="12" a="1"/>
  <c r="E237" i="12" s="1"/>
  <c r="E238" i="12" a="1"/>
  <c r="E238" i="12" s="1"/>
  <c r="E239" i="12" a="1"/>
  <c r="E239" i="12" s="1"/>
  <c r="E240" i="12" a="1"/>
  <c r="E240" i="12"/>
  <c r="E241" i="12" a="1"/>
  <c r="E241" i="12" s="1"/>
  <c r="E242" i="12" a="1"/>
  <c r="E242" i="12" s="1"/>
  <c r="E243" i="12" a="1"/>
  <c r="E243" i="12" s="1"/>
  <c r="E244" i="12" a="1"/>
  <c r="E244" i="12" s="1"/>
  <c r="E245" i="12" a="1"/>
  <c r="E245" i="12" s="1"/>
  <c r="E246" i="12" a="1"/>
  <c r="E246" i="12" s="1"/>
  <c r="E247" i="12" a="1"/>
  <c r="E247" i="12" s="1"/>
  <c r="E248" i="12" a="1"/>
  <c r="E248" i="12"/>
  <c r="E249" i="12" a="1"/>
  <c r="E249" i="12"/>
  <c r="E250" i="12" a="1"/>
  <c r="E250" i="12" s="1"/>
  <c r="E251" i="12" a="1"/>
  <c r="E251" i="12" s="1"/>
  <c r="E252" i="12" a="1"/>
  <c r="E252" i="12" s="1"/>
  <c r="E253" i="12" a="1"/>
  <c r="E253" i="12" s="1"/>
  <c r="E254" i="12" a="1"/>
  <c r="E254" i="12" s="1"/>
  <c r="E255" i="12" a="1"/>
  <c r="E255" i="12" s="1"/>
  <c r="E256" i="12" a="1"/>
  <c r="E256" i="12" s="1"/>
  <c r="E257" i="12" a="1"/>
  <c r="E257" i="12"/>
  <c r="E258" i="12" a="1"/>
  <c r="E258" i="12"/>
  <c r="E259" i="12" a="1"/>
  <c r="E259" i="12" s="1"/>
  <c r="E260" i="12" a="1"/>
  <c r="E260" i="12" s="1"/>
  <c r="E261" i="12" a="1"/>
  <c r="E261" i="12" s="1"/>
  <c r="E262" i="12" a="1"/>
  <c r="E262" i="12" s="1"/>
  <c r="E263" i="12" a="1"/>
  <c r="E263" i="12" s="1"/>
  <c r="E264" i="12" a="1"/>
  <c r="E264" i="12" s="1"/>
  <c r="E265" i="12" a="1"/>
  <c r="E265" i="12" s="1"/>
  <c r="E266" i="12" a="1"/>
  <c r="E266" i="12"/>
  <c r="E267" i="12" a="1"/>
  <c r="E267" i="12" s="1"/>
  <c r="E268" i="12" a="1"/>
  <c r="E268" i="12" s="1"/>
  <c r="E269" i="12" a="1"/>
  <c r="E269" i="12" s="1"/>
  <c r="E270" i="12" a="1"/>
  <c r="E270" i="12" s="1"/>
  <c r="E271" i="12" a="1"/>
  <c r="E271" i="12" s="1"/>
  <c r="E272" i="12" a="1"/>
  <c r="E272" i="12"/>
  <c r="E273" i="12" a="1"/>
  <c r="E273" i="12" s="1"/>
  <c r="E274" i="12" a="1"/>
  <c r="E274" i="12" s="1"/>
  <c r="E275" i="12" a="1"/>
  <c r="E275" i="12" s="1"/>
  <c r="E276" i="12" a="1"/>
  <c r="E276" i="12" s="1"/>
  <c r="E277" i="12" a="1"/>
  <c r="E277" i="12" s="1"/>
  <c r="E278" i="12" a="1"/>
  <c r="E278" i="12" s="1"/>
  <c r="E279" i="12" a="1"/>
  <c r="E279" i="12" s="1"/>
  <c r="E280" i="12" a="1"/>
  <c r="E280" i="12"/>
  <c r="E281" i="12" a="1"/>
  <c r="E281" i="12"/>
  <c r="E282" i="12" a="1"/>
  <c r="E282" i="12" s="1"/>
  <c r="E283" i="12" a="1"/>
  <c r="E283" i="12" s="1"/>
  <c r="E284" i="12" a="1"/>
  <c r="E284" i="12" s="1"/>
  <c r="E285" i="12" a="1"/>
  <c r="E285" i="12" s="1"/>
  <c r="E286" i="12" a="1"/>
  <c r="E286" i="12" s="1"/>
  <c r="E287" i="12" a="1"/>
  <c r="E287" i="12" s="1"/>
  <c r="E288" i="12" a="1"/>
  <c r="E288" i="12" s="1"/>
  <c r="E289" i="12" a="1"/>
  <c r="E289" i="12"/>
  <c r="E290" i="12" a="1"/>
  <c r="E290" i="12"/>
  <c r="E291" i="12" a="1"/>
  <c r="E291" i="12" s="1"/>
  <c r="E292" i="12" a="1"/>
  <c r="E292" i="12" s="1"/>
  <c r="E293" i="12" a="1"/>
  <c r="E293" i="12" s="1"/>
  <c r="E294" i="12" a="1"/>
  <c r="E294" i="12" s="1"/>
  <c r="E295" i="12" a="1"/>
  <c r="E295" i="12" s="1"/>
  <c r="E296" i="12" a="1"/>
  <c r="E296" i="12" s="1"/>
  <c r="E297" i="12" a="1"/>
  <c r="E297" i="12" s="1"/>
  <c r="E298" i="12" a="1"/>
  <c r="E298" i="12"/>
  <c r="E299" i="12" a="1"/>
  <c r="E299" i="12" s="1"/>
  <c r="E300" i="12" a="1"/>
  <c r="E300" i="12" s="1"/>
  <c r="E301" i="12" a="1"/>
  <c r="E301" i="12" s="1"/>
  <c r="E302" i="12" a="1"/>
  <c r="E302" i="12" s="1"/>
  <c r="E303" i="12" a="1"/>
  <c r="E303" i="12" s="1"/>
  <c r="E304" i="12" a="1"/>
  <c r="E304" i="12"/>
  <c r="E305" i="12" a="1"/>
  <c r="E305" i="12" s="1"/>
  <c r="E306" i="12" a="1"/>
  <c r="E306" i="12" s="1"/>
  <c r="E307" i="12" a="1"/>
  <c r="E307" i="12" s="1"/>
  <c r="E308" i="12" a="1"/>
  <c r="E308" i="12" s="1"/>
  <c r="E309" i="12" a="1"/>
  <c r="E309" i="12" s="1"/>
  <c r="E310" i="12" a="1"/>
  <c r="E310" i="12" s="1"/>
  <c r="E311" i="12" a="1"/>
  <c r="E311" i="12" s="1"/>
  <c r="E312" i="12" a="1"/>
  <c r="E312" i="12"/>
  <c r="E313" i="12" a="1"/>
  <c r="E313" i="12"/>
  <c r="E314" i="12" a="1"/>
  <c r="E314" i="12" s="1"/>
  <c r="E315" i="12" a="1"/>
  <c r="E315" i="12" s="1"/>
  <c r="E316" i="12" a="1"/>
  <c r="E316" i="12" s="1"/>
  <c r="E317" i="12" a="1"/>
  <c r="E317" i="12" s="1"/>
  <c r="E318" i="12" a="1"/>
  <c r="E318" i="12" s="1"/>
  <c r="E319" i="12" a="1"/>
  <c r="E319" i="12" s="1"/>
  <c r="E320" i="12" a="1"/>
  <c r="E320" i="12" s="1"/>
  <c r="E321" i="12" a="1"/>
  <c r="E321" i="12"/>
  <c r="E322" i="12" a="1"/>
  <c r="E322" i="12"/>
  <c r="E323" i="12" a="1"/>
  <c r="E323" i="12" s="1"/>
  <c r="E324" i="12" a="1"/>
  <c r="E324" i="12" s="1"/>
  <c r="E325" i="12" a="1"/>
  <c r="E325" i="12" s="1"/>
  <c r="E326" i="12" a="1"/>
  <c r="E326" i="12" s="1"/>
  <c r="E327" i="12" a="1"/>
  <c r="E327" i="12" s="1"/>
  <c r="E328" i="12" a="1"/>
  <c r="E328" i="12" s="1"/>
  <c r="E329" i="12" a="1"/>
  <c r="E329" i="12" s="1"/>
  <c r="E330" i="12" a="1"/>
  <c r="E330" i="12"/>
  <c r="E331" i="12" a="1"/>
  <c r="E331" i="12" s="1"/>
  <c r="E332" i="12" a="1"/>
  <c r="E332" i="12" s="1"/>
  <c r="E333" i="12" a="1"/>
  <c r="E333" i="12" s="1"/>
  <c r="E334" i="12" a="1"/>
  <c r="E334" i="12" s="1"/>
  <c r="E335" i="12" a="1"/>
  <c r="E335" i="12" s="1"/>
  <c r="E336" i="12" a="1"/>
  <c r="E336" i="12"/>
  <c r="E337" i="12" a="1"/>
  <c r="E337" i="12" s="1"/>
  <c r="E338" i="12" a="1"/>
  <c r="E338" i="12" s="1"/>
  <c r="E339" i="12" a="1"/>
  <c r="E339" i="12" s="1"/>
  <c r="E340" i="12" a="1"/>
  <c r="E340" i="12" s="1"/>
  <c r="E341" i="12" a="1"/>
  <c r="E341" i="12" s="1"/>
  <c r="E342" i="12" a="1"/>
  <c r="E342" i="12" s="1"/>
  <c r="E343" i="12" a="1"/>
  <c r="E343" i="12" s="1"/>
  <c r="E344" i="12" a="1"/>
  <c r="E344" i="12" s="1"/>
  <c r="E345" i="12" a="1"/>
  <c r="E345" i="12" s="1"/>
  <c r="E346" i="12" a="1"/>
  <c r="E346" i="12" s="1"/>
  <c r="E347" i="12" a="1"/>
  <c r="E347" i="12" s="1"/>
  <c r="E348" i="12" a="1"/>
  <c r="E348" i="12" s="1"/>
  <c r="E349" i="12" a="1"/>
  <c r="E349" i="12" s="1"/>
  <c r="E350" i="12" a="1"/>
  <c r="E350" i="12" s="1"/>
  <c r="E351" i="12" a="1"/>
  <c r="E351" i="12" s="1"/>
  <c r="E352" i="12" a="1"/>
  <c r="E352" i="12" s="1"/>
  <c r="E353" i="12" a="1"/>
  <c r="E353" i="12" s="1"/>
  <c r="E354" i="12" a="1"/>
  <c r="E354" i="12" s="1"/>
  <c r="E355" i="12" a="1"/>
  <c r="E355" i="12" s="1"/>
  <c r="E356" i="12" a="1"/>
  <c r="E356" i="12" s="1"/>
  <c r="E357" i="12" a="1"/>
  <c r="E357" i="12" s="1"/>
  <c r="E358" i="12" a="1"/>
  <c r="E358" i="12" s="1"/>
  <c r="E359" i="12" a="1"/>
  <c r="E359" i="12" s="1"/>
  <c r="E360" i="12" a="1"/>
  <c r="E360" i="12" s="1"/>
  <c r="E361" i="12" a="1"/>
  <c r="E361" i="12" s="1"/>
  <c r="E362" i="12" a="1"/>
  <c r="E362" i="12" s="1"/>
  <c r="E363" i="12" a="1"/>
  <c r="E363" i="12" s="1"/>
  <c r="E364" i="12" a="1"/>
  <c r="E364" i="12" s="1"/>
  <c r="E365" i="12" a="1"/>
  <c r="E365" i="12" s="1"/>
  <c r="E366" i="12" a="1"/>
  <c r="E366" i="12" s="1"/>
  <c r="E367" i="12" a="1"/>
  <c r="E367" i="12" s="1"/>
  <c r="E368" i="12" a="1"/>
  <c r="E368" i="12" s="1"/>
  <c r="E369" i="12" a="1"/>
  <c r="E369" i="12" s="1"/>
  <c r="E370" i="12" a="1"/>
  <c r="E370" i="12" s="1"/>
  <c r="E371" i="12" a="1"/>
  <c r="E371" i="12" s="1"/>
  <c r="E372" i="12" a="1"/>
  <c r="E372" i="12" s="1"/>
  <c r="E373" i="12" a="1"/>
  <c r="E373" i="12" s="1"/>
  <c r="E374" i="12" a="1"/>
  <c r="E374" i="12" s="1"/>
  <c r="E375" i="12" a="1"/>
  <c r="E375" i="12" s="1"/>
  <c r="E376" i="12" a="1"/>
  <c r="E376" i="12" s="1"/>
  <c r="E377" i="12" a="1"/>
  <c r="E377" i="12" s="1"/>
  <c r="E378" i="12" a="1"/>
  <c r="E378" i="12" s="1"/>
  <c r="E379" i="12" a="1"/>
  <c r="E379" i="12" s="1"/>
  <c r="E380" i="12" a="1"/>
  <c r="E380" i="12" s="1"/>
  <c r="E381" i="12" a="1"/>
  <c r="E381" i="12"/>
  <c r="E382" i="12" a="1"/>
  <c r="E382" i="12" s="1"/>
  <c r="E383" i="12" a="1"/>
  <c r="E383" i="12" s="1"/>
  <c r="E384" i="12" a="1"/>
  <c r="E384" i="12" s="1"/>
  <c r="E385" i="12" a="1"/>
  <c r="E385" i="12" s="1"/>
  <c r="E386" i="12" a="1"/>
  <c r="E386" i="12" s="1"/>
  <c r="E387" i="12" a="1"/>
  <c r="E387" i="12" s="1"/>
  <c r="E388" i="12" a="1"/>
  <c r="E388" i="12" s="1"/>
  <c r="E389" i="12" a="1"/>
  <c r="E389" i="12" s="1"/>
  <c r="E390" i="12" a="1"/>
  <c r="E390" i="12"/>
  <c r="E391" i="12" a="1"/>
  <c r="E391" i="12" s="1"/>
  <c r="E392" i="12" a="1"/>
  <c r="E392" i="12" s="1"/>
  <c r="E393" i="12" a="1"/>
  <c r="E393" i="12" s="1"/>
  <c r="E394" i="12" a="1"/>
  <c r="E394" i="12" s="1"/>
  <c r="E395" i="12" a="1"/>
  <c r="E395" i="12" s="1"/>
  <c r="E396" i="12" a="1"/>
  <c r="E396" i="12" s="1"/>
  <c r="E397" i="12" a="1"/>
  <c r="E397" i="12" s="1"/>
  <c r="E398" i="12" a="1"/>
  <c r="E398" i="12" s="1"/>
  <c r="E399" i="12" a="1"/>
  <c r="E399" i="12" s="1"/>
  <c r="E400" i="12" a="1"/>
  <c r="E400" i="12" s="1"/>
  <c r="E401" i="12" a="1"/>
  <c r="E401" i="12" s="1"/>
  <c r="E402" i="12" a="1"/>
  <c r="E402" i="12" s="1"/>
  <c r="E403" i="12" a="1"/>
  <c r="E403" i="12" s="1"/>
  <c r="E404" i="12" a="1"/>
  <c r="E404" i="12"/>
  <c r="E405" i="12" a="1"/>
  <c r="E405" i="12" s="1"/>
  <c r="E406" i="12" a="1"/>
  <c r="E406" i="12" s="1"/>
  <c r="E407" i="12" a="1"/>
  <c r="E407" i="12" s="1"/>
  <c r="E408" i="12" a="1"/>
  <c r="E408" i="12" s="1"/>
  <c r="E409" i="12" a="1"/>
  <c r="E409" i="12" s="1"/>
  <c r="E410" i="12" a="1"/>
  <c r="E410" i="12" s="1"/>
  <c r="E411" i="12" a="1"/>
  <c r="E411" i="12" s="1"/>
  <c r="E412" i="12" a="1"/>
  <c r="E412" i="12" s="1"/>
  <c r="E413" i="12" a="1"/>
  <c r="E413" i="12"/>
  <c r="E414" i="12" a="1"/>
  <c r="E414" i="12" s="1"/>
  <c r="E415" i="12" a="1"/>
  <c r="E415" i="12" s="1"/>
  <c r="E416" i="12" a="1"/>
  <c r="E416" i="12"/>
  <c r="E417" i="12" a="1"/>
  <c r="E417" i="12" s="1"/>
  <c r="E418" i="12" a="1"/>
  <c r="E418" i="12" s="1"/>
  <c r="E419" i="12" a="1"/>
  <c r="E419" i="12" s="1"/>
  <c r="E420" i="12" a="1"/>
  <c r="E420" i="12" s="1"/>
  <c r="E421" i="12" a="1"/>
  <c r="E421" i="12" s="1"/>
  <c r="E422" i="12" a="1"/>
  <c r="E422" i="12"/>
  <c r="E423" i="12" a="1"/>
  <c r="E423" i="12" s="1"/>
  <c r="E424" i="12" a="1"/>
  <c r="E424" i="12" s="1"/>
  <c r="E425" i="12" a="1"/>
  <c r="E425" i="12"/>
  <c r="E426" i="12" a="1"/>
  <c r="E426" i="12" s="1"/>
  <c r="E427" i="12" a="1"/>
  <c r="E427" i="12" s="1"/>
  <c r="E428" i="12" a="1"/>
  <c r="E428" i="12" s="1"/>
  <c r="E429" i="12" a="1"/>
  <c r="E429" i="12" s="1"/>
  <c r="E430" i="12" a="1"/>
  <c r="E430" i="12" s="1"/>
  <c r="E431" i="12" a="1"/>
  <c r="E431" i="12" s="1"/>
  <c r="E432" i="12" a="1"/>
  <c r="E432" i="12" s="1"/>
  <c r="E433" i="12" a="1"/>
  <c r="E433" i="12" s="1"/>
  <c r="E434" i="12" a="1"/>
  <c r="E434" i="12"/>
  <c r="E435" i="12" a="1"/>
  <c r="E435" i="12" s="1"/>
  <c r="E436" i="12" a="1"/>
  <c r="E436" i="12"/>
  <c r="E437" i="12" a="1"/>
  <c r="E437" i="12" s="1"/>
  <c r="E438" i="12" a="1"/>
  <c r="E438" i="12" s="1"/>
  <c r="E439" i="12" a="1"/>
  <c r="E439" i="12" s="1"/>
  <c r="E440" i="12" a="1"/>
  <c r="E440" i="12" s="1"/>
  <c r="E441" i="12" a="1"/>
  <c r="E441" i="12" s="1"/>
  <c r="E442" i="12" a="1"/>
  <c r="E442" i="12" s="1"/>
  <c r="E443" i="12" a="1"/>
  <c r="E443" i="12" s="1"/>
  <c r="E444" i="12" a="1"/>
  <c r="E444" i="12" s="1"/>
  <c r="E445" i="12" a="1"/>
  <c r="E445" i="12"/>
  <c r="E446" i="12" a="1"/>
  <c r="E446" i="12" s="1"/>
  <c r="E447" i="12" a="1"/>
  <c r="E447" i="12" s="1"/>
  <c r="E448" i="12" a="1"/>
  <c r="E448" i="12"/>
  <c r="E449" i="12" a="1"/>
  <c r="E449" i="12" s="1"/>
  <c r="E450" i="12" a="1"/>
  <c r="E450" i="12" s="1"/>
  <c r="E451" i="12" a="1"/>
  <c r="E451" i="12" s="1"/>
  <c r="E452" i="12" a="1"/>
  <c r="E452" i="12" s="1"/>
  <c r="E453" i="12" a="1"/>
  <c r="E453" i="12" s="1"/>
  <c r="E454" i="12" a="1"/>
  <c r="E454" i="12" s="1"/>
  <c r="E455" i="12" a="1"/>
  <c r="E455" i="12" s="1"/>
  <c r="E456" i="12" a="1"/>
  <c r="E456" i="12" s="1"/>
  <c r="E457" i="12" a="1"/>
  <c r="E457" i="12"/>
  <c r="E458" i="12" a="1"/>
  <c r="E458" i="12" s="1"/>
  <c r="E459" i="12" a="1"/>
  <c r="E459" i="12" s="1"/>
  <c r="E460" i="12" a="1"/>
  <c r="E460" i="12" s="1"/>
  <c r="E461" i="12" a="1"/>
  <c r="E461" i="12" s="1"/>
  <c r="E462" i="12" a="1"/>
  <c r="E462" i="12" s="1"/>
  <c r="E463" i="12" a="1"/>
  <c r="E463" i="12" s="1"/>
  <c r="E464" i="12" a="1"/>
  <c r="E464" i="12" s="1"/>
  <c r="E465" i="12" a="1"/>
  <c r="E465" i="12" s="1"/>
  <c r="E466" i="12" a="1"/>
  <c r="E466" i="12"/>
  <c r="E467" i="12" a="1"/>
  <c r="E467" i="12" s="1"/>
  <c r="E468" i="12" a="1"/>
  <c r="E468" i="12" s="1"/>
  <c r="E469" i="12" a="1"/>
  <c r="E469" i="12" s="1"/>
  <c r="E470" i="12" a="1"/>
  <c r="E470" i="12" s="1"/>
  <c r="E471" i="12" a="1"/>
  <c r="E471" i="12" s="1"/>
  <c r="E472" i="12" a="1"/>
  <c r="E472" i="12" s="1"/>
  <c r="E473" i="12" a="1"/>
  <c r="E473" i="12" s="1"/>
  <c r="E474" i="12" a="1"/>
  <c r="E474" i="12" s="1"/>
  <c r="E475" i="12" a="1"/>
  <c r="E475" i="12" s="1"/>
  <c r="E476" i="12" a="1"/>
  <c r="E476" i="12" s="1"/>
  <c r="E477" i="12" a="1"/>
  <c r="E477" i="12" s="1"/>
  <c r="E478" i="12" a="1"/>
  <c r="E478" i="12" s="1"/>
  <c r="E479" i="12" a="1"/>
  <c r="E479" i="12" s="1"/>
  <c r="E480" i="12" a="1"/>
  <c r="E480" i="12"/>
  <c r="E481" i="12" a="1"/>
  <c r="E481" i="12" s="1"/>
  <c r="E482" i="12" a="1"/>
  <c r="E482" i="12" s="1"/>
  <c r="E483" i="12" a="1"/>
  <c r="E483" i="12" s="1"/>
  <c r="E484" i="12" a="1"/>
  <c r="E484" i="12" s="1"/>
  <c r="E485" i="12" a="1"/>
  <c r="E485" i="12" s="1"/>
  <c r="E486" i="12" a="1"/>
  <c r="E486" i="12" s="1"/>
  <c r="E487" i="12" a="1"/>
  <c r="E487" i="12" s="1"/>
  <c r="E488" i="12" a="1"/>
  <c r="E488" i="12" s="1"/>
  <c r="E489" i="12" a="1"/>
  <c r="E489" i="12"/>
  <c r="E490" i="12" a="1"/>
  <c r="E490" i="12" s="1"/>
  <c r="E491" i="12" a="1"/>
  <c r="E491" i="12" s="1"/>
  <c r="E492" i="12" a="1"/>
  <c r="E492" i="12" s="1"/>
  <c r="E493" i="12" a="1"/>
  <c r="E493" i="12" s="1"/>
  <c r="E494" i="12" a="1"/>
  <c r="E494" i="12" s="1"/>
  <c r="E495" i="12" a="1"/>
  <c r="E495" i="12" s="1"/>
  <c r="E496" i="12" a="1"/>
  <c r="E496" i="12" s="1"/>
  <c r="E497" i="12" a="1"/>
  <c r="E497" i="12" s="1"/>
  <c r="E498" i="12" a="1"/>
  <c r="E498" i="12" s="1"/>
  <c r="E499" i="12" a="1"/>
  <c r="E499" i="12" s="1"/>
  <c r="E500" i="12" a="1"/>
  <c r="E500" i="12" s="1"/>
  <c r="E501" i="12" a="1"/>
  <c r="E501" i="12" s="1"/>
  <c r="E502" i="12" a="1"/>
  <c r="E502" i="12" s="1"/>
  <c r="E503" i="12" a="1"/>
  <c r="E503" i="12" s="1"/>
  <c r="E504" i="12" a="1"/>
  <c r="E504" i="12" s="1"/>
  <c r="E505" i="12" a="1"/>
  <c r="E505" i="12" s="1"/>
  <c r="E506" i="12" a="1"/>
  <c r="E506" i="12" s="1"/>
  <c r="E507" i="12" a="1"/>
  <c r="E507" i="12" s="1"/>
  <c r="E508" i="12" a="1"/>
  <c r="E508" i="12" s="1"/>
  <c r="E509" i="12" a="1"/>
  <c r="E509" i="12" s="1"/>
  <c r="E510" i="12" a="1"/>
  <c r="E510" i="12" s="1"/>
  <c r="E511" i="12" a="1"/>
  <c r="E511" i="12" s="1"/>
  <c r="E512" i="12" a="1"/>
  <c r="E512" i="12" s="1"/>
  <c r="E513" i="12" a="1"/>
  <c r="E513" i="12" s="1"/>
  <c r="E514" i="12" a="1"/>
  <c r="E514" i="12" s="1"/>
  <c r="E515" i="12" a="1"/>
  <c r="E515" i="12" s="1"/>
  <c r="E516" i="12" a="1"/>
  <c r="E516" i="12" s="1"/>
  <c r="E517" i="12" a="1"/>
  <c r="E517" i="12" s="1"/>
  <c r="E518" i="12" a="1"/>
  <c r="E518" i="12" s="1"/>
  <c r="E519" i="12" a="1"/>
  <c r="E519" i="12" s="1"/>
  <c r="E520" i="12" a="1"/>
  <c r="E520" i="12" s="1"/>
  <c r="E521" i="12" a="1"/>
  <c r="E521" i="12" s="1"/>
  <c r="E522" i="12" a="1"/>
  <c r="E522" i="12" s="1"/>
  <c r="E523" i="12" a="1"/>
  <c r="E523" i="12" s="1"/>
  <c r="E524" i="12" a="1"/>
  <c r="E524" i="12" s="1"/>
  <c r="E525" i="12" a="1"/>
  <c r="E525" i="12" s="1"/>
  <c r="E526" i="12" a="1"/>
  <c r="E526" i="12" s="1"/>
  <c r="E527" i="12" a="1"/>
  <c r="E527" i="12" s="1"/>
  <c r="E528" i="12" a="1"/>
  <c r="E528" i="12" s="1"/>
  <c r="E529" i="12" a="1"/>
  <c r="E529" i="12" s="1"/>
  <c r="E530" i="12" a="1"/>
  <c r="E530" i="12" s="1"/>
  <c r="E531" i="12" a="1"/>
  <c r="E531" i="12" s="1"/>
  <c r="E532" i="12" a="1"/>
  <c r="E532" i="12" s="1"/>
  <c r="E533" i="12" a="1"/>
  <c r="E533" i="12" s="1"/>
  <c r="E534" i="12" a="1"/>
  <c r="E534" i="12" s="1"/>
  <c r="E535" i="12" a="1"/>
  <c r="E535" i="12" s="1"/>
  <c r="E536" i="12" a="1"/>
  <c r="E536" i="12" s="1"/>
  <c r="E537" i="12" a="1"/>
  <c r="E537" i="12" s="1"/>
  <c r="E538" i="12" a="1"/>
  <c r="E538" i="12" s="1"/>
  <c r="E539" i="12" a="1"/>
  <c r="E539" i="12" s="1"/>
  <c r="E540" i="12" a="1"/>
  <c r="E540" i="12" s="1"/>
  <c r="E541" i="12" a="1"/>
  <c r="E541" i="12" s="1"/>
  <c r="E542" i="12" a="1"/>
  <c r="E542" i="12" s="1"/>
  <c r="E543" i="12" a="1"/>
  <c r="E543" i="12" s="1"/>
  <c r="E544" i="12" a="1"/>
  <c r="E544" i="12" s="1"/>
  <c r="E545" i="12" a="1"/>
  <c r="E545" i="12" s="1"/>
  <c r="E546" i="12" a="1"/>
  <c r="E546" i="12" s="1"/>
  <c r="E547" i="12" a="1"/>
  <c r="E547" i="12" s="1"/>
  <c r="E548" i="12" a="1"/>
  <c r="E548" i="12" s="1"/>
  <c r="E549" i="12" a="1"/>
  <c r="E549" i="12" s="1"/>
  <c r="E550" i="12" a="1"/>
  <c r="E550" i="12" s="1"/>
  <c r="E551" i="12" a="1"/>
  <c r="E551" i="12" s="1"/>
  <c r="E552" i="12" a="1"/>
  <c r="E552" i="12" s="1"/>
  <c r="E553" i="12" a="1"/>
  <c r="E553" i="12" s="1"/>
  <c r="E554" i="12" a="1"/>
  <c r="E554" i="12" s="1"/>
  <c r="E555" i="12" a="1"/>
  <c r="E555" i="12" s="1"/>
  <c r="E556" i="12" a="1"/>
  <c r="E556" i="12" s="1"/>
  <c r="E557" i="12" a="1"/>
  <c r="E557" i="12" s="1"/>
  <c r="E558" i="12" a="1"/>
  <c r="E558" i="12" s="1"/>
  <c r="E559" i="12" a="1"/>
  <c r="E559" i="12" s="1"/>
  <c r="E560" i="12" a="1"/>
  <c r="E560" i="12" s="1"/>
  <c r="E561" i="12" a="1"/>
  <c r="E561" i="12" s="1"/>
  <c r="E562" i="12" a="1"/>
  <c r="E562" i="12" s="1"/>
  <c r="E563" i="12" a="1"/>
  <c r="E563" i="12" s="1"/>
  <c r="E564" i="12" a="1"/>
  <c r="E564" i="12" s="1"/>
  <c r="E565" i="12" a="1"/>
  <c r="E565" i="12" s="1"/>
  <c r="E566" i="12" a="1"/>
  <c r="E566" i="12" s="1"/>
  <c r="E567" i="12" a="1"/>
  <c r="E567" i="12" s="1"/>
  <c r="E568" i="12" a="1"/>
  <c r="E568" i="12" s="1"/>
  <c r="E569" i="12" a="1"/>
  <c r="E569" i="12" s="1"/>
  <c r="E570" i="12" a="1"/>
  <c r="E570" i="12" s="1"/>
  <c r="E571" i="12" a="1"/>
  <c r="E571" i="12" s="1"/>
  <c r="E572" i="12" a="1"/>
  <c r="E572" i="12" s="1"/>
  <c r="E573" i="12" a="1"/>
  <c r="E573" i="12" s="1"/>
  <c r="E574" i="12" a="1"/>
  <c r="E574" i="12" s="1"/>
  <c r="E575" i="12" a="1"/>
  <c r="E575" i="12" s="1"/>
  <c r="E576" i="12" a="1"/>
  <c r="E576" i="12" s="1"/>
  <c r="E577" i="12" a="1"/>
  <c r="E577" i="12" s="1"/>
  <c r="E578" i="12" a="1"/>
  <c r="E578" i="12" s="1"/>
  <c r="E579" i="12" a="1"/>
  <c r="E579" i="12" s="1"/>
  <c r="E580" i="12" a="1"/>
  <c r="E580" i="12" s="1"/>
  <c r="E581" i="12" a="1"/>
  <c r="E581" i="12" s="1"/>
  <c r="E582" i="12" a="1"/>
  <c r="E582" i="12" s="1"/>
  <c r="E583" i="12" a="1"/>
  <c r="E583" i="12" s="1"/>
  <c r="E584" i="12" a="1"/>
  <c r="E584" i="12" s="1"/>
  <c r="E585" i="12" a="1"/>
  <c r="E585" i="12" s="1"/>
  <c r="E586" i="12" a="1"/>
  <c r="E586" i="12" s="1"/>
  <c r="E587" i="12" a="1"/>
  <c r="E587" i="12" s="1"/>
  <c r="E588" i="12" a="1"/>
  <c r="E588" i="12" s="1"/>
  <c r="E589" i="12" a="1"/>
  <c r="E589" i="12" s="1"/>
  <c r="E590" i="12" a="1"/>
  <c r="E590" i="12" s="1"/>
  <c r="E591" i="12" a="1"/>
  <c r="E591" i="12" s="1"/>
  <c r="E592" i="12" a="1"/>
  <c r="E592" i="12" s="1"/>
  <c r="E593" i="12" a="1"/>
  <c r="E593" i="12" s="1"/>
  <c r="E594" i="12" a="1"/>
  <c r="E594" i="12" s="1"/>
  <c r="E595" i="12" a="1"/>
  <c r="E595" i="12" s="1"/>
  <c r="E596" i="12" a="1"/>
  <c r="E596" i="12" s="1"/>
  <c r="E597" i="12" a="1"/>
  <c r="E597" i="12" s="1"/>
  <c r="E598" i="12" a="1"/>
  <c r="E598" i="12" s="1"/>
  <c r="E599" i="12" a="1"/>
  <c r="E599" i="12" s="1"/>
  <c r="E600" i="12" a="1"/>
  <c r="E600" i="12" s="1"/>
  <c r="E601" i="12" a="1"/>
  <c r="E601" i="12" s="1"/>
  <c r="E602" i="12" a="1"/>
  <c r="E602" i="12" s="1"/>
  <c r="E603" i="12" a="1"/>
  <c r="E603" i="12" s="1"/>
  <c r="E604" i="12" a="1"/>
  <c r="E604" i="12" s="1"/>
  <c r="E605" i="12" a="1"/>
  <c r="E605" i="12" s="1"/>
  <c r="E606" i="12" a="1"/>
  <c r="E606" i="12" s="1"/>
  <c r="E607" i="12" a="1"/>
  <c r="E607" i="12" s="1"/>
  <c r="E608" i="12" a="1"/>
  <c r="E608" i="12" s="1"/>
  <c r="E609" i="12" a="1"/>
  <c r="E609" i="12" s="1"/>
  <c r="E610" i="12" a="1"/>
  <c r="E610" i="12" s="1"/>
  <c r="E611" i="12" a="1"/>
  <c r="E611" i="12" s="1"/>
  <c r="E612" i="12" a="1"/>
  <c r="E612" i="12" s="1"/>
  <c r="E613" i="12" a="1"/>
  <c r="E613" i="12" s="1"/>
  <c r="E614" i="12" a="1"/>
  <c r="E614" i="12" s="1"/>
  <c r="E615" i="12" a="1"/>
  <c r="E615" i="12" s="1"/>
  <c r="E616" i="12" a="1"/>
  <c r="E616" i="12" s="1"/>
  <c r="E617" i="12" a="1"/>
  <c r="E617" i="12" s="1"/>
  <c r="E618" i="12" a="1"/>
  <c r="E618" i="12" s="1"/>
  <c r="E619" i="12" a="1"/>
  <c r="E619" i="12" s="1"/>
  <c r="E620" i="12" a="1"/>
  <c r="E620" i="12" s="1"/>
  <c r="E621" i="12" a="1"/>
  <c r="E621" i="12" s="1"/>
  <c r="E622" i="12" a="1"/>
  <c r="E622" i="12" s="1"/>
  <c r="E623" i="12" a="1"/>
  <c r="E623" i="12" s="1"/>
  <c r="E624" i="12" a="1"/>
  <c r="E624" i="12" s="1"/>
  <c r="E625" i="12" a="1"/>
  <c r="E625" i="12" s="1"/>
  <c r="E626" i="12" a="1"/>
  <c r="E626" i="12" s="1"/>
  <c r="E627" i="12" a="1"/>
  <c r="E627" i="12" s="1"/>
  <c r="E628" i="12" a="1"/>
  <c r="E628" i="12" s="1"/>
  <c r="E629" i="12" a="1"/>
  <c r="E629" i="12" s="1"/>
  <c r="E630" i="12" a="1"/>
  <c r="E630" i="12" s="1"/>
  <c r="E631" i="12" a="1"/>
  <c r="E631" i="12" s="1"/>
  <c r="E632" i="12" a="1"/>
  <c r="E632" i="12" s="1"/>
  <c r="E633" i="12" a="1"/>
  <c r="E633" i="12" s="1"/>
  <c r="E634" i="12" a="1"/>
  <c r="E634" i="12" s="1"/>
  <c r="E635" i="12" a="1"/>
  <c r="E635" i="12" s="1"/>
  <c r="E636" i="12" a="1"/>
  <c r="E636" i="12" s="1"/>
  <c r="E637" i="12" a="1"/>
  <c r="E637" i="12" s="1"/>
  <c r="E638" i="12" a="1"/>
  <c r="E638" i="12" s="1"/>
  <c r="E639" i="12" a="1"/>
  <c r="E639" i="12" s="1"/>
  <c r="E640" i="12" a="1"/>
  <c r="E640" i="12" s="1"/>
  <c r="E641" i="12" a="1"/>
  <c r="E641" i="12" s="1"/>
  <c r="E642" i="12" a="1"/>
  <c r="E642" i="12" s="1"/>
  <c r="E643" i="12" a="1"/>
  <c r="E643" i="12" s="1"/>
  <c r="E644" i="12" a="1"/>
  <c r="E644" i="12" s="1"/>
  <c r="E645" i="12" a="1"/>
  <c r="E645" i="12" s="1"/>
  <c r="E646" i="12" a="1"/>
  <c r="E646" i="12" s="1"/>
  <c r="E647" i="12" a="1"/>
  <c r="E647" i="12" s="1"/>
  <c r="E648" i="12" a="1"/>
  <c r="E648" i="12" s="1"/>
  <c r="E649" i="12" a="1"/>
  <c r="E649" i="12" s="1"/>
  <c r="E650" i="12" a="1"/>
  <c r="E650" i="12" s="1"/>
  <c r="E651" i="12" a="1"/>
  <c r="E651" i="12" s="1"/>
  <c r="E652" i="12" a="1"/>
  <c r="E652" i="12" s="1"/>
  <c r="E653" i="12" a="1"/>
  <c r="E653" i="12" s="1"/>
  <c r="E654" i="12" a="1"/>
  <c r="E654" i="12" s="1"/>
  <c r="E655" i="12" a="1"/>
  <c r="E655" i="12" s="1"/>
  <c r="E656" i="12" a="1"/>
  <c r="E656" i="12" s="1"/>
  <c r="E657" i="12" a="1"/>
  <c r="E657" i="12" s="1"/>
  <c r="E658" i="12" a="1"/>
  <c r="E658" i="12" s="1"/>
  <c r="E659" i="12" a="1"/>
  <c r="E659" i="12" s="1"/>
  <c r="E660" i="12" a="1"/>
  <c r="E660" i="12" s="1"/>
  <c r="E661" i="12" a="1"/>
  <c r="E661" i="12" s="1"/>
  <c r="E662" i="12" a="1"/>
  <c r="E662" i="12" s="1"/>
  <c r="E663" i="12" a="1"/>
  <c r="E663" i="12" s="1"/>
  <c r="E664" i="12" a="1"/>
  <c r="E664" i="12" s="1"/>
  <c r="E665" i="12" a="1"/>
  <c r="E665" i="12" s="1"/>
  <c r="E666" i="12" a="1"/>
  <c r="E666" i="12" s="1"/>
  <c r="E667" i="12" a="1"/>
  <c r="E667" i="12" s="1"/>
  <c r="E668" i="12" a="1"/>
  <c r="E668" i="12" s="1"/>
  <c r="E669" i="12" a="1"/>
  <c r="E669" i="12" s="1"/>
  <c r="E670" i="12" a="1"/>
  <c r="E670" i="12" s="1"/>
  <c r="E671" i="12" a="1"/>
  <c r="E671" i="12" s="1"/>
  <c r="E672" i="12" a="1"/>
  <c r="E672" i="12" s="1"/>
  <c r="E673" i="12" a="1"/>
  <c r="E673" i="12" s="1"/>
  <c r="E674" i="12" a="1"/>
  <c r="E674" i="12" s="1"/>
  <c r="E2" i="12" a="1"/>
  <c r="E2" i="12" s="1"/>
  <c r="A2" i="11" a="1"/>
  <c r="A2" i="11" s="1"/>
  <c r="C2" i="12" a="1"/>
  <c r="C2" i="12" s="1"/>
  <c r="B4" i="16" s="1" a="1"/>
  <c r="B4" i="16" s="1"/>
  <c r="E4" i="16" s="1"/>
  <c r="J411" i="12"/>
  <c r="L3" i="12"/>
  <c r="L4" i="12"/>
  <c r="L5" i="12"/>
  <c r="L6" i="12"/>
  <c r="L7" i="12"/>
  <c r="L8" i="12"/>
  <c r="L9" i="12"/>
  <c r="L10" i="12"/>
  <c r="L11" i="12"/>
  <c r="L12" i="12"/>
  <c r="L13" i="12"/>
  <c r="L14" i="12"/>
  <c r="L15" i="12"/>
  <c r="L16" i="12"/>
  <c r="L17" i="12"/>
  <c r="L19" i="12"/>
  <c r="L20" i="12"/>
  <c r="L21" i="12"/>
  <c r="L22" i="12"/>
  <c r="L23" i="12"/>
  <c r="L24" i="12"/>
  <c r="L25" i="12"/>
  <c r="L26" i="12"/>
  <c r="L27" i="12"/>
  <c r="L28" i="12"/>
  <c r="L29" i="12"/>
  <c r="L30" i="12"/>
  <c r="L31" i="12"/>
  <c r="L32" i="12"/>
  <c r="L33" i="12"/>
  <c r="L34" i="12"/>
  <c r="L35" i="12"/>
  <c r="L37" i="12"/>
  <c r="L38" i="12"/>
  <c r="L39" i="12"/>
  <c r="L40" i="12"/>
  <c r="L41" i="12"/>
  <c r="L42" i="12"/>
  <c r="L43" i="12"/>
  <c r="L44" i="12"/>
  <c r="L45" i="12"/>
  <c r="L46" i="12"/>
  <c r="L47" i="12"/>
  <c r="L48" i="12"/>
  <c r="L49" i="12"/>
  <c r="L50" i="12"/>
  <c r="L51" i="12"/>
  <c r="L52" i="12"/>
  <c r="L53" i="12"/>
  <c r="L54"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2" i="12"/>
  <c r="L93" i="12"/>
  <c r="L94" i="12"/>
  <c r="L96" i="12"/>
  <c r="L97" i="12"/>
  <c r="L98" i="12"/>
  <c r="L99" i="12"/>
  <c r="L100" i="12"/>
  <c r="L101"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30" i="12"/>
  <c r="L231" i="12"/>
  <c r="L232" i="12"/>
  <c r="L233" i="12"/>
  <c r="L234" i="12"/>
  <c r="L235" i="12"/>
  <c r="L236" i="12"/>
  <c r="L237" i="12"/>
  <c r="L238"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3" i="12"/>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8"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L375" i="12"/>
  <c r="L376" i="12"/>
  <c r="L377" i="12"/>
  <c r="L378" i="12"/>
  <c r="L379" i="12"/>
  <c r="L380" i="12"/>
  <c r="L381" i="12"/>
  <c r="L382"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1" i="12"/>
  <c r="L442" i="12"/>
  <c r="L443" i="12"/>
  <c r="L444" i="12"/>
  <c r="L445" i="12"/>
  <c r="L446" i="12"/>
  <c r="L447" i="12"/>
  <c r="L448" i="12"/>
  <c r="L449" i="12"/>
  <c r="L450" i="12"/>
  <c r="L451" i="12"/>
  <c r="L452" i="12"/>
  <c r="L453" i="12"/>
  <c r="L454" i="12"/>
  <c r="L455" i="12"/>
  <c r="L456" i="12"/>
  <c r="L457" i="12"/>
  <c r="L458" i="12"/>
  <c r="L459" i="12"/>
  <c r="L460" i="12"/>
  <c r="L461" i="12"/>
  <c r="L462" i="12"/>
  <c r="L463" i="12"/>
  <c r="L464" i="12"/>
  <c r="L465" i="12"/>
  <c r="L466" i="12"/>
  <c r="L467" i="12"/>
  <c r="L468" i="12"/>
  <c r="L469" i="12"/>
  <c r="L470" i="12"/>
  <c r="L471" i="12"/>
  <c r="L472" i="12"/>
  <c r="L473" i="12"/>
  <c r="L474" i="12"/>
  <c r="L476" i="12"/>
  <c r="L477" i="12"/>
  <c r="L478" i="12"/>
  <c r="L479" i="12"/>
  <c r="L480" i="12"/>
  <c r="L481" i="12"/>
  <c r="L482" i="12"/>
  <c r="L483" i="12"/>
  <c r="L484" i="12"/>
  <c r="L486" i="12"/>
  <c r="L487" i="12"/>
  <c r="L488" i="12"/>
  <c r="L489" i="12"/>
  <c r="L490" i="12"/>
  <c r="L491" i="12"/>
  <c r="L492" i="12"/>
  <c r="L493" i="12"/>
  <c r="L494" i="12"/>
  <c r="L495" i="12"/>
  <c r="L496" i="12"/>
  <c r="L497" i="12"/>
  <c r="L498" i="12"/>
  <c r="L499" i="12"/>
  <c r="L500" i="12"/>
  <c r="L501" i="12"/>
  <c r="L502" i="12"/>
  <c r="L503" i="12"/>
  <c r="L504" i="12"/>
  <c r="L505" i="12"/>
  <c r="L506" i="12"/>
  <c r="L507" i="12"/>
  <c r="L508" i="12"/>
  <c r="L509" i="12"/>
  <c r="L510" i="12"/>
  <c r="L511" i="12"/>
  <c r="L513" i="12"/>
  <c r="L514" i="12"/>
  <c r="L515" i="12"/>
  <c r="L516" i="12"/>
  <c r="L517" i="12"/>
  <c r="L518" i="12"/>
  <c r="L519" i="12"/>
  <c r="L520" i="12"/>
  <c r="L521" i="12"/>
  <c r="L522" i="12"/>
  <c r="L523" i="12"/>
  <c r="L524" i="12"/>
  <c r="L525" i="12"/>
  <c r="L526" i="12"/>
  <c r="L527" i="12"/>
  <c r="L528" i="12"/>
  <c r="L529" i="12"/>
  <c r="L530" i="12"/>
  <c r="L531" i="12"/>
  <c r="L532" i="12"/>
  <c r="L533" i="12"/>
  <c r="L534" i="12"/>
  <c r="L535" i="12"/>
  <c r="L536" i="12"/>
  <c r="L537" i="12"/>
  <c r="L538" i="12"/>
  <c r="L539" i="12"/>
  <c r="L540" i="12"/>
  <c r="L541" i="12"/>
  <c r="L542" i="12"/>
  <c r="L543" i="12"/>
  <c r="L544" i="12"/>
  <c r="L545" i="12"/>
  <c r="L546" i="12"/>
  <c r="L547" i="12"/>
  <c r="L548" i="12"/>
  <c r="L549" i="12"/>
  <c r="L550" i="12"/>
  <c r="L551" i="12"/>
  <c r="L552" i="12"/>
  <c r="L553" i="12"/>
  <c r="L554" i="12"/>
  <c r="L555" i="12"/>
  <c r="L556" i="12"/>
  <c r="L557" i="12"/>
  <c r="L558" i="12"/>
  <c r="L559" i="12"/>
  <c r="L560" i="12"/>
  <c r="L561" i="12"/>
  <c r="L562" i="12"/>
  <c r="L563" i="12"/>
  <c r="L564" i="12"/>
  <c r="L565" i="12"/>
  <c r="L566" i="12"/>
  <c r="L567" i="12"/>
  <c r="L568" i="12"/>
  <c r="L569" i="12"/>
  <c r="L570" i="12"/>
  <c r="L571" i="12"/>
  <c r="L573" i="12"/>
  <c r="L574" i="12"/>
  <c r="L575" i="12"/>
  <c r="L576" i="12"/>
  <c r="L577" i="12"/>
  <c r="L578" i="12"/>
  <c r="L579" i="12"/>
  <c r="L580" i="12"/>
  <c r="L581" i="12"/>
  <c r="L582" i="12"/>
  <c r="L583" i="12"/>
  <c r="L584" i="12"/>
  <c r="L585" i="12"/>
  <c r="L586" i="12"/>
  <c r="L587" i="12"/>
  <c r="L588" i="12"/>
  <c r="L589" i="12"/>
  <c r="L590" i="12"/>
  <c r="L591" i="12"/>
  <c r="L592" i="12"/>
  <c r="L593" i="12"/>
  <c r="L594" i="12"/>
  <c r="L595" i="12"/>
  <c r="L596" i="12"/>
  <c r="L597" i="12"/>
  <c r="L598" i="12"/>
  <c r="L599" i="12"/>
  <c r="L600" i="12"/>
  <c r="L601" i="12"/>
  <c r="L604" i="12"/>
  <c r="L605" i="12"/>
  <c r="L606" i="12"/>
  <c r="L607" i="12"/>
  <c r="L608" i="12"/>
  <c r="L609" i="12"/>
  <c r="L610" i="12"/>
  <c r="L611" i="12"/>
  <c r="L612" i="12"/>
  <c r="L614" i="12"/>
  <c r="L615" i="12"/>
  <c r="L616" i="12"/>
  <c r="L617" i="12"/>
  <c r="L618" i="12"/>
  <c r="L619" i="12"/>
  <c r="L620" i="12"/>
  <c r="L621" i="12"/>
  <c r="L623" i="12"/>
  <c r="L624" i="12"/>
  <c r="L625" i="12"/>
  <c r="L626" i="12"/>
  <c r="L627" i="12"/>
  <c r="L628" i="12"/>
  <c r="L629" i="12"/>
  <c r="L630" i="12"/>
  <c r="L631" i="12"/>
  <c r="L632" i="12"/>
  <c r="L633" i="12"/>
  <c r="L635" i="12"/>
  <c r="L636" i="12"/>
  <c r="L637" i="12"/>
  <c r="L638" i="12"/>
  <c r="L639" i="12"/>
  <c r="L640" i="12"/>
  <c r="L641" i="12"/>
  <c r="L642" i="12"/>
  <c r="L643" i="12"/>
  <c r="L644" i="12"/>
  <c r="L645" i="12"/>
  <c r="L646" i="12"/>
  <c r="L647" i="12"/>
  <c r="L648" i="12"/>
  <c r="L649" i="12"/>
  <c r="L650" i="12"/>
  <c r="L651" i="12"/>
  <c r="L652" i="12"/>
  <c r="L653" i="12"/>
  <c r="L654" i="12"/>
  <c r="L655" i="12"/>
  <c r="L656" i="12"/>
  <c r="L657" i="12"/>
  <c r="L658" i="12"/>
  <c r="L659" i="12"/>
  <c r="L660" i="12"/>
  <c r="L661" i="12"/>
  <c r="L662" i="12"/>
  <c r="L663" i="12"/>
  <c r="L664" i="12"/>
  <c r="L665" i="12"/>
  <c r="L666" i="12"/>
  <c r="L667" i="12"/>
  <c r="L668" i="12"/>
  <c r="L669" i="12"/>
  <c r="L670" i="12"/>
  <c r="L671" i="12"/>
  <c r="L672" i="12"/>
  <c r="L673" i="12"/>
  <c r="L674" i="12"/>
  <c r="L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2" i="12"/>
  <c r="D3" i="2"/>
  <c r="F12" i="16" l="1"/>
  <c r="G15" i="16"/>
  <c r="G14" i="16"/>
  <c r="G44" i="16"/>
  <c r="G36" i="16"/>
  <c r="G28" i="16"/>
  <c r="C44" i="16"/>
  <c r="C43" i="16"/>
  <c r="C35" i="16"/>
  <c r="C27" i="16"/>
  <c r="C19" i="16"/>
  <c r="C28" i="16"/>
  <c r="C50" i="16"/>
  <c r="C42" i="16"/>
  <c r="C34" i="16"/>
  <c r="C26" i="16"/>
  <c r="C18" i="16"/>
  <c r="C20" i="16"/>
  <c r="C49" i="16"/>
  <c r="C41" i="16"/>
  <c r="C33" i="16"/>
  <c r="C25" i="16"/>
  <c r="C17" i="16"/>
  <c r="C48" i="16"/>
  <c r="C40" i="16"/>
  <c r="C32" i="16"/>
  <c r="C24" i="16"/>
  <c r="C16" i="16"/>
  <c r="C47" i="16"/>
  <c r="C39" i="16"/>
  <c r="C31" i="16"/>
  <c r="C23" i="16"/>
  <c r="C15" i="16"/>
  <c r="C46" i="16"/>
  <c r="C38" i="16"/>
  <c r="C30" i="16"/>
  <c r="C22" i="16"/>
  <c r="C14" i="16"/>
  <c r="C36" i="16"/>
  <c r="C45" i="16"/>
  <c r="C37" i="16"/>
  <c r="C29" i="16"/>
  <c r="C21" i="16"/>
  <c r="C13" i="16"/>
  <c r="C4" i="16"/>
  <c r="D8" i="16"/>
  <c r="C8" i="16"/>
  <c r="D4" i="16"/>
  <c r="C7" i="16"/>
  <c r="E8" i="16"/>
  <c r="C6" i="16"/>
  <c r="E7" i="16"/>
  <c r="C5" i="16"/>
  <c r="E6" i="16"/>
  <c r="D7" i="16"/>
  <c r="E5" i="16"/>
  <c r="D6" i="16"/>
  <c r="D5" i="16"/>
  <c r="L137" i="12"/>
  <c r="L201" i="12"/>
  <c r="L18" i="12"/>
  <c r="L602" i="12"/>
  <c r="L634" i="12"/>
  <c r="L91" i="12"/>
  <c r="L307" i="12"/>
  <c r="L475" i="12"/>
  <c r="L603" i="12"/>
  <c r="L572" i="12"/>
  <c r="L36" i="12"/>
  <c r="L229" i="12"/>
  <c r="L309" i="12"/>
  <c r="L485" i="12"/>
  <c r="L613" i="12"/>
  <c r="L622" i="12"/>
  <c r="L102" i="12"/>
  <c r="L55" i="12"/>
  <c r="L95" i="12"/>
  <c r="L239" i="12"/>
  <c r="L136" i="12"/>
  <c r="L440" i="12"/>
  <c r="L512" i="12"/>
  <c r="H2" i="1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<sst xmlns="http://schemas.openxmlformats.org/spreadsheetml/2006/main" count="37980" uniqueCount="2524">
  <si>
    <t>Action</t>
  </si>
  <si>
    <t>Windows</t>
  </si>
  <si>
    <t>Mac</t>
  </si>
  <si>
    <t>Gsheet</t>
  </si>
  <si>
    <t>Move to the farthest right</t>
  </si>
  <si>
    <t>Ctrl + Right Arrow</t>
  </si>
  <si>
    <t>Command + Right Arrow</t>
  </si>
  <si>
    <t>Same as either Windows or Mac</t>
  </si>
  <si>
    <t>Move to the farthest left</t>
  </si>
  <si>
    <t>Ctrl + Left Arrow</t>
  </si>
  <si>
    <t>Command + Left Arrow</t>
  </si>
  <si>
    <t>Move to the top of the column</t>
  </si>
  <si>
    <t>Ctrl + Up Arrow</t>
  </si>
  <si>
    <t>Command + Up Arrow</t>
  </si>
  <si>
    <t>Move to the bottom of the column</t>
  </si>
  <si>
    <t>Ctrl + Down Arrow</t>
  </si>
  <si>
    <t>Command + Down Arrow</t>
  </si>
  <si>
    <t>Copy down values/formulas</t>
  </si>
  <si>
    <t>Ctrl + D</t>
  </si>
  <si>
    <t>Command + D</t>
  </si>
  <si>
    <t>Copy right values/formulas</t>
  </si>
  <si>
    <t>Ctrl + R</t>
  </si>
  <si>
    <t>Command + R</t>
  </si>
  <si>
    <t>Show formula bar/edit</t>
  </si>
  <si>
    <t>F2</t>
  </si>
  <si>
    <t>Recalculate formulas</t>
  </si>
  <si>
    <t>F9</t>
  </si>
  <si>
    <t>Switch to next sheet/tab</t>
  </si>
  <si>
    <t>Ctrl + Page Down</t>
  </si>
  <si>
    <t>Switch to previous sheet/tab</t>
  </si>
  <si>
    <t>Ctrl + Page Up</t>
  </si>
  <si>
    <t>Insert current date</t>
  </si>
  <si>
    <t>Ctrl + ;</t>
  </si>
  <si>
    <t>Command + ;</t>
  </si>
  <si>
    <t>Insert current time</t>
  </si>
  <si>
    <t>Ctrl + Shift + ;</t>
  </si>
  <si>
    <t>Insert a new worksheet</t>
  </si>
  <si>
    <t>Shift + F11</t>
  </si>
  <si>
    <t>Delete selected rows/columns</t>
  </si>
  <si>
    <t>Ctrl + -</t>
  </si>
  <si>
    <t>Command + -</t>
  </si>
  <si>
    <t>Add rows/columns</t>
  </si>
  <si>
    <t>Ctrl + Shift + +</t>
  </si>
  <si>
    <t>Command + Shift + +</t>
  </si>
  <si>
    <t>Select the entire row</t>
  </si>
  <si>
    <t>Shift + Space</t>
  </si>
  <si>
    <t>Select the entire column</t>
  </si>
  <si>
    <t>Ctrl + Space</t>
  </si>
  <si>
    <t>Command + Space</t>
  </si>
  <si>
    <t>Hide selected rows</t>
  </si>
  <si>
    <t>Ctrl + 9</t>
  </si>
  <si>
    <t>Command + 9</t>
  </si>
  <si>
    <t>Hide selected columns</t>
  </si>
  <si>
    <t>Ctrl + 0</t>
  </si>
  <si>
    <t>Command + 0</t>
  </si>
  <si>
    <t>Create a table</t>
  </si>
  <si>
    <t>Ctrl + T</t>
  </si>
  <si>
    <t>Command + T</t>
  </si>
  <si>
    <t>Return to cell A1</t>
  </si>
  <si>
    <t>Ctrl + Home</t>
  </si>
  <si>
    <t xml:space="preserve">Is UP Data Science Society awesome? </t>
  </si>
  <si>
    <t>a) Yes</t>
  </si>
  <si>
    <t>b) No</t>
  </si>
  <si>
    <t>c) Maybe</t>
  </si>
  <si>
    <t>d) None of the above</t>
  </si>
  <si>
    <t>Sample formula:   =IF(D5=A6,":)",":(")</t>
  </si>
  <si>
    <t>REVIEW -- CREATING A FORMULA</t>
  </si>
  <si>
    <t>SAMPLE DATASET</t>
  </si>
  <si>
    <t>Name</t>
  </si>
  <si>
    <t>Email</t>
  </si>
  <si>
    <t>Phone</t>
  </si>
  <si>
    <t>Address</t>
  </si>
  <si>
    <t>Age</t>
  </si>
  <si>
    <t>123 Main St.</t>
  </si>
  <si>
    <t>987-654-3210</t>
  </si>
  <si>
    <t>(555) 123-4567</t>
  </si>
  <si>
    <t>789 Pine Street</t>
  </si>
  <si>
    <t>333.444.5555</t>
  </si>
  <si>
    <t>101 Maple St.</t>
  </si>
  <si>
    <t>Charlie Wilson</t>
  </si>
  <si>
    <t>202 Oak Rd</t>
  </si>
  <si>
    <t>TRIM</t>
  </si>
  <si>
    <t>+1 777    888      9999</t>
  </si>
  <si>
    <t>=TRIM(text)</t>
  </si>
  <si>
    <t>123    -     456     -       7890</t>
  </si>
  <si>
    <t xml:space="preserve">          John Doe</t>
  </si>
  <si>
    <t xml:space="preserve">     Bob O'Brien</t>
  </si>
  <si>
    <t xml:space="preserve">          Alice Johnson</t>
  </si>
  <si>
    <t xml:space="preserve">c.wilson@email.com                </t>
  </si>
  <si>
    <t>SUBSTITUTE</t>
  </si>
  <si>
    <t>- Replaces occurrences of a specified substring within a text string with another substring.</t>
  </si>
  <si>
    <t>- Can be used to remove, replace, or alter parts of a string.</t>
  </si>
  <si>
    <t>=SUBSTITUTE(text, old_text, new_text, [instance_num])</t>
  </si>
  <si>
    <t xml:space="preserve">john.doe@gmail.com               </t>
  </si>
  <si>
    <t>jane.smith@yahoo.com</t>
  </si>
  <si>
    <t xml:space="preserve">bob.o'brien@hotmail.com                 </t>
  </si>
  <si>
    <t>alice.j@outlook.com</t>
  </si>
  <si>
    <t>Birthdate</t>
  </si>
  <si>
    <t>Country</t>
  </si>
  <si>
    <t>Sex</t>
  </si>
  <si>
    <t>USA</t>
  </si>
  <si>
    <t>Male</t>
  </si>
  <si>
    <t>Canada</t>
  </si>
  <si>
    <t>Female</t>
  </si>
  <si>
    <t>UK</t>
  </si>
  <si>
    <t>Australia</t>
  </si>
  <si>
    <t>New Zealand</t>
  </si>
  <si>
    <t>456 Elm St.</t>
  </si>
  <si>
    <t>Destination</t>
  </si>
  <si>
    <t>Phillpines</t>
  </si>
  <si>
    <t>Philippines</t>
  </si>
  <si>
    <t>Filipins</t>
  </si>
  <si>
    <t xml:space="preserve">Jane
 Smith            </t>
  </si>
  <si>
    <t>Removes all extra spaces from text, leaving only single spaces between words.</t>
  </si>
  <si>
    <t>LEFT</t>
  </si>
  <si>
    <t>Extracts a specified number of characters from the start of a text string.</t>
  </si>
  <si>
    <t>RIGHT</t>
  </si>
  <si>
    <t>Extracts a specified number of characters from the end of a text string.</t>
  </si>
  <si>
    <t>MID</t>
  </si>
  <si>
    <t>Extracts a specific number of characters from the middle of a text string.</t>
  </si>
  <si>
    <t>LEN</t>
  </si>
  <si>
    <t>Returns the number of characters in a text string, including spaces.</t>
  </si>
  <si>
    <t>SEARCH</t>
  </si>
  <si>
    <t>Returns the position of a substring within a text string (case-insensitive).</t>
  </si>
  <si>
    <t>FIND</t>
  </si>
  <si>
    <t>Returns the position of a substring within a text string (case-sensitive).</t>
  </si>
  <si>
    <t>TEXTJOIN</t>
  </si>
  <si>
    <t>Combines text from multiple cells with a specified delimiter.</t>
  </si>
  <si>
    <t>CONCAT</t>
  </si>
  <si>
    <t>Combines text from multiple cells without a delimiter.</t>
  </si>
  <si>
    <t>IFERROR</t>
  </si>
  <si>
    <t>Returns a specified value if a formula results in an error; otherwise, returns the formula's result.</t>
  </si>
  <si>
    <t>IFNA</t>
  </si>
  <si>
    <r>
      <t xml:space="preserve">Returns a specified value if a formula results in a </t>
    </r>
    <r>
      <rPr>
        <sz val="10"/>
        <color theme="1"/>
        <rFont val="Arial Unicode MS"/>
        <family val="2"/>
      </rPr>
      <t>#N/A</t>
    </r>
    <r>
      <rPr>
        <sz val="12"/>
        <color theme="1"/>
        <rFont val="Aptos Narrow"/>
        <family val="2"/>
        <scheme val="minor"/>
      </rPr>
      <t xml:space="preserve"> error; otherwise, returns the formula's result.</t>
    </r>
  </si>
  <si>
    <t>YEAR</t>
  </si>
  <si>
    <t>Extracts the year from a date.</t>
  </si>
  <si>
    <t>MONTH</t>
  </si>
  <si>
    <t>Extracts the month from a date.</t>
  </si>
  <si>
    <t>DAY</t>
  </si>
  <si>
    <t>Extracts the day from a date.</t>
  </si>
  <si>
    <t>TEXT</t>
  </si>
  <si>
    <t>Formats a value and converts it to text in a specified format.</t>
  </si>
  <si>
    <t>DATEDIF</t>
  </si>
  <si>
    <t>Calculates the difference between two dates in years, months, or days.</t>
  </si>
  <si>
    <t>XLOOKUP</t>
  </si>
  <si>
    <t>Searches a range or array and returns a corresponding value.</t>
  </si>
  <si>
    <t>INDEX</t>
  </si>
  <si>
    <t>Returns the value of a cell at a specified row and column within a range.</t>
  </si>
  <si>
    <t>MATCH</t>
  </si>
  <si>
    <t>Returns the relative position of a value within a range.</t>
  </si>
  <si>
    <t>UNIQUE</t>
  </si>
  <si>
    <t>Returns a list of unique values from a range or array.</t>
  </si>
  <si>
    <t>FILTER</t>
  </si>
  <si>
    <t>Returns a filtered subset of a range or array based on criteria.</t>
  </si>
  <si>
    <t>SORT</t>
  </si>
  <si>
    <t>Returns a sorted array in ascending or descending order.</t>
  </si>
  <si>
    <t>AVERAGE</t>
  </si>
  <si>
    <t>Calculates the arithmetic mean of a range of numbers.</t>
  </si>
  <si>
    <t>MEDIAN</t>
  </si>
  <si>
    <t>Returns the median (middle value) of a range of numbers.</t>
  </si>
  <si>
    <t>MODE</t>
  </si>
  <si>
    <t>Returns the most frequently occurring value in a range.</t>
  </si>
  <si>
    <t>STDEV.P</t>
  </si>
  <si>
    <t>Calculates the standard deviation of an entire population.</t>
  </si>
  <si>
    <t>VAR.P</t>
  </si>
  <si>
    <t>Calculates the variance of an entire population.</t>
  </si>
  <si>
    <t>QUARTILE</t>
  </si>
  <si>
    <t>Returns the quartile of a data set.</t>
  </si>
  <si>
    <t>PERCENTILE</t>
  </si>
  <si>
    <t>Returns the k-th percentile of a data set.</t>
  </si>
  <si>
    <t>RANK</t>
  </si>
  <si>
    <t>Returns the rank of a value within a data set.</t>
  </si>
  <si>
    <t>SUMPRODUCT</t>
  </si>
  <si>
    <t>Multiplies corresponding components in arrays and sums the results.</t>
  </si>
  <si>
    <t>MMULT</t>
  </si>
  <si>
    <t>Returns the matrix product of two arrays.</t>
  </si>
  <si>
    <t>CORREL</t>
  </si>
  <si>
    <t>Calculates the correlation coefficient between two data sets.</t>
  </si>
  <si>
    <t>COVAR.P</t>
  </si>
  <si>
    <t>Calculates the covariance of a population.</t>
  </si>
  <si>
    <t>FORECAST.LINEAR</t>
  </si>
  <si>
    <t>Returns a predicted value using linear regression.</t>
  </si>
  <si>
    <t>Control + U / F2</t>
  </si>
  <si>
    <t>Go to last cell</t>
  </si>
  <si>
    <t>Ctrl + End</t>
  </si>
  <si>
    <t>Fn + Ctrl + Left Arrow</t>
  </si>
  <si>
    <t>Fn + Ctrl + Right Arrow</t>
  </si>
  <si>
    <t>Useful for cleaning up imported data with irregular spacing.</t>
  </si>
  <si>
    <t xml:space="preserve">Useful for extracting prefixes or fixed-length identifiers. </t>
  </si>
  <si>
    <t>=LEFT(text, num_chars)</t>
  </si>
  <si>
    <t>Useful for extracting suffixes or codes.</t>
  </si>
  <si>
    <t>=RIGHT(text, num_chars)</t>
  </si>
  <si>
    <t>Can be used to isolate substrings from a larger text.</t>
  </si>
  <si>
    <t>=MID(text, start_num, num_chars)</t>
  </si>
  <si>
    <t>Useful for identifying outliers or validating data length.</t>
  </si>
  <si>
    <t>=LEN(text)</t>
  </si>
  <si>
    <t>Useful for finding partial matches in text.</t>
  </si>
  <si>
    <t>=SEARCH(find_text, within_text, [start_num])</t>
  </si>
  <si>
    <t>Useful for precise text location.</t>
  </si>
  <si>
    <t>=FIND(find_text, within_text, [start_num])</t>
  </si>
  <si>
    <t xml:space="preserve">Can ignore empty cells during concatenation. </t>
  </si>
  <si>
    <t>=TEXTJOIN(delimiter, ignore_empty, text1, [text2], …)</t>
  </si>
  <si>
    <r>
      <t xml:space="preserve">Simpler alternative to </t>
    </r>
    <r>
      <rPr>
        <sz val="10"/>
        <color theme="1"/>
        <rFont val="Arial Unicode MS"/>
        <family val="2"/>
      </rPr>
      <t>TEXTJOIN</t>
    </r>
    <r>
      <rPr>
        <sz val="12"/>
        <color theme="1"/>
        <rFont val="Aptos Narrow"/>
        <family val="2"/>
        <scheme val="minor"/>
      </rPr>
      <t xml:space="preserve"> when no separator is needed.</t>
    </r>
  </si>
  <si>
    <t>=CONCAT(text1, [text2], …)</t>
  </si>
  <si>
    <t xml:space="preserve">Useful for avoiding error messages in reports. </t>
  </si>
  <si>
    <t>=IFERROR(value, value_if_error)</t>
  </si>
  <si>
    <r>
      <t xml:space="preserve">More specific than </t>
    </r>
    <r>
      <rPr>
        <sz val="10"/>
        <color theme="1"/>
        <rFont val="Arial Unicode MS"/>
        <family val="2"/>
      </rPr>
      <t>IFERROR</t>
    </r>
    <r>
      <rPr>
        <sz val="12"/>
        <color theme="1"/>
        <rFont val="Aptos Narrow"/>
        <family val="2"/>
        <scheme val="minor"/>
      </rPr>
      <t xml:space="preserve"> for handling lookup errors. </t>
    </r>
  </si>
  <si>
    <t>=IFNA(value, value_if_na)</t>
  </si>
  <si>
    <t xml:space="preserve">Useful for grouping data by year. </t>
  </si>
  <si>
    <t>=YEAR(serial_number)</t>
  </si>
  <si>
    <t>ID</t>
  </si>
  <si>
    <t>UUID</t>
  </si>
  <si>
    <t>a7e0c8ba-c73f-4033-b863-dcb9613a2251</t>
  </si>
  <si>
    <t>01041719-ad56-4709-8cf1-7499d2730515</t>
  </si>
  <si>
    <t>668fffa0-1fad-48a4-8ced-65c365abdb77</t>
  </si>
  <si>
    <t>dc86e426-31ad-458f-ae16-a5f60cc3c7c4</t>
  </si>
  <si>
    <t>2628acb0-5724-4b41-9885-c585700c8cc3</t>
  </si>
  <si>
    <t>index</t>
  </si>
  <si>
    <t>Job Title</t>
  </si>
  <si>
    <t>Salary Estimate</t>
  </si>
  <si>
    <t>Job Description</t>
  </si>
  <si>
    <t>Rating</t>
  </si>
  <si>
    <t>Company Name</t>
  </si>
  <si>
    <t>Location</t>
  </si>
  <si>
    <t>Headquarters</t>
  </si>
  <si>
    <t>Size</t>
  </si>
  <si>
    <t>Founded</t>
  </si>
  <si>
    <t>Type of ownership</t>
  </si>
  <si>
    <t>Industry</t>
  </si>
  <si>
    <t>Sector</t>
  </si>
  <si>
    <t>Revenue</t>
  </si>
  <si>
    <t>Competitors</t>
  </si>
  <si>
    <t>Sr Data Scientist</t>
  </si>
  <si>
    <t>$137K-$171K (Glassdoor est.)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</si>
  <si>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‚Ä¢ Develops advanced statistical models to predict, quantify or forecast various operational and performance metrics in multiple healthcare domains
‚Ä¢ Investigates, recommends, and initiates acquisition of new data resources from internal and external sources
‚Ä¢ Works with multiple teams to support data collection, integration, and retention requirements based on business needs
‚Ä¢ Identifies critical and emerging technologies that will support and extend quantitative analytic capabilities
‚Ä¢ Collaborates with business subject matter experts to select relevant sources of information
‚Ä¢ Develops expertise with multiple machine learning algorithms and data science techniques, such as exploratory data analysis and predictive modeling, graph theory, recommender systems, text analytics and validation
‚Ä¢ Develops expertise with Healthfirst datasets, data repositories, and data movement processes
‚Ä¢ Assists on projects/requests and may lead specific tasks within the project scope
‚Ä¢ Prepares and manipulates data for use in development of statistical models
‚Ä¢ Other duties as assigned
Minimum Qualifications:
-Bachelor's Degree
Preferred Qualifications:
- Master‚Äôs degree in Computer Science or Statistics
Familiarity with major cloud platforms such as AWS and Azure
Healthcare Industry Experience
Minimum Qualifications:
-Bachelor's Degree
Preferred Qualifications:
- Master‚Äôs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</si>
  <si>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</si>
  <si>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New York, NY</t>
  </si>
  <si>
    <t>1001 to 5000 employees</t>
  </si>
  <si>
    <t>Nonprofit Organization</t>
  </si>
  <si>
    <t>Insurance Carriers</t>
  </si>
  <si>
    <t>Insurance</t>
  </si>
  <si>
    <t>Unknown / Non-Applicable</t>
  </si>
  <si>
    <t>EmblemHealth, UnitedHealth Group, Aetna</t>
  </si>
  <si>
    <t>Data Scientist</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</si>
  <si>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</si>
  <si>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</si>
  <si>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Chantilly, VA</t>
  </si>
  <si>
    <t>Herndon, VA</t>
  </si>
  <si>
    <t>5001 to 10000 employees</t>
  </si>
  <si>
    <t>Company - Public</t>
  </si>
  <si>
    <t>Research &amp; Development</t>
  </si>
  <si>
    <t>Business Services</t>
  </si>
  <si>
    <t>$1 to $2 billion (USD)</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</si>
  <si>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DONN√âES
*L‚Äôutilisation du genre masculin sert uniquement √† all√©ger le texte et est utilis√© ici en tant que genre neutre
Survol
Groupe d‚Äôanalyse lt√©e est l‚Äôune des plus grandes firmes de services-conseils en √©conomie, comptant plus de 950 professionnels r√©partis dans 14 bureaux en Am√©rique du Nord, en Europe et en Asie. Depuis 1981, nous offrons notre expertise en mati√®re de strat√©gie, d‚Äô√©conomie, de finance et d‚Äôanalyse dans le domaine des soins de sant√© aux grands cabinets d‚Äôavocats, aux soci√©t√©s Fortune Global 500 et aux agences gouvernementales du monde entier. Nos professionnels en poste conjugu√©s √† notre r√©seau de sp√©cialistes affili√©s issus d‚Äôuniversit√©s, d‚Äôindustries sp√©cifiques et d‚Äôorganismes gouvernementaux procurent √† notre client√®le un savoir-faire d‚Äôune port√©e et d‚Äôune profondeur exceptionnelles.
Nous sommes pr√©sentement √† la recherche d'un Scientifique des donn√©es (¬´ Data Scientist ¬ª) pour se joindre √† notre √©quipe. Le candidat id√©al devrait √™tre passionn√© par la recherche de pointe et les services analytiques pour les entreprises Fortune 500, les entreprises pharmaceutiques et biotechnologiques mondiales et les chefs de file dans des secteurs de la finance, l'√©nergie et les sciences de la vie. Le Scientifique des donn√©es sera un membre contributeur aux mandats des clients et aura l'occasion de travailler avec notre r√©seau d'experts et de leaders d'opinion de classe mondiale.
Description du poste et des responsabilit√©s
Le scientifique des donn√©es aidera √† d√©velopper, maintenir et enseigner de nouveaux outils et m√©thodologies li√©s √† la science des donn√©es (¬´ Data Science ¬ª) et au HPC. Ce poste aidera √©galement le Groupe d'analyse √† maintenir sa position de chef de file en ce qui a trait √† l'avancement de la m√©thodologie et de l'analyse des donn√©es. Le scientifique des donn√©es sera charg√© de se tenir au courant des nouveaux d√©veloppements technologiques li√©s √† la science des donn√©es, afin de les partager plus largement avec le Groupe d'analyse.
Les principales responsabilit√©s de ce poste comprendront:
- Collaborer avec les consultants pour relever les d√©fis de la science des donn√©es et de sciences informatiques
- Agir √† titre de ressource et participer aux mandats et √† la recherche en tant que membre de l'√©quipe de projet
- Maintenir √† jour les connaissances sur les outils informatiques, fournir une formation technique et aider √† d√©velopper la base de connaissances interne, notamment dans un environnement Linux
- Pr√©senter la recherche √† des conf√©rences choisies
Exemples de t√¢ches du scientifique des donn√©es :
- D√©veloppement de syst√®mes de production en ing√©nierie des donn√©es ainsi qu‚Äôen apprentissage machine pour des projets de science des donn√©es full stack
- Utiliser des m√©thodologies NLP pour travailler avec les donn√©es m√©dicales √©lectroniques, les donn√©es des m√©dias sociaux et d'autres donn√©es non structures
- Optimiser les proc√©dures de gestion et d'acc√®s aux grandes bases de donn√©es (ex. r√©clamations d'assurance, dossiers de sant√© √©lectroniques, transactions financi√®res)
- Cr√©ation de portails d'analyse interactifs et de visualisations de donn√©es (par exemple, en utilisant R/Shiny, Python/Flask, D3)
- Construire et maintenir des outils de calcul de haute performance (HPC).
- D√©veloppement et r√©vision de codes en R, Python et autres langages
- Mise en place de proc√©dures optimis√©es pour les t√¢ches r√©p√©titives ou intensives en calcul (C, C++, Cuda-C)
Qualifications requises
- Solides r√©f√©rences et exp√©rience dans la gestion de bases de donn√©es et de la visualisation de donn√©es
- Exp√©rience de travail significative dans un environnement Linux requise
- Exp√©rience ant√©rieure en statistique/√©conom√©trie ou bio-statistique
- Id√©alement, √™tre titulaire d'un doctorat en sciences informatiques, en math√©matiques, en statistique, en √©conomie ou d'un autre dipl√¥me scientifique pertinent et poss√©der une exp√©rience pertinente. Les candidats ayant au moins un an d'exp√©rience dans le domaine peuvent √©galement √™tre consid√©r√©s.
- Excellentes aptitudes de communication √©crite et verbale
- Exp√©rience de projet avec R et/ou Python
- Familiarit√© avec l'informatique en ligne/info nuagique et le stockage (AWS)
- Exp√©rience de travail d√©montr√©e au sein d'√©quipes de projet et de collaboration avec d'autres personnes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</si>
  <si>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Analysis Group
3.8</t>
  </si>
  <si>
    <t>Boston, MA</t>
  </si>
  <si>
    <t>Private Practice / Firm</t>
  </si>
  <si>
    <t>Consulting</t>
  </si>
  <si>
    <t>$100 to $500 million (USD)</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</si>
  <si>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</si>
  <si>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INFICON
3.5</t>
  </si>
  <si>
    <t>Newton, MA</t>
  </si>
  <si>
    <t>Bad Ragaz, Switzerland</t>
  </si>
  <si>
    <t>501 to 1000 employees</t>
  </si>
  <si>
    <t>Electrical &amp; Electronic Manufacturing</t>
  </si>
  <si>
    <t>Manufacturing</t>
  </si>
  <si>
    <t>MKS Instruments, Pfeiffer Vacuum, Agilent Technologies</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</si>
  <si>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</si>
  <si>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Affinity Solutions
2.9</t>
  </si>
  <si>
    <t>51 to 200 employees</t>
  </si>
  <si>
    <t>Company - Private</t>
  </si>
  <si>
    <t>Advertising &amp; Marketing</t>
  </si>
  <si>
    <t>Commerce Signals, Cardlytics, Yodlee</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</si>
  <si>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</si>
  <si>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4.2</t>
  </si>
  <si>
    <t>Santa Barbara, CA</t>
  </si>
  <si>
    <t>Computer Hardware &amp; Software</t>
  </si>
  <si>
    <t>Information Technology</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</si>
  <si>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</si>
  <si>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world‚Äôs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‚Ä¢Develop and implement methods for extracting patterns and correlations from both internal and external data sources using machine learning toolkits
‚Ä¢Develop workflows for conducting comparative analysis among Novartis‚Äô diverse data sources as well as generalizing approaches developed in-house or externally.
‚Ä¢Enable open-source solutions for internal use and implement cutting-edge published scientific methods.
‚Ä¢Develop customized machine learning solutions including data querying and knowledge extraction.
‚Ä¢Interact and be part of interdisciplinary project teams to drive effective decision-making by mining and developing predictive models
‚Ä¢Develop new skills in the area of cheminformatics and drug discovery and leverage those to accelerate development of new machine learning algorithms
‚Ä¢Keep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‚Ä¢In-depth experience with modern and classical machine learning methods
‚Ä¢Strong statistical foundation with broad knowledge of supervised and unsupervised techniques
‚Ä¢Programming experience (preferred Python, R, C++) preferably in Linux and high-performance computing environments
‚Ä¢Good listener - strong, concise, and consistent written and oral communication
‚Ä¢Talent for communicating stories through data visualizations
‚Ä¢Proven ability to collaborate with others
‚Ä¢A passion for tackling challenging problems and developing creative solutions
‚Ä¢A drive for self-development with a focus on scientific know-how
Additional qualifications that will help in the role:
‚Ä¢Demonstrated impact using machine learning libraries, such as scikit-learn, PyTorch or similar in a cheminformatics context
‚Ä¢Hands on experience with data analysis software such as Spotfire, R-shiny or similar
‚Ä¢Working experience with open-source cheminformatics toolkits such as RDKit
‚Ä¢Working experience with source-code management systems such as Git/github/bitbucket
‚Ä¢Familiar with the foundational concepts in molecular biology, pharmacology or medicine. Working knowledge of medicinal chemistry and drug discovery is a plus
Why consider Novartis?
750 million. That‚Äôs how many lives our products touch. And while we‚Äôre proud of that fact, in this world of digital and technological transformation, we must also ask ourselves this: how can we continue to improve and extend even more people‚Äôs lives?
We believe the answers are found when curious, courageous and collaborative people like you are brought together in an inspiring environment. Where you‚Äôre given opportunities to explore the power of digital and data. Where you‚Äôre empowered to risk failure by taking smart risks, and where you‚Äôre surrounded by people who share your determination to tackle the world‚Äôs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</si>
  <si>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3.9</t>
  </si>
  <si>
    <t>Cambridge, MA</t>
  </si>
  <si>
    <t>Basel, Switzerland</t>
  </si>
  <si>
    <t>10000+ employees</t>
  </si>
  <si>
    <t>Biotech &amp; Pharmaceuticals</t>
  </si>
  <si>
    <t>$10+ billion (USD)</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</si>
  <si>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</si>
  <si>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iRobot
3.5</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</si>
  <si>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</si>
  <si>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</si>
  <si>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</si>
  <si>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</si>
  <si>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</si>
  <si>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
4.4</t>
  </si>
  <si>
    <t>San Diego, CA</t>
  </si>
  <si>
    <t>Mountain View, CA</t>
  </si>
  <si>
    <t>$2 to $5 billion (USD)</t>
  </si>
  <si>
    <t>Square, PayPal, H&amp;R Block</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</si>
  <si>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XSELL‚Äôs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API‚Äôs.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</si>
  <si>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
3.6</t>
  </si>
  <si>
    <t>Chicago, IL</t>
  </si>
  <si>
    <t>Enterprise Software &amp; Network Solutions</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</si>
  <si>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‚Ä¢ We hold ourselves accountable to the highest standards of integrity and ethics.
Customer Success ‚Ä¢ We strive daily to exceed expectations and achieve customer mission success.
Employee Focus ‚Ä¢ We invest in our employees' professional development and training, respecting individuality and fostering a culture of diversity and inclusion.
Innovation ‚Ä¢ We know that discovering new and innovative ways to solve problems is critical to our success and makes us a great company.
Excellence in Execution ‚Ä¢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</si>
  <si>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4.5</t>
  </si>
  <si>
    <t>Mc Lean, VA</t>
  </si>
  <si>
    <t>Leidos, CACI International, Booz Allen Hamilton</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</si>
  <si>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</si>
  <si>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</si>
  <si>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</si>
  <si>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IT Services</t>
  </si>
  <si>
    <t>Slalom, Daugherty Business Solutions</t>
  </si>
  <si>
    <t>Data Scientist - Statistics, Early Career</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</si>
  <si>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</si>
  <si>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PNNL
3.7</t>
  </si>
  <si>
    <t>Richland, WA</t>
  </si>
  <si>
    <t>Government</t>
  </si>
  <si>
    <t>Energy</t>
  </si>
  <si>
    <t>Oil, Gas, Energy &amp; Utilities</t>
  </si>
  <si>
    <t>$500 million to $1 billion (USD)</t>
  </si>
  <si>
    <t>Oak Ridge National Laboratory, National Renewable Energy Lab, Los Alamos National Laboratory</t>
  </si>
  <si>
    <t>Data Modeler</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</si>
  <si>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¬∑Experienced utilizing HANA studio data modeler which should include initial setup, calculations and, calculation and analytical views, data base schemas, creating attribute user/role creation.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DSO‚Äôs, ODS Views, Data Sources, Data Loading using SLT.
¬∑Be able to translate data requirements into business processes and reverse engineer business processes into data requirements Comprehension of DevOps and Agile development and application to data centric architecture and solutions
¬∑Leadership skills needed to successfully promote ideas, coordinate work activities, and plan deliverables
within a project team.
SKILLS, KNOWLEDGE, AND ABILITIES:
¬∑Advanced expert database handling languages (SQL and variants)
¬∑Expert in data modeling (physical and logical), ER diagrams, data dictionary, data map, normalize de-normalize,
agile data modeling
¬∑Practical skill sets in BI and Data visualization tools
¬∑Knowledge of other programming languages and ability to write code (i.e. VBA, python, XML)
¬∑Working knowledge of ETL
¬∑Working knowledge of SAP
¬∑Basic Project Management and Business Process modeling
¬∑Minimum Bachelor‚Äôs Degree in Engineering Technology, Computer Science, or closely related field.
¬∑A minimum of 3 years‚Äô experience in SAP Data Management and Governance, SAP Data Services (Data
Extract, Data Profiling, de-duplication)
¬∑Advanced competency in SAP HANA, SQL Server Database, Tableau and Alteryx
¬∑Experience in transactional modeling and dimensional data warehouse model development with at least 4 years developing in HANA.
¬∑Work with other IM data modelers and ETL developers to design data loads into HANA
¬∑Excellent verbal and written communication skills with a strong focus on the ability to clearly articulate and discuss technical issues with both technical and business personnel.
¬∑Bachelor degree in Computer Science, Math or a related IT field or equivalent work experience in an IT field required
¬∑Strong analytical skills, able to effectively solve problems in a timely manner</t>
  </si>
  <si>
    <t>Old World Industries
3.1</t>
  </si>
  <si>
    <t>Northbrook, IL</t>
  </si>
  <si>
    <t>201 to 500 employees</t>
  </si>
  <si>
    <t>Chemical Manufacturing</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</si>
  <si>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</si>
  <si>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3.4</t>
  </si>
  <si>
    <t>Washington, DC</t>
  </si>
  <si>
    <t>Princeton, NJ</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</si>
  <si>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</si>
  <si>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What‚Äôs the Job?
¬∑ Preprocessing, cleansing, and verifying integrity of data that can be provided as input for
advanced analytics
¬∑ Ad-hoc analysis and presentations of results for technical and non-technical audiences
¬∑ Feature selection, model building and optimization using machine learning techniques
¬∑ Building regression, classification, association models
¬∑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 10+ years of professional work experience in a quantitative field
¬∑ A Ph.D. or Master‚Äôs Degree in operations research, applied statistics, Computer Science (data mining, machine learning stream) or a related quantitative discipline
¬∑ Deep understanding of statistical and predictive modeling concepts, machine-learning approaches, clustering and classification techniques, and recommendation and optimization algorithms
¬∑ Excellent applied statistics skills, such as distributions, statistical testing, regression, etc.
¬∑ Excellent understanding of common machine learning techniques and algorithms, such as K-means, k-NN, Bayesian Networks, SVM, Decision trees, ensemble methods etc.
¬∑ Experience with common data science toolkits, such as Python, R, Weka, NumPy, MatLab, etc. Proficiency in at least one of these (preferably Python)
¬∑ Experience with data visualization tools, such as D3.js, Tableau etc.
¬∑ Experience with Amazon Web Services
¬∑ Some experience with NoSQL databases, such as MongoDB, Cassandra, or HBase
¬∑ Ability to pass a Federal Government background investigation to obtain a Public Trust clearance.
¬∑ Current U.S. Citizen/Green Card-holder
Stand-out Skills
Deep learning with TensorFlow, Torch, or similar
Spark, Hadoop, or similar
SQL, Java or C/C++.
*******Please Apply using this link: https://app.smartsheet.com/b/form/2cb8018ed6a041b0870e3cd056c286ab</t>
  </si>
  <si>
    <t>Guzman &amp; Griffin Technologies (GGTI)
4.4</t>
  </si>
  <si>
    <t>Mays Landing, NJ</t>
  </si>
  <si>
    <t>1 to 50 employees</t>
  </si>
  <si>
    <t>Federal Agencies</t>
  </si>
  <si>
    <t>Data Scientist - Contract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</si>
  <si>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that‚Äôs at the center of everything we do.
ABOUT YOU
You‚Äôre an experienced data scientist with skills honed on internet commerce scale information and comfortable contributing to and improving a production system.
You‚Äôre comfortable operating within an agile environment working with cross discipline teams
You‚Äôre excited about working in a python production and DS stack and have defendable positions on which tools you choose.
You‚Äôve got proven experience with some combination of scikit-learn, TensorFlow, and PyTorch and have delivered scalable decision systems as part of a team
You believe ML can be a powerful tool when combined with human in the loop domain experts
You‚Äôre Intrigued by the challenge of what a machine based travel agent could look like
We‚Äôd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you‚Äôll do is in direct support of that data science mission.
You‚Äôll listen directly to customers, identify opportunities and form hypotheses. Build prototypes and test them in production. Iteration and measurement are essential parts of what we do.
Be integral part of a cross-discipline team including product, engineering and UX that‚Äôs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IF‚Ä¶
¬∑ You are motivated by disrupting the norm.
¬∑ You have a great sense of humor and take your profession seriously, but not yourself.
¬∑ Your entrepreneurial spirit drives your bias for action.
¬∑ You are all about constructive feedback - you can dish it out and you can take it.
¬∑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</si>
  <si>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4.1</t>
  </si>
  <si>
    <t>Remote</t>
  </si>
  <si>
    <t>Internet</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</si>
  <si>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Bachelor‚Äôs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Master‚Äôs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</si>
  <si>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
3.5</t>
  </si>
  <si>
    <t>Memphis, TN</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</si>
  <si>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</si>
  <si>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‚Äì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‚Äì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‚Äì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data‚Äôs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</si>
  <si>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4.2</t>
  </si>
  <si>
    <t>Plano, TX</t>
  </si>
  <si>
    <t>Tempe, AZ</t>
  </si>
  <si>
    <t>$5 to $10 billion (USD)</t>
  </si>
  <si>
    <t>CDW, PCM, SHI International</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</si>
  <si>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</si>
  <si>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</si>
  <si>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
3.5</t>
  </si>
  <si>
    <t>West Grove, PA</t>
  </si>
  <si>
    <t>Reading, PA</t>
  </si>
  <si>
    <t>Health Care Services &amp; Hospitals</t>
  </si>
  <si>
    <t>Health Care</t>
  </si>
  <si>
    <t>Role Description
As a data scientist at Triplebyte, you‚Äôll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You‚Äôll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</si>
  <si>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</si>
  <si>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San Francisco, CA</t>
  </si>
  <si>
    <t>Data Scientist/Machine Learning</t>
  </si>
  <si>
    <t>PulsePoint‚Ñ¢,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Personalization‚Ñ¢.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</si>
  <si>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4.3</t>
  </si>
  <si>
    <t>Crossix Solutions Inc., AppNexus, The Trade Desk</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</si>
  <si>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</si>
  <si>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</si>
  <si>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
3.5</t>
  </si>
  <si>
    <t>Phoenix, AZ</t>
  </si>
  <si>
    <t>Menlo Park, CA</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</si>
  <si>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</si>
  <si>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</si>
  <si>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
3.5</t>
  </si>
  <si>
    <t>Appleton, WI</t>
  </si>
  <si>
    <t>Northwestern Mutual</t>
  </si>
  <si>
    <t>What‚Äôs significantly better than working on a typical data science team? How about working on a data science team in which you‚Äôre directly making an impact in the revolutionary field of artificial intelligence even as an entry level team member? (well, statistically significant that is). Pardon the pun, but at Spectrum we‚Äôre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bachelor‚Äôs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</si>
  <si>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</si>
  <si>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$10 to $25 million (USD)</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</si>
  <si>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we‚Äôre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‚Äì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world‚Äôs largest companies and government agencies trust Oversight to identify enterprise spend risk no matter where it resides in their organization. Oversight‚Äôs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</si>
  <si>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</si>
  <si>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</si>
  <si>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$25 to $50 million (USD)</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</si>
  <si>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</si>
  <si>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</si>
  <si>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LSQ
4.2</t>
  </si>
  <si>
    <t>Orlando, FL</t>
  </si>
  <si>
    <t>Investment Banking &amp; Asset Management</t>
  </si>
  <si>
    <t>Finance</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</si>
  <si>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</si>
  <si>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</si>
  <si>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
3.8</t>
  </si>
  <si>
    <t>Lexington, MA</t>
  </si>
  <si>
    <t>Aerospace &amp; Defense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</si>
  <si>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</si>
  <si>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
4.5</t>
  </si>
  <si>
    <t>McLean, VA</t>
  </si>
  <si>
    <t>Falls Church, VA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</si>
  <si>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</si>
  <si>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2.8</t>
  </si>
  <si>
    <t>$75K-$131K (Glassdoor est.)</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</si>
  <si>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</si>
  <si>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
5.0</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</si>
  <si>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</si>
  <si>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</si>
  <si>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</si>
  <si>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</si>
  <si>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Data Engineer</t>
  </si>
  <si>
    <t>Chef Software is the industry leader in IT automation and DevOps solutions. We develop the world's best products for managing applications and infrastructure at scale, and we deploy them against real problems in all kinds of industries. We‚Äôre writing the rules of the cloud -- rules the world‚Äôs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Bachelors‚Äô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You‚Äôre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You‚Äôve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</si>
  <si>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
3.6</t>
  </si>
  <si>
    <t>United States</t>
  </si>
  <si>
    <t>Seattle, WA</t>
  </si>
  <si>
    <t>$50 to $100 million (USD)</t>
  </si>
  <si>
    <t>Puppet, Ansible, SaltStack</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</si>
  <si>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</si>
  <si>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customers‚Äô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groups‚Äô use
Standards and Best Practice development
Minimum Qualifications
Bachelor‚Äôs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‚Äúteam player‚Äù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</si>
  <si>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
3.3</t>
  </si>
  <si>
    <t>Bothell, WA</t>
  </si>
  <si>
    <t>Bellevue, WA</t>
  </si>
  <si>
    <t>Utilities</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</si>
  <si>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</si>
  <si>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</si>
  <si>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2.7</t>
  </si>
  <si>
    <t>Lincoln, NE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</si>
  <si>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customer‚Äôs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team‚Äôs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Bachelor‚Äôs degree in technical field required.
Compensation
The position is a salaried, exempt position.
#LI-AR1</t>
  </si>
  <si>
    <t>A Place for Mom
2.7</t>
  </si>
  <si>
    <t>Overland Park, KS</t>
  </si>
  <si>
    <t>Enlivant, Sunrise Senior Living, Brookdale Senior Living</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</si>
  <si>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Year‚Äôs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</si>
  <si>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</si>
  <si>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$1 to $5 million (USD)</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</si>
  <si>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</si>
  <si>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</si>
  <si>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3.4</t>
  </si>
  <si>
    <t>Santa Monica, CA</t>
  </si>
  <si>
    <t>TrueCar, Cars.com, Kelley Blue Book</t>
  </si>
  <si>
    <t>Data Analyst</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</si>
  <si>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CA‚Äôs business goals and prepare for the organization‚Äôs evolving data needs
Contribute to additional projects where relevant domain or data analysis expertise is needed
Qualifications:
Bachelor‚Äôs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‚Äòjack of all trades‚Äô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</si>
  <si>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
3.1</t>
  </si>
  <si>
    <t>Machine Learning Engineer</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</si>
  <si>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</si>
  <si>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Liberty Mutual Insurance
3.4</t>
  </si>
  <si>
    <t>Portsmouth, NH</t>
  </si>
  <si>
    <t>Travelers, Allstate, State Farm</t>
  </si>
  <si>
    <t>Data Analyst I</t>
  </si>
  <si>
    <t>Who is Cenlar?
You are.
Employee-owners have made Cenlar one of the nation‚Äôs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‚Äì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Bachelor‚Äôs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</si>
  <si>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
2.6</t>
  </si>
  <si>
    <t>Ewing, NJ</t>
  </si>
  <si>
    <t>Scientist - Molecular Biology</t>
  </si>
  <si>
    <t>ArsenalBio‚Äôs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</si>
  <si>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
5.0</t>
  </si>
  <si>
    <t>South San Francisco, CA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</si>
  <si>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</si>
  <si>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</si>
  <si>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Palo Alto, CA</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</si>
  <si>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</si>
  <si>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</si>
  <si>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
4.1</t>
  </si>
  <si>
    <t>Senior Data Scientist</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</si>
  <si>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</si>
  <si>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
4.8</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</si>
  <si>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staff‚Äîall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</si>
  <si>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
3.3</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</si>
  <si>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</si>
  <si>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3.7</t>
  </si>
  <si>
    <t>Singapore, Singapore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</si>
  <si>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</si>
  <si>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4.3</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</si>
  <si>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‚Äúconscious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Company‚Äôs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</si>
  <si>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
4.8</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</si>
  <si>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</si>
  <si>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3.7</t>
  </si>
  <si>
    <t>OSAKA, Japan</t>
  </si>
  <si>
    <t>Novartis, Baxter, Pfizer</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</si>
  <si>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</si>
  <si>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4.0</t>
  </si>
  <si>
    <t>Santa Clara, CA</t>
  </si>
  <si>
    <t>Skyhigh Networks, Zscaler, NortonLifeLock</t>
  </si>
  <si>
    <t>Jr. Data Engineer</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</si>
  <si>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We‚Äôre an SBA 8(a) and CVE certified Service Disabled Veteran Owned Small Business
We‚Äôre ISO 27001:2013, ISO 20000-1:2011, and ISO 9001:2015 certified and have CMMI DEV and SVC ML3 ratings
We‚Äôve been named part of: Inc 5000‚Äôs Fastest Growing Private Companies in 2016; Washington Business Journal‚Äôs Fastest Growing Companies in 2015, 2016 and 2017; Washington Business Journal‚Äôs Best Places to Work in 2015, 2016 and 2017
The Employer:
We offer great benefits - Paid Time Off, Medical, Dental and Vision Insurance, 401(k) with company matching
We invest in our employees ‚Äì We offer an annual training budget to our employees and opportunities for growth within the organization
We work hard, we play hard ‚Äì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</si>
  <si>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4.8</t>
  </si>
  <si>
    <t>Vienna, VA</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</si>
  <si>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</si>
  <si>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partners‚Äô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world‚Äôs most iconic brands. The award-winning iSeatz ‚ÄúOneView‚Äù platform meets brands‚Äô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you‚Äôre looking for an excellent workplace where hard work and fun go hand in hand and respect for team members is our core value, iSeatz is the RIGHT place for you!</t>
  </si>
  <si>
    <t>iSeatz
3.5</t>
  </si>
  <si>
    <t>New Orleans, LA</t>
  </si>
  <si>
    <t>Data Analytics Engineer</t>
  </si>
  <si>
    <t>Analytics Engineer-Administration
Summa Health System
Full-time, w/benefits
Summa Health System is recognized as one of the region‚Äôs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Health‚Äôs operational, financial, and clinical activities with the goal of leveraging data to drive and realize the full potential of the organization‚Äôs programs.
Minimum Qualifications:
Formal Education Required:
-Bachelor‚Äôs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</si>
  <si>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
3.7</t>
  </si>
  <si>
    <t>Akron, 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</si>
  <si>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</si>
  <si>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
3.5</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</si>
  <si>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</si>
  <si>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Twitter‚Äôs business.
What You‚Äôll Do
We‚Äôre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You‚Äôll own significant projects end-to-end. The small teams of talented, passionate people in which you‚Äôll work will include engineers and data scientists from across the revenue engineering organization. We work on every high-priority ads project at Twitter.
Who You Are
You‚Äôre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it‚Äôs as effective at driving impact to your product. You‚Äôre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you‚Äôve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</si>
  <si>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
4.1</t>
  </si>
  <si>
    <t>Facebook, Google, Pinterest</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</si>
  <si>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‚Äî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</si>
  <si>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
3.2</t>
  </si>
  <si>
    <t>Express Delivery Services</t>
  </si>
  <si>
    <t>Transportation &amp; Logistics</t>
  </si>
  <si>
    <t>DoorDash, Uber, Grubhub</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</si>
  <si>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</si>
  <si>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</si>
  <si>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
4.5</t>
  </si>
  <si>
    <t>Staffing &amp; Outsourcing</t>
  </si>
  <si>
    <t>About Swiss Re
Swiss Re is one of the world‚Äôs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Re‚Äôs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‚Ä¢ Bachelor‚Äôs degree or equivalent experience in an Accounting/Computer Science/Statistics related discipline
‚Ä¢ Related experience, in a reinsurance/insurance environment is a plus
‚Ä¢ Basic working knowledge of computer fundamentals &amp; Microsoft Office with being highly proficient in Excel (formulas, pivot tables, lookups, etc.). Take advantage of computer programs &amp; tools to maximize productivity.
‚Ä¢ Knowledge of Relational databases such as Microsoft SQL Server, and experience in application development (Python/R) is a plus
‚Ä¢ Proven organizational and time management skills; ability to handle multiple priorities
‚Ä¢ Proven interpersonal skills for effectively communicating and working internally across departments, as well as with clients.
‚Ä¢ Proven decision-making skills, detail oriented with excellent problem-solving skills
‚Ä¢ Able to think strategically (understands the team's role in the organization and how to leverage the team's competencies)
‚Ä¢ Willingness to continuously improve &amp; take on challenges
Swiss Re</t>
  </si>
  <si>
    <t>Swiss Re
3.8</t>
  </si>
  <si>
    <t>Fort Wayne, IN</t>
  </si>
  <si>
    <t>Zurich, Switzerland</t>
  </si>
  <si>
    <t>Insurance Agencies &amp; Brokerages</t>
  </si>
  <si>
    <t>Munich Re, Hannover RE, SCOR</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</si>
  <si>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</si>
  <si>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Systems &amp; Technology Research
4.5</t>
  </si>
  <si>
    <t>Woburn, MA</t>
  </si>
  <si>
    <t>$79K-$131K (Glassdoor est.)</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</si>
  <si>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</si>
  <si>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Therapist‚Äôs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world‚Äôs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Bachelor‚Äôs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</si>
  <si>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Dermalogica
3.8</t>
  </si>
  <si>
    <t>Carson, CA</t>
  </si>
  <si>
    <t>Subsidiary or Business Segment</t>
  </si>
  <si>
    <t>Consumer Products Manufacturing</t>
  </si>
  <si>
    <t>IMAGE Skincare, Aveda, Kiehl's</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</si>
  <si>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Master‚Äôs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</si>
  <si>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
3.7</t>
  </si>
  <si>
    <t>Coral Gables, FL</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</si>
  <si>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</si>
  <si>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</si>
  <si>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‚Ä¢Seasoned data scientist with 5+ years of experience developing analytical dashboards, solutions and strategy across digital marketing platforms and social ecosystems
‚Ä¢In-depth knowledge of digital analytics data, measurement, methodologies, and industry standards.
‚Ä¢Excellent communicator with good design sense and natural presentations skills that can weave results into a narrative for business and creative teams to comprehend easily
‚Ä¢Self-starter can take a project from start to finish with minimal supervision
‚Ä¢Flexibility to deal with rapidly changing, time-constrained launch schedules.
‚Ä¢Able to balance multiple projects and assignments.‚Ä¢Highly detail-oriented, organized, and patient.
‚Ä¢Experience in working across different global cultures a plus.
Requirements:
‚Ä¢Strong working knowledge of SQL, Teradata preferred
‚Ä¢Extremely proficient with Tableau and other Data Visualization tools
‚Ä¢Strong working knowledge of process automation using a scripting language (R / Python)
‚Ä¢Solid understanding of fundamental statistical concepts and measurement methodologies‚Ä¢Web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</si>
  <si>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
4.0</t>
  </si>
  <si>
    <t>San Ramon, CA</t>
  </si>
  <si>
    <t>Luxoft, EPAM, Capgemini Invent</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</si>
  <si>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</si>
  <si>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</si>
  <si>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
3.3</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</si>
  <si>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</si>
  <si>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</si>
  <si>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
2.5</t>
  </si>
  <si>
    <t>Brisbane, CA</t>
  </si>
  <si>
    <t>Sequenom</t>
  </si>
  <si>
    <t>Data Engineer (Remote)</t>
  </si>
  <si>
    <t>IZEA was built to connect the world‚Äôs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We‚Äôre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You‚Äôll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Amazon‚Äôs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</si>
  <si>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</si>
  <si>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</si>
  <si>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</si>
  <si>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</si>
  <si>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</si>
  <si>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</si>
  <si>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</si>
  <si>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customer‚Äôs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team‚Äôs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</si>
  <si>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</si>
  <si>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</si>
  <si>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</si>
  <si>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‚Äì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‚Äì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‚Äì Agile methodology
22. External experience as an Analyst for a Consulting company
23. 2-6 years experience with Caterpillar, working with a different unit or working with different products, processes or systems is desirable.
24. Professional English, Any other European language ‚Äì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</si>
  <si>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
3.7</t>
  </si>
  <si>
    <t>Peoria, IL</t>
  </si>
  <si>
    <t>Deerfield, IL</t>
  </si>
  <si>
    <t>Industrial Manufacturing</t>
  </si>
  <si>
    <t>John Deere, Komatsu, CNH Industrial</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</si>
  <si>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</si>
  <si>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Bachelor‚Äôs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</si>
  <si>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4.9</t>
  </si>
  <si>
    <t>Ipswich, MA</t>
  </si>
  <si>
    <t>Thermo Fisher Scientific, Enzymatics, Illumina</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</si>
  <si>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Bachelor‚Äôs Degree from an accredited institution in Data Analytics, Informatics, Statistics, Mathematics, Computer Science, Information Systems, or Computer Engineering required
2+ years‚Äô experience in Structure Query Language (SQL) required
2+ years‚Äô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</si>
  <si>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3.4</t>
  </si>
  <si>
    <t>Carmel, IN</t>
  </si>
  <si>
    <t>CUNA Mutual, SWBC, Overby-Seawell</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</si>
  <si>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</si>
  <si>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Healthfirst‚Äôs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Bachelor‚Äôs Degree in Computer Engineering or related field
7+ years‚Äô experience in a data engineering
10+ years‚Äô experience in data programing languages such as java or python
4+ years‚Äô experience working in a Big Data ecosystem processing data; includes file systems, data structures/databases, automation, security, messaging, movement, etc.
3+ years‚Äô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</si>
  <si>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else‚Äîin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</si>
  <si>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
3.5</t>
  </si>
  <si>
    <t>Chevy Chase, MD</t>
  </si>
  <si>
    <t>Zola Registry</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</si>
  <si>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Bachelor‚Äôs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</si>
  <si>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</si>
  <si>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Hartford, CT</t>
  </si>
  <si>
    <t>Colony Specialty, Markel, RLI</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</si>
  <si>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</si>
  <si>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Amyris‚Äô molecules are used in wide range of specialty &amp; performance chemicals, flavors &amp; fragrances and in applications ranging from cosmetics to biofuels. Learn more at www.amyris.com.
Under the California Consumer Privacy Act of 2018 (‚ÄúCCPA‚Äù), Amyris is required to inform California residents who are our job applicants (‚ÄúApplicants‚Äù)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‚ÄúAPPLY FOR THIS JOB‚Äù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company‚Äôs gift to Amyris and may be forwarded to our recruiters for their attention.</t>
  </si>
  <si>
    <t>Amyris
3.3</t>
  </si>
  <si>
    <t>Emeryville, CA</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</si>
  <si>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</si>
  <si>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</si>
  <si>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AstraZeneca
4.0</t>
  </si>
  <si>
    <t>Gaithersburg, MD</t>
  </si>
  <si>
    <t>Cambridge, United Kingdom</t>
  </si>
  <si>
    <t>Roche, GlaxoSmithKline, Novartis</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</si>
  <si>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</si>
  <si>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
3.6</t>
  </si>
  <si>
    <t>Rockville, MD</t>
  </si>
  <si>
    <t>Job Description
Why consider OPI, and why do people dig working here?
Variety of consulting; new technologies, projects, and people on a regular basis.
Stability; we‚Äôve been around since 1996 and have a diverse mix of clients and technologies to keep us busy, very busy. And we keep a bench. If you‚Äôre not on a project, you‚Äôre writing software for our internal business functions or you‚Äôre learning new technologies. It‚Äôs in our benefit to make our consultants as marketable as possible. That‚Äôs good for your career.
No politics or management; we don‚Äôt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Pro‚Äôs,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aren‚Äôt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don‚Äôt want to grow and learn, we‚Äôre not a fit.
Positive, can-do attitude. We can teach the technology, but we can‚Äôt teach how to approach client challenges with a positive, helpful demeanor. The best consultants aren‚Äôt the most technical (although that sure helps), it‚Äôs the consultant that will do whatever it takes to see a client be successful, no matter what they throw at you.</t>
  </si>
  <si>
    <t>Object Partners
4.7</t>
  </si>
  <si>
    <t>Minneapolis, MN</t>
  </si>
  <si>
    <t>Solution Design Group, Intertech (Minnesota)</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</si>
  <si>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</si>
  <si>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humanity‚Äôs potential by delivering world-class, precision-engineered data solutions developed through sustainable and profitable partnerships. They honor their people‚Äôs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You‚Äôll Do:
‚Ä¢ This role is to facilitate the advancement of modern analytical techniques across Seagate organizations
‚Ä¢ Leverage and/or develop innovative data mining and machine learning methods to solve novel and diverse business problems
‚Ä¢ Focus on image/video analytics, edge computing projects by applying techniques in machine learning, deep learning, and statistical algorithms
‚Ä¢ Develop data science solutions for analytics challenges in the areas of Edge Computing, IoT sensors, Industry 4.0, Prognostics and Health Management, and other technical areas
‚Ä¢ Quantify the effectiveness and value of innovations with subject matter experts
‚Ä¢ Provide technical advice and coaching to the junior analytics staff
About you:
‚Ä¢ Evangelist and an assessor in promoting new ways of diving into complex issues while assessing current practices and identifying areas where training or knowledge would help
‚Ä¢ Strong oral and written communication skills
‚Ä¢ Strong business mindset with the ability to condense complex analysis and technical concepts into clear and concise takeaways for business leaders
‚Ä¢ Self-starter with the ability to drive initiatives and influence
‚Ä¢ Ability to work alone as well as in a team environment
‚Ä¢ Collaborative attitude and a global mindset with an ability to work well with native and non-native English speakers
‚Ä¢ Demonstrated leadership skills along with the ability to lead a team; mentor junior staff and closeout technical projects
Must Haves:
‚Ä¢ 8 years of experience
‚Ä¢ Proven track record in solving industrial image and video analytics problems; computer vision and a willingness of deep learning of industry standards is required.
‚Ä¢ Hands-on experience in developing and deploying image and video analytics solutions
‚Ä¢ Good understanding of image/video analytics lifecycle from image/video data gathering, processing, model development, verification, deployment, and model updating
‚Ä¢ High proficiency in Python
‚Ä¢ Hands-on skills in machine learning, deep learning, statistical algorithms, data mining, data structures, and data engineering
‚Ä¢ Proven track record in delivering analytics solutions using TensorRT, Time Series Analysis, Keras, Tensorflow, CNN, GAN, and RNN techniques
‚Ä¢ Kubernetes/Docker; Microservices deployment and design patterns, RESTful web services, web applications, and dashboard development
‚Ä¢ Hadoop, Spark, and cloud computing infrastructures
‚Ä¢ Ability to deploy data science solutions in cloud analytics infrastructure, AWS
‚Ä¢ Ability to participate in conference calls outside of regular local work hours
Education:
Bachelor‚Äôs Degree
Desired Education:
Masters or PhD
Hours &amp; Location:
Standard M-F, 40 hours/week. The position will be starting in Longmont, CO. There is no remote capability for this role.</t>
  </si>
  <si>
    <t>The Mom Project
4.9</t>
  </si>
  <si>
    <t>Longmont, CO</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</si>
  <si>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customer‚Äôs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you‚Äôll work cross-functionally across the organization (marketing, finance, sales, etc.‚Äîyou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‚Äì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</si>
  <si>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</si>
  <si>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Austin, TX</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</si>
  <si>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</si>
  <si>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</si>
  <si>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
4.0</t>
  </si>
  <si>
    <t>Braintree, Authorize.Net, PayPal</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</si>
  <si>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</si>
  <si>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
2.6</t>
  </si>
  <si>
    <t>Yakima, WA</t>
  </si>
  <si>
    <t>Data Scientist / Applied Mathematician</t>
  </si>
  <si>
    <t>Fullpower¬Æ designs, develops and operates a complete platform for hybrid Edge/Cloud AI, algorithms, big data, predictive analytics, together with end-to-end engineering services. The Company‚Äôs platform is backed by a patent portfolio of 125+ patents. The Company‚Äôs key areas of expertise are bio-sensing, non-invasive PSG-level sleep technology. The Company‚Äôs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Bachelor‚Äôs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</si>
  <si>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
4.5</t>
  </si>
  <si>
    <t>Santa Cruz, CA</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</si>
  <si>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</si>
  <si>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
Previous job
Next job
JOB DESCRIPTION
A BIT ABOUT OUR DATA SCIENCE &amp; ANALYTICS TEAM
Kinship‚Äôs Data Science &amp; Analytics team is core to our strategy. We‚Äôre using digital, data and customer insights to transform our business by finding answers to problems that we‚Äôve often never asked ourselves before. Our vast data assets are being combined to build a 360¬∞ view of Pets and Pet Owners to not only power Kinship‚Äôs businesses but also influence the next great ideas in the Petcare space. This role will be key in helping us understand the power of our data, and how this translates into value for our company, Pets, and Pet Owners. Frequently the projects will be ambiguous, but that‚Äôs part of the fun; you will determine the best way to leverage our data to tell the right story for any given audience.
HOW YOU‚ÄôLL CREATE A BETTER WORLD FOR PETS
Apply data science approaches to understand and predict pet and pet owner behaviors
Use machine learning techniques, visualizations, &amp; statistical analysis to gain insight into various data sets ‚Äì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who‚Äôs boundlessly energy and enthusiasm for what‚Äôs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years‚Äô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Bachelor‚Äôs degree in quantitative field (economics, statistics, business, computer science) or equivalent experience
If you also had these experiences, you‚Äôd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</si>
  <si>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Mars
3.9</t>
  </si>
  <si>
    <t>Food &amp; Beverage Manufacturing</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</si>
  <si>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</si>
  <si>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</si>
  <si>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client‚Äôs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‚Äì with no exceptions and no excuses.
Tagged as: Machine Learning Engineer</t>
  </si>
  <si>
    <t>NuWave Solutions
4.4</t>
  </si>
  <si>
    <t>Springfield, VA</t>
  </si>
  <si>
    <t>$5 to $10 million (USD)</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</si>
  <si>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</si>
  <si>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</si>
  <si>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(Sr.) Data Scientist -</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</si>
  <si>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Visa¬Æ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bachelor‚Äôs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What‚Äôs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</si>
  <si>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Merrick Bank
3.6</t>
  </si>
  <si>
    <t>Utah</t>
  </si>
  <si>
    <t>South Jordan, UT</t>
  </si>
  <si>
    <t>Banks &amp; Credit Unions</t>
  </si>
  <si>
    <t>$99K-$132K (Glassdoor est.)</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</si>
  <si>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‚Äúnotebook‚Äù-style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client‚Äôs analytics needs
Developing state-of-the-art analytics ranging from ad hoc analysis to production-grade pipelines and workflows
Providing mathematical algorithms and implementations to serve the needs of data analysis workflows in QOMPLX‚Äôs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QOMPLX:OS‚Ñ¢,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‚ÄúPersonal Time Off (PTO)‚Äù plan and 10+ paid holiday days per year</t>
  </si>
  <si>
    <t>QOMPLX
3.5</t>
  </si>
  <si>
    <t>Reston, VA</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</si>
  <si>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</si>
  <si>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‚ÄúCreate a Better World for Pets by extending global leadership in Nutrition, Health and Services powered by Data‚Äù.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‚Äì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Bachelor‚Äôs degree in quantitative field (economics, statistics, business, computer science) or equivalent experience
4+ years‚Äô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</si>
  <si>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with‚ÄØactionable‚ÄØinsights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description‚ÄØis not‚ÄØa complete list of your qualifications or‚ÄØposition roles.‚ÄØGutCheck‚ÄØis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</si>
  <si>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
3.8</t>
  </si>
  <si>
    <t>Denver, CO</t>
  </si>
  <si>
    <t>Nielsen, Zappi, SurveyMonkey</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</si>
  <si>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</si>
  <si>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Department‚Äôs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master‚Äôs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Bank‚Äôs official languages is a plus (Portuguese and/or French).
Link to Technical Competencies (‚Üê please Ctrl Click)
Link to Core Competencies (‚Üê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we‚Äôre committed to improving lives. Since 1959, we‚Äôve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candidate‚Äôs ability to timely relocate to the post of duty at the moment of starting service.</t>
  </si>
  <si>
    <t>Inter-American Development Bank
3.5</t>
  </si>
  <si>
    <t>Other Organization</t>
  </si>
  <si>
    <t>The World Bank, IMF</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</si>
  <si>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‚Äì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</si>
  <si>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</si>
  <si>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</si>
  <si>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</si>
  <si>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Less than $1 million (USD)</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</si>
  <si>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‚Äì SSBI REQUIRED**
** US CITIZENSHIP REQUIRED **
This is a Software Engineer position in Aurora, CO, and we are not hiring your average Java Joe‚Äôs.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‚Äì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years‚Äô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</si>
  <si>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</si>
  <si>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Aurora, CO</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</si>
  <si>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</si>
  <si>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</si>
  <si>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
4.1</t>
  </si>
  <si>
    <t>San Mateo, CA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</si>
  <si>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Autodesk‚Äôs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Autodesk‚Äôs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</si>
  <si>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Staff Data Scientist</t>
  </si>
  <si>
    <t>Intuit is hiring a Senior Data scientist to focus on our Consumer Group. We are looking for exceptional talent that can drive customer benefit for our personal finance offerings.</t>
  </si>
  <si>
    <t>Data Scientist
Location: Hill AFB, UT
Education Required: Bachelor‚Äôs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organization‚Äôs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</si>
  <si>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</si>
  <si>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Hill AFB, UT</t>
  </si>
  <si>
    <t>Goleta, CA</t>
  </si>
  <si>
    <t>Sr Data Engineer (Sr BI Developer)</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</si>
  <si>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Bachelor‚Äôs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Health¬Æ,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nation‚Äôs largest payers and employers. Tens of millions of Americans are currently eligible for Tivity Health‚Äôs SilverSneakers¬Æ, Prime¬Æ Fitness, WholeHealth Living‚Ñ¢ and flip50‚Ñ¢ programs and millions of people have lost weight with Nutrisystem¬Æ, South Beach Diet¬Æ and DNA BodyBlueprint‚Ñ¢.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</si>
  <si>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3.2</t>
  </si>
  <si>
    <t>Chandler, AZ</t>
  </si>
  <si>
    <t>Franklin, TN</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</si>
  <si>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</si>
  <si>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
2.9</t>
  </si>
  <si>
    <t>Indianapolis, IN</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</si>
  <si>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</si>
  <si>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</si>
  <si>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</si>
  <si>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community‚Äôs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member‚Äôs analysis work
- Refine and enhance existing applications to better meet the
customer‚Äôs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</si>
  <si>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
3.7</t>
  </si>
  <si>
    <t>Booz Allen Hamilton, CACI International</t>
  </si>
  <si>
    <t>RFP Data Analyst</t>
  </si>
  <si>
    <t>Job Summary
AllianceBernstein‚Äôs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firm‚Äôs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world‚Äôs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firm‚Äôs investment teams and supports our clients and internal business partners through investment-platform and product content, messaging, competitive analysis and education
Product Strategy &amp; Development designs, develops and manages the firm‚Äôs global lineup of investment services, and considers clients‚Äô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</si>
  <si>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AllianceBernstein
3.2</t>
  </si>
  <si>
    <t>Nashville, TN</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</si>
  <si>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</si>
  <si>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
4.9</t>
  </si>
  <si>
    <t>Timonium, MD</t>
  </si>
  <si>
    <t>Lutherville Timonium, MD</t>
  </si>
  <si>
    <t>Video Games</t>
  </si>
  <si>
    <t>Media</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</si>
  <si>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</si>
  <si>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</si>
  <si>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Maxar Technologies
3.5</t>
  </si>
  <si>
    <t>Westminster, CO</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</si>
  <si>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 Design, improve, and manage datasets
¬∑ Support technical design and implementation of demand planning automation projects that use these datasets
¬∑ Monitor and enforce data quality standards
¬∑ Hands-on coding, able to implement what was designed
¬∑ Familiar with architecting and designing tools, and self-motivated for documentation
¬∑ Optimize pipeline performance to reduce data lag and refresh time
Requirements
¬∑ 3+ years of experience working in data architecture or a related field
¬∑ 3+ years of Python Experience
¬∑ Web framework experience
¬∑ Experience building and optimizing data sets
¬∑ Deep understanding of data architecture best practices such as normalizing data structures, minimizing logic complexity, defining intuitive and consistent semantic layers, and eliminating redundancy
¬∑ Self-motivated and strong work ethic for continuous development with a strong sense of ownership
Preferred Skills
¬∑ Master‚Äôs degree in Computer Science or Data Science or work equivalent experience
¬∑ Experience with ROS
¬∑ Web development experience
¬∑ Hands-on experience in dev-ops best practices and implementations
¬∑ Demonstrated industry efficiency in the fields of database, data warehousing or data sciences</t>
  </si>
  <si>
    <t>Phantom AI
5.0</t>
  </si>
  <si>
    <t>Burlingame, CA</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</si>
  <si>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customers‚Äô programs successful.
Client Engagement
‚Ä¢ Begin developing relationships one level up and two levels down. Identify and support opportunities to expand project scope beyond current deliverable and actively share information about clients‚Äô emerging support needs and trends with team members and management. ¬∑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</si>
  <si>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
4.0</t>
  </si>
  <si>
    <t>Booz Allen Hamilton, SAIC, LMI</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</si>
  <si>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you‚Äôll discover something no human ever knew before about mental health.
What you‚Äôll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‚Äî fluently tell a compelling clinical or business story with data
Strong written communication skills ‚Äî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we‚Äôd love to see:
STEM PhD‚Äî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you‚Äôll love working at Spring Health:
Competitive compensation plan, including equity in the company: we want you to own a piece of what you‚Äôre building.
Comprehensive benefits: we offer 401k, health, dental and vision benefits as well as free mental healthcare!
World-leading science: we‚Äôre shaping the future of mental healthcare, and are at the forefront of peer-reviewed science. You‚Äôll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</si>
  <si>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</si>
  <si>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Software Engineer - Data Science</t>
  </si>
  <si>
    <t>Join ClearEdge and be a part of the team of men and women that solve some of the DoD‚Äôs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Bachelor‚Äôs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</si>
  <si>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</si>
  <si>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</si>
  <si>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</si>
  <si>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firm‚Äôs investment teams and supports our clients and internal business partners through investment-platform and product content, messaging, competitive analysis and education
Product Strategy &amp; Development designs, develops and manages the firm‚Äôs global lineup of investment services and considers clients‚Äô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one‚Äôs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</si>
  <si>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NGS Scientist</t>
  </si>
  <si>
    <t>ArsenalBio‚Äôs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</si>
  <si>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GetWellNetwork¬Æ is the Precision Engagement‚Ñ¢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</si>
  <si>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
4.8</t>
  </si>
  <si>
    <t>Bethesda, MD</t>
  </si>
  <si>
    <t>Epic, CipherHealth</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</si>
  <si>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</si>
  <si>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
4.5</t>
  </si>
  <si>
    <t>Dayton, OH</t>
  </si>
  <si>
    <t>Beavercreek, OH</t>
  </si>
  <si>
    <t>Copper River Shared Services, Chenega Corporation, Deloitte</t>
  </si>
  <si>
    <t>Senior Data Engineer</t>
  </si>
  <si>
    <t>About Scoop
Scoop brings co-workers and neighbors together to enjoy a smooth carpooling experience‚Äîunlocking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we‚Äôve built a team of people excited to face these challenges together while investing in each others‚Äô growth.
Scoop‚Äôs engineering team may move bits and pixels, but we also put real, live human beings in cars together. We‚Äôre touching problems academics have written about for years, and have data that no other company has ever collected.
But Scoop knows engineering is not a lone discipline. We‚Äôre a small team with varied backgrounds: big companies, VC-backed startups, bootcamps, academia. We like to build together, and we like to learn together. Our entire team and process are built around helping you grow and be successful. And we‚Äôd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‚Äî starting with a choice to make their commute a meaningful part of their day. We embody that same spirit within our own culture, empowering every team member to make this the most meaningful experience of their career.
Walk into Scoop and you‚Äôll find a furry, tail-wagging welcoming committee. In many ways these fluffy faces exemplify the energy that flows through our office. They are a reminder that while we‚Äôre focused and driven, we shouldn‚Äôt take ourselves too seriously. They also help bridge the gap between our homes and our workplace, just like a Scoop carpool.
The atmosphere overall is dynamic and unique. It‚Äôs influenced by our backgrounds at successful startups, big tech companies, and premier consulting firms ‚Äî blended and crafted into what feels natural and right for this company. It plays out in our balance of scrappy and strategic, frameworks and fast thinking.
At Scoop, we‚Äôre all united by our desire to change the way people get to work ‚Äî and committed to enjoying the journey together along the way.</t>
  </si>
  <si>
    <t>Scoop
4.7</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</si>
  <si>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‚Ä¢ We hold ourselves accountable to the highest standards of integrity and ethics.
Customer Success ‚Ä¢ We strive daily to exceed expectations and achieve customer mission success.
Employee Focus ‚Ä¢ We invest in our employees' professional development and training, respecting individuality and fostering a culture of diversity and inclusion.
Innovation ‚Ä¢ We know that discovering new and innovative ways to solve problems is critical to our success and makes us a great company.
Excellence in Execution ‚Ä¢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</si>
  <si>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</si>
  <si>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
3.4</t>
  </si>
  <si>
    <t>Schaumburg, IL</t>
  </si>
  <si>
    <t>Shipping</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</si>
  <si>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</si>
  <si>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‚Ä¢ MS or PhD in Computer Science, Electrical Engineering, Statistics, Applied Math or equivalent fields with strong mathematical background
‚Ä¢ Excellent understanding of machine learning techniques and algorithms, including clustering, anomaly detection, optimization, neural network etc
‚Ä¢ 3+ years experiences building data science-driven solutions including data collection, feature selection, model training, post-deployment validation
‚Ä¢ Strong hands-on coding skills (preferably in Python) processing large-scale data set and developing machine learning models
‚Ä¢ Familiar with one or more machine learning or statistical modeling tools such as Numpy, ScikitLearn, MLlib, Tensorflow
‚Ä¢ Good team worker with excellent communication skills written, verbal and presentation
Desired Experience:
‚Ä¢ Experience with AWS, S3, Flink, Spark, Kafka, ElasticSearch
‚Ä¢ Knowledge and experience with NLP technology
‚Ä¢ Previous work in a start-up environment
Juniper Networks is enrolled in E-Verify¬Æ and will be participating in E-Verify in addition to our Form I-9 process. www.dhs.gov/E-Verify
Juniper Networks is an Equal Opportunity/Affirmative Action Employer.</t>
  </si>
  <si>
    <t>Juniper Networks
3.8</t>
  </si>
  <si>
    <t>Cupertino, CA</t>
  </si>
  <si>
    <t>Sunnyvale, CA</t>
  </si>
  <si>
    <t>Telecommunications Services</t>
  </si>
  <si>
    <t>Telecommunications</t>
  </si>
  <si>
    <t>$90K-$109K (Glassdoor est.)</t>
  </si>
  <si>
    <t>Intro
Why this job?
1. Work on a product people love that solves real problems: Your friends and family can use Notion to take notes, display photos, collect recipes ‚Äî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‚Äî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</si>
  <si>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
5.0</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</si>
  <si>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</si>
  <si>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
4.9</t>
  </si>
  <si>
    <t>Lehi, UT</t>
  </si>
  <si>
    <t>Lending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</si>
  <si>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we‚Äôre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future‚Ä¶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You‚Äôll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You‚Äôll Need:
Bachelor's or Master‚Äôs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‚Äì ability to prioritize and meet deadlines
Diligent work ethic. Must be self-motivated and able to take the initiative to get the job done
Digital Marketing experience is preferred but definitely not required
What You‚Äôll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</si>
  <si>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</si>
  <si>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Culver City, CA</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</si>
  <si>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world‚Äôs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world‚Äôs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</si>
  <si>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
3.3</t>
  </si>
  <si>
    <t>Lake Oswego, OR</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</si>
  <si>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</si>
  <si>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</si>
  <si>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</si>
  <si>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</si>
  <si>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</si>
  <si>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</si>
  <si>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</si>
  <si>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Bachelor‚Äôs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region‚Äôs $10+ billion ‚Äústock exchange‚Äù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</si>
  <si>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
3.8</t>
  </si>
  <si>
    <t>Holyoke, MA</t>
  </si>
  <si>
    <t>Tableau Data Engineer 20-0117</t>
  </si>
  <si>
    <t>We are Relativity. A market-leading, global tech company that equips legal professionals with a powerful platform to organize data, discover the truth, and act on it.‚ÄØ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don‚Äôt believe in ‚Äòideal‚Äô candidates, so if you see a job that sparks your interest, go for it. Wherever you‚Äôre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We‚Äôre dedicated to continually improving our product and providing relentless customer service, and we‚Äôre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experiences‚Äîand we love and celebrate those differences. We believe that employees are happiest when they‚Äôre empowered to be their full, authentic selves, regardless how you identify.
So, please come as you are. We can‚Äôt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</si>
  <si>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</si>
  <si>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</si>
  <si>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
3.3</t>
  </si>
  <si>
    <t>AI Data Scientist</t>
  </si>
  <si>
    <t>A chance to provide active support to our sponsor‚Äôs vital
national security mission and to build MITRE‚Äôs capabilities in the artificial
intelligence and machine learning arenas.
This is a strategic leadership role with the successful candidate also
advising and working to expand MITRE‚Äôs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MITRE‚Äôs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</si>
  <si>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MITRE
3.3</t>
  </si>
  <si>
    <t>Battelle, General Atomics, SAIC</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</si>
  <si>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</si>
  <si>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
5.0</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</si>
  <si>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</si>
  <si>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</si>
  <si>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Master‚Äôs degree in scientific discipline and more than 5 years‚Äô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industry‚Äôs leading researchers. Our offices boast a fun and collaborative working environment, frequent social events and a robust support system. We are committed to providing training and professional development, with ample opportunity to advance, for all our staff.
Evidera‚Äôs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‚Äì we‚Äôd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</si>
  <si>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
3.8</t>
  </si>
  <si>
    <t>IQVIA, ICON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</si>
  <si>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customers‚Äô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homeowner‚Äôs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‚ÄúA-/Excellent‚Äù.</t>
  </si>
  <si>
    <t>Plymouth Rock Assurance
3.4</t>
  </si>
  <si>
    <t>Woodbridge, NJ</t>
  </si>
  <si>
    <t>Arbella Insurance, Safety Insurance</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</si>
  <si>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</si>
  <si>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division‚Äôs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</si>
  <si>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</si>
  <si>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</si>
  <si>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2.9</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</si>
  <si>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</si>
  <si>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‚Äì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</si>
  <si>
    <t>OneMagnify
4.4</t>
  </si>
  <si>
    <t>Dearborn, MI</t>
  </si>
  <si>
    <t>Detroit, MI</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</si>
  <si>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</si>
  <si>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
2.9</t>
  </si>
  <si>
    <t>Maryland Heights, MO</t>
  </si>
  <si>
    <t>Stamford, CT</t>
  </si>
  <si>
    <t>Cable, Internet &amp; Telephone Providers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</si>
  <si>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</si>
  <si>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‚Äúnegotiable‚Äù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</si>
  <si>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</si>
  <si>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in‚Äîwe'd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ambitions‚Äîboth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</si>
  <si>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</si>
  <si>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</si>
  <si>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</si>
  <si>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TRC‚Äôs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</si>
  <si>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
3.5</t>
  </si>
  <si>
    <t>Columbia, SC</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</si>
  <si>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</si>
  <si>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Company‚Äôs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Covaxx‚Äôs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</si>
  <si>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</si>
  <si>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Hauppauge, NY</t>
  </si>
  <si>
    <t>bioM√©rieux Inc.
Sr Data Scientist
SENIOR DATA SCIENTIST ‚Äì SYSTEM DEVELOPMENT
Description:
bioMerieux‚Äôs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bioM√©rieux is an Equal Opportunity, Affirmative Action Employer. M/F/Vet/Disability/Sexual Orientation/Gender Identity/GINA</t>
  </si>
  <si>
    <t>bioM√©rieux
4.2</t>
  </si>
  <si>
    <t>Marcy-l'Etoile, France</t>
  </si>
  <si>
    <t>$101K-$165K (Glassdoor est.)</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</si>
  <si>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</si>
  <si>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</si>
  <si>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</si>
  <si>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</si>
  <si>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Fort Meade, MD</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</si>
  <si>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‚Äîproviding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experience‚Äîyou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</si>
  <si>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</si>
  <si>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</si>
  <si>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Say Business Data Analyst</t>
  </si>
  <si>
    <t>A company built to serve you. It's your career, Shelter it!
The job, in a nutshell:
The Data Analyst is a key contributor to our business team, analyzing data for all channels employed by our direct-to-consumer auto insurance brand ‚Äì Say Insurance¬Æ.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‚Äì so we need dynamic self-starters to hit the ground running and work well in a fluid, collaborative setting. We're customer-obsessed. We're data junkies. We test and optimize. And we like things that way.
Your day looks something like this:
‚Ä¢ Use business intelligence to transform data into valuable reports that guide business direction.
‚Ä¢ Explore, analyze and communicate trends in data.
‚Ä¢ Work with business stakeholders to identify and document business goals, reporting requirements and key
performance indicators (KPIs).
‚Ä¢ Provide analysis to support the business team in meeting operational and strategic goals through data collection,
data management and data analysis assignments.
‚Ä¢ Design and customize user-friendly dashboards in AWS Quicksite that track key program metrics related to a new
direct-to-consumer auto insurance brand.
‚Ä¢ Develop automated report templates utilizing data from multiple sources while conducting data and dashboard
quality assurance throughout the life of the design.
‚Ä¢ Assess data from web analytics (Google Analytics), voice-of-customer tools, and other data gathering inputs. ‚Ä¢
‚Ä¢ Develop findings and conclusions from this data assessment and provide conclusions and recommendations to
Say Insurance leadership.
‚Ä¢ Review industry data tools such as SNL Financial.
‚Ä¢ Manage the design and construction of high-quality analytics, queries, and document procedures for deploying
reports to internal and external customers
‚Ä¢ Collaborate with developers and other analysts to create data solutions and insights.
We're looking for someone with:
‚Ä¢ A thirst for innovation and learning.
‚Ä¢ Knowledge of current statistical (A/B, multivariate) testing methods and research design.
‚Ä¢ Experience or competence querying databases with SQL.
‚Ä¢ Experience using tools such as Excel, Amazon Web Services (QuickSight, S3, Athena), GoodData, Tableau, Google
‚Ä¢ Analytics, BigQuery and/or other data gathering and reporting tools.
‚Ä¢ Strong quantitative and analytical skills with the ability to interpret and apply results to resolve business issues.
‚Ä¢ Experience with database analysis, business processes and systems (BI reporting tools).
‚Ä¢ Ability to communicate findings, debrief, and make recommendations.
‚Ä¢ Ability to thrive in a detail-oriented and results-driven environment.
‚Ä¢ Ability to handle multiple projects concurrently.
‚Ä¢ Experience working in a fast-paced production setting ‚Äì with a track record of effectively prioritizing a heavy
workload and meeting deadlines with accuracy and minimum supervision.
‚Ä¢ Superior collaboration skills and a desire to work on a cross-functional, agile team.
‚Ä¢ A positive attitude and self-starting nature, excited to contribute to a rapidly changing start-up environment.
‚Ä¢ Ability to work on scheduled and ad hoc projects.
Bonus if you have:
‚Ä¢ Experience with machine learning, artificial intelligence or predictive analytics.
‚Ä¢ Background in a statistical programming language (Python, R).
‚Ä¢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</si>
  <si>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
4.1</t>
  </si>
  <si>
    <t>Columbia,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</si>
  <si>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</si>
  <si>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</si>
  <si>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company‚Äôs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Bachelor‚Äôs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programs‚ÄîHigh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FCC‚Äôs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‚ÄúApply For This Job Online‚Äù button.
USAC employees are passionate about our mission. Our work contributes to the success of all Americans. We‚Äôve worked together to build a culture that is collaborative, ambitious, outcome-oriented, and feedback-focused.</t>
  </si>
  <si>
    <t>USAC
2.7</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</si>
  <si>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</si>
  <si>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</si>
  <si>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</si>
  <si>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Vicksburg, MS</t>
  </si>
  <si>
    <t>Fairfax, VA</t>
  </si>
  <si>
    <t>SAIC, Leidos, Northrop Grumman</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</si>
  <si>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Offerpad‚Äôs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Bachelor‚Äôs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</si>
  <si>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</si>
  <si>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Real Estate</t>
  </si>
  <si>
    <t>Senior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</si>
  <si>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Autodesk‚Äôs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</si>
  <si>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</si>
  <si>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‚ÄúA‚Äù Stamping, Assembly and High Pressure Die Casting that produces Body-side and Door Openings, Roofs, Floor Pans, Wheelhouses, Large Welded Assemblies, Doors, Fenders, Hoods, Lift-gates, Aluminum Shock Towers, and Aluminum Rear Rails. Our capabilities include the manufacturing of Class ‚ÄúA‚Äù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Kamtek‚Äô s market segmentation to Cosma International, (a division of MAGNA INTERNATIONAL) provides a ‚Äústate-of-the-art‚Äù product that utilizes the most technologically advanced Pressing processes in order to maintain a competitive advantage to other OEM‚Äôs within the market. Our company‚Äôs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employees‚Äô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division‚Äôs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‚Äòbig data‚Äô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‚Äòbig data‚Äô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‚Äòbig data‚Äô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‚Ä¢Experience with big data tools: Hadoop, Spark, Kafka, etc.</t>
  </si>
  <si>
    <t>Magna International Inc.
3.5</t>
  </si>
  <si>
    <t>Birmingham, AL</t>
  </si>
  <si>
    <t>Aurora, Canada</t>
  </si>
  <si>
    <t>Bosch, Lear Corporation, Faurecia</t>
  </si>
  <si>
    <t>Sr Data Analyst</t>
  </si>
  <si>
    <t>Position location: Lake Mary, FLorBlue Bell, PA
Position Summary
The Senior Data Analyst drives pharma client analytics solutions for United BioSource Corporation (UBC), supporting many of the world‚Äôs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team‚Äôs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</si>
  <si>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</si>
  <si>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</si>
  <si>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</si>
  <si>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Bachelor‚Äôs degree and 3 years of work experience in a mathematical, statistical, computer science, engineering, physics, economics or related quantitative field; OR Actuarial credential or Master‚Äôs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</si>
  <si>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</si>
  <si>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Troy, MI</t>
  </si>
  <si>
    <t>Adecco, ManpowerGroup, Allegis Corporation</t>
  </si>
  <si>
    <t>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</si>
  <si>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</si>
  <si>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</si>
  <si>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</si>
  <si>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</si>
  <si>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Senior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</si>
  <si>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‚Äî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Quartet‚Äôs platform.
Apply data mining and machine learning techniques to develop better personalization and recommendation for patients‚Äô and doctors‚Äô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Master‚Äôs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</si>
  <si>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</si>
  <si>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</si>
  <si>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</si>
  <si>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</si>
  <si>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Senior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</si>
  <si>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</si>
  <si>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That‚Äôs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</si>
  <si>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Resurgent Capital Services
4.4</t>
  </si>
  <si>
    <t>Cincinnati, OH</t>
  </si>
  <si>
    <t>Greenville, SC</t>
  </si>
  <si>
    <t>Venture Capital &amp; Private Equity</t>
  </si>
  <si>
    <t>$56K-$97K (Glassdoor est.)</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</si>
  <si>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practitioner‚Äôs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‚Ä¢ Assess customer systems and processes for application of machine learning technologies
‚Ä¢ Create and prototype machine learning approaches to demonstrate efficacy
‚Ä¢ Perform basic and applied research in applying machine learning solutions to complex problems and datasets; document and present research results and the status of ongoing or emerging projects
‚Ä¢ Participate in a multi-disciplinary, experienced, energetic team on a rapid development schedule
‚Ä¢ Occasional travel may be required
‚Ä¢ Other duties as assigned
Qualifications:
‚Ä¢ US citizen able to qualify for a Top Secret clearance with SCI adjudication
‚Ä¢ Bachelor‚Äôs degree in computer science, engineering, or related technical field with specialization in artificial intelligence / machine learning
‚Ä¢ Proficient with programming languages and software packages related to the development of machine learning algorithms including, but not limited to: Python, Tensorflow, PyTorch
‚Ä¢ Self-motivated, detail oriented, responsible team player able to work independently with minimal daily direction; effective/efficient written/verbal communication skills
‚Ä¢ 1-3 years experience
‚Ä¢ Ability to work and interact with technically and organizationally diverse personnel
Desired Qualifications
‚Ä¢ Top Secret clearance with SCI adjudication
‚Ä¢ Doctorate or Master‚Äôs degree in computer science, engineering, or related technical field with specialization in artificial intelligence and 3 years
experience
‚Ä¢ Experience working with or in support of Department of Defense (DoD) or intelligence community (IC)
‚Ä¢ Experience with one or more of the following: GPU/parallel processing such as NVIDIA‚Äôs CUDA, classification, pattern recognition, anomaly detection, pose estimation, or similar
Riverside Research strives to be one of America‚Äôs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</si>
  <si>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Arlington, VA</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</si>
  <si>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</si>
  <si>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etc‚Ä¶) and more than one year experience in relevant field; Previous consulting experience is preferred
Master‚Äôs degree in a life sciences or social sciences discipline (psychology, epidemiology, health services, public health, etc‚Ä¶) and more than 5 years‚Äô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industry‚Äôs leading researchers. Our offices boast a fun and collaborative working environment, frequent social events and a robust support system. We are committed to providing training and professional development, with ample opportunity to advance, for all our staff.
Evidera‚Äôs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‚Äì we‚Äôd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</si>
  <si>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</si>
  <si>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competitors‚Äô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clients‚Äô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‚ÄúBootcamp‚Äù web marketing training program will be provided for new WebFX ‚Äúfamily members‚Äù.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</si>
  <si>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</si>
  <si>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</si>
  <si>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</si>
  <si>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you‚Äôll have the freedom to make key product decisions without much oversight, and the tools and resources to build and ship ideas quickly. You‚Äôll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don‚Äôt keep secrets.
Image recognition is no longer an innovation to you, instead it is a routine task.
NLP isn‚Äôt a foreign acronym and you‚Äôve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you‚Äôll own
The foundation for advanced analytics at a global company.
The roadmap of projects you‚Äôll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</si>
  <si>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</si>
  <si>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</si>
  <si>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Bachelor‚Äôs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</si>
  <si>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3.3</t>
  </si>
  <si>
    <t>Oak Ridge, TN</t>
  </si>
  <si>
    <t>Lynchburg, VA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</si>
  <si>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</si>
  <si>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</si>
  <si>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</si>
  <si>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3.7</t>
  </si>
  <si>
    <t>Springfield, MA</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</si>
  <si>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</si>
  <si>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</si>
  <si>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3.9</t>
  </si>
  <si>
    <t>San Carlos, CA</t>
  </si>
  <si>
    <t>Genomic Health, 23andMe, Illumina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</si>
  <si>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</si>
  <si>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pre¬≠launch, launch and/or post-¬≠marketing medical strategies, plans and tactics
Analytical and problem¬≠ solving capabilities and skills
Evident Drive for Results (demonstrates interest and ability to learn new things, takes initiative, welcomes problems as challenges; finds solutions to technical problems)
In-¬≠depth knowledge of the multi¬≠disciplinary functions involved in a drug development process, and can proactively integrate multiple perspectives into the post-¬≠marketing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</si>
  <si>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
4.0</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</si>
  <si>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</si>
  <si>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</si>
  <si>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
4.2</t>
  </si>
  <si>
    <t>Bromium, FireEye, Authentic8</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</si>
  <si>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</si>
  <si>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‚Äúyes‚Äù, then the Principal Data Scientist position here at Constant Contact may be just what you‚Äôre looking for.
What you‚Äôll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you‚Äôll love us:
It‚Äôs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there‚Äôs a way for everyone to let loose
Local pride. We‚Äôre wicked proud, which means when any of our teams - Bruins, Patriots, Red Sox, Celtics, and Revolution - kick off their season, you can bet there‚Äôs going to be a party to cheer them on. Go ahead and wear your jersey to work
Dine al fresco. Our gorgeous patios make for rejuvenating lunch and coffee breaks
It‚Äôs super easy to get here. We offer a subsidized shuttle from the Alewife T stop if you prefer public transportation, and we have plenty of free onsite parking, too
We‚Äôve got you covered. From 401k, generous PTO, tuition reimbursement, casual dress code and excellent medical, dental, and vision - we‚Äôre there for you!
REQ ID 4281</t>
  </si>
  <si>
    <t>Constant Contact
3.6</t>
  </si>
  <si>
    <t>Waltham, MA</t>
  </si>
  <si>
    <t>Unknown</t>
  </si>
  <si>
    <t>Drip, iContact, Mailchimp</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</si>
  <si>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</si>
  <si>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It‚Äôs a product-focused machine learning team‚Äôs dream. Sage Intacct Artificial Intelligence Labs ‚ÄúSAIL‚Äù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company‚Äôs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You‚Äôre comfortable with investigating open-ended problems and coming up with concrete approaches to solve them.
You know when to use machine learning and when not to!
You‚Äôre a deeply curious person.
You can wrangle data like a pro alligator wrestler and come out relatively unscathed.
You often think about applications of machine learning in your personal life.
What it‚Äôs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</si>
  <si>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</si>
  <si>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San Jose, CA</t>
  </si>
  <si>
    <t>About Shape Security
We are security and web experts, pioneers, evangelists, and elite researchers. We believe in the power of the Internet to be a positive force; our mission is to protect every website and mobile app from cybercriminals. Shape‚Äôs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</si>
  <si>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
4.1</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</si>
  <si>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</si>
  <si>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</si>
  <si>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
5.0</t>
  </si>
  <si>
    <t>Jersey City, NJ</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</si>
  <si>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</si>
  <si>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</si>
  <si>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‚Äúclean‚Äù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</si>
  <si>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</si>
  <si>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</si>
  <si>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</si>
  <si>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
3.8</t>
  </si>
  <si>
    <t>Fort Worth, TX</t>
  </si>
  <si>
    <t>Children's Health, Texas Health Resources, Baylor Scott &amp; White Health</t>
  </si>
  <si>
    <t>Principal Scientist/Associate Director, Quality Control and Analytical Technologies</t>
  </si>
  <si>
    <t>Rubius Therapeutics is a clinical-stage biopharmaceutical company developing a new class of medicines called Red Cell Therapeutics‚Ñ¢. Our proprietary RED PLATFORM¬Æ was designed to genetically engineer and culture Red Cell Therapeutics‚Ñ¢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‚Äì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Rubius‚Äôs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We‚Äôre looking for someone that understands ‚Äúphase appropriate‚Äù, isn‚Äôt afraid to take risk, and will roll-up their sleeves and get a little dirty. If you‚Äôre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Rubius‚Äôs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</si>
  <si>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3.8</t>
  </si>
  <si>
    <t>Smithfield, RI</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</si>
  <si>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</si>
  <si>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one‚Äôs audit skills through exposure to the company‚Äôs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department‚Äôs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‚Äì both verbal and written, strong quantitative analytical and problem solving skills, detail-oriented, ability to see the big picture/think critically, and ability to get along well with others at all levels of the company/team player.
Education: Bachelor‚Äôs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</si>
  <si>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</si>
  <si>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</si>
  <si>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$79K-$106K (Glassdoor est.)</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</si>
  <si>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</si>
  <si>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
4.1</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</si>
  <si>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Ô¨Åelds such as sensor science, signal processing, data fusion, artiÔ¨Åcial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</si>
  <si>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3.7</t>
  </si>
  <si>
    <t>Fort Belvoir, VA</t>
  </si>
  <si>
    <t>Lorton, VA</t>
  </si>
  <si>
    <t>Harris, Fibertek</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</si>
  <si>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company‚Äôs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</si>
  <si>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
4.4</t>
  </si>
  <si>
    <t>Senior Data Scientist ‚Äì Image Analytics, Novartis AI Innovation Lab</t>
  </si>
  <si>
    <t>15-Apr-2020
Job ID
279187BR
{"QuestionName":"Job Description","AnswerValue":"750 million. That‚Äôs how many lives our products touch. And while we‚Äôre proud of that fact, in this world of digital and technological transformation, we must also ask ourselves this: how can we continue to improve and extend even more people‚Äôs lives?
We believe the answers are found when curious, courageous and collaborative people like you are brought together in an inspiring environment. Where you‚Äôre given opportunities to explore the power of digital and data. Where you‚Äôre empowered to risk failure by taking smart risks, and where you‚Äôre surrounded by people who share your determination to tackle the world‚Äôs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‚Ä¢ Lead independently end-to-end analysis of image data sets
‚Ä¢ Take a hands-on role and deliver on multiple highly visible data science projects
‚Ä¢ Serve as an ambassador for Novartis Data Science by presenting and publishing articles at conferences, business meetings and academic institutions
‚Ä¢ Facilitate design and creation of knowledge repositories
‚Ä¢ Keep ahead of latest development in the field and mentor associates
‚Ä¢ Collaborate with the digital and DSAI teams
‚Ä¢ Inspire others on culture change
Posting Title
Senior Data Scientist ‚Äì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</si>
  <si>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employee‚Äôs talent ‚Äì regardless of gender, race, ethnicity, national origin, sexual orientation, religion or other protected characteristics ‚Äì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</si>
  <si>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3.6</t>
  </si>
  <si>
    <t>Linthicum Heights, MD</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</si>
  <si>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</si>
  <si>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‚Ä¢ We hold ourselves accountable to the highest standards of integrity and ethics.
Customer Success ‚Ä¢ We strive daily to exceed expectations and achieve customer mission success.
Employee Focus ‚Ä¢ We invest in our employees' professional development and training, respecting individuality, and fostering a culture of diversity and inclusion.
Innovation ‚Ä¢ We know that discovering new and innovative ways to solve problems is critical to our success and makes us a great company.
Excellence in Execution ‚Ä¢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</si>
  <si>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</si>
  <si>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Bachelor‚Äôs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</si>
  <si>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
3.7</t>
  </si>
  <si>
    <t>Maple Plain, MN</t>
  </si>
  <si>
    <t>Miscellaneous Manufacturing</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</si>
  <si>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</si>
  <si>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 Evaluate software and provide recommendations to drive improvement in processes, inspection technology, software applications, and related documentation
¬∑ Interface between Data Analysis team to provide training and bring feedback to Software Development team
¬∑ Process and analyze data that has been acquired during an in-line inspection using proprietary software applications
¬∑ Apply accepted engineering practices in order to assess fitness-for-purpose of the inspected pipeline
¬∑ Finalize reports and communicate to client results and recommendations
¬∑ Fulfill project management and coordination needs as requested
KNOWLEDGE AND SKILLS:
¬∑ Minimum high school diploma or equivalent; further education preferred
¬∑ Minimum of 3-years‚Äô experience analyzing ILI data or using ILI Analysis Software (ultrasonic technology preferred)
¬∑ Capable of making independent decisions/recommendations which can have immediate or time dependent consequences associated with pipeline integrity
¬∑ Must be customer focused, have excellent attention to detail and a strong ability to work in a team environment
¬∑ Requires excellent ability to represent the company in a professional manner with regard to communicating and interfacing with clients and committed to maintaining confidentiality and protecting intellectual property
¬∑ Must be able to pass visual examinations in order to analyze inspection data: near-vision acuity and color contrast differentiation
¬∑ Must possess excellent computer skills; Microsoft Suite and easily adapt to proprietary software applications
¬∑ Must have excellent numerical skills
¬∑ Must be proficient in English (verbal and written)</t>
  </si>
  <si>
    <t>Quest Integrity
2.9</t>
  </si>
  <si>
    <t>Tulsa, OK</t>
  </si>
  <si>
    <t>Kent, WA</t>
  </si>
  <si>
    <t>Oil &amp; Gas Services</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</si>
  <si>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</si>
  <si>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</si>
  <si>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
5.0</t>
  </si>
  <si>
    <t>Woodbine, MD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</si>
  <si>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</si>
  <si>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
3.4</t>
  </si>
  <si>
    <t>Monster Worldwide, CareerBuilder, Craigslist</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</si>
  <si>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</si>
  <si>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</si>
  <si>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</si>
  <si>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 MD</t>
  </si>
  <si>
    <t>Data Science Software Engineer</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</si>
  <si>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</si>
  <si>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</si>
  <si>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
3.9</t>
  </si>
  <si>
    <t>Oklahoma City, OK</t>
  </si>
  <si>
    <t>San Antonio, TX</t>
  </si>
  <si>
    <t>Los Alamos National Laboratory, Battelle, SRI International</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</si>
  <si>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</si>
  <si>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</si>
  <si>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</si>
  <si>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</si>
  <si>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
4.3</t>
  </si>
  <si>
    <t>ManTech, Booz Allen Hamilton, Leidos</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</si>
  <si>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</si>
  <si>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</si>
  <si>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</si>
  <si>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</si>
  <si>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</si>
  <si>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</si>
  <si>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</si>
  <si>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</si>
  <si>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</si>
  <si>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 Works with internal customers, including field operators, to gather specifications for data and report requirements
¬∑ Utilizes and maintains a formal report writing process
¬∑ Creates, maintains, optimizes, and supports new and existing moderately complex reports as specified by end users
¬∑ Executes a data integrity/consistency plan for monitoring data across multiple platforms on a regular basis
¬∑ Develops SQL queries to extract, manipulate and/or calculate information to fulfill data and reporting requirements
¬∑ Creates and maintains a positive relationship with our user community
¬∑ Prompt and regular attendance is required
Requirements:
Job Requirements:
¬∑ Knowledge and experience with SQL queries
¬∑ Demonstrated organizational, analytical, and project management skills
¬∑ Ability to communicate verbally and in writing
¬∑ Ability to build collaborative relationships
¬∑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Bachelor‚Äôs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</si>
  <si>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
3.1</t>
  </si>
  <si>
    <t>Spartanburg, SC</t>
  </si>
  <si>
    <t>$71K-$123K (Glassdoor est.)</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</si>
  <si>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</si>
  <si>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</si>
  <si>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3.6</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</si>
  <si>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</si>
  <si>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
4.5</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</si>
  <si>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</si>
  <si>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</si>
  <si>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Chennai, India</t>
  </si>
  <si>
    <t>About The Position
REE is redefining how mobility is designed, from the wheel up. If you have a passion for electric vehicle, big-data, analytics and machine learning ‚Äì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company‚Äôs data from 3rd party sources from the automotive field
Requirements
¬∑ Bachelor‚Äôs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‚Äì R, Python, MATLAB, etc.
¬∑ Good understanding and experience with ML systems
¬∑ Experience with big data systems
¬∑ Advantage - experience with automotive data, vehicle dynamics and other metrics.
‚ÄòNice to have‚Äô
¬∑ ‚Äòhands-on‚Äô approach ‚Äì Enjoy coding, prototyping, AND working on an electric vehicle system
¬∑ Advantage ‚Äì past work experience in the automotive industry</t>
  </si>
  <si>
    <t>REE
5.0</t>
  </si>
  <si>
    <t>Tel Aviv-Yafo, Israel</t>
  </si>
  <si>
    <t>Transportation Equipment Manufacturing</t>
  </si>
  <si>
    <t>Riverside Research Institute
3.6</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</si>
  <si>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</si>
  <si>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‚Äì Bring new data driven insights to the Equity Analyst and PM‚Äôs.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‚Äì Facilitate a process for effectively incorporating quantitative insights into the fundamental investment process. This would include responding to ad hoc requests from analyst as well as proactively providing periodic reviews and updates to PM‚Äôs and analysts on their holdings and portfolio positioning.
Coordinate between fundamental research, quantitative research, and the technology data center ‚Äì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‚Äì Analysts, PM‚Äôs, Quant Team, Technology, Distribution
Raise awareness and create a ‚Äúpull‚Äù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</si>
  <si>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</si>
  <si>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</si>
  <si>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</si>
  <si>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Norfolk, VA</t>
  </si>
  <si>
    <t>Manalapan, NJ</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</si>
  <si>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</si>
  <si>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</si>
  <si>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
3.8</t>
  </si>
  <si>
    <t>Charlotte, NC</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</si>
  <si>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</si>
  <si>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
3.3</t>
  </si>
  <si>
    <t>Champaign, IL</t>
  </si>
  <si>
    <t>Saxonburg, PA</t>
  </si>
  <si>
    <t>Telecommunications Manufacturing</t>
  </si>
  <si>
    <t>Lumentum Operations, Keysight Technologies, O-Net Technologies</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</si>
  <si>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</si>
  <si>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
4.6</t>
  </si>
  <si>
    <t>Bristol, PA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</si>
  <si>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‚Äì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we‚Äôre literally reinventing how the world pays and gets paid. We understand that it‚Äôs about people. We connect individuals to let them shop, get paid, donate and send money using today‚Äôs technology with the confidence that comes from the security and control PayPal enables. Are you ready to help us change the world?
The world‚Äôs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PayPal‚Äôs Global Data Science organization, you will have an impact on PayPal‚Äôs marketing and product all around the world. Our data scientists work to better understand our end-users, identify opportunities and improve our products and marketing outreach by creating personal and smart experiences. Making use of PayPal‚Äôs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‚Äì then PayPal‚Äôs Global Data Sciences (GDS) is looking for you.
Job Description:
In your role as a Lead Data-Scientist, you will:
¬∑ Work with partners to translate business challenges into Data Science problems
¬∑ Mine data and extract information in PayPal‚Äôs Big Data environment
¬∑ Leverage Machine Learning algorithms to solve real-life problems
¬∑ Work with engineers and product managers to develop and deliver E2E data science driven solutions that bring real business value
¬∑ Analyze various kinds of data to conclude actionable insights
¬∑ Carry out independent research and innovation in new content, ML and technological domains, while supporting existing projects
About You
¬∑ Masters, PhD, or equivalent experience in a quantitative field (Computer Science, Mathematics, Engineering, Artificial Intelligence, etc.
¬∑ 1-2 years Product/Marketing data science work experience is a plus
¬∑ Code writing capability in any programming language (Python, R, Java, Scala, etc.) and familiarity with relevant ML packages
¬∑ Hadoop experience (PIG, Hive, Spark)
¬∑ Strong analytical skills
¬∑ Excellent spoken and written English
¬∑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</si>
  <si>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3.8</t>
  </si>
  <si>
    <t>Texas</t>
  </si>
  <si>
    <t>Square, Amazon, Apple</t>
  </si>
  <si>
    <t>Job Description
We are looking for Data Scientist with Python, Tensorflow, SKLEARN, pandas,numpy skills. Experience 2-8 years.</t>
  </si>
  <si>
    <t>Predictive Research Inc
3.9</t>
  </si>
  <si>
    <t>Bangalore, India</t>
  </si>
  <si>
    <t>$90K-$124K (Glassdoor est.)</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</si>
  <si>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</si>
  <si>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</si>
  <si>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
3.1</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</si>
  <si>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</si>
  <si>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</si>
  <si>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</si>
  <si>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Bachelor‚Äôs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</si>
  <si>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</si>
  <si>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</si>
  <si>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</si>
  <si>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</si>
  <si>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</si>
  <si>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</si>
  <si>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</si>
  <si>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
3.7</t>
  </si>
  <si>
    <t>Lebanon, IN</t>
  </si>
  <si>
    <t>Greenwich, CT</t>
  </si>
  <si>
    <t>Transportation Management</t>
  </si>
  <si>
    <t>DHL Supply Chain, UPS, FedEx</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</si>
  <si>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</si>
  <si>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
3.9</t>
  </si>
  <si>
    <t>Oakland, CA</t>
  </si>
  <si>
    <t>Santa Ana, CA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</si>
  <si>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</si>
  <si>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
4.3</t>
  </si>
  <si>
    <t>Houston, TX</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</si>
  <si>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</si>
  <si>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Bachelor‚Äôs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company‚Äôs Employee Stock Ownership Plan (ESOP) and 401(k) Plan
Employer contributions to RRC‚Äôs ESOP
Employer matching contributions to the company‚Äôs 401( k) Plan
Employer discretionary contributions to the company‚Äôs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</si>
  <si>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
4.2</t>
  </si>
  <si>
    <t>Melbourne, FL</t>
  </si>
  <si>
    <t>Tucson, AZ</t>
  </si>
  <si>
    <t>Raytheon Technologies, General Dynamics, MIT Lincoln Laboratory</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</si>
  <si>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</si>
  <si>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
4.0</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</si>
  <si>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‚Ä¢ Subject Matter Expert in a defined functional area or areas.
‚Ä¢ Create, maintain and report out on a monthly, quarterly and annual basis, key metrics for defined areas of expertise.
‚Ä¢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‚Ä¢ Identify and investigate trends that warrant deeper analysis, and advise decision makers of implications and potential corrective actions.
‚Ä¢ Develop and manage data quality and normalization and attribution models and metrics needed to make multiple disparate data sources usable for data mining and other analytical uses
‚Ä¢ Monitor and adapt models to changing business needs
‚Ä¢ Define and provide input for experiment design and quantitative analysis within area of expertise.
‚Ä¢ Support Ad hoc requests as a leader, advisor or contributing team member for key projects as needed
‚Ä¢ Manage the integration of key external data sources into our enterprise data repositories for use by all analytics teams and report writers across the enterprise
‚Ä¢ Design and manage pattern databases for use in predictive modeling and other data mining analysis
‚Ä¢ Conform with and contribute to Enterprise Performance Management &amp; Analytics governance processes and policies
Qualifications:
7-10 Years of experience applying advanced analytics and data mining methods that impact business results in area of expertise.
Bachelor‚Äôs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(‚ÄúMinority/Female/Disability/Veteran/VEVRAA Federal Contractor‚Äù)
If you would like more information about Equal Employment Opportunity as an applicant under the law, please go to http://www.eeoc.gov/employers/upload/eeoc_self_print_poster.pdf
and http://www1.eeoc.gov/employers/upload/eeoc_gina_supplement.pdf</t>
  </si>
  <si>
    <t>Parker Hannifin
3.3</t>
  </si>
  <si>
    <t>Cleveland, OH</t>
  </si>
  <si>
    <t>Eaton, SMC Corporation, Bosch Rexroth</t>
  </si>
  <si>
    <t>You are key to helping global clients make better decisions based on data analytics.
As a data scientist at Gallup, you will apply your knowledge of statistical and machine-learning techniques to a wide variety of challenging projects customized to our clients‚Äô complex global research. Working on the biggest stage for researchers, you‚Äôll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Gallup‚Äôs unique data give you an unparalleled opportunity to use your creativity to explore new avenues of social research. If you are passionate about using data to solve the world‚Äôs most pressing problems, join Gallup ‚Äî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clients‚Äô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world‚Äôs most pressing problems
What you need:
Master‚Äôs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</si>
  <si>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4.1</t>
  </si>
  <si>
    <t>Advisory Board, Booz Allen Hamilton, McKinsey &amp; Company</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</si>
  <si>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(you‚Äôll hear that mantra a lot). Our employees are world-class storytellers, excellent communicators, ‚Äúgood eggs‚Äù, and‚Äîmost of all‚Äîeffective.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world‚Äôs largest digital business news site which and has continued to grow and evolve to match the changing passions and interests of its audience. Insider Inc. is home to 50+ content verticals, the #1 daily news show on Facebook, and we publish 16 global editions in 8 languages.
We‚Äôre always growing, and we‚Äôre looking for talented, curious, and motivated individuals to join our team. We'd love to hear from you - even if you don't meet 100% of our requirements.</t>
  </si>
  <si>
    <t>Insider Inc
3.3</t>
  </si>
  <si>
    <t>News Outlet</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</si>
  <si>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</si>
  <si>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
3.9</t>
  </si>
  <si>
    <t>Pleasanton, CA</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</si>
  <si>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</si>
  <si>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Battelle‚Äôs work is grounded in the belief that science, technology and a passion for excellence can make industries more competitive and the world a better place.
JOB SUMMARY
Battelle‚Äôs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years‚Äô experience or BS with 5 years‚Äô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Battelle‚Äôs Legal Department.
BENEFITS
Battelle‚Äôs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</si>
  <si>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</si>
  <si>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Norwell, MA</t>
  </si>
  <si>
    <t>Columbus, OH</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</si>
  <si>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</si>
  <si>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The Drive Media, Inc.
5.0</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</si>
  <si>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</si>
  <si>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Bachelor‚Äôs or Master‚Äôs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‚Äì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</si>
  <si>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$91K-$150K (Glassdoor est.)</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</si>
  <si>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</si>
  <si>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</si>
  <si>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
3.7</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</si>
  <si>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</si>
  <si>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firm‚Äôs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</si>
  <si>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‚Äì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‚Äì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‚Äì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USP‚Äôs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</si>
  <si>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
3.2</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</si>
  <si>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Bachelor‚Äôs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</si>
  <si>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
4.6</t>
  </si>
  <si>
    <t>Piscataway, NJ</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</si>
  <si>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</si>
  <si>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</si>
  <si>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</si>
  <si>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</si>
  <si>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</si>
  <si>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
5.0</t>
  </si>
  <si>
    <t>Manager / Lead, Data Science &amp; Analytics</t>
  </si>
  <si>
    <t>Search by Keyword
More Options
Search by Location
Clear
Loading...
Department
All
State
All
√ó
Send me alerts every days
alert frequency in every certain days
Create Alert
form.emailsubscribe-form {
display: none;
}
√ó
Send me alerts every days
alert frequency in every certain days
Share this Job
AddThis
Email
Facebook
Twitter
LinkedIn
Pinterest
Apply now ¬ª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Abiomed‚Äôs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company‚Äôs next generation of data-driven algorithms and creating Abiomed‚Äôs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Abiomed‚Äôs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¬ª
Find similar jobs:
Engineering &amp; R&amp;D
Apply now ¬ª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Abiomed‚Äôs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company‚Äôs next generation of data-driven algorithms and creating Abiomed‚Äôs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Abiomed‚Äôs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¬ª</t>
  </si>
  <si>
    <t>ABIOMED
4.1</t>
  </si>
  <si>
    <t>Danvers, MA</t>
  </si>
  <si>
    <t>Covidien, Boston Scientific</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</si>
  <si>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</si>
  <si>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
3.5</t>
  </si>
  <si>
    <t>Philadelphia, PA</t>
  </si>
  <si>
    <t>AT&amp;T, Verizon</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</si>
  <si>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</si>
  <si>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
3.2</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</si>
  <si>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members‚Äô skills to complete complex projects/tasks, and solve abstract complex problems/ideas and convert them into useable algorithms/software modules.
Provide solutions that require in-depth analysis of multiple factors and the creative use of established methods.
Qualifications
Bachelor‚Äôs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</si>
  <si>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</si>
  <si>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Livermore, CA</t>
  </si>
  <si>
    <t>Los Alamos National Laboratory, NASA Jet Propulsion Laboratory, Sandia National Laboratories</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</si>
  <si>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</si>
  <si>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Bank‚Äôs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Bank‚Äôs Diversity and Inclusion Strategic Plan; perform ad-hoc analysis to enhance understanding of identified metrics.
Conduct research to provide insight on Bank‚Äôs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Bachelor‚Äôs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</si>
  <si>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3.8</t>
  </si>
  <si>
    <t>Pittsburgh, PA</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</si>
  <si>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</si>
  <si>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
3.6</t>
  </si>
  <si>
    <t>Dallas, TX</t>
  </si>
  <si>
    <t>Architectural &amp; Engineering Services</t>
  </si>
  <si>
    <t>Fluor, Bechtel, AECOM</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</si>
  <si>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</si>
  <si>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you‚Äôll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Inc.‚Äôs employee referral policy program.
What makes you a great fit:
Master‚Äôs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you‚Äôll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</si>
  <si>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</si>
  <si>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Intertek, SGS, Bureau Veritas</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</si>
  <si>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</si>
  <si>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
3.7</t>
  </si>
  <si>
    <t>Irvine, CA</t>
  </si>
  <si>
    <t>Toronto, Canada</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</si>
  <si>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</si>
  <si>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
5.0</t>
  </si>
  <si>
    <t>Greetings from Trovetechs!!!
√Ç
We have an immediate need for Data Scientist Role @ San Francisco, CA. Please find the below Job Description for your kind reference.
√Ç
Duration: Long term Contract
Experience: 8+ Years
Rate: DOE$/hr.
√Ç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√Ç
If you are interested, please send us your updated resume along with best Time &amp; Number to reach you ASAP.
√Ç
Thanks and look forward to working with you,</t>
  </si>
  <si>
    <t>Trovetechs Inc</t>
  </si>
  <si>
    <t>Hillsborough, NJ</t>
  </si>
  <si>
    <t>$141K-$225K (Glassdoor est.)</t>
  </si>
  <si>
    <t>For many of our team members, this is more than a career. It‚Äôs a calling. Oshkosh Corporation is home to thousands of difference-makers working together to build, serve and protect communities across the globe. As part of a People First culture, you‚Äôll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Bachelor‚Äôs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</si>
  <si>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
4.2</t>
  </si>
  <si>
    <t>Oshkosh, WI</t>
  </si>
  <si>
    <t>Lockheed Martin, Caterpillar, John Deere</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</si>
  <si>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</si>
  <si>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
3.4</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</si>
  <si>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</si>
  <si>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</si>
  <si>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</si>
  <si>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</si>
  <si>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
4.4</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</si>
  <si>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</si>
  <si>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</si>
  <si>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industry‚Äôs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‚Äì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</si>
  <si>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3.7</t>
  </si>
  <si>
    <t>Activision Blizzard, Electronic Arts</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</si>
  <si>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‚Äì this could be the place for you!
What You‚Äôll Do:
You‚Äôll develop models using a variety of statistical techniques, produce model prediction adjustments based on historical data and prepare reports outlining the testing and validation of each model. You‚Äôll develop robust and flexible processes for major analytical production tasks and create automated, fail-safe tools for standard analytical tasks such as predictive modeling, profiling and clustering. You‚Äôll also be responsible for:
‚Ä¢ Developing production ready code complete with error checking and assisting the IT department in developing automated scheduling and triggered execution.
‚Ä¢ Conducting research on industry trends/techniques and available data and partnerships ‚Äì evaluate this research to recommend changes to existing process and develop new ones
‚Ä¢ Providing statistical support for ‚Äúad-hoc‚Äù analysis
‚Ä¢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Bachelors‚Äô degree required, Masters‚Äô degree preferred in Statistics, Mathematics, Marketing or a related discipline and 5+ years‚Äô statistical data analysis experience. In addition, we are looking for:
‚Ä¢ 5+ years‚Äô experience in SAS/R/Python - Existing modeling and data analysis conducted with this tool with large amounts of automation
‚Ä¢ 3+ years‚Äô experience in SQL
‚Ä¢ Solid grasp of probability, statistical and mathematical modeling with analytical and quantitative problem-solving ability
‚Ä¢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‚Äì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</si>
  <si>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
3.7</t>
  </si>
  <si>
    <t>Monroe, WI</t>
  </si>
  <si>
    <t>Food &amp; Beverage Stores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</si>
  <si>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customer‚Äôs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</si>
  <si>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
4.1</t>
  </si>
  <si>
    <t>Sacramento, CA</t>
  </si>
  <si>
    <t>Goteborg, Sweden</t>
  </si>
  <si>
    <t>Hospital</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</si>
  <si>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</si>
  <si>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
3.4</t>
  </si>
  <si>
    <t>Other Retail Stores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</si>
  <si>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Elasticsearch‚Äôs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‚Ä¢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</si>
  <si>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</si>
  <si>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You‚Äôll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We‚Äôre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</si>
  <si>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
3.5</t>
  </si>
  <si>
    <t>Lake Buena Vista, FL</t>
  </si>
  <si>
    <t>Hotels, Motels, &amp; Resorts</t>
  </si>
  <si>
    <t>Travel &amp; Tourism</t>
  </si>
  <si>
    <t>Function: Engineering &amp; Technology
Nearest Major Market: Hampton Roads</t>
  </si>
  <si>
    <t>TE Connectivity
3.6</t>
  </si>
  <si>
    <t>Hampton, VA</t>
  </si>
  <si>
    <t>Schaffhausen, Switzerland</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</si>
  <si>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</si>
  <si>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
3.2</t>
  </si>
  <si>
    <t>Richmond, VA</t>
  </si>
  <si>
    <t>State &amp; Regional Agencies</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</si>
  <si>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‚Ä¶then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we‚Äôve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</si>
  <si>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
3.7</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</si>
  <si>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</si>
  <si>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</si>
  <si>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
4.0</t>
  </si>
  <si>
    <t>Monterey, CA</t>
  </si>
  <si>
    <t>Greensboro, NC</t>
  </si>
  <si>
    <t>$145K-$225K(Employer est.)</t>
  </si>
  <si>
    <t>Chief Scientist</t>
  </si>
  <si>
    <t>Why TrueAccord?
Debt collection is failing consumers. Every year, more than 70 million Americans have negative experiences with the collections process, and they deserve a much better treatment - more relevant, more digital, less abrasive. That‚Äôs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TrueAccord‚Äôs automated debt collection strategies. You will also be the scientific face of TrueAccord to the outside world.
We‚Äôre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you‚Äôre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</si>
  <si>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</si>
  <si>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</si>
  <si>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
3.9</t>
  </si>
  <si>
    <t>Woodlawn, MD</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</si>
  <si>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</si>
  <si>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
3.2</t>
  </si>
  <si>
    <t>Scottsdale, AZ</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</si>
  <si>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</si>
  <si>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Irving, TX</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</si>
  <si>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</si>
  <si>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
3.4</t>
  </si>
  <si>
    <t>Beltsville, MD</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</si>
  <si>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</si>
  <si>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
4.4</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</si>
  <si>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</si>
  <si>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
3.5</t>
  </si>
  <si>
    <t>Financial Transaction Processing</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</si>
  <si>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‚Äì Minority / Female / Disability / Veteran / Gender Identity / Sexual Orientation.
Pursuant to the San Francisco Fair Chance Ordinance, we will consider for employment qualified applicants with arrest and conviction records.</t>
  </si>
  <si>
    <t>Metromile
3.8</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</si>
  <si>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</si>
  <si>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</si>
  <si>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Ann Arbor, MI</t>
  </si>
  <si>
    <t>MediaMath, Conversant, AppNexus</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</si>
  <si>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‚Ä¢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‚Ä¢ Contribute to the planning, preparing and delivering/coordinating all elements of the analysis in such a way that it is delivered on time, to a high standard through a validated proof of concept
‚Ä¢ Work closely with the internal enterprise analytics team to transfer knowledge to ensure the models can be validated, replicated and adjusted if needed.
‚Ä¢ Predictive models with written algorithms
‚Ä¢ Historical and accuracy reports
‚Ä¢ Model data set
‚Ä¢ Weekly status reports
Required Qualifications:
Bachelor‚Äôs Degree in Applied Mathematics or Operational Research
Previous Experience
‚Ä¢ 1 - 5 years in Data Analytics
‚Ä¢ 1 - 3 years in Predictive Modeling
‚Ä¢ 1 - 3 years in Large Datasets
‚Ä¢ 1 - 3 years in relevant software
‚Ä¢ 1 - 3 years in Data Visualization
Skill Sets:
Analysis of business problems/needs
‚Ä¢ Analytical and Logical Reasoning/Thinking
‚Ä¢ Collaborative Problem Solving
‚Ä¢ Expertise with Machine Learning, Optimization, and Operational Research
‚Ä¢ Proficiency with scientific computing software such as Python, R, LINGO, etc.
‚Ä¢ Familiarity with database and ETL tools such as Yellowbrick, SQL, Alteryx, etc.
‚Ä¢ Strong communication skills. Must be comfortable presenting findings and offering recommendations to senior management</t>
  </si>
  <si>
    <t>Advance Sourcing Concepts
3.4</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</si>
  <si>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</si>
  <si>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
3.8</t>
  </si>
  <si>
    <t>Naperville, IL</t>
  </si>
  <si>
    <t>Job Description
Selecting features, building and optimizing classifiers using machine learning techniques
Data mining using state-of-the-art methods
Extending the company‚Äôs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</si>
  <si>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</si>
  <si>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√Ç
Title: Data Scientist
Length: 12+ month's contract
Location:√ÇConcord, CA
√Ç
Job Description:
√Ç
√ÇAt√Çleast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√Ç
√Ç
With Regards,
√Ç
Nageesh√ÇG√Ç
Main:√Ç901-313-3066
Email:√Çnagesh@conchtech.com
Web:√Çwww.conchtech.com√Ç</t>
  </si>
  <si>
    <t>Conch Technologies, Inc
4.6</t>
  </si>
  <si>
    <t>Concord, CA</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</si>
  <si>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</si>
  <si>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</si>
  <si>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</si>
  <si>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</si>
  <si>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</si>
  <si>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</si>
  <si>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</si>
  <si>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$79K-$147K (Glassdoor est.)</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</si>
  <si>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</si>
  <si>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22nd Century Technologies
3.7</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</si>
  <si>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</si>
  <si>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</si>
  <si>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
3.3</t>
  </si>
  <si>
    <t>London, United Kingdom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</si>
  <si>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</si>
  <si>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
3.4</t>
  </si>
  <si>
    <t>Raleigh, NC</t>
  </si>
  <si>
    <t>Archibus, iOffice, Planon</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</si>
  <si>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Sponsor‚Äôs business analytics, metrics collection, and analysis efforts. The Sponsor‚Äôs management team requires a data scientist to characterize the Sponsor‚Äôs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Sponsor‚Äôs enterprise metadata collection tools. The Contractor shall produce ad hoc metrics reports to answer immediate needs. The Contractor shall employ the Sponsor‚Äôs existing coordination process.
Estimated Salary:
Position Level: Level 3 ‚Äì Senior
Salary Range: Up to $170,000.00 per year
B4Corp Estimated Salary Ranges:
Position Level Min Salary Max Salary
Level 1 ‚Äì Subject Matter Expert $160,000 $215,000
Level 2 ‚Äì Expert $140,000 $195,000
Level 3 ‚Äì Senior $110,000 $170,000
Level 4 ‚Äì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Services‚Äô native data science capabilities.
B4CORP Company Information
B4Corp is a small defense contracting company that focuses on providing an optimum environment for mission-focused, highly-skilled consultants to support the United States of America‚Äôs intelligence community and other defense organizations. B4Corp provides a low overhead, highly efficient, high salary environment that allows employees to excel at meeting the client‚Äôs needs. B4Corp is looking for information technology professionals that have a high sense of personal responsibility, self-motivation, and mission drive.
B4Corp‚Äôs dedication and care for its employees is reflected in the outstanding compensation and benefits B4Corp provides. Our salaries are second to none. B4Corp‚Äôs benefits reflect the company‚Äôs policy of putting the employees first. Our health insurance demonstrates this with 100% employer coverage and providing employees with a plan that has $0 copay, 0% coinsurance and an HSA that can allow employees to accrue health savings for the future. B4Corp‚Äôs maximum flexibility comp / makeup time policy, along with the company‚Äôs cafeteria-style benefit plan that allows employees to maximize their benefit dollars, reflects B4Corp‚Äôs commitment to its employees.
Compensation:
Outstanding Salaries
Retirement:
Full Vanguard 401k Plan ‚Äì Featuring a full scope of investment options
‚Äì 100% employer matched contribution up to 6% of employee‚Äôs salary
‚Äì Ability to max out 401k savings $57k ($63.5k if over 50)
Employees receive B4Corp phantom stock each year (2-year vesting period)
Insurance 100% Employer-Paid Premiums:
United Health Care Choice Plus HSA POS Gold 1500 w/HSA
‚Äì Employer funded HSA to cover 100% health care deductible
‚Äì Health insurance: $0 copay, $0 co-insurance. Full scope protection for you and your family!
‚Äì 100% employer premium coverage for single and family
Health Equity HSA ‚Äì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‚Äì More than 200 online IT courses on a large variety of topics, including networking, security, virtualization, and the cloud ‚Äî from trusted vendors such as Cisco, Microsoft, and Google.
‚Äì Train anytime, anywhere, and on a variety of devices ‚Äì even offline!
‚Äì Transcender¬Æ Practice Exams
‚Äì Virtual Labs
Free L inux Academy Online Training Account
Internal Tracking -J949</t>
  </si>
  <si>
    <t>B4Corp</t>
  </si>
  <si>
    <t>Leesburg, VA</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</si>
  <si>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</si>
  <si>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</si>
  <si>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
3.7</t>
  </si>
  <si>
    <t>Durham, NC</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</si>
  <si>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</si>
  <si>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</si>
  <si>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
4.8</t>
  </si>
  <si>
    <t>Job Description
Data Scientist, Clearance Required ‚Äì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Services‚Äô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don‚Äôt just accept difference‚Äîwe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</si>
  <si>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
5.0</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</si>
  <si>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</si>
  <si>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
3.4</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</si>
  <si>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‚óè Conducts statistical modeling and experiment design, and tests and validates predictive models.
‚óè Builds web prototypes and performs data visualization.
‚óè Conducts scalable data research on and off the cloud.
‚óè Develops customized algorithms to solve analytical problems with incomplete data sets, and implements automated processes for efficiently producing scale models. ‚óè Collaborates with database engineers and other scientists to develop, refine, and scale data management and analytics procedures, systems, workflows,
best practices, and other issues.
‚óè Implements new or enhanced software designed to access and handle data more efficiently.
‚óè Trains the data management team on new or updated procedures.
‚óè Writes and implements quality procedures.
EDUCATION AND QUALIFICATIONS
‚óè Four year degree in Computer Science, Statistics, Mathematics, or related discipline or an equivalent combination of education and experience in a similar position
‚óè Strong skills and capabilities in at least one of the following areas of expertise:
‚óã Probability and Statistics
‚óã Programming experience with Python, R, SQL
‚óã Data Wrangling and Database Management
‚óã Ability to provide Data Visualizations, Reports and Conclusion analysis, as well as effective communication and presentations
‚óã Experience with Machine Learning / Deep Learning is a plus
‚óè Technical certification and licensing as required
‚óè Understanding of GIT and Source Control practices is a plus
‚óè Knowledge of Geographic Information Systems concepts is a plus
‚óè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</si>
  <si>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
3.3</t>
  </si>
  <si>
    <t>Kent, OH</t>
  </si>
  <si>
    <t>Self-employed</t>
  </si>
  <si>
    <t>Timber Operations</t>
  </si>
  <si>
    <t>Agriculture &amp; Forestry</t>
  </si>
  <si>
    <t>ACRT Services, Bartlett Tree Experts</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</si>
  <si>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Bachelor‚Äôs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</si>
  <si>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4.6</t>
  </si>
  <si>
    <t>TASC, Vencore, Booz Allen Hamilton</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</si>
  <si>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</si>
  <si>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</si>
  <si>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</si>
  <si>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What We Do:
At the SEI Emerging Technology Center, we describe our work as ‚Äúmaking the recently possible mission-practical.‚Äù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computing‚Äîareas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multi-tasking‚Äìsometimes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‚ÄúWhy Carnegie Mellon‚Äù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</si>
  <si>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</si>
  <si>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</si>
  <si>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</si>
  <si>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Education</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</si>
  <si>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</si>
  <si>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Bachelor‚Äôs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</si>
  <si>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√Ç Develop SQL and Python queries to analyze the completeness and quality of key data elements in StreetSmart, including demographics, caseload history, mental illness diagnoses, and substance abuse details
√Ç Develop and monitor a data cleaning prioritization plan, working with a data analyst dedicated to data cleaning
√Ç Manipulate and analyze administrative data in order to predict outcomes and make data-driven recommendations
√Ç Apply statistical and data mining techniques to conduct performance audits, trend analysis, and predictive analytics using StreetSmart data
√Ç Collaborate with team members to develop novel strategies for technical analysis
√Ç Evaluate ethical implications of design choices for predictive analytics models and automated decision support systems
√Ç Create and present compelling reports to stakeholders based upon project findings and methods
√Ç
If interested, kindly do share profiles to madhavi(at)impetususa(dot)com</t>
  </si>
  <si>
    <t>TechProjects
4.8</t>
  </si>
  <si>
    <t>North Brunswick, NJ</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</si>
  <si>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</si>
  <si>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Data‚Äô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Master‚Äôs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</si>
  <si>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</si>
  <si>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$122K-$146K (Glassdoor est.)</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</si>
  <si>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</si>
  <si>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
3.0</t>
  </si>
  <si>
    <t>Data Engineer - Kafka</t>
  </si>
  <si>
    <t>Western Digital¬Æ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It‚Äôs on you. You &amp;
Western Digital.
We‚Äôve been
storing the world‚Äôs data for more than 50 years. Once, it was the most
important thing we could do for data. Now we‚Äôre helping the world capture,
preserve, access and transform data in a way only we can.
The most game-changing companies,
consumers, professionals, and governments come to us for the technologies and
solutions they need to capture, preserve, access, and transform their data.
But we can‚Äôt do it alone. Today‚Äôs
exceptional data challenges require your exceptional skills. It‚Äôs You &amp; Us.
Together, we‚Äôre the next big thing in data.
Western
Digital¬Æ data-centric solutions are found under the G-Technology‚Ñ¢, HGST,
SanDisk¬Æ, Tegile‚Ñ¢, Upthere‚Ñ¢, and WD¬Æ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person‚Äôs gender identity, gender expression,
and gender-related appearance and behavior, whether or not stereotypically
associated with the person‚Äôs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</si>
  <si>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
3.5</t>
  </si>
  <si>
    <t>Seagate Technology, Toshiba</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</si>
  <si>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</si>
  <si>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
2.9</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</si>
  <si>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</si>
  <si>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‚Ä¢ You should have advanced experience with building Machine Learning models.
‚Ä¢ Master's or Ph.D. in a quantitative or computational field.
‚Ä¢ It's a "plus" if you have management experience or experience building a data science team.
Compensation
‚Ä¢ $275,000 - $325,000 total compensation
‚Ä¢ Medical, Dental, and Vision Coverage
‚Ä¢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</si>
  <si>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</si>
  <si>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Sponsor‚Äôs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‚Äúrow-level‚Äù or ‚Äúcell-level‚Äù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(Google‚Äôs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don‚Äôt do things because ‚Äúthat‚Äôs the way we‚Äôve always done things‚Äù; we listen to our employees and adapt to the changing marketplace. We look at the big picture and encourage our engineers to get training and certifications in emerging technologies that will help shape our customer‚Äôs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</si>
  <si>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
4.7</t>
  </si>
  <si>
    <t>Raytheon Technologies, Northrop Grumman, Booz Allen Hamilton</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</si>
  <si>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</si>
  <si>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</si>
  <si>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</si>
  <si>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‚Ä¢Possess a BS degree in computer science, statistics, applied math, engineering, physics, or a related discipline AND a MS Degree in Engineering Management, Systems Engineering, Decision Science, Data Science, or related discipline
‚Ä¢Have 10 years of experience in the defense industry
‚Ä¢Have an in-depth understanding of decision making best practices for complex, engineered systems in the defense domain
‚Ä¢Have experience creating informative data visualizations
‚Ä¢Are willing and able to travel to meetings and sponsor sites
‚Ä¢Ability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‚Ä¢Possess a PhD in Engineering Management, Systems Engineering, Decision Science, or Data Science
‚Ä¢Have 15 years of experience in the defense industry, interacting with senior leaders, mission analysts, cost analysts, and technologists
‚Ä¢Have a team-player mindset with strong interpersonal and influencing skills
‚Ä¢Possess strong written and oral communication skills with a track record of high quality publications and public speaking engagements - effective in a large audience or small group setting
‚Ä¢Have excellent problem solving skills even when problems are messy and unstructured
‚Ä¢Have the proven capability to resolve ambiguity, spark creativity, and manage complexity
‚Ä¢Have experience creating graphical user interfaces and dashboards
‚Ä¢Have experience managing large data sets
‚Ä¢Have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</si>
  <si>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</si>
  <si>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</si>
  <si>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</si>
  <si>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world‚Äôs roads and drivers safer. Since its first product launch in 2012 that pioneered mobile usage-based insurance, CMT has become the world‚Äôs leading telematics and analytics provider for insurers, rideshares, and fleets. CMT‚Äôs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</si>
  <si>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
4.9</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</si>
  <si>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</si>
  <si>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you‚Äôve got entrepreneurial spirit and passion, are driven by results, and want to be a part of significant growth, we‚Äôre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master‚Äôs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clients‚Äô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clients‚Äô business challenges and improve clients‚Äô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clients‚Äô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‚Äì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years‚Äô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</si>
  <si>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
4.6</t>
  </si>
  <si>
    <t>Columbia, MD</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</si>
  <si>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</si>
  <si>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
3.9</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</si>
  <si>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</si>
  <si>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</si>
  <si>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$112K-$116K (Glassdoor est.)</t>
  </si>
  <si>
    <t>Please review the job details below.
We are looking to hire a Data Scientist. The selected candidate will complete data science projects on a short-term, quick-reaction basis aligned with the Sponsor‚Äôs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</si>
  <si>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Master‚Äô s degree
OR
Bachelor‚Äô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</si>
  <si>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
4.7</t>
  </si>
  <si>
    <t>Thousand Oaks, CA</t>
  </si>
  <si>
    <t>Danville, CA</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</si>
  <si>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</si>
  <si>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
4.4</t>
  </si>
  <si>
    <t>Edison, NJ</t>
  </si>
  <si>
    <t>Wilmington, MA</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</si>
  <si>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</si>
  <si>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
3.2</t>
  </si>
  <si>
    <t>Adelphi, MD</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</si>
  <si>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</si>
  <si>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
4.5</t>
  </si>
  <si>
    <t>New York, 061</t>
  </si>
  <si>
    <t>Kforce, PageGroup, Robert Half</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</si>
  <si>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</si>
  <si>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</si>
  <si>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
3.5</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</si>
  <si>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</si>
  <si>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4.4</t>
  </si>
  <si>
    <t>Reading, MA</t>
  </si>
  <si>
    <t>TEKsystems, Kforce, Randstad US</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</si>
  <si>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</si>
  <si>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
3.1</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</si>
  <si>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</si>
  <si>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</si>
  <si>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3.5</t>
  </si>
  <si>
    <t>Travel Agencies</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</si>
  <si>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</si>
  <si>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
3.8</t>
  </si>
  <si>
    <t>Folsom, CA</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</si>
  <si>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</si>
  <si>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
3.7</t>
  </si>
  <si>
    <t>South Carolina Electric &amp; Gas, Virginia Electric and Power</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</si>
  <si>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</si>
  <si>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</si>
  <si>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
5.0</t>
  </si>
  <si>
    <t>Contract</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</si>
  <si>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</si>
  <si>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</si>
  <si>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
4.0</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</si>
  <si>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</si>
  <si>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</si>
  <si>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</si>
  <si>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$110K-$163K (Glassdoor est.)</t>
  </si>
  <si>
    <t>Market Research Data Scientist</t>
  </si>
  <si>
    <t>About Us
At GutCheck, we pioneered agile market research to provide our clients with‚ÄØactionable‚ÄØinsights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GutCheck‚ÄØis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</si>
  <si>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IT Partner Digital Health Technology and Data Science</t>
  </si>
  <si>
    <t>Company Description
null
Job Description
At Biogen, the Digital Health Technology team is part of Biogen‚Äôs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R&amp;D‚Äôs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‚Äì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Biogen‚Äôs cross functional IT organization that provides scientists with cutting-edge computational informatics and analytics tools and services.</t>
  </si>
  <si>
    <t>Biogen
3.6</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</si>
  <si>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Bachelor‚Äôs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‚Äúanalytic translator‚Äù.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</si>
  <si>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</si>
  <si>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</si>
  <si>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</si>
  <si>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</si>
  <si>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</si>
  <si>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</si>
  <si>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</si>
  <si>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Bachelor‚Äôs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Pharma‚Äôs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‚Äì Qualified applicants will receive consideration for employment without regard to race, color, national origin, religion, sex, sexual orientation, gender identity, age, marital status, disability, veteran status or any other status protected by law.</t>
  </si>
  <si>
    <t>WCG (WIRB-Copernicus Group)
3.6</t>
  </si>
  <si>
    <t>Hamilton, NJ</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</si>
  <si>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</si>
  <si>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</si>
  <si>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</si>
  <si>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</si>
  <si>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</si>
  <si>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</si>
  <si>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
4.3</t>
  </si>
  <si>
    <t>CGI (Nevada), Accenture, Deloitte</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</si>
  <si>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</si>
  <si>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</si>
  <si>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Weapons and Sensors Engineer/Scientist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</si>
  <si>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</si>
  <si>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
4.0</t>
  </si>
  <si>
    <t>Huntsville, AL</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</si>
  <si>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</si>
  <si>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</si>
  <si>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‚Ä¢ We hold ourselves accountable to the highest standards of integrity and ethics.
Customer Success ‚Ä¢ We strive daily to exceed expectations and achieve customer mission success.
Employee Focus ‚Ä¢ We invest in our employees' professional development and training, respecting individuality and fostering a culture of diversity and inclusion.
Innovation ‚Ä¢ We know that discovering new and innovative ways to solve problems is critical to our success and makes us a great company.
Excellence in Execution ‚Ä¢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</si>
  <si>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Cloud Data Engineer (Azure)</t>
  </si>
  <si>
    <t>YOUR LIFE'S MISSION: POSSIBLE
You have goals, dreams, hobbies and things you‚Äôre passionate about.
What‚Äôs Important to You Is Important to Us
We‚Äôre looking for people who not only want to do meaningful, challenging work, keep their skills sharp and move ahead, but who also take time for the things that matter to them‚Äîfriends, family and passions. And we're looking for team members who are passionate about our mission‚Äîmaking a difference in military members' and their families' lives. Together, we can make it happen.
Don‚Äôt take our word for it.
FORTUNE 100 Best Companies to Work For¬Æ
Computerworld¬Æ Best Places to Work in IT
FORTUNE¬Æ Best Workplaces for Millennials
Forbes¬Æ America‚Äôs Best Employers
PEOPLE¬Æ Companies That Care
IND123
Basic Purpose
Responsibilities:
‚Ä¢ Provide Business Intelligence (BI) and Data Warehousing (DW) solutions and support by leveraging project standards and leading analytics platforms
‚Ä¢ Evaluate and define functional requirements for BI and DW solutions
‚Ä¢ Define and build data integration processes to be used across the organization
‚Ä¢ Build conceptual and logical data models for stakeholders and management
‚Ä¢ Analyze and validate data accuracy of report results
‚Ä¢ Work directly with management understand requirement; and propose and develop best business solution that enables effective decision-making, and drive business objectives
‚Ä¢ Prepares realistic project implementation plans which highlight major milestones and deliverables leveraging standard methods and work planning tools
‚Ä¢ Recognizes potential issues and risks during the analytics project implementation and can suggest realistic mitigation strategies
‚Ä¢ Coaches and mentors project team members in carrying out analytics project implementation activities
‚Ä¢ Leads the preparation of high quality project deliverables that are valued by the business and presents them in such a manner that they are easily understood by project stakeholders
‚Ä¢ Interpreting data presented in models, charts, and tables and transforming it into a format that is useful to the business and aids effective decision making
‚Ä¢ Use of statistical practices to analyze current and historical data to make predictions, identify risks, and opportunities enabling better decisions on planned/future events
‚Ä¢ The ability to understand the business problem and determine what aspects of it require optimization; articulate those aspects in a clear and concise manner
‚Ä¢ The ability to define and analyze models that predict the probability of an outcome
‚Ä¢ Offers improvements to the way in which analytics service the entire function
‚Ä¢ Communicating and owning the process in manipulating and merging large datasets
‚Ä¢ Ability to view and understand other project or functional areas in order to consolidate analytical needs and processes
‚Ä¢ Being a key point of contact between the data analyst/data scientist and the project/functional analytics leads
‚Ä¢ Perform other duties as assigned
Qualifications and Education Requirements:
‚Ä¢ Bachelor's degree in Information Systems, Computer Science, Engineering, or related field, or the equivalent combination of education, training and experience
‚Ä¢ 5 years‚Äô experience working in a cloud computing with Azure experience required
‚Ä¢ Experience with data migration to cloud based environment
‚Ä¢ Extensive 5 years of experience in providing data architecture solutions for Cloud applications
‚Ä¢ Knowledge of and the ability to perform basic statistical analysis such as measures of central tendency, normal distribution, variance, standard deviation, basic tests, correlation, and regression techniques
‚Ä¢ Experienced in the use of standard ETL tools and techniques
‚Ä¢ Experienced in sourcing, maintaining, and updating data
‚Ä¢ Understanding of data warehousing, data cleaning, data pipelines and other analytical techniques required for data usage
‚Ä¢ Demonstrates functional knowledge of data visualization tools such as Microsoft Power BI, Tableau
‚Ä¢ Has working knowledge of various data structures and the ability to manipulate data within visualization tools
‚Ä¢ Ability to manipulate raw data into effective visualization dashboards
‚Ä¢ Ability to communicate end to end data outcomes visually
‚Ä¢ Demonstrates a deep understanding of multiple database concepts
‚Ä¢ Has a working knowledge of various data structures and the ability to extract data from various data sources (such as Cognos, Informatica)
‚Ä¢ Understands the concepts and application of data mapping and building requirements
‚Ä¢ Optimal understanding of SQL
Desired Qualifications and Education Requirements:
‚Ä¢ Graduate education in Information Systems, Computer Science, Engineering, or related field
‚Ä¢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</si>
  <si>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
3.9</t>
  </si>
  <si>
    <t>Merrifield, VA</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</si>
  <si>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</si>
  <si>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company‚Äôs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‚âà75% of time; sitting ‚âà25%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t>
  </si>
  <si>
    <t>Exact Sciences Corporation
4.0</t>
  </si>
  <si>
    <t>Madison,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</si>
  <si>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</si>
  <si>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Bachelor‚Äôs degree in business, computer science, statistics, mathematics or related field.
¬∑ License/Certification: N/A
¬∑ Relevant Work Experience: Minimum of 4-5 years‚Äô experience as a reporting or data analyst, reports writer or similar role with a strong understanding of SQL and data modeling.
¬∑ 4+ years‚Äô experience with ETL, Data Modeling, Data Warehousing and SSAS preferred
¬∑ 4+ years‚Äô experience with contemporary data visualization technology (Power BI, Tableau, Qlik Sense, etc.) preferred
¬∑ 4+ years‚Äô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</si>
  <si>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</si>
  <si>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</si>
  <si>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Senior Scientist - Toxicologist - Product Integrity (Stewardship)</t>
  </si>
  <si>
    <t>British American Tobacco
Reynolds American Incorporated is positively transforming the tobacco industry. We‚Äôre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other‚Äôs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you‚Äôll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</si>
  <si>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
3.3</t>
  </si>
  <si>
    <t>Winston-Salem, NC</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</si>
  <si>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</si>
  <si>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</si>
  <si>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
5.0</t>
  </si>
  <si>
    <t>$124K-$198K (Glassdoor est.)</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</si>
  <si>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Bachelor‚Äôs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</si>
  <si>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
4.9</t>
  </si>
  <si>
    <t>About Navio:
Navio builds software tools that help cancer patients and their doctors navigate to a better standard of care. Ultimately, we‚Äôll change the narrative around highly lethal cancers like Glioblastoma, where standard treatment offers no hope.
Navio‚Äôs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</si>
  <si>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</si>
  <si>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Half Moon Bay, CA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</si>
  <si>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SAI‚Äôs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client‚Äôs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</si>
  <si>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
3.3</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</si>
  <si>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</si>
  <si>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</si>
  <si>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Burbank, CA</t>
  </si>
  <si>
    <t>Los Angeles, CA</t>
  </si>
  <si>
    <t>Job Description
Are you an experienced Data Scientist with 2+ years‚Äô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Master‚Äôs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We‚Äôre lucky enough to recruit the best candidates into the most exciting companies all over the United States. We deliver performance.</t>
  </si>
  <si>
    <t>PROPRIUS
5.0</t>
  </si>
  <si>
    <t>Position: Data Scientist
Location: San Ramon, CA √¢ must work onsite
Position Type:√ÇDirect-hire - Full-time
Interview: Phone then face to face
Salary range: $130K - $170K
√Ç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Bachelor√¢s degree in computer science or related field</t>
  </si>
  <si>
    <t>TECHNOCRAFT Solutions
3.4</t>
  </si>
  <si>
    <t>Hilliard, OH</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</si>
  <si>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</si>
  <si>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
4.1</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</si>
  <si>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</si>
  <si>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</si>
  <si>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</si>
  <si>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</si>
  <si>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</si>
  <si>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‚Äî from fraud detection to cancer research, to national intelligence ‚Äî you know the answers are in the data.
We have an opportunity for you to use your analytical skills to improve the DoD and federal agencies. You‚Äôll work closely with your customer to understand their questions and needs, then dig into their data-rich environment to find the pieces of their information puzzle. You‚Äôll develop algorithms, write scripts, build predictive analytics, use automation, and apply machine learning to turn disparate data points into objective answers to help our nation‚Äôs services and leaders make data-driven decisions. You‚Äôll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we‚Äôre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Bowl‚Äîthe world‚Äôs premier data science for social good competition
participation in partnerships with data science leaders, like our partnership with NVIDIA to deliver Deep Learning Institute (DLI) training to the federal government.
You‚Äôll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We‚Äôll help you develop the career you want as you chart your own course for success.
We‚Äôre an EOE that empowers our people‚Äîno matter their race, color, religion, sex, gender identity, sexual orientation, national origin, disability, veteran status, or other protected characteristic‚Äîto fearlessly drive change.</t>
  </si>
  <si>
    <t>Booz Allen Hamilton Inc.
3.7</t>
  </si>
  <si>
    <t>Oxnard, CA</t>
  </si>
  <si>
    <t>Accenture, Deloitte, PwC</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</si>
  <si>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world‚Äôs toughest challenges, we‚Äôre putting the industry‚Äôs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magazine‚Äôs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That‚Äôs pretty cool for a firm that started as a small engineering consulting shop back in 1898.
At Burns &amp; McDonnell, you‚Äôll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</si>
  <si>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
3.8</t>
  </si>
  <si>
    <t>Kansas City, MO</t>
  </si>
  <si>
    <t>Bechtel Jacobs, Black &amp; Veatch, HNTB</t>
  </si>
  <si>
    <t>Job Title: Data Scientist
Location: New Jersey
Duration: Long (Contract)
Rate: $60/hr.
Client: DXC
√Ç
Who are we looking for?
Looking for Data Scientist resource - Who has Sound knowledge in the product support and implementation
√Ç
Technical Skills:
5+ years of hands-on experience as a Data Scientist with √¢
√¢ Undertaking data collection, preprocessing and analysis
√¢ Building models to address business problems
√¢ Presenting information using data visualization techniques
√¢ Experience in data mining, business intelligence tools, data frameworks
√¢ Understanding of machine-learning and operations research
√¢ Knowledge of R, SQL and Python; familiarity with languages such Scala, Java or C++ would be an advantage</t>
  </si>
  <si>
    <t>InvenTech Info
4.8</t>
  </si>
  <si>
    <t>Bengaluru, India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</si>
  <si>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</si>
  <si>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</si>
  <si>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Manchester, NH</t>
  </si>
  <si>
    <t>Adecco, Manpower</t>
  </si>
  <si>
    <t>Job Description
Job Description for Data Scientist
¬∑ 8+ years of experience as a data scientist.
¬∑ Strong skills for mining data, assessing the accuracy and insights from new data sources.
¬∑ Work with stakeholders to understand data challenges and opportunities
¬∑ Experience building Machine Learning models for predictive analytics, and NLP.
¬∑ Understanding of Deep Learning models is a plus
¬∑ Experience with SQL
¬∑ Master in Statistics, Computer Science, or other STEM field. Ph.D. is a plus.
¬∑ Knowledge of advanced statistics and hypothesis testing
¬∑ Python, Pandas, Numpy, Scikit coding skills
¬∑ Data visualization with Matplotlib, and Seaborn
¬∑ Experience with at least one cloud data technology GCP, AWS, Azure
¬∑ Experience with Spark, and Hadoop is a plus.
¬∑ Effective at telling stories with data.
¬∑ Excellent written and verbal communication skills
¬∑ Creative drive to try data tools, and explore and discover insights from data
¬∑ NLP experience is MUST</t>
  </si>
  <si>
    <t>Conflux Systems Inc.
4.5</t>
  </si>
  <si>
    <t>Winters, TX</t>
  </si>
  <si>
    <t>Alpharetta, GA</t>
  </si>
  <si>
    <t>Accounting</t>
  </si>
  <si>
    <t>Accounting &amp; Legal</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</si>
  <si>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</si>
  <si>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
3.4</t>
  </si>
  <si>
    <t>Brooklyn, NY</t>
  </si>
  <si>
    <t>$79K-$133K (Glassdoor est.)</t>
  </si>
  <si>
    <t>Job Description
Falcon It is seeking a Data Scientist to work in Fort Belvoir, VA. This is a full-time position supporting the United States Army.
***Must have an active Secret security clearance***
Responsibilities:
Support Army‚Äôs Research and Development community by maximizing the value of data.
Duties:
Assist in the development of computing and network infrastructure and software to support Army AI/ML efforts
Working with the Army‚Äôs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Bachelor‚Äôs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</si>
  <si>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</si>
  <si>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DataLab‚Äôs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‚Äì intense enthusiasm for success
This allows DataLab to not only win for our clients but also in multiple data mining competitions:
DMA Analytics Challenge, six-time winner
NCDM, two-time winner
ICDM winner
KDD Cup winner</t>
  </si>
  <si>
    <t>DataLab USA
3.6</t>
  </si>
  <si>
    <t>Germantown, MD</t>
  </si>
  <si>
    <t>Acxiom, Merkle, Epsilon (North Carolina)</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</si>
  <si>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</si>
  <si>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
3.1</t>
  </si>
  <si>
    <t>Omaha, NE</t>
  </si>
  <si>
    <t>Logistics &amp; Supply Chain</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</si>
  <si>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</si>
  <si>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
5.0</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</si>
  <si>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</si>
  <si>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
5.0</t>
  </si>
  <si>
    <t>Open Fork, VA</t>
  </si>
  <si>
    <t>Clifton Park, NY</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</si>
  <si>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</si>
  <si>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</si>
  <si>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Livonia, MI</t>
  </si>
  <si>
    <t>THE COMPANY
What do you get when you cross the best of Silicon Valley innovation with the agriculture economy? Farmer's Business Network, Inc.!
We are proudly Farmers First¬Æ . Created by farmers, for farmers, Farmers Business Network‚Ñ† (FBN‚Ñ†)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etc‚Ä¶).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</si>
  <si>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
3.5</t>
  </si>
  <si>
    <t>Farm Support Services</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</si>
  <si>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</si>
  <si>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</si>
  <si>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</si>
  <si>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
5.0</t>
  </si>
  <si>
    <t>Ashburn,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</si>
  <si>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</si>
  <si>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
2.7</t>
  </si>
  <si>
    <t>Lombard, IL</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</si>
  <si>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</si>
  <si>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
4.1</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</si>
  <si>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</si>
  <si>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Hive (CA)
2.1</t>
  </si>
  <si>
    <t>$69K-$116K (Glassdoor est.)</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</si>
  <si>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</si>
  <si>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
3.3</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</si>
  <si>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</si>
  <si>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
3.2</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</si>
  <si>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</si>
  <si>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
3.2</t>
  </si>
  <si>
    <t>Boulder, CO</t>
  </si>
  <si>
    <t>Ventura, CA</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</si>
  <si>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</si>
  <si>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needs.**_Benefits_**‚Ä¢ Parental Bonding/Maternity Leave‚Ä¢ Paid Care Leave‚Ä¢ Healthcare, Dental and Vision‚Ä¢ Flexible Work Hours‚Ä¢ Adoption and Surrogacy Assistance Program‚Ä¢ Employee Discounts‚Ä¢ Worldwide Diversity &amp; Inclusion and Business Resource Groups‚Ä¢ Employee Stock Purchase Plan‚Ä¢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</si>
  <si>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</si>
  <si>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</si>
  <si>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</si>
  <si>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</si>
  <si>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
4.4</t>
  </si>
  <si>
    <t>Booz Allen Hamilton, Deloitte, ERPi</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</si>
  <si>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</si>
  <si>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</si>
  <si>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</si>
  <si>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
3.5</t>
  </si>
  <si>
    <t>Trumbull, CT</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</si>
  <si>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</si>
  <si>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</si>
  <si>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Sterling, VA</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</si>
  <si>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</si>
  <si>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</si>
  <si>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</si>
  <si>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
3.5</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</si>
  <si>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</si>
  <si>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
3.2</t>
  </si>
  <si>
    <t>Chadds Ford, PA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</si>
  <si>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</si>
  <si>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</si>
  <si>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Foster City, CA</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</si>
  <si>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</si>
  <si>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
4.2</t>
  </si>
  <si>
    <t>Frederick, MD</t>
  </si>
  <si>
    <t>$31K-$56K (Glassdoor est.)</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</si>
  <si>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</si>
  <si>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
3.9</t>
  </si>
  <si>
    <t>Colorado Springs, CO</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</si>
  <si>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</si>
  <si>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Trexquant Investment
4.0</t>
  </si>
  <si>
    <t>Job Introduction
FLEETCOR is seeking a Data Scientist to support the North America Fuel business product, pricing, and leadership teams with insights gained from analyzing business data. The position will be located in FLEETCOR‚Äôs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‚Äúwin-win‚Äù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‚Äì FLEETCOR is one of the 250 fastest growing companies in the world as determined by Forbes and Statista
Forbes World‚Äôs Most Innovative Companies ‚Äì FLEETCOR has made this prestigious list of leading innovative companies 4 years in a row!
Fortune 1000 Company ‚Äì FLEETCOR was one of the largest movers in the new rankings of the largest companies in America, rising 92 spots to #896
S&amp;P 500 ‚Äì In 2018, FLEETCOR joined the S&amp;P stock index comprised of the 500 leading US stocks based on market cap (company value)
FLEETCOR has a culture founded on integrity, collaboration, innovation, execution and people. This offers each employee the opportunity to ‚Äòthrive &amp; grow‚Äô thru career development, volunteer, community and wellness initiatives‚Ä¶allowing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</si>
  <si>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
3.7</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</si>
  <si>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</si>
  <si>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
4.5</t>
  </si>
  <si>
    <t>Child Care Aware¬Æ of America, our nation‚Äôs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of‚ÄØcolor;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organization‚Äôs mission. She/he/they will determine project design, and be essential in identifying solutions to complex data problems that will enhance the team‚Äôs ability to access data and new analytical tools. The Data Scientist will ensure that CCAoA‚Äôs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years‚Äô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</si>
  <si>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
2.8</t>
  </si>
  <si>
    <t>Social Assistance</t>
  </si>
  <si>
    <t>Non-Profit</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</si>
  <si>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</si>
  <si>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IntelliPro Group Inc.
4.1</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</si>
  <si>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</si>
  <si>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
3.4</t>
  </si>
  <si>
    <t>Southfield, MI</t>
  </si>
  <si>
    <t>Saint Paul, MN</t>
  </si>
  <si>
    <t>Construction</t>
  </si>
  <si>
    <t>Construction, Repair &amp; Maintenance</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</si>
  <si>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Master‚Äôs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</si>
  <si>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3.9</t>
  </si>
  <si>
    <t>Glen Allen, VA</t>
  </si>
  <si>
    <t>TEKsystems, Insight Global, Accenture</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</si>
  <si>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Pragmatics‚Äô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Bachelor‚Äôs Degree in a quantitative or technical field of study, such as Statistics, Mathematics, Computer Science, or Geospatial Information Systems
3 years‚Äô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years‚Äô experience developing scripts, APIs, and/or programs using 1 or more of the following: C++, Java, Shell, Perl, Python
3 years‚Äô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</si>
  <si>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
2.9</t>
  </si>
  <si>
    <t>$95K-$119K (Glassdoor est.)</t>
  </si>
  <si>
    <t>Job Description:
Designs, develops and programs methods, processes, and systems to consolidate and analyze unstructured, diverse ‚Äúbig data‚Äù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Bachelor‚Äôs Degree in Mathematics, Physics, Economics or Computer Science, or equivalent experience. Master‚Äôs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laymen‚Äôs terms.
Reporting:
The Data Scientist reports to the Sr. Director of Business Intelligence</t>
  </si>
  <si>
    <t>Crossover Health
3.5</t>
  </si>
  <si>
    <t>San Clemente, CA</t>
  </si>
  <si>
    <t>Aliso Viejo, CA</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</si>
  <si>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</si>
  <si>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</si>
  <si>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Plainsboro, NJ</t>
  </si>
  <si>
    <t>About Gap Inc.
Our past is full of iconic moments ‚Äî but our future is going to spark many more. Our brands ‚Äî Gap, Banana Republic, Old Navy, Athleta, INTERMIX and Hill City ‚Äî have dressed people from all walks of life and all kinds of families, all over the world, for every occasion for more than 50 years.
But we‚Äôre more than the clothes that we make. We know that business can and should be a force for good, and it‚Äôs why we work hard to make product that makes people feel good, inside and out. It‚Äôs why we‚Äôre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‚Äúon the clock‚Äù hours each month to volunteer at a charity of their choice.*
Extensive 401(k) plan with company matching for contributions up to four percent of an employee‚Äôs base pay.*
Employee stock purchase plan.*
Medical, dental, vision and life insurance.*
See more of the benefits we offer.
*For eligible employees</t>
  </si>
  <si>
    <t>Gap Inc.
3.5</t>
  </si>
  <si>
    <t>Department, Clothing, &amp; Shoe Stores</t>
  </si>
  <si>
    <t>H&amp;M, Inditex, Fast Retailing</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</si>
  <si>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</si>
  <si>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
4.7</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</si>
  <si>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</si>
  <si>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Bachelor‚Äôs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</si>
  <si>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
4.6</t>
  </si>
  <si>
    <t>The Woodlands, TX</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</si>
  <si>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√Ç
√Ç
Sl.No
Skill
Years Of Experience
1
√Ç
√Ç
2
√Ç
√Ç
√Ç
√Ç
√Ç
√Ç
√Ç
√Ç
√Ç</t>
  </si>
  <si>
    <t>New York Technology Partners
4.0</t>
  </si>
  <si>
    <t>Title: Data Scientist
Location: Chicago or North NJ (near Newark) (Multiple Openings)
Job Type: Full Time/ Contract to Hire
Salary: Open
Requirements:
‚Ä¢ Minimum 5-10 years of hands-on experience with statistical software tools: SQL, R, Python
‚Ä¢ 3+ years- experience in business analytics, forecasting or business planning with emphasis on analytical modeling, quantitative reasoning and metrics reporting
‚Ä¢ Experience working with large data sets in order to extract business insights or build predictive models
‚Ä¢ Proficiency in one or more statistical tools/languages - Python, Scala, R SPSS or SAS and related packages like Pandas, SciPy/Scikit-learn, NumPy etc.
‚Ä¢ Good data intuition / analysis skills; sql, plsql knowledge must
‚Ä¢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</si>
  <si>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</si>
  <si>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Cherry Hill, NJ</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</si>
  <si>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years‚Äô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</si>
  <si>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</si>
  <si>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Bachelor‚Äôs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</si>
  <si>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
4.7</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</si>
  <si>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</si>
  <si>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</si>
  <si>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
3.5</t>
  </si>
  <si>
    <t>Senior Principal Data Scientist (Python/R)</t>
  </si>
  <si>
    <t>$212K-$331K (Glassdoor est.)</t>
  </si>
  <si>
    <t>Roche Diagnostics has built a new strategic area ‚Äì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Master‚Äôs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</si>
  <si>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</si>
  <si>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Novartis, AstraZeneca, Siemens Healthineers</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</si>
  <si>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</si>
  <si>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</si>
  <si>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</si>
  <si>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Creative Circle
3.6</t>
  </si>
  <si>
    <t>Aquent, 24 Seven Talent</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</si>
  <si>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</si>
  <si>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box‚Äù to combine multiple possibly unrelated solutions to solve a single complex problem</t>
  </si>
  <si>
    <t>Blue Horizon Tek Solutions
5.0</t>
  </si>
  <si>
    <t>Coconut Creek, FL</t>
  </si>
  <si>
    <t>NO OPT CPT pls.
√Ç
Need local to√ÇBay Area, CA or Seattle, WA only ( Please double check and verify before submission)
√Ç
Job Description for Data Scientist
√Ç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and√ÇNLP. Understanding of√ÇDeep Learning models is a plus
Experience with SQL
Master in Statistics, Computer Science, or other STEM field.√ÇPh.D.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√Ç
√Ç
Sl.No
Skill
Years Of Experience
1
√Ç
√Ç
2
√Ç
√Ç
3
√Ç
√Ç
4
√Ç
√Ç
√Ç
√Ç
√Ç
Please send resumes to bchinteedi@esharpedge.com /√Ç630-869-0089
√Ç
√Ç
√Ç
√Ç</t>
  </si>
  <si>
    <t>Sharpedge Solutions Inc
4.7</t>
  </si>
  <si>
    <t>Publishing</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</si>
  <si>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‚Ä¢ Usage of knowledge from computer science to manipulate and process complex research and medical data in support of biomedical research protocols.
‚Ä¢ Usage of data management to capture information pertaining to biological and cellular activities based on molecular biology or related research.
‚Ä¢ Consult and collaborate with basic science and clinical research groups within BAMC, the Institute of Surgical Research (ISR), universities and private sector research facilities to facilitate the gathering and sharing of relevant intellectual knowledge, expertise, and data.
‚Ä¢ Expert knowledge of and skill in applying statistical formulas to recommend data quality program changes or using the statistics for interpreting and making changes to existing health policies.
‚Ä¢ Provide consulting support for study design and statistical analysis; with limited or extensive consultations and proposal development
‚Ä¢ Provide Protocol review and editing, with limited or extensive consultations and proposal development
.‚Ä¢ Produce systematic documentation to ensure reproducibility of process and data analyses.
‚Ä¢ Produce professional documentation in support of data analysis and provide
‚Ä¢ Provide Statistical Analysis Plan (SAP) writing, with limited or extensive consultations and proposal development.
‚Ä¢ Provide Dataset Management Consultation, with limited or extensive consultations and proposal development. ‚Ä¢ Provide Data Validity Reporting, with limited or extensive consultations and proposal ‚Ä¢ Provide Table Generation not limited to the following Table types: Demographics, Efficacy, Safety, Disposition and Experimental Results
‚Ä¢ Provide Hypothesis Testing, with limited or extensive consultations and proposal development.
‚Ä¢ Provide Result Reporting and Graphic Generation, with limited or extensive consultations and proposal development.
‚Ä¢ Provide Post Hoc Analysis and Post Hoc Analysis Reporting, with limited or extensive consultations and proposal development.
‚Ä¢ Provide Poster Creation and Manuscript Reviews, with limited or extensive consultations and proposal development.
REQUIRED SKILLS AND EXPERIENCE:
‚Ä¢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‚Ä¢ Specialized knowledge of advanced mathematics, statistics and statistical theory, concepts, and principles, physiology, genetics, chemistry, biology, microbiology, computational biology and genomics to provide consultative and/or advisory services.
‚Ä¢ Must have expert level skills in one or more of the following: Python, R, SQL, SAS, and Mathematica. ‚Ä¢ Demonstrated ability to provide accurate and timely analytical products containing well reasoned and cogent discussion points providing leadership with substantiated options or courses of action
. ‚Ä¢ Experience and skills with advanced data and database management, e.g. capability of collecting, organizing and analyzing large amounts of data, computer science skills, and software programming
. ‚Ä¢ Must have experience in data mining. ‚Ä¢ Ability to use and develop software tools to generate useful genomic information and analyze genomic sequencing data.
‚Ä¢ Must have strong analytical and quantitative skills, strong oral and written communication skills, and accustomed to working both independently and collaboratively.
‚Ä¢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K≈´pono Government Services, and Kapili Services, Po`okela Solutions, Kƒ´kaha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</si>
  <si>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</si>
  <si>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Fort Sam Houston, TX</t>
  </si>
  <si>
    <t>Honolulu, HI</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</si>
  <si>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</si>
  <si>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
2.7</t>
  </si>
  <si>
    <t>Lexington Park, MD</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</si>
  <si>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</si>
  <si>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</si>
  <si>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</si>
  <si>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Role: Data Scientist√Ç
Location: Washington, DC (This role is 100% remote now but will be on site Mon-Fri in Washington, DC once its safe to√Çreturn to work from COVID)
Duration: Long Term
EXP: 10+ Years
√Ç
MUST HAVE SKILLS FROM THE MANAGER:
-Analytics and data mining + machine learning. claim and member project.
-Healthcare experience is a must
-Python or R or Java or SQL a must
-Need to be able to develop and code.
√Ç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√Ç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√Ç
DevOps.
-History of solving difficult problems using a scientific approach highly preferred.
-Ability to communicate and present the work effectively and influence others.
-Ability to work in a fast paced environment and shift gears quickly.
√Ç
√Ç
√Ç
Thanks &amp; Regards
Sai Kumar Machavarapu
Sr IT Recruiter
Cell: 614-662-2230
Email: msk@comtech-global.com</t>
  </si>
  <si>
    <t>Comtech Global Inc
4.0</t>
  </si>
  <si>
    <t>Health, Beauty, &amp; Fitness</t>
  </si>
  <si>
    <t>Consumer Services</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</si>
  <si>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nation‚Äôs most complex threats and challenges. As a small business we‚Äôre committed to supporting our clients‚Äô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</si>
  <si>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
3.8</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</si>
  <si>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</si>
  <si>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</si>
  <si>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
4.2</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</si>
  <si>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</si>
  <si>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</si>
  <si>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</si>
  <si>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</si>
  <si>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</si>
  <si>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
2.7</t>
  </si>
  <si>
    <t>Carle Place, NY</t>
  </si>
  <si>
    <t>Wholesale</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</si>
  <si>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</si>
  <si>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
3.5</t>
  </si>
  <si>
    <t>$66K-$112K (Glassdoor est.)</t>
  </si>
  <si>
    <t>Job Description
Data Scientist ‚Äì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</si>
  <si>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
5.0</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</si>
  <si>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‚Äî $1 trillion in the US alone ‚Äî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‚Äì one of the largest in the U.S. ‚Äì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</si>
  <si>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
3.9</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</si>
  <si>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Associate‚Äôs degree in Engineering, Computer Science, Information Systems, Business, Mathematics, or Management related disciplines plus four (4) years of additional work experience performing the duties similar to the Experience Requirements below may be substituted for a Bachelor‚Äôs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</si>
  <si>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
3.4</t>
  </si>
  <si>
    <t>Patuxent, Anne Arundel, MD</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</si>
  <si>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</si>
  <si>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</si>
  <si>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
4.1</t>
  </si>
  <si>
    <t>Google, Microsoft, Samsung Electronics</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</si>
  <si>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</si>
  <si>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</si>
  <si>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</si>
  <si>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Science Analyst</t>
  </si>
  <si>
    <t>Growth with a Purpose
OppLoans is a rapidly growing Fintech company that helps credit-challenged consumers build a better financial path through accessible products and five-star customer service. As one of Chicago‚Äôs fastest-growing startups, we‚Äôve made the Crain‚Äôs Business Chicago Fast 50 (#4 in 2019) and the Deloitte Technology Fast 500 (twice), and we‚Äôve ranked in the top 10% of the Inc. 500 four years in a row!
OppLoans is a team of caring and inventive ‚ÄúOpptimists‚Äù with diverse perspectives and backgrounds. OppLoans employees approach every new challenge with an unparalleled ability to see what could be rather than settle for what is. We want people to be excited to come to work every morning and know they are a part of something great. That‚Äôs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customer‚Äôs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Bachelor‚Äôs degree in Computer Science, Financial Engineering, Statistics, Operations Research, or related quantitative field, or foreign equivalent and 2 years of related experience. In the alternative, we will accept a Master‚Äôs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‚ÄúOpptimists‚Äù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OppLoans‚Äô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</si>
  <si>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
4.4</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</si>
  <si>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</si>
  <si>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</si>
  <si>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client‚Äôs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Master‚Äôs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ability‚Äîor unable to use‚Äîthe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Brillient‚Äôs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</si>
  <si>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
3.9</t>
  </si>
  <si>
    <t>Silver Spring, MD</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</si>
  <si>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Bachelor‚Äôs degree
Experience
Bachelor‚Äôs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veterans‚Äô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</si>
  <si>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
2.9</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</si>
  <si>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</si>
  <si>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
4.6</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</si>
  <si>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</si>
  <si>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‚Äì having sat in our clients‚Äô seats. Those qualities are what make us different than old-school consulting shops. And surely, they are why clients and partners describe us as ‚Äúthe gold standard in client experience.‚Äù
Infinitive has been named a ‚ÄúBest Small Firms to Work For‚Äù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</si>
  <si>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
3.4</t>
  </si>
  <si>
    <t>$128K-$201K (Glassdoor est.)</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</si>
  <si>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‚Äî $1 trillion in the US alone ‚Äî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‚Äì one of the largest in the U.S. ‚Äì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</si>
  <si>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</si>
  <si>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You‚Äôll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etc.)‚Äîall while maintaining the energy, agility and fun of a start-up.
About Us
New Relic (NYSE: NEWR) is the industry‚Äôs largest and most comprehensive cloud-based instrumentation platform built to create more perfect software. The world‚Äôs best software and DevOps teams rely on New Relic to move faster, make better decisions and create best-in-class digital experiences. If you run software, you need to run New Relic. We‚Äôre proudly trusted by more than 50% of the Fortune 100.
Founded in 2008, we‚Äôre a global company focused on building a culture where all employees feel a deep sense of belonging, where every ‚ÄòRelic‚Äô can bring their whole self to work and feel supported and empowered to thrive. We‚Äôre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customers‚Äô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</si>
  <si>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
4.7</t>
  </si>
  <si>
    <t>Portland, OR</t>
  </si>
  <si>
    <t>AppDynamics, Datadog, Dynatrace</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</si>
  <si>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Master‚Äôs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environment‚Äì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</si>
  <si>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</si>
  <si>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</si>
  <si>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</si>
  <si>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</si>
  <si>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
3.8</t>
  </si>
  <si>
    <t>Rome, NY</t>
  </si>
  <si>
    <t>KPMG, Accenture, Deloitte</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</si>
  <si>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we‚Äôve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</si>
  <si>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
4.5</t>
  </si>
  <si>
    <t>Data Scientist Technical Specialist</t>
  </si>
  <si>
    <t>Overview
Technology is constantly changing and our adversaries are digitally exceeding law enforcement‚Äôs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you‚Äôll do‚Ä¶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You‚Äôd be a great fit if‚Ä¶
You have a Bachelor‚Äôs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It‚Äôd be even better if you‚Ä¶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you‚Äôll get‚Ä¶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we‚Äôre at the forefront of delivering the next breakthrough in national security, every day. We‚Äôre the partner of choice to help solve some of the world‚Äôs most daunting challenges. How? By thinking differently. We‚Äôre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can‚Äôt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</si>
  <si>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3.4</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</si>
  <si>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</si>
  <si>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</si>
  <si>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Milan, IL</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</si>
  <si>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</si>
  <si>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Autodesk‚Äôs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Autodesk‚Äôs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Autodesk‚Äôs analytics services platform
Collaborate with product management, engineering and business stakeholders to deliver analytics products that have a quantifiable impact on Autodesk‚Äôs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</si>
  <si>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</si>
  <si>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</si>
  <si>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
4.1</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</si>
  <si>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</si>
  <si>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</si>
  <si>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advocate‚Äîfor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We‚Äôre looking for a curious, skillful engineer to employ machine learning techniques to develop new features and products at Temboo. You will be responsible for leveraging and advancing existing machine learning systems as you apply them to Temboo‚Äôs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You‚Äôre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You‚Äôll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You‚Äôll be writing software that people use to make a positive impact on the world
You‚Äôll get wide-ranging exposure to different aspects of the technology and business worlds since Temboo touches hardware &amp; software, multiple layers of the technology stack, and a variety of industries
You‚Äôll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‚ÄúMachine Learning Engineer‚Äù in the subject line).</t>
  </si>
  <si>
    <t>Temboo
3.9</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</si>
  <si>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</si>
  <si>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</si>
  <si>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Marbella, Spain</t>
  </si>
  <si>
    <t>Aviation AI/ML Data Scientist</t>
  </si>
  <si>
    <t>MITRE performs leading-edge research
and development toward transformational solutions to our world‚Äôs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you‚Äôve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Bachelor‚Äôs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‚Äòtime -series‚Äô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</si>
  <si>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$138K-$158K (Glassdoor est.)</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</si>
  <si>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</si>
  <si>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we‚Äôve been at the leading edge of technical innovation for more than 45 years. Be a part of the team that developed the world‚Äôs most widely used military drones and created the first submarine-launched reconnaissance drone, and has seven innovative vehicles that are part of the Smithsonian Institution‚Äôs permanent collection in Washington, DC.
Join us today in developing the next generation of small UAS and tactical missile systems that will deliver more actionable intelligence to our customers so they can proceed with certainty ‚Äì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company‚Äôs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</si>
  <si>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
4.2</t>
  </si>
  <si>
    <t>Simi Valley, CA</t>
  </si>
  <si>
    <t>General Atomics, Boeing, Northrop Grumman</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</si>
  <si>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</si>
  <si>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university‚Äôs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</si>
  <si>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
3.8</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</si>
  <si>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</si>
  <si>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‚Äì and celebrate our employees‚Äô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</si>
  <si>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
2.0</t>
  </si>
  <si>
    <t>New Bedford, MA</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</si>
  <si>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</si>
  <si>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other‚Äôs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you‚Äôll drive growth, this is the role for you. There is no limit to how far you can go with us.
Benefits
While we‚Äôve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you‚Äôre excited to build and own something great, and take on these challenges with us. Come join us.</t>
  </si>
  <si>
    <t>Alector
4.8</t>
  </si>
  <si>
    <t>Enterprise Data Analyst (Enterprise Portfolio Management Office)</t>
  </si>
  <si>
    <t>YOUR LIFE'S MISSION: POSSIBLE
You have goals, dreams, hobbies and things you‚Äôre passionate about.
What‚Äôs Important to You Is Important to Us
We‚Äôre looking for people who not only want to do meaningful, challenging work, keep their skills sharp and move ahead, but who also take time for the things that matter to them‚Äîfriends, family and passions. And we're looking for team members who are passionate about our mission‚Äîmaking a difference in military members' and their families' lives. Together, we can make it happen.
Don‚Äôt take our word for it.
FORTUNE 100 Best Companies to Work For¬Æ
Computerworld¬Æ Best Places to Work in IT
FORTUNE¬Æ Best Workplaces for Millennials
Forbes¬Æ America‚Äôs Best Employers
PEOPLE¬Æ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‚Ä¢ Develop, maintain, and manage advanced reporting, dashboards and analytical results
‚Ä¢ Evaluate and define functional requirements for analytics and business intelligence (BI) solutions
‚Ä¢ Understand intersection and alignment of data components of projects and initiatives to provide recommendations to management to maximize value to the organization
‚Ä¢ Retrieve, analyze and validate data and test accuracy of reported results; identify data trends and patterns to guide decision making
‚Ä¢ Work with project leads to understand requirements and propose key analytics solutions to drive effective decision making and influence business objectives
‚Ä¢ Prepare reports that identify areas of improvement for current operations, and show root cause analysis of problems
‚Ä¢ Communicate analytical and data outcomes to project leads and stakeholders
‚Ä¢ Assist with preparing project implementation plans which highlight major milestones and deliverables, leveraging standard methods and work planning tools
‚Ä¢ Identify potential issues and risks during the analytics project implementation and recommend mitigation strategies
‚Ä¢ Collaborate with business units and senior management to conduct needs assessment to support business unit objectives
‚Ä¢ Assist with preparing high quality project deliverables that are valued by the business and present them in such a manner that they are easily understood by project stakeholders
‚Ä¢ Interpret data presented in models, charts, and tables and transform it into data visualizations that are useful to the business and contributes to effective decision making
‚Ä¢ Utilize measurement and statistical practices to analyze current and historical data to identify risks and opportunities enabling better decisions on planned/future events
‚Ä¢ Perform other duties as assigned
Qualifications and Education Requirements:
‚Ä¢ Bachelor‚Äôs degree in Information Systems, Computer Science, or related field, or the equivalent combination of education, training and experience
‚Ä¢ Significant experience in the application of statistical methods, mathematical techniques, forecasting, cost-benefit analysis and related analytical tools
‚Ä¢ Advanced knowledge of and the ability to perform statistical analysis such as measures of central tendency, normal distribution, variance, standard deviation, basic tests, correlation, and regression techniques
‚Ä¢ Advanced knowledge of ETL tools and techniques
‚Ä¢ Advanced knowledge of Agile frameworks (e.g., SAFE)
‚Ä¢ Advanced knowledge of SQL
‚Ä¢ Advanced knowledge of various data structures and formats with the ability to extract data from various data sources (e.g., Cognos, Apache Spark)
‚Ä¢ Advanced knowledge of multiple database concepts and data flows
‚Ä¢ Significant experience in working with data visualization tools such as Microsoft Power BI, Tableau
‚Ä¢ Advanced knowledge of data mapping techniques and data pipelines
‚Ä¢ Expert research, analytical, and problem solving skills
‚Ä¢ Advanced skill communicating with all levels within an organization
‚Ä¢ Advanced skill presenting findings, conclusions, alternatives and information clearly and concisely
‚Ä¢ Advanced skill interpreting, extrapolating and interpolating data for statistical research
‚Ä¢ Advanced skill understanding and analyzing models that predict the probability of an outcome
‚Ä¢ Advanced skill collecting and manipulating data used in effective decision making
‚Ä¢ Advanced knowledge of data warehousing, data cleaning, and other analytical techniques required for data usage
‚Ä¢ Advanced knowledge of the process of sourcing raw data and cleansing techniques
‚Ä¢ Advanced knowledge of data models, design tools, business/technical requirements, statistical programming languages, data queries
‚Ä¢ Advanced skill identifying and analyzing business requirements and recommending solutions
‚Ä¢ Expert verbal interpersonal and written communication skills
‚Ä¢ Expert database, word processing, spreadsheet, and presentation software skills
‚Ä¢ Ability to work independently and in a team environment
Desired Qualifications and Education Requirements:
‚Ä¢ Advanced knowledge of Navy Federal functions, philosophy, operations and organizational objectives
Hours: Monday ‚Äì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</si>
  <si>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Lead Data Scientist ‚Äì Network Analysis and Control</t>
  </si>
  <si>
    <t>Why choose between doing meaningful work and having a fulfilling life? At MITRE, you can have both. That's because MITRE people are committed to tackling our nation's toughest challenges‚Äîand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day‚Äîworking for a safer, healthier, and more secure nation and world.
MITRE‚Äôs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nation‚Äôs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MITRE‚Äôs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MITRE‚Äôs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MITRE‚Äîand make a difference with us. For more information please visit https://www.mitre.org/careers/working-at-mitre. U.S Citizenship is required for most positions.</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</si>
  <si>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</si>
  <si>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HMI‚Äôs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</si>
  <si>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
4.4</t>
  </si>
  <si>
    <t>What do incubators and Spectrum have in common? Well, they‚Äôre great for growth, and even better for stability. As an innovative software development and digital marketing company pioneering the field of artificial intelligence, we can offer our newest Data Engineer the best of both words ‚Äì a high energy, forward-thinking start-up culture, inside of a well-established, profitable, and stable structure of a 3 decade old organization. So, if you‚Äôre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Spectrum‚Äôs and Spectrum‚Äôs client‚Äôs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you‚Äôre at it.
Analytical. In order to solve problems and build innovative new digital marketing campaigns, it is essential that you know how to take an idea and analyze it from all of its angles.
Developer. In the ever changing world of artificial intelligence, it‚Äôs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bachelor‚Äôs degree/pursuing a bachelor‚Äôs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same‚Äî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nation‚Äôs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don‚Äôt just take my word for it. Check out what our team is saying about in real time, and learn why we are a certified Great Place to Work today!</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</si>
  <si>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</si>
  <si>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IEHP‚Äôs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we‚Äôre ready to make a difference today and in the years to come. Join our Team and Make a Difference with us!
Nearest Major Market: Riverside
Nearest Secondary Market: Los Angeles</t>
  </si>
  <si>
    <t>Inland Empire Health Plan
3.3</t>
  </si>
  <si>
    <t>Rancho Cucamonga, CA</t>
  </si>
  <si>
    <t>Senior Data Engineer
Master‚Äôs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</si>
  <si>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</si>
  <si>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</si>
  <si>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</si>
  <si>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Albuquerque, NM</t>
  </si>
  <si>
    <t>Los Alamos National Laboratory, Lawrence Livermore National Laboratory</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</si>
  <si>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</si>
  <si>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$80K-$132K (Glassdoor est.)</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</si>
  <si>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</si>
  <si>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</si>
  <si>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‚Äì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</si>
  <si>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</si>
  <si>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</si>
  <si>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</si>
  <si>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</si>
  <si>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</si>
  <si>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
4.3</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</si>
  <si>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</si>
  <si>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Kognetics
3.6</t>
  </si>
  <si>
    <t>Gahanna, OH</t>
  </si>
  <si>
    <t>Overview
Envision Physician Services is a multispecialty physician group and practice management company. Established in 1953, our organization provides anesthesia, emergency medicine, hospital medicine, radiology, primary/urgent care, surgical services, and women‚Äôs and children‚Äôs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stakeholder‚Äôs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Bachelor‚Äôs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‚Äòbig data‚Äô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</si>
  <si>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
2.9</t>
  </si>
  <si>
    <t>ConsumerTrack‚Ñ¢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Master‚Äôs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</si>
  <si>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</si>
  <si>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California</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</si>
  <si>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</si>
  <si>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
4.4</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</si>
  <si>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</si>
  <si>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
4.2</t>
  </si>
  <si>
    <t>Cognizant Technology Solutions, Infosys, Wipro</t>
  </si>
  <si>
    <t>Date Posted
2018-10-22
Location
Various Locations
Job Title
Data Scientist
Job ID
IMGDS18
Apply this Job
Job Description
IMG Systems, Inc. seeks Master‚Äôs+1yr/Bachelor‚Äôs+5yrs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</si>
  <si>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3.2</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</si>
  <si>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‚Ä¢ Collect, review, and analyze data from sensors and platform interfaces.
‚Ä¢ Identify trends and methods to provide predictive analytics.
‚Ä¢ Create ML/AI models to support predictive analytics and provide direction to software team implementing the models. ‚Ä¢ Document algorithms and models for future use as well.
‚Ä¢ Minimal travel to support meetings with customers for data collection and program review.
‚Ä¢ Work under the direction of the Engineering Group Director and Project Manager.
‚Ä¢ Work as part of a fast-paced team.
KNOWLEDGE, SKILLS, &amp; ABILITIES:
‚Ä¢ Bachelor's degree in Computer Science, Computer Engineering, Electrical Engineering, Software Engineering, Mathematics or related field from an accredited college or university
‚Ä¢ 5-10 years progressive experience in data analysis, ML, and model creation
‚Ä¢ Experience using MATLAB and associated toolboxes for algorithm development and/or data review
‚Ä¢ Experience working with ML/AI frameworks and packages such as TensorFlow and/or PyTorch
‚Ä¢ Experience reviewing bulk data and performing trend analysis through standard tools
‚Ä¢ Experience using scripting languages to import, parse, analyze, and store data
‚Ä¢ Organizational skills, both with physical workspace and electronic data.
‚Ä¢ Strong communication skills, both verbal and written
‚Ä¢ Strong team player
PREFERRED EXPERIENCE:
‚Ä¢ Master's degree in Machine Learning, Statistics, or related discipline
‚Ä¢ Experience with software development life-cycles
‚Ä¢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</si>
  <si>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
3.4</t>
  </si>
  <si>
    <t>$87K-$141K (Glassdoor est.)</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</si>
  <si>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</si>
  <si>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</si>
  <si>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</si>
  <si>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</si>
  <si>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Wellesley, MA</t>
  </si>
  <si>
    <t>Humana</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</si>
  <si>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</si>
  <si>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</si>
  <si>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Washington, VA</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</si>
  <si>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‚Ä¢ Master's Degree in a quantitative field such as mathematics, physics, or engineering (or other analytical field);
‚Ä¢ Bachelor‚Äôs Degree with relevant experience is acceptable.
Posting Title
Data Scientist
City
Ft. Worth
Key Job Elements
‚Ä¢ Selecting features, building and optimizing ML models using machine learning techniques;
‚Ä¢ Gaining/Using Domain Knowledge in order to further analytic capabilities;
‚Ä¢ Extending company‚Äôs data with third party sources of information when needed;
‚Ä¢ Enhancing data collection procedures to include information that is relevant for building analytic systems;
‚Ä¢ Processing, cleansing, and verifying the integrity of data used for analysis;
‚Ä¢ Doing ad-hoc analysis and presenting results in a clear manner;
‚Ä¢ Supporting field reported issue resolution through data analysis;
‚Ä¢ Advising on system integration of ML models.
Qualifications and Experience
‚Ä¢ Excellent understanding of machine learning techniques and algorithms;
‚Ä¢ Experience architecting and implementing data analytics based solutions;
‚Ä¢ Experience with common data science toolkits. Proven ability with Python and C++ ML frameworks desirable;
‚Ä¢ Great communication skills;
‚Ä¢ Experience in integrating ML models into larger deployed systems;
‚Ä¢ Experience with data visualization tools;
‚Ä¢ Proficiency in using query languages such as SQL;
‚Ä¢ Experience with NoSQL databases, such as MongoDB, Cassandra;
‚Ä¢ Experience in cloud based environments such as AWS;
‚Ä¢ Good applied statistics skills, such as distributions, statistical testing, regression, etc.;
‚Ä¢ Good scripting and programming skills;
‚Ä¢ Data-oriented personality;
‚Ä¢ Knowledge of classical mechanics a bonus;
‚Ä¢ Systems engineering knowledge a plus;
‚Ä¢ Knowledge and experience in the Rail Industry desired.
EEO
Equal Opportunity Employer ‚Äì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</si>
  <si>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
2.8</t>
  </si>
  <si>
    <t>Albertville, AL</t>
  </si>
  <si>
    <t>Rail</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</si>
  <si>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Employer‚Äìminorities/females/veterans/individuals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</si>
  <si>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
4.5</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</si>
  <si>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‚Äì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</si>
  <si>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
3.0</t>
  </si>
  <si>
    <t>Business Unit:
Cubic Transportation Systems
Company Details:
Cubic offers an opportunity to provide innovative technology for government and commercial customers around the globe, helping to solve their future problems today. We‚Äôre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organization‚Äôs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</si>
  <si>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Cubic
3.3</t>
  </si>
  <si>
    <t>Accenture, Northrop Grumman, Xerox</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</si>
  <si>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</si>
  <si>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
4.0</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</si>
  <si>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Microsoft‚Äôs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</si>
  <si>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</si>
  <si>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</si>
  <si>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We‚Äôre looking for someone with 5-7 years of experience manipulating data sets and building statistical models, has a Master‚Äôs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we‚Äôre passionate about ‚Äì unlocking your future, overall well-being, and sustainability ‚Äì whilst giving you control over your benefits.
Unlimited Paid Time Off
401K ‚Äì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</si>
  <si>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
3.5</t>
  </si>
  <si>
    <t>C.I. Polygraph
ISYS Technologies delivers emerging technology solutions through our diverse and talented employees who are dedicated to our customers‚Äô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</si>
  <si>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
3.6</t>
  </si>
  <si>
    <t>Littleton, CO</t>
  </si>
  <si>
    <t>Job Description
TransVoyant is seeking a Data Scientist to drive live and predictive data analytics and development for our patented Continuous Decision Intelligence‚Ñ¢ Platform. The ideal candidate will structure data and create the analytics needed to provide insights into our customer domains‚Äìranging from predicting customer demand to forecasting port disruptions to getting in front of risks to national security. This position will do data discovery, interpret, craft models and build streams for Insights in TransVoyant CDI‚Ñ¢.
RESPONSIBILITIES
Become an expert on TransVoyant CDI‚Ñ¢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Bachelor‚Äôs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</si>
  <si>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
3.0</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</si>
  <si>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</si>
  <si>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Noblis‚Äô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‚Ä¢ Begin developing relationships one level up and two levels down. Identify and support opportunities to expand project scope beyond current deliverable and actively share information about clients‚Äô emerging support needs and trends with team members and management. ¬∑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</si>
  <si>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Bridgeport, WV</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</si>
  <si>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</si>
  <si>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
4.3</t>
  </si>
  <si>
    <t>Oakville, CA</t>
  </si>
  <si>
    <t>Oakville, Canada</t>
  </si>
  <si>
    <t>eGlobalTech, one of Northern Virginia‚Äôs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Government‚Äôs most pressing business needs. To achieve this objective, our core practice areas ‚Äì strategy, IT solutions development, cyber security, and cloud computing ‚Äì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</si>
  <si>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
3.7</t>
  </si>
  <si>
    <t>$92K-$155K (Glassdoor est.)</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</si>
  <si>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</si>
  <si>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
3.0</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</si>
  <si>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KeHE‚Äôs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Bachelor‚Äôs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na√Øve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Master‚Äôs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</si>
  <si>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
2.5</t>
  </si>
  <si>
    <t>United Natural Foods, US Foods, DPI Specialty Foods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</si>
  <si>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</si>
  <si>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
3.0</t>
  </si>
  <si>
    <t>San Bruno, CA</t>
  </si>
  <si>
    <t>LivePerson, Salesforce, SAP</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</si>
  <si>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complex√Çdata√Çinto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√Ç
Soft Skills:
Multi-tasking and priority setting √¢ ability to effectively manage multiple projects of varying complexity.
Ability to work independently and as part of a team.
Excellent communication skills, both written and verbal.
Technical Skills/Experience:
Experience with statistical modeling
Practical experience in preparing√Çdata√Çfor machine learning
Practical experience in using and designing regression, SVM, clustering, and other classification models.
Nice to have experience in optimization
Nice to have experience in Spark, Tensorflow, parallel computation
Experience with large√Çdata√Çstores, both SQL and noSQL (e.g. Hadoop)
Python, R, Matlab
Node.js, Scala for services, Postgres for the√Çdatabase
Kubernetes, for deployment and Devops
AWS for infrastructure, leveraging EC2, S3, SWF, CloudFront, Route53, and much more
Proven capabilities in presenting technical findings to non-technical audiences
√Ç
√Ç</t>
  </si>
  <si>
    <t>Unicom Technologies INC
4.7</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</si>
  <si>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DBA‚Äôs,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company‚Äôs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</si>
  <si>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
3.3</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</si>
  <si>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Company‚Äôs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TMHCC‚Äôs policies and procedures
Within the first 60 days, take ownership to develop text analytics capabilities
Qualifications:
Experience with Natural Language Processing (Text Analytics)
Experience with Python or ‚ÄúR‚Äù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Master‚Äôs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</si>
  <si>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3.3</t>
  </si>
  <si>
    <t>Zurich Insurance, AXA XL, Allianz</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</si>
  <si>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</si>
  <si>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</si>
  <si>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</si>
  <si>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</si>
  <si>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‚Äî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</si>
  <si>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$105K-$167K (Glassdoor est.)</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</si>
  <si>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</si>
  <si>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</si>
  <si>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na√Øve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</si>
  <si>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</si>
  <si>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</si>
  <si>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</si>
  <si>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Redmond, WA</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</si>
  <si>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you‚Äôll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(Master‚Äôs/PhD)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</si>
  <si>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</si>
  <si>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West Chester, PA</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</si>
  <si>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‚Äì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</si>
  <si>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
4.1</t>
  </si>
  <si>
    <t>Utica, MI</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</si>
  <si>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</si>
  <si>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</si>
  <si>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Quantico, VA</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</si>
  <si>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individual‚Äôs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</si>
  <si>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
3.8</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</si>
  <si>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</si>
  <si>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
4.0</t>
  </si>
  <si>
    <t>Genomic Health, Myriad Genetics, The Broad Institute</t>
  </si>
  <si>
    <t>Summary
We‚Äôre looking for a data scientist to drive our data science and analytics group forward! You‚Äôll be joining a group of curious, smart, technically minded yet business savvy data scientists and analysts looking to make a difference to the company by designing and building out our data decisioning capabilities from the ground up!
As a data scientist, you‚Äôll work collaboratively with our business, operations, analytics, and IT teams. You‚Äôll be responsible for analyzing our data and executing projects that will inform our business strategy and embed into our data products.
Our ideal candidate is excited to join our fast-paced culture and is excited to contribute to our growing data science practice!
What you‚Äôll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We‚Äôre constantly refining our technology and our strategies, that‚Äôs why we‚Äôre the industry leader in delivering the best results to the top insurance brands in America.
That‚Äôs not just lip service either, we‚Äôre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We‚Äôre made up of introverts and extroverts, suits and rebels, corporate types and anti-corporate types. We‚Äôre an environment where every person feels their full potential is only limited by their ability to conceive of it and make it happen. Our company grew from entrepreneurial roots but has big company resources to get amazing things done.
What we‚Äôre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‚Äì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What‚Äôs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</si>
  <si>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
3.6</t>
  </si>
  <si>
    <t>Fort Lee, NJ</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</si>
  <si>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company‚Äôs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</si>
  <si>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</si>
  <si>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Join a thriving company that is changing the way cancer care is delivered for millions of patients around the country. Recently spun off from an internationally renowned research and treatment hospital, AccessHope understands that cancer doesn‚Äôt play by the rules, so we don‚Äôt either. We are an agile innovative brand that‚Äôs backed by a founding member of the National Cancer Center Network. Now, we‚Äôre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It‚Äôs a revolutionary new model ‚Äì and we‚Äôre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years‚Äô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</si>
  <si>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</si>
  <si>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Irwindale, CA</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</si>
  <si>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</si>
  <si>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
5.0</t>
  </si>
  <si>
    <t>Job Title - cleaned</t>
  </si>
  <si>
    <t>Minimum Salary</t>
  </si>
  <si>
    <t>Maximum Salary</t>
  </si>
  <si>
    <t>Company Name - cleaned</t>
  </si>
  <si>
    <t>State</t>
  </si>
  <si>
    <t>Other</t>
  </si>
  <si>
    <t>UT</t>
  </si>
  <si>
    <t>NJ</t>
  </si>
  <si>
    <t>TX</t>
  </si>
  <si>
    <t>CA</t>
  </si>
  <si>
    <t>Salary by Job Title</t>
  </si>
  <si>
    <t>Count</t>
  </si>
  <si>
    <t>Ave Min Sal</t>
  </si>
  <si>
    <t>Ave Max Sal</t>
  </si>
  <si>
    <t>Salary by State</t>
  </si>
  <si>
    <t>Company</t>
  </si>
  <si>
    <t>29</t>
  </si>
  <si>
    <t>34</t>
  </si>
  <si>
    <t>41</t>
  </si>
  <si>
    <t>25</t>
  </si>
  <si>
    <t>37</t>
  </si>
  <si>
    <t>State with the highest average salary</t>
  </si>
  <si>
    <t>State with the lowest average salary</t>
  </si>
  <si>
    <t>Ranked Ave Min</t>
  </si>
  <si>
    <t>Ranked Ave Max</t>
  </si>
  <si>
    <t>TypeName</t>
  </si>
  <si>
    <t>Inches</t>
  </si>
  <si>
    <t>ScreenResolution</t>
  </si>
  <si>
    <t>Cpu</t>
  </si>
  <si>
    <t>Ram</t>
  </si>
  <si>
    <t>Memory</t>
  </si>
  <si>
    <t>Gpu</t>
  </si>
  <si>
    <t>OpSys</t>
  </si>
  <si>
    <t>Weight</t>
  </si>
  <si>
    <t>Price</t>
  </si>
  <si>
    <t>Apple</t>
  </si>
  <si>
    <t>Ultrabook</t>
  </si>
  <si>
    <t>IPS Panel Retina Display 2560x1600</t>
  </si>
  <si>
    <t>Intel Core i5 2.3GHz</t>
  </si>
  <si>
    <t>8GB</t>
  </si>
  <si>
    <t>128GB SSD</t>
  </si>
  <si>
    <t>Intel Iris Plus Graphics 640</t>
  </si>
  <si>
    <t>macOS</t>
  </si>
  <si>
    <t>1.37kg</t>
  </si>
  <si>
    <t>1440x900</t>
  </si>
  <si>
    <t>Intel Core i5 1.8GHz</t>
  </si>
  <si>
    <t>128GB Flash Storage</t>
  </si>
  <si>
    <t>Intel HD Graphics 6000</t>
  </si>
  <si>
    <t>1.34kg</t>
  </si>
  <si>
    <t>HP</t>
  </si>
  <si>
    <t>Notebook</t>
  </si>
  <si>
    <t>Full HD 1920x1080</t>
  </si>
  <si>
    <t>Intel Core i5 7200U 2.5GHz</t>
  </si>
  <si>
    <t>256GB SSD</t>
  </si>
  <si>
    <t>Intel HD Graphics 620</t>
  </si>
  <si>
    <t>No OS</t>
  </si>
  <si>
    <t>1.86kg</t>
  </si>
  <si>
    <t>IPS Panel Retina Display 2880x1800</t>
  </si>
  <si>
    <t>Intel Core i7 2.7GHz</t>
  </si>
  <si>
    <t>16GB</t>
  </si>
  <si>
    <t>512GB SSD</t>
  </si>
  <si>
    <t>AMD Radeon Pro 455</t>
  </si>
  <si>
    <t>1.83kg</t>
  </si>
  <si>
    <t>Intel Core i5 3.1GHz</t>
  </si>
  <si>
    <t>Intel Iris Plus Graphics 650</t>
  </si>
  <si>
    <t>Acer</t>
  </si>
  <si>
    <t>1366x768</t>
  </si>
  <si>
    <t>AMD A9-Series 9420 3GHz</t>
  </si>
  <si>
    <t>4GB</t>
  </si>
  <si>
    <t>500GB HDD</t>
  </si>
  <si>
    <t>AMD Radeon R5</t>
  </si>
  <si>
    <t>Windows 10</t>
  </si>
  <si>
    <t>2.1kg</t>
  </si>
  <si>
    <t>Intel Core i7 2.2GHz</t>
  </si>
  <si>
    <t>256GB Flash Storage</t>
  </si>
  <si>
    <t>Intel Iris Pro Graphics</t>
  </si>
  <si>
    <t>Mac OS X</t>
  </si>
  <si>
    <t>2.04kg</t>
  </si>
  <si>
    <t>Asus</t>
  </si>
  <si>
    <t>Intel Core i7 8550U 1.8GHz</t>
  </si>
  <si>
    <t>Nvidia GeForce MX150</t>
  </si>
  <si>
    <t>1.3kg</t>
  </si>
  <si>
    <t>IPS Panel Full HD 1920x1080</t>
  </si>
  <si>
    <t>Intel Core i5 8250U 1.6GHz</t>
  </si>
  <si>
    <t>Intel UHD Graphics 620</t>
  </si>
  <si>
    <t>1.6kg</t>
  </si>
  <si>
    <t>Intel Core i3 6006U 2GHz</t>
  </si>
  <si>
    <t>Intel HD Graphics 520</t>
  </si>
  <si>
    <t>Intel Core i7 2.8GHz</t>
  </si>
  <si>
    <t>AMD Radeon Pro 555</t>
  </si>
  <si>
    <t>Dell</t>
  </si>
  <si>
    <t>AMD Radeon R5 M430</t>
  </si>
  <si>
    <t>2.2kg</t>
  </si>
  <si>
    <t>IPS Panel Retina Display 2304x1440</t>
  </si>
  <si>
    <t>Intel Core M m3 1.2GHz</t>
  </si>
  <si>
    <t>Intel HD Graphics 615</t>
  </si>
  <si>
    <t>0.92kg</t>
  </si>
  <si>
    <t>Intel Core i7 7500U 2.7GHz</t>
  </si>
  <si>
    <t>Intel Core i7 2.9GHz</t>
  </si>
  <si>
    <t>AMD Radeon Pro 560</t>
  </si>
  <si>
    <t>Lenovo</t>
  </si>
  <si>
    <t>Intel Core i3 7100U 2.4GHz</t>
  </si>
  <si>
    <t>1TB HDD</t>
  </si>
  <si>
    <t>Nvidia GeForce 940MX</t>
  </si>
  <si>
    <t>IPS Panel Full HD / Touchscreen 1920x1080</t>
  </si>
  <si>
    <t>1.22kg</t>
  </si>
  <si>
    <t>Gaming</t>
  </si>
  <si>
    <t>Intel Core i5 7300HQ 2.5GHz</t>
  </si>
  <si>
    <t>128GB SSD +  1TB HDD</t>
  </si>
  <si>
    <t>Nvidia GeForce GTX 1050</t>
  </si>
  <si>
    <t>2.5kg</t>
  </si>
  <si>
    <t>AMD E-Series E2-9000e 1.5GHz</t>
  </si>
  <si>
    <t>AMD Radeon R2</t>
  </si>
  <si>
    <t>2 in 1 Convertible</t>
  </si>
  <si>
    <t>Full HD / Touchscreen 1920x1080</t>
  </si>
  <si>
    <t>1.62kg</t>
  </si>
  <si>
    <t>1.91kg</t>
  </si>
  <si>
    <t>2.3kg</t>
  </si>
  <si>
    <t>Intel Core i5 1.6GHz</t>
  </si>
  <si>
    <t>1.35kg</t>
  </si>
  <si>
    <t>AMD Radeon 530</t>
  </si>
  <si>
    <t>Intel Core i7 8650U 1.9GHz</t>
  </si>
  <si>
    <t>256GB SSD +  256GB SSD</t>
  </si>
  <si>
    <t>1.88kg</t>
  </si>
  <si>
    <t>Nvidia GeForce 930MX</t>
  </si>
  <si>
    <t>Chuwi</t>
  </si>
  <si>
    <t>Intel Atom x5-Z8300 1.44GHz</t>
  </si>
  <si>
    <t>64GB Flash Storage</t>
  </si>
  <si>
    <t>Intel HD Graphics</t>
  </si>
  <si>
    <t>1.89kg</t>
  </si>
  <si>
    <t>AMD E-Series E2-6110 1.5GHz</t>
  </si>
  <si>
    <t>2GB</t>
  </si>
  <si>
    <t>32GB Flash Storage</t>
  </si>
  <si>
    <t>1.65kg</t>
  </si>
  <si>
    <t>AMD A6-Series 9220 2.5GHz</t>
  </si>
  <si>
    <t>2.71kg</t>
  </si>
  <si>
    <t>Touchscreen / Quad HD+ 3200x1800</t>
  </si>
  <si>
    <t>1.2kg</t>
  </si>
  <si>
    <t>Intel Celeron Dual Core N3350 1.1GHz</t>
  </si>
  <si>
    <t>Intel HD Graphics 500</t>
  </si>
  <si>
    <t>1.44kg</t>
  </si>
  <si>
    <t>Intel Core i3 7130U 2.7GHz</t>
  </si>
  <si>
    <t>Linux</t>
  </si>
  <si>
    <t>2.8kg</t>
  </si>
  <si>
    <t xml:space="preserve">Nvidia GeForce 930MX </t>
  </si>
  <si>
    <t>2kg</t>
  </si>
  <si>
    <t>Intel Core i7 7700HQ 2.8GHz</t>
  </si>
  <si>
    <t>256GB SSD +  1TB HDD</t>
  </si>
  <si>
    <t>Nvidia GeForce GTX 1060</t>
  </si>
  <si>
    <t>2.65kg</t>
  </si>
  <si>
    <t>12GB</t>
  </si>
  <si>
    <t>Nvidia GeForce 150MX</t>
  </si>
  <si>
    <t>2.77kg</t>
  </si>
  <si>
    <t>Intel Core i5 2.0GHz</t>
  </si>
  <si>
    <t>Intel Iris Graphics 540</t>
  </si>
  <si>
    <t>AMD Ryzen 1700 3GHz</t>
  </si>
  <si>
    <t>AMD Radeon RX 580</t>
  </si>
  <si>
    <t>3.2kg</t>
  </si>
  <si>
    <t>Intel Pentium Quad Core N4200 1.1GHz</t>
  </si>
  <si>
    <t>Nvidia GeForce 920MX</t>
  </si>
  <si>
    <t>AMD Radeon R4 Graphics</t>
  </si>
  <si>
    <t>1.49kg</t>
  </si>
  <si>
    <t>2.4kg</t>
  </si>
  <si>
    <t>AMD Radeon 520</t>
  </si>
  <si>
    <t>2.13kg</t>
  </si>
  <si>
    <t>MSI</t>
  </si>
  <si>
    <t>256GB SSD +  2TB HDD</t>
  </si>
  <si>
    <t>Nvidia GeForce GTX 1070</t>
  </si>
  <si>
    <t>2.43kg</t>
  </si>
  <si>
    <t>1.7kg</t>
  </si>
  <si>
    <t>1.4kg</t>
  </si>
  <si>
    <t>Nvidia GeForce GTX 1050 Ti</t>
  </si>
  <si>
    <t>1.8kg</t>
  </si>
  <si>
    <t>Intel Celeron Dual Core N3060 1.6GHz</t>
  </si>
  <si>
    <t>32GB SSD</t>
  </si>
  <si>
    <t>Intel HD Graphics 400</t>
  </si>
  <si>
    <t>1.9kg</t>
  </si>
  <si>
    <t>3kg</t>
  </si>
  <si>
    <t>Microsoft</t>
  </si>
  <si>
    <t>Touchscreen 2256x1504</t>
  </si>
  <si>
    <t>Windows 10 S</t>
  </si>
  <si>
    <t>1.252kg</t>
  </si>
  <si>
    <t>64GB</t>
  </si>
  <si>
    <t>2.7kg</t>
  </si>
  <si>
    <t>2TB HDD</t>
  </si>
  <si>
    <t>2.02kg</t>
  </si>
  <si>
    <t>Nvidia GeForce MX130</t>
  </si>
  <si>
    <t>Intel Core i5 1.3GHz</t>
  </si>
  <si>
    <t>1.63kg</t>
  </si>
  <si>
    <t>AMD R4 Graphics</t>
  </si>
  <si>
    <t>Nvidia GeForce GTX 940MX</t>
  </si>
  <si>
    <t>1.96kg</t>
  </si>
  <si>
    <t>1.21kg</t>
  </si>
  <si>
    <t>AMD FX 9830P 3GHz</t>
  </si>
  <si>
    <t>AMD Radeon RX 560</t>
  </si>
  <si>
    <t>2.45kg</t>
  </si>
  <si>
    <t>1.25kg</t>
  </si>
  <si>
    <t>1.5kg</t>
  </si>
  <si>
    <t>6GB</t>
  </si>
  <si>
    <t>Nvidia GeForce 920M</t>
  </si>
  <si>
    <t>2.62kg</t>
  </si>
  <si>
    <t>1.38kg</t>
  </si>
  <si>
    <t>1.58kg</t>
  </si>
  <si>
    <t>1.85kg</t>
  </si>
  <si>
    <t>Quad HD+ / Touchscreen 3200x1800</t>
  </si>
  <si>
    <t>Intel Core i7 7560U 2.4GHz</t>
  </si>
  <si>
    <t>1.23kg</t>
  </si>
  <si>
    <t>IPS Panel 1366x768</t>
  </si>
  <si>
    <t>2.16kg</t>
  </si>
  <si>
    <t>AMD E-Series 6110 1.5GHz</t>
  </si>
  <si>
    <t>64GB SSD</t>
  </si>
  <si>
    <t>AMD Radeon R7 M445</t>
  </si>
  <si>
    <t>2.36kg</t>
  </si>
  <si>
    <t>7.2kg</t>
  </si>
  <si>
    <t>2.05kg</t>
  </si>
  <si>
    <t>1.32kg</t>
  </si>
  <si>
    <t>AMD Radeon RX 550</t>
  </si>
  <si>
    <t>1.75kg</t>
  </si>
  <si>
    <t>Nvidia GeForce GTX 1050M</t>
  </si>
  <si>
    <t>Toshiba</t>
  </si>
  <si>
    <t>Intel Core i5 6200U 2.3GHz</t>
  </si>
  <si>
    <t>IPS Panel 4K Ultra HD / Touchscreen 3840x2160</t>
  </si>
  <si>
    <t>Intel Core M 6Y75 1.2GHz</t>
  </si>
  <si>
    <t>Intel HD Graphics 515</t>
  </si>
  <si>
    <t>0.97kg</t>
  </si>
  <si>
    <t>2.56kg</t>
  </si>
  <si>
    <t>1.0TB Hybrid</t>
  </si>
  <si>
    <t>Intel Core i5 7500U 2.7GHz</t>
  </si>
  <si>
    <t>1.48kg</t>
  </si>
  <si>
    <t>1.74kg</t>
  </si>
  <si>
    <t>1.1kg</t>
  </si>
  <si>
    <t>1.56kg</t>
  </si>
  <si>
    <t>Intel Core i3 6006U 2.2GHz</t>
  </si>
  <si>
    <t>AMD Radeon R5 M420</t>
  </si>
  <si>
    <t>2.03kg</t>
  </si>
  <si>
    <t>Intel HD Graphics 505</t>
  </si>
  <si>
    <t>Huawei</t>
  </si>
  <si>
    <t>IPS Panel Full HD 2160x1440</t>
  </si>
  <si>
    <t>1.05kg</t>
  </si>
  <si>
    <t>AMD A6-Series 9220 2.9GHz</t>
  </si>
  <si>
    <t>5.4kg</t>
  </si>
  <si>
    <t>Intel Core i7 6920HQ 2.9GHz</t>
  </si>
  <si>
    <t>32GB</t>
  </si>
  <si>
    <t>512GB SSD +  1TB HDD</t>
  </si>
  <si>
    <t>Nvidia GTX 980 SLI</t>
  </si>
  <si>
    <t>4.4kg</t>
  </si>
  <si>
    <t>AMD R17M-M1-70</t>
  </si>
  <si>
    <t>1.90kg</t>
  </si>
  <si>
    <t>1.29kg</t>
  </si>
  <si>
    <t>2.0kg</t>
  </si>
  <si>
    <t>Xiaomi</t>
  </si>
  <si>
    <t>1.95kg</t>
  </si>
  <si>
    <t>4K Ultra HD / Touchscreen 3840x2160</t>
  </si>
  <si>
    <t>2.06kg</t>
  </si>
  <si>
    <t>Intel Core i5 7Y54 1.2GHz</t>
  </si>
  <si>
    <t>1.12kg</t>
  </si>
  <si>
    <t>Vero</t>
  </si>
  <si>
    <t>1600x900</t>
  </si>
  <si>
    <t>Razer</t>
  </si>
  <si>
    <t>Intel Core i7 7820HK 2.9GHz</t>
  </si>
  <si>
    <t>1TB SSD</t>
  </si>
  <si>
    <t>Nvidia GeForce GTX 1080</t>
  </si>
  <si>
    <t>3.49kg</t>
  </si>
  <si>
    <t>3.35kg</t>
  </si>
  <si>
    <t>IPS Panel 4K Ultra HD 3840x2160</t>
  </si>
  <si>
    <t>2.23kg</t>
  </si>
  <si>
    <t>Workstation</t>
  </si>
  <si>
    <t>4K Ultra HD 3840x2160</t>
  </si>
  <si>
    <t>Intel Xeon E3-1505M V6 3GHz</t>
  </si>
  <si>
    <t>Nvidia Quadro M1200</t>
  </si>
  <si>
    <t>Touchscreen 1366x768</t>
  </si>
  <si>
    <t>?</t>
  </si>
  <si>
    <t>2.9kg</t>
  </si>
  <si>
    <t>Intel Core i7 6500U 2.5GHz</t>
  </si>
  <si>
    <t>4.42kg</t>
  </si>
  <si>
    <t xml:space="preserve">Nvidia GeForce 920MX </t>
  </si>
  <si>
    <t>256GB SSD +  500GB HDD</t>
  </si>
  <si>
    <t>Nvidia GeForce GTX 950M</t>
  </si>
  <si>
    <t>2.69kg</t>
  </si>
  <si>
    <t xml:space="preserve">AMD FirePro W4190M </t>
  </si>
  <si>
    <t>2.37kg</t>
  </si>
  <si>
    <t>AMD E-Series 9000e 1.5GHz</t>
  </si>
  <si>
    <t>AMD A10-Series A10-9620P 2.5GHz</t>
  </si>
  <si>
    <t>4.7kg</t>
  </si>
  <si>
    <t>128GB SSD +  2TB HDD</t>
  </si>
  <si>
    <t>3.6kg</t>
  </si>
  <si>
    <t>2.08kg</t>
  </si>
  <si>
    <t>Nvidia GeForce GTX 980M</t>
  </si>
  <si>
    <t>4.3kg</t>
  </si>
  <si>
    <t>1.68kg</t>
  </si>
  <si>
    <t>1.41kg</t>
  </si>
  <si>
    <t>AMD A6-Series A6-9220 2.5GHz</t>
  </si>
  <si>
    <t>4.14kg</t>
  </si>
  <si>
    <t>2.18kg</t>
  </si>
  <si>
    <t>2.24kg</t>
  </si>
  <si>
    <t>2.67kg</t>
  </si>
  <si>
    <t>512GB SSD +  512GB SSD</t>
  </si>
  <si>
    <t>4.1kg</t>
  </si>
  <si>
    <t>Intel Core i5 2.9GHz</t>
  </si>
  <si>
    <t>Intel Iris Graphics 550</t>
  </si>
  <si>
    <t>2.14kg</t>
  </si>
  <si>
    <t>Touchscreen 2560x1440</t>
  </si>
  <si>
    <t>Intel Core i7 6600U 2.6GHz</t>
  </si>
  <si>
    <t>1.36kg</t>
  </si>
  <si>
    <t>Nvidia GeForce 930M</t>
  </si>
  <si>
    <t>Intel Core i3 6006U 2.0GHz</t>
  </si>
  <si>
    <t>2.25kg</t>
  </si>
  <si>
    <t>2.15kg</t>
  </si>
  <si>
    <t>Intel HD Graphics 630</t>
  </si>
  <si>
    <t>Intel Celeron Dual Core 3205U 1.5GHz</t>
  </si>
  <si>
    <t>16GB SSD</t>
  </si>
  <si>
    <t>Chrome OS</t>
  </si>
  <si>
    <t>2.19kg</t>
  </si>
  <si>
    <t>2.54kg</t>
  </si>
  <si>
    <t>Intel Core i7 7820HQ 2.9GHz</t>
  </si>
  <si>
    <t>3.42kg</t>
  </si>
  <si>
    <t>AMD A10-Series 9600P 2.4GHz</t>
  </si>
  <si>
    <t>AMD Radeon R5 430</t>
  </si>
  <si>
    <t>Nvidia GeForce GTX 940M</t>
  </si>
  <si>
    <t>5.8kg</t>
  </si>
  <si>
    <t>Intel Core i7 7600U 2.8GHz</t>
  </si>
  <si>
    <t>1.28kg</t>
  </si>
  <si>
    <t>AMD A8-Series 7410 2.2GHz</t>
  </si>
  <si>
    <t>2.33kg</t>
  </si>
  <si>
    <t>Intel Celeron Dual Core 3855U 1.6GHz</t>
  </si>
  <si>
    <t>16GB Flash Storage</t>
  </si>
  <si>
    <t>Intel HD Graphics 510</t>
  </si>
  <si>
    <t>1.45kg</t>
  </si>
  <si>
    <t>Intel Pentium Quad Core N3710 1.6GHz</t>
  </si>
  <si>
    <t>Intel HD Graphics 405</t>
  </si>
  <si>
    <t>2.79kg</t>
  </si>
  <si>
    <t>IPS Panel Full HD 1366x768</t>
  </si>
  <si>
    <t>AMD A12-Series 9720P 2.7GHz</t>
  </si>
  <si>
    <t>AMD Radeon RX 540</t>
  </si>
  <si>
    <t>8.23kg</t>
  </si>
  <si>
    <t>1.26kg</t>
  </si>
  <si>
    <t>Intel Core i5 7300U 2.6GHz</t>
  </si>
  <si>
    <t>1.84kg</t>
  </si>
  <si>
    <t>AMD A12-Series 9720P 3.6GHz</t>
  </si>
  <si>
    <t>512GB SSD +  256GB SSD</t>
  </si>
  <si>
    <t>0.0002kg</t>
  </si>
  <si>
    <t>2.6kg</t>
  </si>
  <si>
    <t>512GB SSD +  2TB HDD</t>
  </si>
  <si>
    <t>Nvidia GeForce GT 940MX</t>
  </si>
  <si>
    <t>2.26kg</t>
  </si>
  <si>
    <t>3.25kg</t>
  </si>
  <si>
    <t>Netbook</t>
  </si>
  <si>
    <t>Intel Celeron Quad Core N3450 1.1GHz</t>
  </si>
  <si>
    <t>1.59kg</t>
  </si>
  <si>
    <t>Intel Celeron Dual Core N3060 1.60GHz</t>
  </si>
  <si>
    <t>IPS Panel 2560x1440</t>
  </si>
  <si>
    <t>1.13kg</t>
  </si>
  <si>
    <t>Intel Core i5 6440HQ 2.6GHz</t>
  </si>
  <si>
    <t>AMD FirePro W5130M</t>
  </si>
  <si>
    <t>Intel Core i7 6820HQ 2.7GHz</t>
  </si>
  <si>
    <t>1.42kg</t>
  </si>
  <si>
    <t>1.78kg</t>
  </si>
  <si>
    <t>1.10kg</t>
  </si>
  <si>
    <t>1.15kg</t>
  </si>
  <si>
    <t>IPS Panel Full HD 2560x1440</t>
  </si>
  <si>
    <t>1.27kg</t>
  </si>
  <si>
    <t>1.43kg</t>
  </si>
  <si>
    <t>IPS Panel Retina Display 2736x1824</t>
  </si>
  <si>
    <t>2.31kg</t>
  </si>
  <si>
    <t>Mediacom</t>
  </si>
  <si>
    <t>1.16kg</t>
  </si>
  <si>
    <t>Samsung</t>
  </si>
  <si>
    <t>Nvidia Quadro M2200M</t>
  </si>
  <si>
    <t>AMD Ryzen 1600 3.2GHz</t>
  </si>
  <si>
    <t>Google</t>
  </si>
  <si>
    <t>Touchscreen 2400x1600</t>
  </si>
  <si>
    <t>Intel Core i7 7Y75 1.3GHz</t>
  </si>
  <si>
    <t>2560x1440</t>
  </si>
  <si>
    <t>24GB</t>
  </si>
  <si>
    <t>AMD Radeon R4</t>
  </si>
  <si>
    <t>Intel Core i5 7440HQ 2.8GHz</t>
  </si>
  <si>
    <t>1.64kg</t>
  </si>
  <si>
    <t>64GB Flash Storage +  1TB HDD</t>
  </si>
  <si>
    <t>Nvidia Quadro M620</t>
  </si>
  <si>
    <t>Intel Core i7 7660U 2.5GHz</t>
  </si>
  <si>
    <t>2.17kg</t>
  </si>
  <si>
    <t>1.47kg</t>
  </si>
  <si>
    <t>Intel Core i7 7700HQ 2.7GHz</t>
  </si>
  <si>
    <t>Intel Core M m3-7Y30 2.2GHz</t>
  </si>
  <si>
    <t>AMD Radeon R7 M460</t>
  </si>
  <si>
    <t>3.78kg</t>
  </si>
  <si>
    <t>IPS Panel Quad HD+ 2560x1440</t>
  </si>
  <si>
    <t>Intel Core i5 7Y57 1.2GHz</t>
  </si>
  <si>
    <t>Intel Core i7 6700HQ 2.6GHz</t>
  </si>
  <si>
    <t>Intel HD Graphics 530</t>
  </si>
  <si>
    <t>Intel Core i3 6100U 2.3GHz</t>
  </si>
  <si>
    <t>1.79kg</t>
  </si>
  <si>
    <t>180GB SSD</t>
  </si>
  <si>
    <t>Intel Atom x5-Z8350 1.44GHz</t>
  </si>
  <si>
    <t>0.91kg</t>
  </si>
  <si>
    <t>1.99kg</t>
  </si>
  <si>
    <t>AMD A10-Series 9620P 2.5GHz</t>
  </si>
  <si>
    <t>Nvidia GeForce GTX 965M</t>
  </si>
  <si>
    <t>4.33kg</t>
  </si>
  <si>
    <t>Nvidia GeForce GTX1080</t>
  </si>
  <si>
    <t>Nvidia GeForce GTX1050 Ti</t>
  </si>
  <si>
    <t>Windows 7</t>
  </si>
  <si>
    <t>Nvidia GeForce GTX 960M</t>
  </si>
  <si>
    <t>1.93kg</t>
  </si>
  <si>
    <t>1.87kg</t>
  </si>
  <si>
    <t>IPS Panel Quad HD+ 3200x1800</t>
  </si>
  <si>
    <t>AMD E-Series 7110 1.8GHz</t>
  </si>
  <si>
    <t>AMD Radeon R2 Graphics</t>
  </si>
  <si>
    <t>2.63kg</t>
  </si>
  <si>
    <t>Intel Celeron Dual Core N3350 2.0GHz</t>
  </si>
  <si>
    <t>IPS Panel Quad HD+ / Touchscreen 3200x1800</t>
  </si>
  <si>
    <t>Nvidia Quadro M620M</t>
  </si>
  <si>
    <t>3.4kg</t>
  </si>
  <si>
    <t>3.14kg</t>
  </si>
  <si>
    <t>1.94kg</t>
  </si>
  <si>
    <t>AMD A9-Series A9-9420 3GHz</t>
  </si>
  <si>
    <t>1.24kg</t>
  </si>
  <si>
    <t>Intel Core i7 6820HK 2.7GHz</t>
  </si>
  <si>
    <t>4.6kg</t>
  </si>
  <si>
    <t>4.5kg</t>
  </si>
  <si>
    <t>8.4kg</t>
  </si>
  <si>
    <t>2.73kg</t>
  </si>
  <si>
    <t>Intel Core M 7Y30 1.0GHz</t>
  </si>
  <si>
    <t>1.39kg</t>
  </si>
  <si>
    <t>2.29kg</t>
  </si>
  <si>
    <t>Nvidia GeForce GTX 970M</t>
  </si>
  <si>
    <t>Intel Xeon E3-1535M v6 3.1GHz</t>
  </si>
  <si>
    <t>Nvidia GeForce GTX 960&lt;U+039C&gt;</t>
  </si>
  <si>
    <t>2.59kg</t>
  </si>
  <si>
    <t>2.94kg</t>
  </si>
  <si>
    <t>IPS Panel Touchscreen 1366x768</t>
  </si>
  <si>
    <t>Intel Celeron Quad Core N3160 1.6GHz</t>
  </si>
  <si>
    <t>Fujitsu</t>
  </si>
  <si>
    <t>11.1kg</t>
  </si>
  <si>
    <t>1.14kg</t>
  </si>
  <si>
    <t>Intel Graphics 620</t>
  </si>
  <si>
    <t>3.8kg</t>
  </si>
  <si>
    <t>6.2kg</t>
  </si>
  <si>
    <t>Nvidia GeForce GTX 960</t>
  </si>
  <si>
    <t>3.31kg</t>
  </si>
  <si>
    <t>Intel Core i5 6300U 2.4GHz</t>
  </si>
  <si>
    <t>1920x1080</t>
  </si>
  <si>
    <t>Intel Core i3 6100U 2.1GHz</t>
  </si>
  <si>
    <t>AMD E-Series E2-9000 2.2GHz</t>
  </si>
  <si>
    <t>LG</t>
  </si>
  <si>
    <t>1.09kg</t>
  </si>
  <si>
    <t>3.21kg</t>
  </si>
  <si>
    <t>AMD Radeon R5 520</t>
  </si>
  <si>
    <t>1.19kg</t>
  </si>
  <si>
    <t>AMD Radeon R7 M440</t>
  </si>
  <si>
    <t>Intel Celeron Dual Core N3050 1.6GHz</t>
  </si>
  <si>
    <t>Intel Core M M3-6Y30 0.9GHz</t>
  </si>
  <si>
    <t>AMD A9-Series 9420 2.9GHz</t>
  </si>
  <si>
    <t>AMD Radeon R7</t>
  </si>
  <si>
    <t>1TB HDD +  1TB HDD</t>
  </si>
  <si>
    <t>1GB</t>
  </si>
  <si>
    <t>Nvidia Quadro M520M</t>
  </si>
  <si>
    <t>Intel Core i5 6300HQ 2.3GHz</t>
  </si>
  <si>
    <t>1.98kg</t>
  </si>
  <si>
    <t>AMD A6-Series 7310 2GHz</t>
  </si>
  <si>
    <t>IPS Panel Full HD 1920x1200</t>
  </si>
  <si>
    <t>Intel Atom Z8350 1.92GHz</t>
  </si>
  <si>
    <t>32GB HDD</t>
  </si>
  <si>
    <t>1.17kg</t>
  </si>
  <si>
    <t>1TB SSD +  1TB HDD</t>
  </si>
  <si>
    <t>4.36kg</t>
  </si>
  <si>
    <t>1.71kg</t>
  </si>
  <si>
    <t>2.32kg</t>
  </si>
  <si>
    <t>4.2kg</t>
  </si>
  <si>
    <t>Nvidia Quadro M2200</t>
  </si>
  <si>
    <t>1.55kg</t>
  </si>
  <si>
    <t>0.81kg</t>
  </si>
  <si>
    <t>Intel Xeon E3-1535M v5 2.9GHz</t>
  </si>
  <si>
    <t>Nvidia Quadro M2000M</t>
  </si>
  <si>
    <t>Intel Core i5 6260U 1.8GHz</t>
  </si>
  <si>
    <t>Intel HD Graphics 540</t>
  </si>
  <si>
    <t>Nvidia Quadro M1000M</t>
  </si>
  <si>
    <t>1.18kg</t>
  </si>
  <si>
    <t>IPS Panel Touchscreen / 4K Ultra HD 3840x2160</t>
  </si>
  <si>
    <t>2.72kg</t>
  </si>
  <si>
    <t>1.31kg</t>
  </si>
  <si>
    <t>AMD Radeon 540</t>
  </si>
  <si>
    <t>Intel Pentium Dual Core N4200 1.1GHz</t>
  </si>
  <si>
    <t>Nvidia GeForce GTX 1070M</t>
  </si>
  <si>
    <t>Intel Celeron Quad Core N3710 1.6GHz</t>
  </si>
  <si>
    <t>Nvidia GeForce GTX1060</t>
  </si>
  <si>
    <t>Intel Core M 1.2GHz</t>
  </si>
  <si>
    <t>512GB Flash Storage</t>
  </si>
  <si>
    <t>Intel HD Graphics 5300</t>
  </si>
  <si>
    <t>0.920kg</t>
  </si>
  <si>
    <t>IPS Panel Touchscreen 2560x1440</t>
  </si>
  <si>
    <t>AMD Radeon R5 M420X</t>
  </si>
  <si>
    <t>AMD A12-Series 9700P 2.5GHz</t>
  </si>
  <si>
    <t>AMD Radeon R7 Graphics</t>
  </si>
  <si>
    <t>3.74kg</t>
  </si>
  <si>
    <t>Intel Core i7 7500U 2.5GHz</t>
  </si>
  <si>
    <t>1.76kg</t>
  </si>
  <si>
    <t>Intel Pentium Dual Core 4405U 2.1GHz</t>
  </si>
  <si>
    <t>Touchscreen / Full HD 1920x1080</t>
  </si>
  <si>
    <t>Nvidia GeForce 920</t>
  </si>
  <si>
    <t>128GB HDD</t>
  </si>
  <si>
    <t>1.54kg</t>
  </si>
  <si>
    <t>Nvidia GeForce 940M</t>
  </si>
  <si>
    <t>2.83kg</t>
  </si>
  <si>
    <t>Nvidia GeForce GTX 930MX</t>
  </si>
  <si>
    <t>AMD Radeon R7 M465</t>
  </si>
  <si>
    <t>2.07kg</t>
  </si>
  <si>
    <t>2.38kg</t>
  </si>
  <si>
    <t>AMD A4-Series 7210 2.2GHz</t>
  </si>
  <si>
    <t>AMD Radeon R3</t>
  </si>
  <si>
    <t>Nvidia GeForce GTX 1050Ti</t>
  </si>
  <si>
    <t>3.58kg</t>
  </si>
  <si>
    <t>1.08kg</t>
  </si>
  <si>
    <t>2.20kg</t>
  </si>
  <si>
    <t>0.98kg</t>
  </si>
  <si>
    <t>240GB SSD</t>
  </si>
  <si>
    <t>AMD Radeon R7 M365X</t>
  </si>
  <si>
    <t>Intel Core i7 6560U 2.2GHz</t>
  </si>
  <si>
    <t>2.75kg</t>
  </si>
  <si>
    <t>Intel Core M m7-6Y75 1.2GHz</t>
  </si>
  <si>
    <t>AMD FX 8800P 2.1GHz</t>
  </si>
  <si>
    <t>AMD Radeon R9 M385</t>
  </si>
  <si>
    <t>8GB SSD</t>
  </si>
  <si>
    <t>Intel Core M M7-6Y75 1.2GHz</t>
  </si>
  <si>
    <t>Quad HD+ 3200x1800</t>
  </si>
  <si>
    <t>Intel Core i5 7200U 2.50GHz</t>
  </si>
  <si>
    <t>Intel Core i5 7200U 2.70GHz</t>
  </si>
  <si>
    <t>508GB Hybrid</t>
  </si>
  <si>
    <t>1.70kg</t>
  </si>
  <si>
    <t>2.99kg</t>
  </si>
  <si>
    <t xml:space="preserve">Intel HD Graphics 620 </t>
  </si>
  <si>
    <t>1.11kg</t>
  </si>
  <si>
    <t>Nvidia Quadro 3000M</t>
  </si>
  <si>
    <t>2.09kg</t>
  </si>
  <si>
    <t>Intel Atom X5-Z8350 1.44GHz</t>
  </si>
  <si>
    <t>Intel Core i5 7200U 2.7GHz</t>
  </si>
  <si>
    <t>4kg</t>
  </si>
  <si>
    <t xml:space="preserve">Nvidia GeForce GTX 980 </t>
  </si>
  <si>
    <t>Intel Core M 1.1GHz</t>
  </si>
  <si>
    <t>1.0TB HDD</t>
  </si>
  <si>
    <t>AMD Radeon R5 M330</t>
  </si>
  <si>
    <t>3.0kg</t>
  </si>
  <si>
    <t>0.99kg</t>
  </si>
  <si>
    <t>512GB SSD +  1.0TB Hybrid</t>
  </si>
  <si>
    <t>IPS Panel Touchscreen 1920x1200</t>
  </si>
  <si>
    <t>Intel Atom x5-Z8550 1.44GHz</t>
  </si>
  <si>
    <t>0.69kg</t>
  </si>
  <si>
    <t>AMD FirePro W4190M</t>
  </si>
  <si>
    <t>Intel Pentium Dual Core 4405Y 1.5GHz</t>
  </si>
  <si>
    <t>Intel Pentium Quad Core N3700 1.6GHz</t>
  </si>
  <si>
    <t>AMD FirePro W6150M</t>
  </si>
  <si>
    <t>Intel Core M 6Y54 1.1GHz</t>
  </si>
  <si>
    <t>AMD Radeon R5 M315</t>
  </si>
  <si>
    <t>Android</t>
  </si>
  <si>
    <t>256GB SSD +  1.0TB Hybrid</t>
  </si>
  <si>
    <t>Touchscreen / 4K Ultra HD 3840x2160</t>
  </si>
  <si>
    <t>3.52kg</t>
  </si>
  <si>
    <t>Nvidia Quadro M500M</t>
  </si>
  <si>
    <t>AMD Radeon R7 M360</t>
  </si>
  <si>
    <t>Nvidia Quadro M3000M</t>
  </si>
  <si>
    <t>Intel Core i7 6500U 2.50GHz</t>
  </si>
  <si>
    <t>Nvidia GeForce 960M</t>
  </si>
  <si>
    <t>Intel Celeron Dual Core N3350 2GHz</t>
  </si>
  <si>
    <t>2.591kg</t>
  </si>
  <si>
    <t>IPS Panel Touchscreen 2400x1600</t>
  </si>
  <si>
    <t>Samsung Cortex A72&amp;A53 2.0GHz</t>
  </si>
  <si>
    <t>ARM Mali T860 MP4</t>
  </si>
  <si>
    <t>2.21kg</t>
  </si>
  <si>
    <t>AMD E-Series 9000 2.2GHz</t>
  </si>
  <si>
    <t>3.3kg</t>
  </si>
  <si>
    <t>2.191kg</t>
  </si>
  <si>
    <t>2.34kg</t>
  </si>
  <si>
    <t>4.0kg</t>
  </si>
  <si>
    <t>Intel Core M 6Y30 0.9GHz</t>
  </si>
  <si>
    <t>AMD A9-Series 9410 2.9GHz</t>
  </si>
  <si>
    <t>Questions</t>
  </si>
  <si>
    <t>Sale Date</t>
  </si>
  <si>
    <t>2015-11-23</t>
  </si>
  <si>
    <t>2015-09-27</t>
  </si>
  <si>
    <t>2. Show the monthly sales of Company X</t>
  </si>
  <si>
    <t>4. Average weight per laptop brand</t>
  </si>
  <si>
    <t>3. Breakdown of sales per CPU brand and Operating System installed</t>
  </si>
  <si>
    <t>Data Source: https://www.kaggle.com/datasets/ehtishamsadiq/uncleaned-laptop-price-dataset</t>
  </si>
  <si>
    <t>Data Source: https://github.com/mochen862/power-query-data-cleaning/blob/main/Uncleaned_DS_jobs.csv</t>
  </si>
  <si>
    <t xml:space="preserve">Task: </t>
  </si>
  <si>
    <t>1. Salary by role type</t>
  </si>
  <si>
    <t>2. Salary by State</t>
  </si>
  <si>
    <t>1. Which Laptop brand was sold the most by Company X? How much was the total?</t>
  </si>
  <si>
    <t>Leonvo</t>
  </si>
  <si>
    <t>Useful for basic forecasting in time series data.</t>
  </si>
  <si>
    <t>=FORECAST.LINEAR(x, known_y's, known_x's)</t>
  </si>
  <si>
    <t>Useful for understanding how two variables vary together.</t>
  </si>
  <si>
    <t xml:space="preserve"> =COVAR.P(array1, array2)</t>
  </si>
  <si>
    <t>Useful for analyzing relationships between variables.</t>
  </si>
  <si>
    <t>=CORREL(array1, array2)</t>
  </si>
  <si>
    <t xml:space="preserve">Useful for advanced linear algebra calculations. </t>
  </si>
  <si>
    <t>=MMULT(array1, array2)</t>
  </si>
  <si>
    <t xml:space="preserve">Useful for weighted averages or dot products. </t>
  </si>
  <si>
    <t>=SUMPRODUCT(array1, [array2], …)</t>
  </si>
  <si>
    <t xml:space="preserve">Can rank in ascending or descending order. </t>
  </si>
  <si>
    <t>=RANK.EQ(number, ref, [order])</t>
  </si>
  <si>
    <t xml:space="preserve">Useful for setting thresholds or benchmarks. </t>
  </si>
  <si>
    <t>=PERCENTILE(array, k)</t>
  </si>
  <si>
    <t xml:space="preserve">Useful for understanding data distribution. </t>
  </si>
  <si>
    <t>=QUARTILE(array, quart)</t>
  </si>
  <si>
    <r>
      <t xml:space="preserve">Often used alongside </t>
    </r>
    <r>
      <rPr>
        <sz val="10"/>
        <color theme="1"/>
        <rFont val="Arial Unicode MS"/>
        <family val="2"/>
      </rPr>
      <t>STDEV.P</t>
    </r>
    <r>
      <rPr>
        <sz val="12"/>
        <color theme="1"/>
        <rFont val="Aptos Narrow"/>
        <family val="2"/>
        <scheme val="minor"/>
      </rPr>
      <t xml:space="preserve">. </t>
    </r>
  </si>
  <si>
    <t>=VAR.P(number1, [number2], …)</t>
  </si>
  <si>
    <t xml:space="preserve">Useful for measuring data variability. </t>
  </si>
  <si>
    <t>=STDEV.P(number1, [number2], …)</t>
  </si>
  <si>
    <t xml:space="preserve">Useful for identifying common patterns. </t>
  </si>
  <si>
    <t>=MODE.SNGL(number1, [number2], …)</t>
  </si>
  <si>
    <r>
      <t xml:space="preserve">Robust to outliers compared to </t>
    </r>
    <r>
      <rPr>
        <sz val="10"/>
        <color theme="1"/>
        <rFont val="Arial Unicode MS"/>
        <family val="2"/>
      </rPr>
      <t>AVERAGE</t>
    </r>
    <r>
      <rPr>
        <sz val="12"/>
        <color theme="1"/>
        <rFont val="Aptos Narrow"/>
        <family val="2"/>
        <scheme val="minor"/>
      </rPr>
      <t xml:space="preserve">. </t>
    </r>
  </si>
  <si>
    <t>=MEDIAN(number1, [number2], …)</t>
  </si>
  <si>
    <t xml:space="preserve">Commonly used for summary statistics. </t>
  </si>
  <si>
    <t>=AVERAGE(number1, [number2], …)</t>
  </si>
  <si>
    <t xml:space="preserve">Useful for reordering data dynamically. </t>
  </si>
  <si>
    <t>=SORT(array, [sort_index], [sort_order], [by_col])</t>
  </si>
  <si>
    <t xml:space="preserve">Ideal for creating dynamic views of data. </t>
  </si>
  <si>
    <t>=FILTER(array, include, [if_empty])</t>
  </si>
  <si>
    <t>Useful for deduplication or summarizing categories.</t>
  </si>
  <si>
    <t xml:space="preserve"> =UNIQUE(array, [by_col], [exactly_once])</t>
  </si>
  <si>
    <r>
      <t xml:space="preserve">Commonly used with </t>
    </r>
    <r>
      <rPr>
        <sz val="10"/>
        <color theme="1"/>
        <rFont val="Arial Unicode MS"/>
        <family val="2"/>
      </rPr>
      <t>INDEX</t>
    </r>
    <r>
      <rPr>
        <sz val="12"/>
        <color theme="1"/>
        <rFont val="Aptos Narrow"/>
        <family val="2"/>
        <scheme val="minor"/>
      </rPr>
      <t xml:space="preserve"> for dynamic lookups. </t>
    </r>
  </si>
  <si>
    <t>=MATCH(lookup_value, lookup_array, [match_type])</t>
  </si>
  <si>
    <r>
      <t xml:space="preserve">Often paired with </t>
    </r>
    <r>
      <rPr>
        <sz val="10"/>
        <color theme="1"/>
        <rFont val="Arial Unicode MS"/>
        <family val="2"/>
      </rPr>
      <t>MATCH</t>
    </r>
    <r>
      <rPr>
        <sz val="12"/>
        <color theme="1"/>
        <rFont val="Aptos Narrow"/>
        <family val="2"/>
        <scheme val="minor"/>
      </rPr>
      <t xml:space="preserve"> for advanced lookups. </t>
    </r>
  </si>
  <si>
    <t>=INDEX(array, row_num, [column_num])</t>
  </si>
  <si>
    <r>
      <t xml:space="preserve">More powerful and flexible than </t>
    </r>
    <r>
      <rPr>
        <sz val="10"/>
        <color theme="1"/>
        <rFont val="Arial Unicode MS"/>
        <family val="2"/>
      </rPr>
      <t>VLOOKUP</t>
    </r>
    <r>
      <rPr>
        <sz val="12"/>
        <color theme="1"/>
        <rFont val="Aptos Narrow"/>
        <family val="2"/>
        <scheme val="minor"/>
      </rPr>
      <t xml:space="preserve">. </t>
    </r>
  </si>
  <si>
    <t>=XLOOKUP(lookup_value, lookup_array, return_array, [if_not_found], [match_mode], [search_mode])</t>
  </si>
  <si>
    <t xml:space="preserve">Useful for calculating age or duration. </t>
  </si>
  <si>
    <t>=DATEDIF(start_date, end_date, unit)</t>
  </si>
  <si>
    <t xml:space="preserve">Useful for creating custom date or number formats. </t>
  </si>
  <si>
    <t>=TEXT(value, format_text)</t>
  </si>
  <si>
    <t>Useful for pinpointing specific days in a dataset.</t>
  </si>
  <si>
    <t>=DAY(serial_number)</t>
  </si>
  <si>
    <t>Useful for time series analysis or seasonal trends.</t>
  </si>
  <si>
    <t>=MONTH(serial_number)</t>
  </si>
  <si>
    <t>remove blanks</t>
  </si>
  <si>
    <t xml:space="preserve">convert date </t>
  </si>
  <si>
    <t>CPU brand</t>
  </si>
  <si>
    <t>weight</t>
  </si>
  <si>
    <t>get CPU brand</t>
  </si>
  <si>
    <t>get weight without units</t>
  </si>
  <si>
    <t>extract year and month from sale date</t>
  </si>
  <si>
    <t>sale_yr</t>
  </si>
  <si>
    <t>sale_mo</t>
  </si>
  <si>
    <t>get unique laptop brands &gt;&gt; correct spelling</t>
  </si>
  <si>
    <t>comp_brand</t>
  </si>
  <si>
    <t>1. Which Laptop brand was sold the most by Company X? How much was the total sales?</t>
  </si>
  <si>
    <t>check prices for outliers &gt;&gt; flag those, correct/ammend if you can extract historical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</si>
</sst>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2" x14ac:knownFonts="1">
    <font>
      <sz val="12"/>
      <color theme="1"/>
      <name val="Aptos Narrow"/>
      <family val="2"/>
      <scheme val="minor"/>
    </font>
    <font>
      <sz val="12"/>
      <color theme="1"/>
      <name val="Aptos Narrow"/>
      <family val="2"/>
      <scheme val="minor"/>
    </font>
    <font>
      <b/>
      <sz val="12"/>
      <color theme="1"/>
      <name val="Aptos Narrow"/>
      <family val="2"/>
      <scheme val="minor"/>
    </font>
    <font>
      <sz val="10"/>
      <color theme="1"/>
      <name val="Arial Unicode MS"/>
      <family val="2"/>
    </font>
    <font>
      <b/>
      <sz val="22"/>
      <color theme="1"/>
      <name val="Aptos Narrow"/>
      <family val="2"/>
      <scheme val="minor"/>
    </font>
    <font>
      <sz val="22"/>
      <color theme="1"/>
      <name val="Aptos Narrow"/>
      <family val="2"/>
      <scheme val="minor"/>
    </font>
    <font>
      <sz val="22"/>
      <color theme="1"/>
      <name val="Arial Unicode MS"/>
      <family val="2"/>
    </font>
    <font>
      <sz val="12"/>
      <color rgb="FF0432FF"/>
      <name val="Aptos Narrow"/>
      <family val="2"/>
      <scheme val="minor"/>
    </font>
    <font>
      <b/>
      <sz val="12"/>
      <color theme="1"/>
      <name val="Aptos Narrow"/>
      <scheme val="minor"/>
    </font>
    <font>
      <u/>
      <sz val="12"/>
      <color theme="10"/>
      <name val="Aptos Narrow"/>
      <family val="2"/>
      <scheme val="minor"/>
    </font>
    <font>
      <b/>
      <sz val="13.5"/>
      <color theme="1"/>
      <name val="Aptos Narrow"/>
      <family val="2"/>
      <scheme val="minor"/>
    </font>
    <font>
      <sz val="12"/>
      <color theme="1"/>
      <name val="Aptos Narrow"/>
      <scheme val="minor"/>
    </font>
  </fonts>
  <fills count="4">
    <fill>
      <patternFill patternType="none"/>
    </fill>
    <fill>
      <patternFill patternType="gray125"/>
    </fill>
    <fill>
      <patternFill patternType="solid">
        <fgColor rgb="FFFFFF00"/>
        <bgColor indexed="64"/>
      </patternFill>
    </fill>
    <fill>
      <patternFill patternType="solid">
        <fgColor theme="0" tint="-0.249977111117893"/>
        <bgColor indexed="64"/>
      </patternFill>
    </fill>
  </fills>
  <borders count="2">
    <border>
      <left/>
      <right/>
      <top/>
      <bottom/>
      <diagonal/>
    </border>
    <border>
      <left/>
      <right/>
      <top/>
      <bottom style="thin">
        <color indexed="64"/>
      </bottom>
      <diagonal/>
    </border>
  </borders>
  <cellStyleXfs count="3">
    <xf numFmtId="0" fontId="0" fillId="0" borderId="0"/>
    <xf numFmtId="43" fontId="1" fillId="0" borderId="0" applyFont="0" applyFill="0" applyBorder="0" applyAlignment="0" applyProtection="0"/>
    <xf numFmtId="0" fontId="9" fillId="0" borderId="0" applyNumberFormat="0" applyFill="0" applyBorder="0" applyAlignment="0" applyProtection="0"/>
  </cellStyleXfs>
  <cellXfs count="23">
    <xf numFmtId="0" fontId="0" fillId="0" borderId="0" xfId="0"/>
    <xf numFmtId="0" fontId="0" fillId="0" borderId="1" xfId="0" applyBorder="1"/>
    <xf numFmtId="0" fontId="2" fillId="0" borderId="0" xfId="0" applyFont="1"/>
    <xf numFmtId="0" fontId="4" fillId="0" borderId="0" xfId="0" applyFont="1"/>
    <xf numFmtId="0" fontId="5" fillId="0" borderId="0" xfId="0" applyFont="1"/>
    <xf numFmtId="0" fontId="6" fillId="0" borderId="0" xfId="0" applyFont="1"/>
    <xf numFmtId="0" fontId="0" fillId="0" borderId="0" xfId="0" quotePrefix="1"/>
    <xf numFmtId="0" fontId="7" fillId="2" borderId="0" xfId="0" applyFont="1" applyFill="1"/>
    <xf numFmtId="0" fontId="0" fillId="3" borderId="0" xfId="0" applyFill="1" applyAlignment="1">
      <alignment horizontal="center"/>
    </xf>
    <xf numFmtId="0" fontId="8" fillId="0" borderId="0" xfId="0" applyFont="1"/>
    <xf numFmtId="0" fontId="9" fillId="0" borderId="0" xfId="2"/>
    <xf numFmtId="0" fontId="0" fillId="0" borderId="0" xfId="0" applyAlignment="1">
      <alignment wrapText="1"/>
    </xf>
    <xf numFmtId="0" fontId="10" fillId="0" borderId="0" xfId="0" applyFont="1"/>
    <xf numFmtId="0" fontId="11" fillId="0" borderId="0" xfId="0" quotePrefix="1" applyFont="1"/>
    <xf numFmtId="0" fontId="9" fillId="0" borderId="0" xfId="2" applyFill="1"/>
    <xf numFmtId="14" fontId="0" fillId="0" borderId="0" xfId="0" applyNumberFormat="1"/>
    <xf numFmtId="0" fontId="7" fillId="0" borderId="0" xfId="0" applyFont="1"/>
    <xf numFmtId="0" fontId="7" fillId="0" borderId="0" xfId="0" applyFont="1" applyAlignment="1">
      <alignment wrapText="1"/>
    </xf>
    <xf numFmtId="43" fontId="0" fillId="0" borderId="0" xfId="1" applyFont="1"/>
    <xf numFmtId="0" fontId="0" fillId="0" borderId="0" xfId="0" applyFill="1" applyBorder="1"/>
    <xf numFmtId="0" fontId="0" fillId="0" borderId="0" xfId="0" quotePrefix="1" applyNumberFormat="1" applyAlignment="1">
      <alignment horizontal="right"/>
    </xf>
    <xf numFmtId="0" fontId="0" fillId="0" borderId="0" xfId="0" quotePrefix="1" applyNumberFormat="1"/>
    <xf numFmtId="0" fontId="7" fillId="0" borderId="0" xfId="0" applyNumberFormat="1" applyFont="1"/>
  </cellXfs>
  <cellStyles count="3">
    <cellStyle name="Comma" xfId="1" builtinId="3"/>
    <cellStyle name="Hyperlink" xfId="2" builtinId="8"/>
    <cellStyle name="Normal" xfId="0" builtinId="0"/>
  </cellStyles>
  <dxfs count="0"/>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hyperlink" Target="mailto:alice.j@outlook.com" TargetMode="External"/><Relationship Id="rId2" Type="http://schemas.openxmlformats.org/officeDocument/2006/relationships/hyperlink" Target="mailto:jane.smith@yahoo.com" TargetMode="External"/><Relationship Id="rId1" Type="http://schemas.openxmlformats.org/officeDocument/2006/relationships/hyperlink" Target="mailto:john.doe@gmail.com" TargetMode="External"/><Relationship Id="rId4" Type="http://schemas.openxmlformats.org/officeDocument/2006/relationships/hyperlink" Target="mailto:c.wilson@e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BDCA1-1F7B-5249-A746-C3CB3E78D935}">
  <sheetPr codeName="Sheet1"/>
  <dimension ref="A1:D23"/>
  <sheetViews>
    <sheetView workbookViewId="0"/>
  </sheetViews>
  <sheetFormatPr baseColWidth="10" defaultRowHeight="29" x14ac:dyDescent="0.35"/>
  <cols>
    <col min="1" max="1" width="51.6640625" style="4" bestFit="1" customWidth="1"/>
    <col min="2" max="2" width="31.6640625" style="4" bestFit="1" customWidth="1"/>
    <col min="3" max="3" width="48.33203125" style="4" bestFit="1" customWidth="1"/>
    <col min="4" max="4" width="49.1640625" style="4" bestFit="1" customWidth="1"/>
    <col min="5" max="16384" width="10.83203125" style="4"/>
  </cols>
  <sheetData>
    <row r="1" spans="1:4" x14ac:dyDescent="0.35">
      <c r="A1" s="3" t="s">
        <v>0</v>
      </c>
      <c r="B1" s="3" t="s">
        <v>1</v>
      </c>
      <c r="C1" s="3" t="s">
        <v>2</v>
      </c>
      <c r="D1" s="3" t="s">
        <v>3</v>
      </c>
    </row>
    <row r="2" spans="1:4" ht="33" x14ac:dyDescent="0.45">
      <c r="A2" s="4" t="s">
        <v>4</v>
      </c>
      <c r="B2" s="5" t="s">
        <v>5</v>
      </c>
      <c r="C2" s="5" t="s">
        <v>6</v>
      </c>
      <c r="D2" s="4" t="s">
        <v>7</v>
      </c>
    </row>
    <row r="3" spans="1:4" ht="33" x14ac:dyDescent="0.45">
      <c r="A3" s="4" t="s">
        <v>8</v>
      </c>
      <c r="B3" s="5" t="s">
        <v>9</v>
      </c>
      <c r="C3" s="5" t="s">
        <v>10</v>
      </c>
      <c r="D3" s="4" t="s">
        <v>7</v>
      </c>
    </row>
    <row r="4" spans="1:4" ht="33" x14ac:dyDescent="0.45">
      <c r="A4" s="4" t="s">
        <v>11</v>
      </c>
      <c r="B4" s="5" t="s">
        <v>12</v>
      </c>
      <c r="C4" s="5" t="s">
        <v>13</v>
      </c>
      <c r="D4" s="4" t="s">
        <v>7</v>
      </c>
    </row>
    <row r="5" spans="1:4" ht="33" x14ac:dyDescent="0.45">
      <c r="A5" s="4" t="s">
        <v>14</v>
      </c>
      <c r="B5" s="5" t="s">
        <v>15</v>
      </c>
      <c r="C5" s="5" t="s">
        <v>16</v>
      </c>
      <c r="D5" s="4" t="s">
        <v>7</v>
      </c>
    </row>
    <row r="6" spans="1:4" ht="33" x14ac:dyDescent="0.45">
      <c r="A6" s="4" t="s">
        <v>17</v>
      </c>
      <c r="B6" s="5" t="s">
        <v>18</v>
      </c>
      <c r="C6" s="5" t="s">
        <v>19</v>
      </c>
      <c r="D6" s="4" t="s">
        <v>7</v>
      </c>
    </row>
    <row r="7" spans="1:4" ht="33" x14ac:dyDescent="0.45">
      <c r="A7" s="4" t="s">
        <v>20</v>
      </c>
      <c r="B7" s="5" t="s">
        <v>21</v>
      </c>
      <c r="C7" s="5" t="s">
        <v>22</v>
      </c>
      <c r="D7" s="4" t="s">
        <v>7</v>
      </c>
    </row>
    <row r="8" spans="1:4" ht="33" x14ac:dyDescent="0.45">
      <c r="A8" s="4" t="s">
        <v>23</v>
      </c>
      <c r="B8" s="5" t="s">
        <v>24</v>
      </c>
      <c r="C8" s="5" t="s">
        <v>182</v>
      </c>
      <c r="D8" s="4" t="s">
        <v>7</v>
      </c>
    </row>
    <row r="9" spans="1:4" ht="33" x14ac:dyDescent="0.45">
      <c r="A9" s="4" t="s">
        <v>25</v>
      </c>
      <c r="B9" s="5" t="s">
        <v>26</v>
      </c>
      <c r="C9" s="5" t="s">
        <v>26</v>
      </c>
      <c r="D9" s="4" t="s">
        <v>7</v>
      </c>
    </row>
    <row r="10" spans="1:4" ht="33" x14ac:dyDescent="0.45">
      <c r="A10" s="4" t="s">
        <v>27</v>
      </c>
      <c r="B10" s="5" t="s">
        <v>28</v>
      </c>
      <c r="C10" s="5"/>
      <c r="D10" s="5"/>
    </row>
    <row r="11" spans="1:4" ht="33" x14ac:dyDescent="0.45">
      <c r="A11" s="4" t="s">
        <v>29</v>
      </c>
      <c r="B11" s="5" t="s">
        <v>30</v>
      </c>
      <c r="C11" s="5"/>
      <c r="D11" s="5"/>
    </row>
    <row r="12" spans="1:4" ht="33" x14ac:dyDescent="0.45">
      <c r="A12" s="4" t="s">
        <v>31</v>
      </c>
      <c r="B12" s="5" t="s">
        <v>32</v>
      </c>
      <c r="C12" s="5" t="s">
        <v>32</v>
      </c>
      <c r="D12" s="4" t="s">
        <v>7</v>
      </c>
    </row>
    <row r="13" spans="1:4" ht="33" x14ac:dyDescent="0.45">
      <c r="A13" s="4" t="s">
        <v>34</v>
      </c>
      <c r="B13" s="5" t="s">
        <v>35</v>
      </c>
      <c r="C13" s="5" t="s">
        <v>33</v>
      </c>
      <c r="D13" s="4" t="s">
        <v>7</v>
      </c>
    </row>
    <row r="14" spans="1:4" ht="33" x14ac:dyDescent="0.45">
      <c r="A14" s="4" t="s">
        <v>36</v>
      </c>
      <c r="B14" s="5" t="s">
        <v>37</v>
      </c>
      <c r="C14" s="5" t="s">
        <v>37</v>
      </c>
      <c r="D14" s="4" t="s">
        <v>7</v>
      </c>
    </row>
    <row r="15" spans="1:4" ht="33" x14ac:dyDescent="0.45">
      <c r="A15" s="4" t="s">
        <v>38</v>
      </c>
      <c r="B15" s="5" t="s">
        <v>39</v>
      </c>
      <c r="C15" s="5" t="s">
        <v>40</v>
      </c>
      <c r="D15" s="4" t="s">
        <v>7</v>
      </c>
    </row>
    <row r="16" spans="1:4" ht="33" x14ac:dyDescent="0.45">
      <c r="A16" s="4" t="s">
        <v>41</v>
      </c>
      <c r="B16" s="5" t="s">
        <v>42</v>
      </c>
      <c r="C16" s="5" t="s">
        <v>43</v>
      </c>
      <c r="D16" s="4" t="s">
        <v>7</v>
      </c>
    </row>
    <row r="17" spans="1:4" ht="33" x14ac:dyDescent="0.45">
      <c r="A17" s="4" t="s">
        <v>44</v>
      </c>
      <c r="B17" s="5" t="s">
        <v>45</v>
      </c>
      <c r="C17" s="5" t="s">
        <v>45</v>
      </c>
      <c r="D17" s="4" t="s">
        <v>7</v>
      </c>
    </row>
    <row r="18" spans="1:4" ht="33" x14ac:dyDescent="0.45">
      <c r="A18" s="4" t="s">
        <v>46</v>
      </c>
      <c r="B18" s="5" t="s">
        <v>47</v>
      </c>
      <c r="C18" s="5" t="s">
        <v>48</v>
      </c>
      <c r="D18" s="4" t="s">
        <v>7</v>
      </c>
    </row>
    <row r="19" spans="1:4" ht="33" x14ac:dyDescent="0.45">
      <c r="A19" s="4" t="s">
        <v>49</v>
      </c>
      <c r="B19" s="5" t="s">
        <v>50</v>
      </c>
      <c r="C19" s="5" t="s">
        <v>51</v>
      </c>
      <c r="D19" s="4" t="s">
        <v>7</v>
      </c>
    </row>
    <row r="20" spans="1:4" ht="33" x14ac:dyDescent="0.45">
      <c r="A20" s="4" t="s">
        <v>52</v>
      </c>
      <c r="B20" s="5" t="s">
        <v>53</v>
      </c>
      <c r="C20" s="5" t="s">
        <v>54</v>
      </c>
      <c r="D20" s="4" t="s">
        <v>7</v>
      </c>
    </row>
    <row r="21" spans="1:4" ht="33" x14ac:dyDescent="0.45">
      <c r="A21" s="4" t="s">
        <v>55</v>
      </c>
      <c r="B21" s="5" t="s">
        <v>56</v>
      </c>
      <c r="C21" s="5" t="s">
        <v>57</v>
      </c>
      <c r="D21" s="4" t="s">
        <v>7</v>
      </c>
    </row>
    <row r="22" spans="1:4" ht="33" x14ac:dyDescent="0.45">
      <c r="A22" s="4" t="s">
        <v>58</v>
      </c>
      <c r="B22" s="5" t="s">
        <v>59</v>
      </c>
      <c r="C22" s="5" t="s">
        <v>185</v>
      </c>
      <c r="D22" s="4" t="s">
        <v>7</v>
      </c>
    </row>
    <row r="23" spans="1:4" ht="33" x14ac:dyDescent="0.45">
      <c r="A23" s="4" t="s">
        <v>183</v>
      </c>
      <c r="B23" s="5" t="s">
        <v>184</v>
      </c>
      <c r="C23" s="5" t="s">
        <v>186</v>
      </c>
      <c r="D23" s="4"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32154-7646-0F41-9939-6C9820D5FCF2}">
  <sheetPr codeName="Sheet3"/>
  <dimension ref="A1:O194"/>
  <sheetViews>
    <sheetView topLeftCell="A7" zoomScale="215" zoomScaleNormal="215" workbookViewId="0">
      <pane ySplit="8" topLeftCell="A15" activePane="bottomLeft" state="frozen"/>
      <selection activeCell="A7" sqref="A7"/>
      <selection pane="bottomLeft" activeCell="F11" sqref="F11"/>
    </sheetView>
  </sheetViews>
  <sheetFormatPr baseColWidth="10" defaultRowHeight="16" outlineLevelRow="1" x14ac:dyDescent="0.2"/>
  <cols>
    <col min="1" max="4" width="17.6640625" customWidth="1"/>
    <col min="5" max="5" width="10.1640625" customWidth="1"/>
  </cols>
  <sheetData>
    <row r="1" spans="1:15" outlineLevel="1" x14ac:dyDescent="0.2"/>
    <row r="2" spans="1:15" outlineLevel="1" x14ac:dyDescent="0.2">
      <c r="A2" s="9" t="s">
        <v>66</v>
      </c>
    </row>
    <row r="3" spans="1:15" outlineLevel="1" x14ac:dyDescent="0.2">
      <c r="A3" s="6" t="s">
        <v>65</v>
      </c>
      <c r="D3" s="8" t="str">
        <f>IF(D5=A6,":)",":(")</f>
        <v>:)</v>
      </c>
    </row>
    <row r="4" spans="1:15" outlineLevel="1" x14ac:dyDescent="0.2"/>
    <row r="5" spans="1:15" outlineLevel="1" x14ac:dyDescent="0.2">
      <c r="A5" t="s">
        <v>60</v>
      </c>
      <c r="D5" s="7" t="s">
        <v>61</v>
      </c>
    </row>
    <row r="6" spans="1:15" outlineLevel="1" x14ac:dyDescent="0.2">
      <c r="A6" t="s">
        <v>61</v>
      </c>
      <c r="B6" t="s">
        <v>62</v>
      </c>
      <c r="C6" t="s">
        <v>63</v>
      </c>
      <c r="D6" t="s">
        <v>64</v>
      </c>
    </row>
    <row r="8" spans="1:15" x14ac:dyDescent="0.2">
      <c r="A8" s="9" t="s">
        <v>67</v>
      </c>
    </row>
    <row r="9" spans="1:15" x14ac:dyDescent="0.2">
      <c r="A9" t="s">
        <v>210</v>
      </c>
      <c r="B9" s="2" t="s">
        <v>68</v>
      </c>
      <c r="C9" s="2" t="s">
        <v>69</v>
      </c>
      <c r="D9" s="2" t="s">
        <v>70</v>
      </c>
      <c r="E9" s="2" t="s">
        <v>71</v>
      </c>
      <c r="F9" s="2" t="s">
        <v>72</v>
      </c>
      <c r="G9" s="2" t="s">
        <v>97</v>
      </c>
      <c r="H9" s="2" t="s">
        <v>98</v>
      </c>
      <c r="I9" s="2" t="s">
        <v>99</v>
      </c>
      <c r="J9" s="2" t="s">
        <v>108</v>
      </c>
      <c r="K9" s="2"/>
      <c r="L9" s="2"/>
      <c r="M9" s="2" t="s">
        <v>211</v>
      </c>
      <c r="N9" s="2"/>
      <c r="O9" s="2"/>
    </row>
    <row r="10" spans="1:15" x14ac:dyDescent="0.2">
      <c r="A10" t="s">
        <v>212</v>
      </c>
      <c r="B10" t="s">
        <v>85</v>
      </c>
      <c r="C10" s="14" t="s">
        <v>93</v>
      </c>
      <c r="D10" t="s">
        <v>84</v>
      </c>
      <c r="E10" t="s">
        <v>73</v>
      </c>
      <c r="F10" s="6" t="s">
        <v>1892</v>
      </c>
      <c r="G10" s="15">
        <v>34804</v>
      </c>
      <c r="H10" t="s">
        <v>100</v>
      </c>
      <c r="I10" t="s">
        <v>101</v>
      </c>
      <c r="J10" t="s">
        <v>109</v>
      </c>
      <c r="M10" t="s">
        <v>212</v>
      </c>
    </row>
    <row r="11" spans="1:15" ht="34" x14ac:dyDescent="0.2">
      <c r="A11" t="s">
        <v>213</v>
      </c>
      <c r="B11" s="11" t="s">
        <v>112</v>
      </c>
      <c r="C11" s="10" t="s">
        <v>94</v>
      </c>
      <c r="D11" t="s">
        <v>74</v>
      </c>
      <c r="E11" t="s">
        <v>107</v>
      </c>
      <c r="F11" s="6" t="s">
        <v>1893</v>
      </c>
      <c r="G11" s="15">
        <v>33107</v>
      </c>
      <c r="H11" t="s">
        <v>102</v>
      </c>
      <c r="I11" t="s">
        <v>103</v>
      </c>
      <c r="J11" t="s">
        <v>110</v>
      </c>
      <c r="M11" t="s">
        <v>213</v>
      </c>
    </row>
    <row r="12" spans="1:15" x14ac:dyDescent="0.2">
      <c r="A12" t="s">
        <v>214</v>
      </c>
      <c r="B12" t="s">
        <v>86</v>
      </c>
      <c r="C12" t="s">
        <v>95</v>
      </c>
      <c r="D12" t="s">
        <v>75</v>
      </c>
      <c r="E12" t="s">
        <v>76</v>
      </c>
      <c r="F12" s="6" t="s">
        <v>1894</v>
      </c>
      <c r="G12" s="15">
        <v>30325</v>
      </c>
      <c r="H12" t="s">
        <v>104</v>
      </c>
      <c r="I12" t="s">
        <v>101</v>
      </c>
      <c r="J12" t="s">
        <v>111</v>
      </c>
      <c r="M12" t="s">
        <v>214</v>
      </c>
    </row>
    <row r="13" spans="1:15" x14ac:dyDescent="0.2">
      <c r="A13" t="s">
        <v>215</v>
      </c>
      <c r="B13" t="s">
        <v>87</v>
      </c>
      <c r="C13" s="10" t="s">
        <v>96</v>
      </c>
      <c r="D13" t="s">
        <v>77</v>
      </c>
      <c r="E13" t="s">
        <v>78</v>
      </c>
      <c r="F13" s="6" t="s">
        <v>1895</v>
      </c>
      <c r="G13" s="15">
        <v>36475</v>
      </c>
      <c r="H13" t="s">
        <v>105</v>
      </c>
      <c r="I13" t="s">
        <v>103</v>
      </c>
      <c r="J13" t="s">
        <v>110</v>
      </c>
      <c r="M13" t="s">
        <v>215</v>
      </c>
    </row>
    <row r="14" spans="1:15" x14ac:dyDescent="0.2">
      <c r="A14" t="s">
        <v>216</v>
      </c>
      <c r="B14" t="s">
        <v>79</v>
      </c>
      <c r="C14" s="14" t="s">
        <v>88</v>
      </c>
      <c r="D14" s="6" t="s">
        <v>82</v>
      </c>
      <c r="E14" t="s">
        <v>80</v>
      </c>
      <c r="F14" s="6" t="s">
        <v>1896</v>
      </c>
      <c r="G14" s="15">
        <v>31958</v>
      </c>
      <c r="H14" t="s">
        <v>106</v>
      </c>
      <c r="I14" t="s">
        <v>101</v>
      </c>
      <c r="M14" t="s">
        <v>216</v>
      </c>
    </row>
    <row r="16" spans="1:15" ht="19" x14ac:dyDescent="0.25">
      <c r="A16" s="12" t="s">
        <v>89</v>
      </c>
    </row>
    <row r="17" spans="1:1" x14ac:dyDescent="0.2">
      <c r="A17" s="13" t="s">
        <v>90</v>
      </c>
    </row>
    <row r="18" spans="1:1" x14ac:dyDescent="0.2">
      <c r="A18" s="6" t="s">
        <v>91</v>
      </c>
    </row>
    <row r="19" spans="1:1" x14ac:dyDescent="0.2">
      <c r="A19" s="6" t="s">
        <v>92</v>
      </c>
    </row>
    <row r="21" spans="1:1" ht="19" x14ac:dyDescent="0.25">
      <c r="A21" s="12" t="s">
        <v>81</v>
      </c>
    </row>
    <row r="22" spans="1:1" x14ac:dyDescent="0.2">
      <c r="A22" t="s">
        <v>113</v>
      </c>
    </row>
    <row r="23" spans="1:1" ht="17" x14ac:dyDescent="0.25">
      <c r="A23" t="s">
        <v>187</v>
      </c>
    </row>
    <row r="24" spans="1:1" x14ac:dyDescent="0.2">
      <c r="A24" s="6" t="s">
        <v>83</v>
      </c>
    </row>
    <row r="25" spans="1:1" x14ac:dyDescent="0.2">
      <c r="A25" s="6"/>
    </row>
    <row r="26" spans="1:1" ht="19" x14ac:dyDescent="0.25">
      <c r="A26" s="12" t="s">
        <v>114</v>
      </c>
    </row>
    <row r="27" spans="1:1" x14ac:dyDescent="0.2">
      <c r="A27" t="s">
        <v>115</v>
      </c>
    </row>
    <row r="28" spans="1:1" ht="17" x14ac:dyDescent="0.25">
      <c r="A28" t="s">
        <v>188</v>
      </c>
    </row>
    <row r="29" spans="1:1" x14ac:dyDescent="0.2">
      <c r="A29" s="6" t="s">
        <v>189</v>
      </c>
    </row>
    <row r="31" spans="1:1" ht="19" x14ac:dyDescent="0.25">
      <c r="A31" s="12" t="s">
        <v>116</v>
      </c>
    </row>
    <row r="32" spans="1:1" x14ac:dyDescent="0.2">
      <c r="A32" t="s">
        <v>117</v>
      </c>
    </row>
    <row r="33" spans="1:1" x14ac:dyDescent="0.2">
      <c r="A33" t="s">
        <v>190</v>
      </c>
    </row>
    <row r="34" spans="1:1" x14ac:dyDescent="0.2">
      <c r="A34" s="6" t="s">
        <v>191</v>
      </c>
    </row>
    <row r="36" spans="1:1" ht="19" x14ac:dyDescent="0.25">
      <c r="A36" s="12" t="s">
        <v>118</v>
      </c>
    </row>
    <row r="37" spans="1:1" x14ac:dyDescent="0.2">
      <c r="A37" t="s">
        <v>119</v>
      </c>
    </row>
    <row r="38" spans="1:1" x14ac:dyDescent="0.2">
      <c r="A38" t="s">
        <v>192</v>
      </c>
    </row>
    <row r="39" spans="1:1" x14ac:dyDescent="0.2">
      <c r="A39" s="6" t="s">
        <v>193</v>
      </c>
    </row>
    <row r="41" spans="1:1" ht="19" x14ac:dyDescent="0.25">
      <c r="A41" s="12" t="s">
        <v>120</v>
      </c>
    </row>
    <row r="42" spans="1:1" x14ac:dyDescent="0.2">
      <c r="A42" t="s">
        <v>121</v>
      </c>
    </row>
    <row r="43" spans="1:1" ht="17" x14ac:dyDescent="0.25">
      <c r="A43" t="s">
        <v>194</v>
      </c>
    </row>
    <row r="44" spans="1:1" x14ac:dyDescent="0.2">
      <c r="A44" s="6" t="s">
        <v>195</v>
      </c>
    </row>
    <row r="46" spans="1:1" ht="19" x14ac:dyDescent="0.25">
      <c r="A46" s="12" t="s">
        <v>122</v>
      </c>
    </row>
    <row r="47" spans="1:1" x14ac:dyDescent="0.2">
      <c r="A47" t="s">
        <v>123</v>
      </c>
    </row>
    <row r="48" spans="1:1" x14ac:dyDescent="0.2">
      <c r="A48" t="s">
        <v>196</v>
      </c>
    </row>
    <row r="49" spans="1:1" x14ac:dyDescent="0.2">
      <c r="A49" s="6" t="s">
        <v>197</v>
      </c>
    </row>
    <row r="51" spans="1:1" ht="19" x14ac:dyDescent="0.25">
      <c r="A51" s="12" t="s">
        <v>124</v>
      </c>
    </row>
    <row r="52" spans="1:1" x14ac:dyDescent="0.2">
      <c r="A52" t="s">
        <v>125</v>
      </c>
    </row>
    <row r="53" spans="1:1" ht="17" x14ac:dyDescent="0.25">
      <c r="A53" t="s">
        <v>198</v>
      </c>
    </row>
    <row r="54" spans="1:1" x14ac:dyDescent="0.2">
      <c r="A54" s="6" t="s">
        <v>199</v>
      </c>
    </row>
    <row r="55" spans="1:1" x14ac:dyDescent="0.2">
      <c r="A55" s="6"/>
    </row>
    <row r="56" spans="1:1" ht="19" x14ac:dyDescent="0.25">
      <c r="A56" s="12" t="s">
        <v>126</v>
      </c>
    </row>
    <row r="57" spans="1:1" x14ac:dyDescent="0.2">
      <c r="A57" t="s">
        <v>127</v>
      </c>
    </row>
    <row r="58" spans="1:1" ht="17" x14ac:dyDescent="0.25">
      <c r="A58" t="s">
        <v>200</v>
      </c>
    </row>
    <row r="59" spans="1:1" x14ac:dyDescent="0.2">
      <c r="A59" s="6" t="s">
        <v>201</v>
      </c>
    </row>
    <row r="61" spans="1:1" ht="19" x14ac:dyDescent="0.25">
      <c r="A61" s="12" t="s">
        <v>128</v>
      </c>
    </row>
    <row r="62" spans="1:1" x14ac:dyDescent="0.2">
      <c r="A62" t="s">
        <v>129</v>
      </c>
    </row>
    <row r="63" spans="1:1" ht="17" x14ac:dyDescent="0.25">
      <c r="A63" t="s">
        <v>202</v>
      </c>
    </row>
    <row r="64" spans="1:1" x14ac:dyDescent="0.2">
      <c r="A64" s="6" t="s">
        <v>203</v>
      </c>
    </row>
    <row r="66" spans="1:1" ht="19" x14ac:dyDescent="0.25">
      <c r="A66" s="12" t="s">
        <v>130</v>
      </c>
    </row>
    <row r="67" spans="1:1" x14ac:dyDescent="0.2">
      <c r="A67" t="s">
        <v>131</v>
      </c>
    </row>
    <row r="68" spans="1:1" ht="17" x14ac:dyDescent="0.25">
      <c r="A68" t="s">
        <v>204</v>
      </c>
    </row>
    <row r="69" spans="1:1" x14ac:dyDescent="0.2">
      <c r="A69" s="6" t="s">
        <v>205</v>
      </c>
    </row>
    <row r="70" spans="1:1" x14ac:dyDescent="0.2">
      <c r="A70" s="6"/>
    </row>
    <row r="71" spans="1:1" ht="19" x14ac:dyDescent="0.25">
      <c r="A71" s="12" t="s">
        <v>132</v>
      </c>
    </row>
    <row r="72" spans="1:1" ht="17" x14ac:dyDescent="0.25">
      <c r="A72" t="s">
        <v>133</v>
      </c>
    </row>
    <row r="73" spans="1:1" ht="17" x14ac:dyDescent="0.25">
      <c r="A73" t="s">
        <v>206</v>
      </c>
    </row>
    <row r="74" spans="1:1" x14ac:dyDescent="0.2">
      <c r="A74" s="6" t="s">
        <v>207</v>
      </c>
    </row>
    <row r="75" spans="1:1" x14ac:dyDescent="0.2">
      <c r="A75" s="6"/>
    </row>
    <row r="76" spans="1:1" ht="19" x14ac:dyDescent="0.25">
      <c r="A76" s="12" t="s">
        <v>134</v>
      </c>
    </row>
    <row r="77" spans="1:1" x14ac:dyDescent="0.2">
      <c r="A77" t="s">
        <v>135</v>
      </c>
    </row>
    <row r="78" spans="1:1" ht="17" x14ac:dyDescent="0.25">
      <c r="A78" t="s">
        <v>208</v>
      </c>
    </row>
    <row r="79" spans="1:1" x14ac:dyDescent="0.2">
      <c r="A79" s="6" t="s">
        <v>209</v>
      </c>
    </row>
    <row r="80" spans="1:1" x14ac:dyDescent="0.2">
      <c r="A80" s="6"/>
    </row>
    <row r="81" spans="1:1" ht="19" x14ac:dyDescent="0.25">
      <c r="A81" s="12" t="s">
        <v>136</v>
      </c>
    </row>
    <row r="82" spans="1:1" x14ac:dyDescent="0.2">
      <c r="A82" t="s">
        <v>137</v>
      </c>
    </row>
    <row r="83" spans="1:1" x14ac:dyDescent="0.2">
      <c r="A83" t="s">
        <v>2509</v>
      </c>
    </row>
    <row r="84" spans="1:1" x14ac:dyDescent="0.2">
      <c r="A84" s="6" t="s">
        <v>2510</v>
      </c>
    </row>
    <row r="86" spans="1:1" ht="19" x14ac:dyDescent="0.25">
      <c r="A86" s="12" t="s">
        <v>138</v>
      </c>
    </row>
    <row r="87" spans="1:1" x14ac:dyDescent="0.2">
      <c r="A87" t="s">
        <v>139</v>
      </c>
    </row>
    <row r="88" spans="1:1" x14ac:dyDescent="0.2">
      <c r="A88" t="s">
        <v>2507</v>
      </c>
    </row>
    <row r="89" spans="1:1" x14ac:dyDescent="0.2">
      <c r="A89" s="6" t="s">
        <v>2508</v>
      </c>
    </row>
    <row r="91" spans="1:1" ht="19" x14ac:dyDescent="0.25">
      <c r="A91" s="12" t="s">
        <v>140</v>
      </c>
    </row>
    <row r="92" spans="1:1" x14ac:dyDescent="0.2">
      <c r="A92" t="s">
        <v>141</v>
      </c>
    </row>
    <row r="93" spans="1:1" x14ac:dyDescent="0.2">
      <c r="A93" t="s">
        <v>2505</v>
      </c>
    </row>
    <row r="94" spans="1:1" x14ac:dyDescent="0.2">
      <c r="A94" s="6" t="s">
        <v>2506</v>
      </c>
    </row>
    <row r="96" spans="1:1" ht="19" x14ac:dyDescent="0.25">
      <c r="A96" s="12" t="s">
        <v>142</v>
      </c>
    </row>
    <row r="97" spans="1:1" x14ac:dyDescent="0.2">
      <c r="A97" t="s">
        <v>143</v>
      </c>
    </row>
    <row r="98" spans="1:1" x14ac:dyDescent="0.2">
      <c r="A98" t="s">
        <v>2503</v>
      </c>
    </row>
    <row r="99" spans="1:1" x14ac:dyDescent="0.2">
      <c r="A99" s="6" t="s">
        <v>2504</v>
      </c>
    </row>
    <row r="101" spans="1:1" ht="19" x14ac:dyDescent="0.25">
      <c r="A101" s="12" t="s">
        <v>144</v>
      </c>
    </row>
    <row r="102" spans="1:1" x14ac:dyDescent="0.2">
      <c r="A102" t="s">
        <v>145</v>
      </c>
    </row>
    <row r="103" spans="1:1" ht="17" x14ac:dyDescent="0.25">
      <c r="A103" t="s">
        <v>2501</v>
      </c>
    </row>
    <row r="104" spans="1:1" x14ac:dyDescent="0.2">
      <c r="A104" s="6" t="s">
        <v>2502</v>
      </c>
    </row>
    <row r="106" spans="1:1" ht="19" x14ac:dyDescent="0.25">
      <c r="A106" s="12" t="s">
        <v>146</v>
      </c>
    </row>
    <row r="107" spans="1:1" x14ac:dyDescent="0.2">
      <c r="A107" t="s">
        <v>147</v>
      </c>
    </row>
    <row r="108" spans="1:1" ht="17" x14ac:dyDescent="0.25">
      <c r="A108" t="s">
        <v>2499</v>
      </c>
    </row>
    <row r="109" spans="1:1" x14ac:dyDescent="0.2">
      <c r="A109" s="6" t="s">
        <v>2500</v>
      </c>
    </row>
    <row r="111" spans="1:1" ht="19" x14ac:dyDescent="0.25">
      <c r="A111" s="12" t="s">
        <v>148</v>
      </c>
    </row>
    <row r="112" spans="1:1" x14ac:dyDescent="0.2">
      <c r="A112" t="s">
        <v>149</v>
      </c>
    </row>
    <row r="113" spans="1:1" ht="17" x14ac:dyDescent="0.25">
      <c r="A113" t="s">
        <v>2497</v>
      </c>
    </row>
    <row r="114" spans="1:1" x14ac:dyDescent="0.2">
      <c r="A114" s="6" t="s">
        <v>2498</v>
      </c>
    </row>
    <row r="116" spans="1:1" ht="19" x14ac:dyDescent="0.25">
      <c r="A116" s="12" t="s">
        <v>150</v>
      </c>
    </row>
    <row r="117" spans="1:1" x14ac:dyDescent="0.2">
      <c r="A117" t="s">
        <v>151</v>
      </c>
    </row>
    <row r="118" spans="1:1" x14ac:dyDescent="0.2">
      <c r="A118" t="s">
        <v>2495</v>
      </c>
    </row>
    <row r="119" spans="1:1" x14ac:dyDescent="0.2">
      <c r="A119" s="6" t="s">
        <v>2496</v>
      </c>
    </row>
    <row r="121" spans="1:1" ht="19" x14ac:dyDescent="0.25">
      <c r="A121" s="12" t="s">
        <v>152</v>
      </c>
    </row>
    <row r="122" spans="1:1" x14ac:dyDescent="0.2">
      <c r="A122" t="s">
        <v>153</v>
      </c>
    </row>
    <row r="123" spans="1:1" x14ac:dyDescent="0.2">
      <c r="A123" t="s">
        <v>2493</v>
      </c>
    </row>
    <row r="124" spans="1:1" x14ac:dyDescent="0.2">
      <c r="A124" s="6" t="s">
        <v>2494</v>
      </c>
    </row>
    <row r="126" spans="1:1" ht="19" x14ac:dyDescent="0.25">
      <c r="A126" s="12" t="s">
        <v>154</v>
      </c>
    </row>
    <row r="127" spans="1:1" x14ac:dyDescent="0.2">
      <c r="A127" t="s">
        <v>155</v>
      </c>
    </row>
    <row r="128" spans="1:1" x14ac:dyDescent="0.2">
      <c r="A128" t="s">
        <v>2491</v>
      </c>
    </row>
    <row r="129" spans="1:1" x14ac:dyDescent="0.2">
      <c r="A129" s="6" t="s">
        <v>2492</v>
      </c>
    </row>
    <row r="131" spans="1:1" ht="19" x14ac:dyDescent="0.25">
      <c r="A131" s="12" t="s">
        <v>156</v>
      </c>
    </row>
    <row r="132" spans="1:1" x14ac:dyDescent="0.2">
      <c r="A132" t="s">
        <v>157</v>
      </c>
    </row>
    <row r="133" spans="1:1" x14ac:dyDescent="0.2">
      <c r="A133" t="s">
        <v>2489</v>
      </c>
    </row>
    <row r="134" spans="1:1" x14ac:dyDescent="0.2">
      <c r="A134" s="6" t="s">
        <v>2490</v>
      </c>
    </row>
    <row r="136" spans="1:1" ht="19" x14ac:dyDescent="0.25">
      <c r="A136" s="12" t="s">
        <v>158</v>
      </c>
    </row>
    <row r="137" spans="1:1" x14ac:dyDescent="0.2">
      <c r="A137" t="s">
        <v>159</v>
      </c>
    </row>
    <row r="138" spans="1:1" ht="17" x14ac:dyDescent="0.25">
      <c r="A138" t="s">
        <v>2487</v>
      </c>
    </row>
    <row r="139" spans="1:1" x14ac:dyDescent="0.2">
      <c r="A139" s="6" t="s">
        <v>2488</v>
      </c>
    </row>
    <row r="141" spans="1:1" ht="19" x14ac:dyDescent="0.25">
      <c r="A141" s="12" t="s">
        <v>160</v>
      </c>
    </row>
    <row r="142" spans="1:1" x14ac:dyDescent="0.2">
      <c r="A142" t="s">
        <v>161</v>
      </c>
    </row>
    <row r="143" spans="1:1" x14ac:dyDescent="0.2">
      <c r="A143" t="s">
        <v>2485</v>
      </c>
    </row>
    <row r="144" spans="1:1" x14ac:dyDescent="0.2">
      <c r="A144" s="6" t="s">
        <v>2486</v>
      </c>
    </row>
    <row r="146" spans="1:1" ht="19" x14ac:dyDescent="0.25">
      <c r="A146" s="12" t="s">
        <v>162</v>
      </c>
    </row>
    <row r="147" spans="1:1" x14ac:dyDescent="0.2">
      <c r="A147" t="s">
        <v>163</v>
      </c>
    </row>
    <row r="148" spans="1:1" ht="17" x14ac:dyDescent="0.25">
      <c r="A148" t="s">
        <v>2483</v>
      </c>
    </row>
    <row r="149" spans="1:1" x14ac:dyDescent="0.2">
      <c r="A149" s="6" t="s">
        <v>2484</v>
      </c>
    </row>
    <row r="151" spans="1:1" ht="19" x14ac:dyDescent="0.25">
      <c r="A151" s="12" t="s">
        <v>164</v>
      </c>
    </row>
    <row r="152" spans="1:1" x14ac:dyDescent="0.2">
      <c r="A152" t="s">
        <v>165</v>
      </c>
    </row>
    <row r="153" spans="1:1" ht="17" x14ac:dyDescent="0.25">
      <c r="A153" t="s">
        <v>2481</v>
      </c>
    </row>
    <row r="154" spans="1:1" x14ac:dyDescent="0.2">
      <c r="A154" s="6" t="s">
        <v>2482</v>
      </c>
    </row>
    <row r="156" spans="1:1" ht="19" x14ac:dyDescent="0.25">
      <c r="A156" s="12" t="s">
        <v>166</v>
      </c>
    </row>
    <row r="157" spans="1:1" x14ac:dyDescent="0.2">
      <c r="A157" t="s">
        <v>167</v>
      </c>
    </row>
    <row r="158" spans="1:1" x14ac:dyDescent="0.2">
      <c r="A158" t="s">
        <v>2479</v>
      </c>
    </row>
    <row r="159" spans="1:1" x14ac:dyDescent="0.2">
      <c r="A159" s="6" t="s">
        <v>2480</v>
      </c>
    </row>
    <row r="161" spans="1:1" ht="19" x14ac:dyDescent="0.25">
      <c r="A161" s="12" t="s">
        <v>168</v>
      </c>
    </row>
    <row r="162" spans="1:1" x14ac:dyDescent="0.2">
      <c r="A162" t="s">
        <v>169</v>
      </c>
    </row>
    <row r="163" spans="1:1" ht="17" x14ac:dyDescent="0.25">
      <c r="A163" t="s">
        <v>2477</v>
      </c>
    </row>
    <row r="164" spans="1:1" x14ac:dyDescent="0.2">
      <c r="A164" s="6" t="s">
        <v>2478</v>
      </c>
    </row>
    <row r="165" spans="1:1" x14ac:dyDescent="0.2">
      <c r="A165" s="6"/>
    </row>
    <row r="166" spans="1:1" ht="19" x14ac:dyDescent="0.25">
      <c r="A166" s="12" t="s">
        <v>170</v>
      </c>
    </row>
    <row r="167" spans="1:1" x14ac:dyDescent="0.2">
      <c r="A167" t="s">
        <v>171</v>
      </c>
    </row>
    <row r="168" spans="1:1" ht="17" x14ac:dyDescent="0.25">
      <c r="A168" t="s">
        <v>2475</v>
      </c>
    </row>
    <row r="169" spans="1:1" x14ac:dyDescent="0.2">
      <c r="A169" s="6" t="s">
        <v>2476</v>
      </c>
    </row>
    <row r="171" spans="1:1" ht="19" x14ac:dyDescent="0.25">
      <c r="A171" s="12" t="s">
        <v>172</v>
      </c>
    </row>
    <row r="172" spans="1:1" x14ac:dyDescent="0.2">
      <c r="A172" t="s">
        <v>173</v>
      </c>
    </row>
    <row r="173" spans="1:1" x14ac:dyDescent="0.2">
      <c r="A173" t="s">
        <v>2473</v>
      </c>
    </row>
    <row r="174" spans="1:1" x14ac:dyDescent="0.2">
      <c r="A174" s="6" t="s">
        <v>2474</v>
      </c>
    </row>
    <row r="176" spans="1:1" ht="19" x14ac:dyDescent="0.25">
      <c r="A176" s="12" t="s">
        <v>174</v>
      </c>
    </row>
    <row r="177" spans="1:1" x14ac:dyDescent="0.2">
      <c r="A177" t="s">
        <v>175</v>
      </c>
    </row>
    <row r="178" spans="1:1" x14ac:dyDescent="0.2">
      <c r="A178" t="s">
        <v>2471</v>
      </c>
    </row>
    <row r="179" spans="1:1" x14ac:dyDescent="0.2">
      <c r="A179" s="6" t="s">
        <v>2472</v>
      </c>
    </row>
    <row r="181" spans="1:1" ht="19" x14ac:dyDescent="0.25">
      <c r="A181" s="12" t="s">
        <v>176</v>
      </c>
    </row>
    <row r="182" spans="1:1" x14ac:dyDescent="0.2">
      <c r="A182" t="s">
        <v>177</v>
      </c>
    </row>
    <row r="183" spans="1:1" x14ac:dyDescent="0.2">
      <c r="A183" t="s">
        <v>2469</v>
      </c>
    </row>
    <row r="184" spans="1:1" x14ac:dyDescent="0.2">
      <c r="A184" s="6" t="s">
        <v>2470</v>
      </c>
    </row>
    <row r="186" spans="1:1" ht="19" x14ac:dyDescent="0.25">
      <c r="A186" s="12" t="s">
        <v>178</v>
      </c>
    </row>
    <row r="187" spans="1:1" x14ac:dyDescent="0.2">
      <c r="A187" t="s">
        <v>179</v>
      </c>
    </row>
    <row r="188" spans="1:1" ht="17" x14ac:dyDescent="0.25">
      <c r="A188" t="s">
        <v>2467</v>
      </c>
    </row>
    <row r="189" spans="1:1" x14ac:dyDescent="0.2">
      <c r="A189" s="6" t="s">
        <v>2468</v>
      </c>
    </row>
    <row r="190" spans="1:1" x14ac:dyDescent="0.2">
      <c r="A190" s="6"/>
    </row>
    <row r="191" spans="1:1" ht="19" x14ac:dyDescent="0.25">
      <c r="A191" s="12" t="s">
        <v>180</v>
      </c>
    </row>
    <row r="192" spans="1:1" x14ac:dyDescent="0.2">
      <c r="A192" t="s">
        <v>181</v>
      </c>
    </row>
    <row r="193" spans="1:1" ht="17" x14ac:dyDescent="0.25">
      <c r="A193" t="s">
        <v>2465</v>
      </c>
    </row>
    <row r="194" spans="1:1" x14ac:dyDescent="0.2">
      <c r="A194" s="6" t="s">
        <v>2466</v>
      </c>
    </row>
  </sheetData>
  <dataValidations disablePrompts="1" count="1">
    <dataValidation type="list" allowBlank="1" showInputMessage="1" showErrorMessage="1" sqref="D5" xr:uid="{8C199EBF-94EE-584D-80CC-C2F819C5F999}">
      <formula1>$A$6:$D$6</formula1>
    </dataValidation>
  </dataValidations>
  <hyperlinks>
    <hyperlink ref="C10" r:id="rId1" xr:uid="{04335158-86C6-714A-B971-364511FEC2C5}"/>
    <hyperlink ref="C11" r:id="rId2" xr:uid="{707D0198-F223-BC43-8318-D6E13AA70213}"/>
    <hyperlink ref="C13" r:id="rId3" xr:uid="{4DE66AA6-1F7A-BB40-8AD6-4C851F7578E0}"/>
    <hyperlink ref="C14" r:id="rId4" xr:uid="{3D3635D4-04AF-1740-A3CC-F134515529E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A00A-C2E6-8D4D-88D7-AAD028AC6290}">
  <sheetPr codeName="Sheet8" filterMode="1"/>
  <dimension ref="A1:S674"/>
  <sheetViews>
    <sheetView topLeftCell="G1" workbookViewId="0">
      <selection activeCell="H3" sqref="H3"/>
    </sheetView>
  </sheetViews>
  <sheetFormatPr baseColWidth="10" defaultRowHeight="17" customHeight="1" x14ac:dyDescent="0.2"/>
  <cols>
    <col min="2" max="2" width="43.6640625" customWidth="1"/>
    <col min="3" max="3" width="25.33203125" bestFit="1" customWidth="1"/>
    <col min="6" max="6" width="31.6640625" customWidth="1"/>
    <col min="7" max="7" width="19.1640625" customWidth="1"/>
    <col min="8" max="8" width="21.5" customWidth="1"/>
    <col min="9" max="9" width="23.83203125" customWidth="1"/>
    <col min="11" max="11" width="23.6640625" customWidth="1"/>
    <col min="12" max="12" width="37.6640625" customWidth="1"/>
    <col min="13" max="13" width="24.5" customWidth="1"/>
    <col min="14" max="14" width="26.1640625" customWidth="1"/>
    <col min="15" max="15" width="21" customWidth="1"/>
  </cols>
  <sheetData>
    <row r="1" spans="1:19" ht="17" customHeight="1" x14ac:dyDescent="0.2">
      <c r="A1" t="s">
        <v>217</v>
      </c>
      <c r="B1" t="s">
        <v>218</v>
      </c>
      <c r="C1" t="s">
        <v>219</v>
      </c>
      <c r="D1" t="s">
        <v>220</v>
      </c>
      <c r="E1" t="s">
        <v>221</v>
      </c>
      <c r="F1" t="s">
        <v>222</v>
      </c>
      <c r="G1" t="s">
        <v>223</v>
      </c>
      <c r="H1" t="s">
        <v>224</v>
      </c>
      <c r="I1" t="s">
        <v>225</v>
      </c>
      <c r="J1" t="s">
        <v>226</v>
      </c>
      <c r="K1" t="s">
        <v>227</v>
      </c>
      <c r="L1" t="s">
        <v>228</v>
      </c>
      <c r="M1" t="s">
        <v>229</v>
      </c>
      <c r="N1" t="s">
        <v>230</v>
      </c>
      <c r="O1" t="s">
        <v>231</v>
      </c>
    </row>
    <row r="2" spans="1:19" ht="17" customHeight="1" x14ac:dyDescent="0.2">
      <c r="A2">
        <v>0</v>
      </c>
      <c r="B2" t="s">
        <v>232</v>
      </c>
      <c r="C2" t="s">
        <v>233</v>
      </c>
      <c r="D2" s="11" t="s">
        <v>234</v>
      </c>
      <c r="E2">
        <v>3.1</v>
      </c>
      <c r="F2" s="11" t="s">
        <v>235</v>
      </c>
      <c r="G2" t="s">
        <v>236</v>
      </c>
      <c r="H2" t="s">
        <v>236</v>
      </c>
      <c r="I2" t="s">
        <v>237</v>
      </c>
      <c r="J2">
        <v>1993</v>
      </c>
      <c r="K2" t="s">
        <v>238</v>
      </c>
      <c r="L2" t="s">
        <v>239</v>
      </c>
      <c r="M2" t="s">
        <v>240</v>
      </c>
      <c r="N2" t="s">
        <v>241</v>
      </c>
      <c r="O2" t="s">
        <v>242</v>
      </c>
      <c r="S2" t="s">
        <v>2459</v>
      </c>
    </row>
    <row r="3" spans="1:19" ht="17" customHeight="1" x14ac:dyDescent="0.2">
      <c r="A3">
        <v>1</v>
      </c>
      <c r="B3" t="s">
        <v>243</v>
      </c>
      <c r="C3" t="s">
        <v>233</v>
      </c>
      <c r="D3" s="11" t="s">
        <v>244</v>
      </c>
      <c r="E3">
        <v>4.2</v>
      </c>
      <c r="F3" s="11" t="s">
        <v>245</v>
      </c>
      <c r="G3" t="s">
        <v>246</v>
      </c>
      <c r="H3" t="s">
        <v>247</v>
      </c>
      <c r="I3" t="s">
        <v>248</v>
      </c>
      <c r="J3">
        <v>1968</v>
      </c>
      <c r="K3" t="s">
        <v>249</v>
      </c>
      <c r="L3" t="s">
        <v>250</v>
      </c>
      <c r="M3" t="s">
        <v>251</v>
      </c>
      <c r="N3" t="s">
        <v>252</v>
      </c>
      <c r="O3">
        <v>-1</v>
      </c>
    </row>
    <row r="4" spans="1:19" ht="17" customHeight="1" x14ac:dyDescent="0.2">
      <c r="A4">
        <v>2</v>
      </c>
      <c r="B4" t="s">
        <v>243</v>
      </c>
      <c r="C4" t="s">
        <v>233</v>
      </c>
      <c r="D4" s="11" t="s">
        <v>253</v>
      </c>
      <c r="E4">
        <v>3.8</v>
      </c>
      <c r="F4" s="11" t="s">
        <v>254</v>
      </c>
      <c r="G4" t="s">
        <v>255</v>
      </c>
      <c r="H4" t="s">
        <v>255</v>
      </c>
      <c r="I4" t="s">
        <v>237</v>
      </c>
      <c r="J4">
        <v>1981</v>
      </c>
      <c r="K4" t="s">
        <v>256</v>
      </c>
      <c r="L4" t="s">
        <v>257</v>
      </c>
      <c r="M4" t="s">
        <v>251</v>
      </c>
      <c r="N4" t="s">
        <v>258</v>
      </c>
      <c r="O4">
        <v>-1</v>
      </c>
      <c r="S4" t="s">
        <v>2460</v>
      </c>
    </row>
    <row r="5" spans="1:19" ht="17" customHeight="1" x14ac:dyDescent="0.2">
      <c r="A5">
        <v>3</v>
      </c>
      <c r="B5" t="s">
        <v>243</v>
      </c>
      <c r="C5" t="s">
        <v>233</v>
      </c>
      <c r="D5" s="11" t="s">
        <v>259</v>
      </c>
      <c r="E5">
        <v>3.5</v>
      </c>
      <c r="F5" s="11" t="s">
        <v>260</v>
      </c>
      <c r="G5" t="s">
        <v>261</v>
      </c>
      <c r="H5" t="s">
        <v>262</v>
      </c>
      <c r="I5" t="s">
        <v>263</v>
      </c>
      <c r="J5">
        <v>2000</v>
      </c>
      <c r="K5" t="s">
        <v>249</v>
      </c>
      <c r="L5" t="s">
        <v>264</v>
      </c>
      <c r="M5" t="s">
        <v>265</v>
      </c>
      <c r="N5" t="s">
        <v>258</v>
      </c>
      <c r="O5" t="s">
        <v>266</v>
      </c>
      <c r="S5" t="s">
        <v>2461</v>
      </c>
    </row>
    <row r="6" spans="1:19" ht="17" customHeight="1" x14ac:dyDescent="0.2">
      <c r="A6">
        <v>4</v>
      </c>
      <c r="B6" t="s">
        <v>243</v>
      </c>
      <c r="C6" t="s">
        <v>233</v>
      </c>
      <c r="D6" s="11" t="s">
        <v>267</v>
      </c>
      <c r="E6">
        <v>2.9</v>
      </c>
      <c r="F6" s="11" t="s">
        <v>268</v>
      </c>
      <c r="G6" t="s">
        <v>236</v>
      </c>
      <c r="H6" t="s">
        <v>236</v>
      </c>
      <c r="I6" t="s">
        <v>269</v>
      </c>
      <c r="J6">
        <v>1998</v>
      </c>
      <c r="K6" t="s">
        <v>270</v>
      </c>
      <c r="L6" t="s">
        <v>271</v>
      </c>
      <c r="M6" t="s">
        <v>251</v>
      </c>
      <c r="N6" t="s">
        <v>241</v>
      </c>
      <c r="O6" t="s">
        <v>272</v>
      </c>
      <c r="S6" t="s">
        <v>2462</v>
      </c>
    </row>
    <row r="7" spans="1:19" ht="17" customHeight="1" x14ac:dyDescent="0.2">
      <c r="A7">
        <v>5</v>
      </c>
      <c r="B7" t="s">
        <v>243</v>
      </c>
      <c r="C7" t="s">
        <v>233</v>
      </c>
      <c r="D7" s="11" t="s">
        <v>273</v>
      </c>
      <c r="E7">
        <v>4.2</v>
      </c>
      <c r="F7" s="11" t="s">
        <v>274</v>
      </c>
      <c r="G7" t="s">
        <v>275</v>
      </c>
      <c r="H7" t="s">
        <v>275</v>
      </c>
      <c r="I7" t="s">
        <v>269</v>
      </c>
      <c r="J7">
        <v>2010</v>
      </c>
      <c r="K7" t="s">
        <v>270</v>
      </c>
      <c r="L7" t="s">
        <v>276</v>
      </c>
      <c r="M7" t="s">
        <v>277</v>
      </c>
      <c r="N7" t="s">
        <v>241</v>
      </c>
      <c r="O7">
        <v>-1</v>
      </c>
    </row>
    <row r="8" spans="1:19" ht="17" customHeight="1" x14ac:dyDescent="0.2">
      <c r="A8">
        <v>6</v>
      </c>
      <c r="B8" t="s">
        <v>278</v>
      </c>
      <c r="C8" t="s">
        <v>233</v>
      </c>
      <c r="D8" s="11" t="s">
        <v>279</v>
      </c>
      <c r="E8">
        <v>3.9</v>
      </c>
      <c r="F8" s="11" t="s">
        <v>280</v>
      </c>
      <c r="G8" t="s">
        <v>281</v>
      </c>
      <c r="H8" t="s">
        <v>282</v>
      </c>
      <c r="I8" t="s">
        <v>283</v>
      </c>
      <c r="J8">
        <v>1996</v>
      </c>
      <c r="K8" t="s">
        <v>249</v>
      </c>
      <c r="L8" t="s">
        <v>284</v>
      </c>
      <c r="M8" t="s">
        <v>284</v>
      </c>
      <c r="N8" t="s">
        <v>285</v>
      </c>
      <c r="O8">
        <v>-1</v>
      </c>
    </row>
    <row r="9" spans="1:19" ht="17" customHeight="1" x14ac:dyDescent="0.2">
      <c r="A9">
        <v>7</v>
      </c>
      <c r="B9" t="s">
        <v>243</v>
      </c>
      <c r="C9" t="s">
        <v>233</v>
      </c>
      <c r="D9" s="11" t="s">
        <v>286</v>
      </c>
      <c r="E9">
        <v>3.5</v>
      </c>
      <c r="F9" s="11" t="s">
        <v>287</v>
      </c>
      <c r="G9" t="s">
        <v>288</v>
      </c>
      <c r="H9" t="s">
        <v>288</v>
      </c>
      <c r="I9" t="s">
        <v>237</v>
      </c>
      <c r="J9">
        <v>1990</v>
      </c>
      <c r="K9" t="s">
        <v>249</v>
      </c>
      <c r="L9" t="s">
        <v>289</v>
      </c>
      <c r="M9" t="s">
        <v>290</v>
      </c>
      <c r="N9" t="s">
        <v>252</v>
      </c>
      <c r="O9">
        <v>-1</v>
      </c>
    </row>
    <row r="10" spans="1:19" ht="17" customHeight="1" x14ac:dyDescent="0.2">
      <c r="A10">
        <v>8</v>
      </c>
      <c r="B10" t="s">
        <v>291</v>
      </c>
      <c r="C10" t="s">
        <v>233</v>
      </c>
      <c r="D10" t="s">
        <v>292</v>
      </c>
      <c r="E10">
        <v>4.4000000000000004</v>
      </c>
      <c r="F10" s="11" t="s">
        <v>293</v>
      </c>
      <c r="G10" t="s">
        <v>294</v>
      </c>
      <c r="H10" t="s">
        <v>295</v>
      </c>
      <c r="I10" t="s">
        <v>248</v>
      </c>
      <c r="J10">
        <v>1983</v>
      </c>
      <c r="K10" t="s">
        <v>249</v>
      </c>
      <c r="L10" t="s">
        <v>276</v>
      </c>
      <c r="M10" t="s">
        <v>277</v>
      </c>
      <c r="N10" t="s">
        <v>296</v>
      </c>
      <c r="O10" t="s">
        <v>297</v>
      </c>
    </row>
    <row r="11" spans="1:19" ht="17" customHeight="1" x14ac:dyDescent="0.2">
      <c r="A11">
        <v>9</v>
      </c>
      <c r="B11" t="s">
        <v>243</v>
      </c>
      <c r="C11" t="s">
        <v>233</v>
      </c>
      <c r="D11" s="11" t="s">
        <v>298</v>
      </c>
      <c r="E11">
        <v>3.6</v>
      </c>
      <c r="F11" s="11" t="s">
        <v>299</v>
      </c>
      <c r="G11" t="s">
        <v>300</v>
      </c>
      <c r="H11" t="s">
        <v>300</v>
      </c>
      <c r="I11" t="s">
        <v>269</v>
      </c>
      <c r="J11">
        <v>2014</v>
      </c>
      <c r="K11" t="s">
        <v>270</v>
      </c>
      <c r="L11" t="s">
        <v>301</v>
      </c>
      <c r="M11" t="s">
        <v>277</v>
      </c>
      <c r="N11" t="s">
        <v>241</v>
      </c>
      <c r="O11">
        <v>-1</v>
      </c>
    </row>
    <row r="12" spans="1:19" ht="17" customHeight="1" x14ac:dyDescent="0.2">
      <c r="A12">
        <v>10</v>
      </c>
      <c r="B12" t="s">
        <v>243</v>
      </c>
      <c r="C12" t="s">
        <v>233</v>
      </c>
      <c r="D12" s="11" t="s">
        <v>302</v>
      </c>
      <c r="E12">
        <v>4.5</v>
      </c>
      <c r="F12" s="11" t="s">
        <v>303</v>
      </c>
      <c r="G12" t="s">
        <v>247</v>
      </c>
      <c r="H12" t="s">
        <v>304</v>
      </c>
      <c r="I12" t="s">
        <v>263</v>
      </c>
      <c r="J12">
        <v>2012</v>
      </c>
      <c r="K12" t="s">
        <v>270</v>
      </c>
      <c r="L12" t="s">
        <v>301</v>
      </c>
      <c r="M12" t="s">
        <v>277</v>
      </c>
      <c r="N12" t="s">
        <v>258</v>
      </c>
      <c r="O12" t="s">
        <v>305</v>
      </c>
    </row>
    <row r="13" spans="1:19" ht="17" customHeight="1" x14ac:dyDescent="0.2">
      <c r="A13">
        <v>11</v>
      </c>
      <c r="B13" t="s">
        <v>243</v>
      </c>
      <c r="C13" t="s">
        <v>233</v>
      </c>
      <c r="D13" s="11" t="s">
        <v>306</v>
      </c>
      <c r="E13">
        <v>4.7</v>
      </c>
      <c r="F13" s="11" t="s">
        <v>307</v>
      </c>
      <c r="G13" t="s">
        <v>308</v>
      </c>
      <c r="H13" t="s">
        <v>308</v>
      </c>
      <c r="I13" t="s">
        <v>269</v>
      </c>
      <c r="J13">
        <v>2016</v>
      </c>
      <c r="K13" t="s">
        <v>270</v>
      </c>
      <c r="L13" t="s">
        <v>309</v>
      </c>
      <c r="M13" t="s">
        <v>277</v>
      </c>
      <c r="N13" t="s">
        <v>241</v>
      </c>
      <c r="O13" t="s">
        <v>310</v>
      </c>
    </row>
    <row r="14" spans="1:19" ht="17" customHeight="1" x14ac:dyDescent="0.2">
      <c r="A14">
        <v>12</v>
      </c>
      <c r="B14" t="s">
        <v>311</v>
      </c>
      <c r="C14" t="s">
        <v>233</v>
      </c>
      <c r="D14" s="11" t="s">
        <v>312</v>
      </c>
      <c r="E14">
        <v>3.7</v>
      </c>
      <c r="F14" s="11" t="s">
        <v>313</v>
      </c>
      <c r="G14" t="s">
        <v>314</v>
      </c>
      <c r="H14" t="s">
        <v>314</v>
      </c>
      <c r="I14" t="s">
        <v>237</v>
      </c>
      <c r="J14">
        <v>1965</v>
      </c>
      <c r="K14" t="s">
        <v>315</v>
      </c>
      <c r="L14" t="s">
        <v>316</v>
      </c>
      <c r="M14" t="s">
        <v>317</v>
      </c>
      <c r="N14" t="s">
        <v>318</v>
      </c>
      <c r="O14" t="s">
        <v>319</v>
      </c>
    </row>
    <row r="15" spans="1:19" ht="17" customHeight="1" x14ac:dyDescent="0.2">
      <c r="A15">
        <v>13</v>
      </c>
      <c r="B15" t="s">
        <v>320</v>
      </c>
      <c r="C15" t="s">
        <v>233</v>
      </c>
      <c r="D15" s="11" t="s">
        <v>321</v>
      </c>
      <c r="E15">
        <v>3.1</v>
      </c>
      <c r="F15" s="11" t="s">
        <v>322</v>
      </c>
      <c r="G15" t="s">
        <v>323</v>
      </c>
      <c r="H15" t="s">
        <v>323</v>
      </c>
      <c r="I15" t="s">
        <v>324</v>
      </c>
      <c r="J15">
        <v>1973</v>
      </c>
      <c r="K15" t="s">
        <v>270</v>
      </c>
      <c r="L15" t="s">
        <v>325</v>
      </c>
      <c r="M15" t="s">
        <v>265</v>
      </c>
      <c r="N15" t="s">
        <v>252</v>
      </c>
      <c r="O15">
        <v>-1</v>
      </c>
    </row>
    <row r="16" spans="1:19" ht="17" customHeight="1" x14ac:dyDescent="0.2">
      <c r="A16">
        <v>14</v>
      </c>
      <c r="B16" t="s">
        <v>243</v>
      </c>
      <c r="C16" t="s">
        <v>233</v>
      </c>
      <c r="D16" s="11" t="s">
        <v>326</v>
      </c>
      <c r="E16">
        <v>3.4</v>
      </c>
      <c r="F16" s="11" t="s">
        <v>327</v>
      </c>
      <c r="G16" t="s">
        <v>328</v>
      </c>
      <c r="H16" t="s">
        <v>329</v>
      </c>
      <c r="I16" t="s">
        <v>237</v>
      </c>
      <c r="J16">
        <v>1986</v>
      </c>
      <c r="K16" t="s">
        <v>270</v>
      </c>
      <c r="L16" t="s">
        <v>257</v>
      </c>
      <c r="M16" t="s">
        <v>251</v>
      </c>
      <c r="N16" t="s">
        <v>258</v>
      </c>
      <c r="O16">
        <v>-1</v>
      </c>
    </row>
    <row r="17" spans="1:15" ht="17" customHeight="1" x14ac:dyDescent="0.2">
      <c r="A17">
        <v>15</v>
      </c>
      <c r="B17" t="s">
        <v>330</v>
      </c>
      <c r="C17" t="s">
        <v>233</v>
      </c>
      <c r="D17" s="11" t="s">
        <v>331</v>
      </c>
      <c r="E17">
        <v>4.4000000000000004</v>
      </c>
      <c r="F17" s="11" t="s">
        <v>332</v>
      </c>
      <c r="G17" t="s">
        <v>328</v>
      </c>
      <c r="H17" t="s">
        <v>333</v>
      </c>
      <c r="I17" t="s">
        <v>334</v>
      </c>
      <c r="J17">
        <v>1997</v>
      </c>
      <c r="K17" t="s">
        <v>270</v>
      </c>
      <c r="L17" t="s">
        <v>335</v>
      </c>
      <c r="M17" t="s">
        <v>315</v>
      </c>
      <c r="N17" t="s">
        <v>241</v>
      </c>
      <c r="O17">
        <v>-1</v>
      </c>
    </row>
    <row r="18" spans="1:15" ht="17" customHeight="1" x14ac:dyDescent="0.2">
      <c r="A18">
        <v>16</v>
      </c>
      <c r="B18" t="s">
        <v>336</v>
      </c>
      <c r="C18" t="s">
        <v>233</v>
      </c>
      <c r="D18" s="11" t="s">
        <v>337</v>
      </c>
      <c r="E18">
        <v>4.0999999999999996</v>
      </c>
      <c r="F18" s="11" t="s">
        <v>338</v>
      </c>
      <c r="G18" t="s">
        <v>339</v>
      </c>
      <c r="H18" t="s">
        <v>328</v>
      </c>
      <c r="I18" t="s">
        <v>269</v>
      </c>
      <c r="J18">
        <v>2015</v>
      </c>
      <c r="K18" t="s">
        <v>270</v>
      </c>
      <c r="L18" t="s">
        <v>340</v>
      </c>
      <c r="M18" t="s">
        <v>277</v>
      </c>
      <c r="N18" t="s">
        <v>241</v>
      </c>
      <c r="O18">
        <v>-1</v>
      </c>
    </row>
    <row r="19" spans="1:15" ht="17" customHeight="1" x14ac:dyDescent="0.2">
      <c r="A19">
        <v>17</v>
      </c>
      <c r="B19" t="s">
        <v>243</v>
      </c>
      <c r="C19" t="s">
        <v>233</v>
      </c>
      <c r="D19" s="11" t="s">
        <v>341</v>
      </c>
      <c r="E19">
        <v>3.5</v>
      </c>
      <c r="F19" s="11" t="s">
        <v>342</v>
      </c>
      <c r="G19" t="s">
        <v>343</v>
      </c>
      <c r="H19" t="s">
        <v>343</v>
      </c>
      <c r="I19" t="s">
        <v>237</v>
      </c>
      <c r="J19">
        <v>1945</v>
      </c>
      <c r="K19" t="s">
        <v>270</v>
      </c>
      <c r="L19" t="s">
        <v>325</v>
      </c>
      <c r="M19" t="s">
        <v>265</v>
      </c>
      <c r="N19" t="s">
        <v>318</v>
      </c>
      <c r="O19">
        <v>-1</v>
      </c>
    </row>
    <row r="20" spans="1:15" ht="17" customHeight="1" x14ac:dyDescent="0.2">
      <c r="A20">
        <v>18</v>
      </c>
      <c r="B20" t="s">
        <v>344</v>
      </c>
      <c r="C20" t="s">
        <v>233</v>
      </c>
      <c r="D20" s="11" t="s">
        <v>345</v>
      </c>
      <c r="E20">
        <v>4.2</v>
      </c>
      <c r="F20" s="11" t="s">
        <v>346</v>
      </c>
      <c r="G20" t="s">
        <v>347</v>
      </c>
      <c r="H20" t="s">
        <v>348</v>
      </c>
      <c r="I20" t="s">
        <v>248</v>
      </c>
      <c r="J20">
        <v>1988</v>
      </c>
      <c r="K20" t="s">
        <v>249</v>
      </c>
      <c r="L20" t="s">
        <v>301</v>
      </c>
      <c r="M20" t="s">
        <v>277</v>
      </c>
      <c r="N20" t="s">
        <v>349</v>
      </c>
      <c r="O20" t="s">
        <v>350</v>
      </c>
    </row>
    <row r="21" spans="1:15" ht="17" customHeight="1" x14ac:dyDescent="0.2">
      <c r="A21">
        <v>19</v>
      </c>
      <c r="B21" t="s">
        <v>351</v>
      </c>
      <c r="C21" t="s">
        <v>233</v>
      </c>
      <c r="D21" s="11" t="s">
        <v>352</v>
      </c>
      <c r="E21">
        <v>3.5</v>
      </c>
      <c r="F21" s="11" t="s">
        <v>353</v>
      </c>
      <c r="G21" t="s">
        <v>354</v>
      </c>
      <c r="H21" t="s">
        <v>355</v>
      </c>
      <c r="I21" t="s">
        <v>248</v>
      </c>
      <c r="J21">
        <v>2017</v>
      </c>
      <c r="K21" t="s">
        <v>238</v>
      </c>
      <c r="L21" t="s">
        <v>356</v>
      </c>
      <c r="M21" t="s">
        <v>357</v>
      </c>
      <c r="N21" t="s">
        <v>241</v>
      </c>
      <c r="O21">
        <v>-1</v>
      </c>
    </row>
    <row r="22" spans="1:15" ht="17" customHeight="1" x14ac:dyDescent="0.2">
      <c r="A22">
        <v>20</v>
      </c>
      <c r="B22" t="s">
        <v>243</v>
      </c>
      <c r="C22" t="s">
        <v>233</v>
      </c>
      <c r="D22" s="11" t="s">
        <v>358</v>
      </c>
      <c r="E22">
        <v>3.2</v>
      </c>
      <c r="F22" s="11" t="s">
        <v>359</v>
      </c>
      <c r="G22" t="s">
        <v>236</v>
      </c>
      <c r="H22" t="s">
        <v>360</v>
      </c>
      <c r="I22" t="s">
        <v>269</v>
      </c>
      <c r="J22">
        <v>2015</v>
      </c>
      <c r="K22" t="s">
        <v>270</v>
      </c>
      <c r="L22" t="s">
        <v>276</v>
      </c>
      <c r="M22" t="s">
        <v>277</v>
      </c>
      <c r="N22" t="s">
        <v>241</v>
      </c>
      <c r="O22">
        <v>-1</v>
      </c>
    </row>
    <row r="23" spans="1:15" ht="17" customHeight="1" x14ac:dyDescent="0.2">
      <c r="A23">
        <v>21</v>
      </c>
      <c r="B23" t="s">
        <v>361</v>
      </c>
      <c r="C23" t="s">
        <v>233</v>
      </c>
      <c r="D23" s="11" t="s">
        <v>362</v>
      </c>
      <c r="E23">
        <v>4.3</v>
      </c>
      <c r="F23" s="11" t="s">
        <v>363</v>
      </c>
      <c r="G23" t="s">
        <v>236</v>
      </c>
      <c r="H23" t="s">
        <v>236</v>
      </c>
      <c r="I23" t="s">
        <v>269</v>
      </c>
      <c r="J23">
        <v>2011</v>
      </c>
      <c r="K23" t="s">
        <v>270</v>
      </c>
      <c r="L23" t="s">
        <v>340</v>
      </c>
      <c r="M23" t="s">
        <v>277</v>
      </c>
      <c r="N23" t="s">
        <v>258</v>
      </c>
      <c r="O23" t="s">
        <v>364</v>
      </c>
    </row>
    <row r="24" spans="1:15" ht="17" customHeight="1" x14ac:dyDescent="0.2">
      <c r="A24">
        <v>22</v>
      </c>
      <c r="B24" t="s">
        <v>365</v>
      </c>
      <c r="C24" t="s">
        <v>233</v>
      </c>
      <c r="D24" s="11" t="s">
        <v>366</v>
      </c>
      <c r="E24">
        <v>3.5</v>
      </c>
      <c r="F24" s="11" t="s">
        <v>367</v>
      </c>
      <c r="G24" t="s">
        <v>368</v>
      </c>
      <c r="H24" t="s">
        <v>369</v>
      </c>
      <c r="I24" t="s">
        <v>237</v>
      </c>
      <c r="J24">
        <v>1967</v>
      </c>
      <c r="K24" t="s">
        <v>249</v>
      </c>
      <c r="L24" t="s">
        <v>257</v>
      </c>
      <c r="M24" t="s">
        <v>251</v>
      </c>
      <c r="N24" t="s">
        <v>258</v>
      </c>
      <c r="O24">
        <v>-1</v>
      </c>
    </row>
    <row r="25" spans="1:15" ht="17" customHeight="1" x14ac:dyDescent="0.2">
      <c r="A25">
        <v>23</v>
      </c>
      <c r="B25" t="s">
        <v>370</v>
      </c>
      <c r="C25" t="s">
        <v>233</v>
      </c>
      <c r="D25" s="11" t="s">
        <v>371</v>
      </c>
      <c r="E25">
        <v>3.5</v>
      </c>
      <c r="F25" s="11" t="s">
        <v>372</v>
      </c>
      <c r="G25" t="s">
        <v>373</v>
      </c>
      <c r="H25" t="s">
        <v>236</v>
      </c>
      <c r="I25" t="s">
        <v>248</v>
      </c>
      <c r="J25">
        <v>1860</v>
      </c>
      <c r="K25" t="s">
        <v>270</v>
      </c>
      <c r="L25" t="s">
        <v>239</v>
      </c>
      <c r="M25" t="s">
        <v>240</v>
      </c>
      <c r="N25" t="s">
        <v>349</v>
      </c>
      <c r="O25" t="s">
        <v>374</v>
      </c>
    </row>
    <row r="26" spans="1:15" ht="17" customHeight="1" x14ac:dyDescent="0.2">
      <c r="A26">
        <v>24</v>
      </c>
      <c r="B26" t="s">
        <v>243</v>
      </c>
      <c r="C26" t="s">
        <v>233</v>
      </c>
      <c r="D26" s="11" t="s">
        <v>375</v>
      </c>
      <c r="E26">
        <v>3.4</v>
      </c>
      <c r="F26" s="11" t="s">
        <v>376</v>
      </c>
      <c r="G26" t="s">
        <v>300</v>
      </c>
      <c r="H26" t="s">
        <v>300</v>
      </c>
      <c r="I26" t="s">
        <v>269</v>
      </c>
      <c r="J26">
        <v>1992</v>
      </c>
      <c r="K26" t="s">
        <v>270</v>
      </c>
      <c r="L26" t="s">
        <v>271</v>
      </c>
      <c r="M26" t="s">
        <v>251</v>
      </c>
      <c r="N26" t="s">
        <v>377</v>
      </c>
      <c r="O26">
        <v>-1</v>
      </c>
    </row>
    <row r="27" spans="1:15" ht="17" customHeight="1" x14ac:dyDescent="0.2">
      <c r="A27">
        <v>25</v>
      </c>
      <c r="B27" t="s">
        <v>243</v>
      </c>
      <c r="C27" t="s">
        <v>233</v>
      </c>
      <c r="D27" s="11" t="s">
        <v>378</v>
      </c>
      <c r="E27">
        <v>4.7</v>
      </c>
      <c r="F27" s="11" t="s">
        <v>379</v>
      </c>
      <c r="G27" t="s">
        <v>380</v>
      </c>
      <c r="H27" t="s">
        <v>380</v>
      </c>
      <c r="I27" t="s">
        <v>269</v>
      </c>
      <c r="J27">
        <v>2003</v>
      </c>
      <c r="K27" t="s">
        <v>270</v>
      </c>
      <c r="L27" t="s">
        <v>276</v>
      </c>
      <c r="M27" t="s">
        <v>277</v>
      </c>
      <c r="N27" t="s">
        <v>381</v>
      </c>
      <c r="O27">
        <v>-1</v>
      </c>
    </row>
    <row r="28" spans="1:15" ht="17" customHeight="1" x14ac:dyDescent="0.2">
      <c r="A28">
        <v>26</v>
      </c>
      <c r="B28" t="s">
        <v>382</v>
      </c>
      <c r="C28" t="s">
        <v>233</v>
      </c>
      <c r="D28" s="11" t="s">
        <v>383</v>
      </c>
      <c r="E28">
        <v>4.2</v>
      </c>
      <c r="F28" s="11" t="s">
        <v>384</v>
      </c>
      <c r="G28" t="s">
        <v>385</v>
      </c>
      <c r="H28" t="s">
        <v>385</v>
      </c>
      <c r="I28" t="s">
        <v>269</v>
      </c>
      <c r="J28">
        <v>1996</v>
      </c>
      <c r="K28" t="s">
        <v>270</v>
      </c>
      <c r="L28" t="s">
        <v>386</v>
      </c>
      <c r="M28" t="s">
        <v>387</v>
      </c>
      <c r="N28" t="s">
        <v>258</v>
      </c>
      <c r="O28">
        <v>-1</v>
      </c>
    </row>
    <row r="29" spans="1:15" ht="17" customHeight="1" x14ac:dyDescent="0.2">
      <c r="A29">
        <v>27</v>
      </c>
      <c r="B29" t="s">
        <v>388</v>
      </c>
      <c r="C29" t="s">
        <v>233</v>
      </c>
      <c r="D29" s="11" t="s">
        <v>389</v>
      </c>
      <c r="E29">
        <v>3.8</v>
      </c>
      <c r="F29" s="11" t="s">
        <v>390</v>
      </c>
      <c r="G29" t="s">
        <v>391</v>
      </c>
      <c r="H29" t="s">
        <v>391</v>
      </c>
      <c r="I29" t="s">
        <v>237</v>
      </c>
      <c r="J29">
        <v>1951</v>
      </c>
      <c r="K29" t="s">
        <v>238</v>
      </c>
      <c r="L29" t="s">
        <v>392</v>
      </c>
      <c r="M29" t="s">
        <v>392</v>
      </c>
      <c r="N29" t="s">
        <v>241</v>
      </c>
      <c r="O29">
        <v>-1</v>
      </c>
    </row>
    <row r="30" spans="1:15" ht="17" customHeight="1" x14ac:dyDescent="0.2">
      <c r="A30">
        <v>28</v>
      </c>
      <c r="B30" t="s">
        <v>243</v>
      </c>
      <c r="C30" t="s">
        <v>233</v>
      </c>
      <c r="D30" s="11" t="s">
        <v>393</v>
      </c>
      <c r="E30">
        <v>4.5</v>
      </c>
      <c r="F30" s="11" t="s">
        <v>394</v>
      </c>
      <c r="G30" t="s">
        <v>395</v>
      </c>
      <c r="H30" t="s">
        <v>396</v>
      </c>
      <c r="I30" t="s">
        <v>269</v>
      </c>
      <c r="J30">
        <v>2005</v>
      </c>
      <c r="K30" t="s">
        <v>270</v>
      </c>
      <c r="L30" t="s">
        <v>335</v>
      </c>
      <c r="M30" t="s">
        <v>315</v>
      </c>
      <c r="N30" t="s">
        <v>381</v>
      </c>
      <c r="O30">
        <v>-1</v>
      </c>
    </row>
    <row r="31" spans="1:15" ht="17" customHeight="1" x14ac:dyDescent="0.2">
      <c r="A31">
        <v>29</v>
      </c>
      <c r="B31" t="s">
        <v>243</v>
      </c>
      <c r="C31" t="s">
        <v>233</v>
      </c>
      <c r="D31" s="11" t="s">
        <v>397</v>
      </c>
      <c r="E31">
        <v>2.8</v>
      </c>
      <c r="F31" s="11" t="s">
        <v>398</v>
      </c>
      <c r="G31" t="s">
        <v>360</v>
      </c>
      <c r="H31" t="s">
        <v>360</v>
      </c>
      <c r="I31" t="s">
        <v>269</v>
      </c>
      <c r="J31">
        <v>2015</v>
      </c>
      <c r="K31" t="s">
        <v>270</v>
      </c>
      <c r="L31" t="s">
        <v>301</v>
      </c>
      <c r="M31" t="s">
        <v>277</v>
      </c>
      <c r="N31" t="s">
        <v>241</v>
      </c>
      <c r="O31">
        <v>-1</v>
      </c>
    </row>
    <row r="32" spans="1:15" ht="17" customHeight="1" x14ac:dyDescent="0.2">
      <c r="A32">
        <v>30</v>
      </c>
      <c r="B32" t="s">
        <v>243</v>
      </c>
      <c r="C32" t="s">
        <v>399</v>
      </c>
      <c r="D32" s="11" t="s">
        <v>253</v>
      </c>
      <c r="E32">
        <v>3.8</v>
      </c>
      <c r="F32" s="11" t="s">
        <v>254</v>
      </c>
      <c r="G32" t="s">
        <v>255</v>
      </c>
      <c r="H32" t="s">
        <v>255</v>
      </c>
      <c r="I32" t="s">
        <v>237</v>
      </c>
      <c r="J32">
        <v>1981</v>
      </c>
      <c r="K32" t="s">
        <v>256</v>
      </c>
      <c r="L32" t="s">
        <v>257</v>
      </c>
      <c r="M32" t="s">
        <v>251</v>
      </c>
      <c r="N32" t="s">
        <v>258</v>
      </c>
      <c r="O32">
        <v>-1</v>
      </c>
    </row>
    <row r="33" spans="1:15" ht="17" customHeight="1" x14ac:dyDescent="0.2">
      <c r="A33">
        <v>31</v>
      </c>
      <c r="B33" t="s">
        <v>278</v>
      </c>
      <c r="C33" t="s">
        <v>399</v>
      </c>
      <c r="D33" s="11" t="s">
        <v>279</v>
      </c>
      <c r="E33">
        <v>3.9</v>
      </c>
      <c r="F33" s="11" t="s">
        <v>280</v>
      </c>
      <c r="G33" t="s">
        <v>281</v>
      </c>
      <c r="H33" t="s">
        <v>282</v>
      </c>
      <c r="I33" t="s">
        <v>283</v>
      </c>
      <c r="J33">
        <v>1996</v>
      </c>
      <c r="K33" t="s">
        <v>249</v>
      </c>
      <c r="L33" t="s">
        <v>284</v>
      </c>
      <c r="M33" t="s">
        <v>284</v>
      </c>
      <c r="N33" t="s">
        <v>285</v>
      </c>
      <c r="O33">
        <v>-1</v>
      </c>
    </row>
    <row r="34" spans="1:15" ht="17" customHeight="1" x14ac:dyDescent="0.2">
      <c r="A34">
        <v>32</v>
      </c>
      <c r="B34" t="s">
        <v>243</v>
      </c>
      <c r="C34" t="s">
        <v>399</v>
      </c>
      <c r="D34" s="11" t="s">
        <v>400</v>
      </c>
      <c r="E34">
        <v>5</v>
      </c>
      <c r="F34" s="11" t="s">
        <v>401</v>
      </c>
      <c r="G34" t="s">
        <v>255</v>
      </c>
      <c r="H34" t="s">
        <v>255</v>
      </c>
      <c r="I34" t="s">
        <v>334</v>
      </c>
      <c r="J34">
        <v>2019</v>
      </c>
      <c r="K34" t="s">
        <v>270</v>
      </c>
      <c r="L34" t="s">
        <v>309</v>
      </c>
      <c r="M34" t="s">
        <v>277</v>
      </c>
      <c r="N34" t="s">
        <v>241</v>
      </c>
      <c r="O34">
        <v>-1</v>
      </c>
    </row>
    <row r="35" spans="1:15" ht="17" customHeight="1" x14ac:dyDescent="0.2">
      <c r="A35">
        <v>33</v>
      </c>
      <c r="B35" t="s">
        <v>402</v>
      </c>
      <c r="C35" t="s">
        <v>399</v>
      </c>
      <c r="D35" s="11" t="s">
        <v>403</v>
      </c>
      <c r="E35">
        <v>4.8</v>
      </c>
      <c r="F35" s="11" t="s">
        <v>404</v>
      </c>
      <c r="G35" t="s">
        <v>405</v>
      </c>
      <c r="H35" t="s">
        <v>405</v>
      </c>
      <c r="I35" t="s">
        <v>237</v>
      </c>
      <c r="J35">
        <v>1925</v>
      </c>
      <c r="K35" t="s">
        <v>270</v>
      </c>
      <c r="L35" t="s">
        <v>239</v>
      </c>
      <c r="M35" t="s">
        <v>240</v>
      </c>
      <c r="N35" t="s">
        <v>252</v>
      </c>
      <c r="O35">
        <v>-1</v>
      </c>
    </row>
    <row r="36" spans="1:15" ht="17" customHeight="1" x14ac:dyDescent="0.2">
      <c r="A36">
        <v>34</v>
      </c>
      <c r="B36" t="s">
        <v>406</v>
      </c>
      <c r="C36" t="s">
        <v>399</v>
      </c>
      <c r="D36" s="11" t="s">
        <v>407</v>
      </c>
      <c r="E36">
        <v>3.6</v>
      </c>
      <c r="F36" s="11" t="s">
        <v>408</v>
      </c>
      <c r="G36" t="s">
        <v>409</v>
      </c>
      <c r="H36" t="s">
        <v>410</v>
      </c>
      <c r="I36" t="s">
        <v>324</v>
      </c>
      <c r="J36">
        <v>2008</v>
      </c>
      <c r="K36" t="s">
        <v>270</v>
      </c>
      <c r="L36" t="s">
        <v>301</v>
      </c>
      <c r="M36" t="s">
        <v>277</v>
      </c>
      <c r="N36" t="s">
        <v>411</v>
      </c>
      <c r="O36" t="s">
        <v>412</v>
      </c>
    </row>
    <row r="37" spans="1:15" ht="17" customHeight="1" x14ac:dyDescent="0.2">
      <c r="A37">
        <v>35</v>
      </c>
      <c r="B37" t="s">
        <v>413</v>
      </c>
      <c r="C37" t="s">
        <v>399</v>
      </c>
      <c r="D37" s="11" t="s">
        <v>414</v>
      </c>
      <c r="E37">
        <v>3.3</v>
      </c>
      <c r="F37" s="11" t="s">
        <v>415</v>
      </c>
      <c r="G37" t="s">
        <v>416</v>
      </c>
      <c r="H37" t="s">
        <v>417</v>
      </c>
      <c r="I37" t="s">
        <v>237</v>
      </c>
      <c r="J37">
        <v>1999</v>
      </c>
      <c r="K37" t="s">
        <v>270</v>
      </c>
      <c r="L37" t="s">
        <v>418</v>
      </c>
      <c r="M37" t="s">
        <v>317</v>
      </c>
      <c r="N37" t="s">
        <v>296</v>
      </c>
      <c r="O37">
        <v>-1</v>
      </c>
    </row>
    <row r="38" spans="1:15" ht="17" customHeight="1" x14ac:dyDescent="0.2">
      <c r="A38">
        <v>36</v>
      </c>
      <c r="B38" t="s">
        <v>419</v>
      </c>
      <c r="C38" t="s">
        <v>399</v>
      </c>
      <c r="D38" s="11" t="s">
        <v>420</v>
      </c>
      <c r="E38">
        <v>2.7</v>
      </c>
      <c r="F38" s="11" t="s">
        <v>421</v>
      </c>
      <c r="G38" t="s">
        <v>422</v>
      </c>
      <c r="H38" t="s">
        <v>422</v>
      </c>
      <c r="I38" t="s">
        <v>237</v>
      </c>
      <c r="J38">
        <v>1978</v>
      </c>
      <c r="K38" t="s">
        <v>270</v>
      </c>
      <c r="L38" t="s">
        <v>301</v>
      </c>
      <c r="M38" t="s">
        <v>277</v>
      </c>
      <c r="N38" t="s">
        <v>411</v>
      </c>
      <c r="O38">
        <v>-1</v>
      </c>
    </row>
    <row r="39" spans="1:15" ht="17" customHeight="1" x14ac:dyDescent="0.2">
      <c r="A39">
        <v>37</v>
      </c>
      <c r="B39" t="s">
        <v>243</v>
      </c>
      <c r="C39" t="s">
        <v>399</v>
      </c>
      <c r="D39" s="11" t="s">
        <v>423</v>
      </c>
      <c r="E39">
        <v>2.7</v>
      </c>
      <c r="F39" s="11" t="s">
        <v>424</v>
      </c>
      <c r="G39" t="s">
        <v>425</v>
      </c>
      <c r="H39" t="s">
        <v>236</v>
      </c>
      <c r="I39" t="s">
        <v>263</v>
      </c>
      <c r="J39">
        <v>2000</v>
      </c>
      <c r="K39" t="s">
        <v>270</v>
      </c>
      <c r="L39" t="s">
        <v>356</v>
      </c>
      <c r="M39" t="s">
        <v>357</v>
      </c>
      <c r="N39" t="s">
        <v>241</v>
      </c>
      <c r="O39" t="s">
        <v>426</v>
      </c>
    </row>
    <row r="40" spans="1:15" ht="17" customHeight="1" x14ac:dyDescent="0.2">
      <c r="A40">
        <v>38</v>
      </c>
      <c r="B40" t="s">
        <v>243</v>
      </c>
      <c r="C40" t="s">
        <v>399</v>
      </c>
      <c r="D40" s="11" t="s">
        <v>427</v>
      </c>
      <c r="E40">
        <v>2.2000000000000002</v>
      </c>
      <c r="F40" s="11" t="s">
        <v>428</v>
      </c>
      <c r="G40" t="s">
        <v>246</v>
      </c>
      <c r="H40" t="s">
        <v>246</v>
      </c>
      <c r="I40" t="s">
        <v>334</v>
      </c>
      <c r="J40">
        <v>2000</v>
      </c>
      <c r="K40" t="s">
        <v>270</v>
      </c>
      <c r="L40" t="s">
        <v>301</v>
      </c>
      <c r="M40" t="s">
        <v>277</v>
      </c>
      <c r="N40" t="s">
        <v>429</v>
      </c>
      <c r="O40">
        <v>-1</v>
      </c>
    </row>
    <row r="41" spans="1:15" ht="17" customHeight="1" x14ac:dyDescent="0.2">
      <c r="A41">
        <v>39</v>
      </c>
      <c r="B41" t="s">
        <v>430</v>
      </c>
      <c r="C41" t="s">
        <v>399</v>
      </c>
      <c r="D41" s="11" t="s">
        <v>431</v>
      </c>
      <c r="E41">
        <v>3.4</v>
      </c>
      <c r="F41" s="11" t="s">
        <v>432</v>
      </c>
      <c r="G41" t="s">
        <v>433</v>
      </c>
      <c r="H41" t="s">
        <v>433</v>
      </c>
      <c r="I41" t="s">
        <v>263</v>
      </c>
      <c r="J41">
        <v>1966</v>
      </c>
      <c r="K41" t="s">
        <v>270</v>
      </c>
      <c r="L41" t="s">
        <v>340</v>
      </c>
      <c r="M41" t="s">
        <v>277</v>
      </c>
      <c r="N41" t="s">
        <v>258</v>
      </c>
      <c r="O41" t="s">
        <v>434</v>
      </c>
    </row>
    <row r="42" spans="1:15" ht="17" customHeight="1" x14ac:dyDescent="0.2">
      <c r="A42">
        <v>40</v>
      </c>
      <c r="B42" t="s">
        <v>435</v>
      </c>
      <c r="C42" t="s">
        <v>399</v>
      </c>
      <c r="D42" s="11" t="s">
        <v>436</v>
      </c>
      <c r="E42">
        <v>3.1</v>
      </c>
      <c r="F42" s="11" t="s">
        <v>437</v>
      </c>
      <c r="G42" t="s">
        <v>255</v>
      </c>
      <c r="H42" t="s">
        <v>255</v>
      </c>
      <c r="I42" t="s">
        <v>263</v>
      </c>
      <c r="J42">
        <v>1973</v>
      </c>
      <c r="K42" t="s">
        <v>270</v>
      </c>
      <c r="L42" t="s">
        <v>386</v>
      </c>
      <c r="M42" t="s">
        <v>387</v>
      </c>
      <c r="N42" t="s">
        <v>258</v>
      </c>
      <c r="O42">
        <v>-1</v>
      </c>
    </row>
    <row r="43" spans="1:15" ht="17" customHeight="1" x14ac:dyDescent="0.2">
      <c r="A43">
        <v>41</v>
      </c>
      <c r="B43" t="s">
        <v>438</v>
      </c>
      <c r="C43" t="s">
        <v>399</v>
      </c>
      <c r="D43" s="11" t="s">
        <v>439</v>
      </c>
      <c r="E43">
        <v>3.4</v>
      </c>
      <c r="F43" s="11" t="s">
        <v>440</v>
      </c>
      <c r="G43" t="s">
        <v>441</v>
      </c>
      <c r="H43" t="s">
        <v>255</v>
      </c>
      <c r="I43" t="s">
        <v>283</v>
      </c>
      <c r="J43">
        <v>1912</v>
      </c>
      <c r="K43" t="s">
        <v>270</v>
      </c>
      <c r="L43" t="s">
        <v>239</v>
      </c>
      <c r="M43" t="s">
        <v>240</v>
      </c>
      <c r="N43" t="s">
        <v>285</v>
      </c>
      <c r="O43" t="s">
        <v>442</v>
      </c>
    </row>
    <row r="44" spans="1:15" ht="17" customHeight="1" x14ac:dyDescent="0.2">
      <c r="A44">
        <v>42</v>
      </c>
      <c r="B44" t="s">
        <v>443</v>
      </c>
      <c r="C44" t="s">
        <v>399</v>
      </c>
      <c r="D44" s="11" t="s">
        <v>444</v>
      </c>
      <c r="E44">
        <v>2.6</v>
      </c>
      <c r="F44" s="11" t="s">
        <v>445</v>
      </c>
      <c r="G44" t="s">
        <v>446</v>
      </c>
      <c r="H44" t="s">
        <v>446</v>
      </c>
      <c r="I44" t="s">
        <v>237</v>
      </c>
      <c r="J44">
        <v>1958</v>
      </c>
      <c r="K44" t="s">
        <v>270</v>
      </c>
      <c r="L44">
        <v>-1</v>
      </c>
      <c r="M44">
        <v>-1</v>
      </c>
      <c r="N44" t="s">
        <v>258</v>
      </c>
      <c r="O44">
        <v>-1</v>
      </c>
    </row>
    <row r="45" spans="1:15" ht="17" customHeight="1" x14ac:dyDescent="0.2">
      <c r="A45">
        <v>43</v>
      </c>
      <c r="B45" t="s">
        <v>447</v>
      </c>
      <c r="C45" t="s">
        <v>399</v>
      </c>
      <c r="D45" s="11" t="s">
        <v>448</v>
      </c>
      <c r="E45">
        <v>5</v>
      </c>
      <c r="F45" s="11" t="s">
        <v>449</v>
      </c>
      <c r="G45" t="s">
        <v>450</v>
      </c>
      <c r="H45" t="s">
        <v>450</v>
      </c>
      <c r="I45" t="s">
        <v>269</v>
      </c>
      <c r="J45">
        <v>2019</v>
      </c>
      <c r="K45" t="s">
        <v>270</v>
      </c>
      <c r="L45" t="s">
        <v>284</v>
      </c>
      <c r="M45" t="s">
        <v>284</v>
      </c>
      <c r="N45" t="s">
        <v>241</v>
      </c>
      <c r="O45">
        <v>-1</v>
      </c>
    </row>
    <row r="46" spans="1:15" ht="17" customHeight="1" x14ac:dyDescent="0.2">
      <c r="A46">
        <v>44</v>
      </c>
      <c r="B46" t="s">
        <v>243</v>
      </c>
      <c r="C46" t="s">
        <v>399</v>
      </c>
      <c r="D46" s="11" t="s">
        <v>451</v>
      </c>
      <c r="E46">
        <v>4.2</v>
      </c>
      <c r="F46" s="11" t="s">
        <v>452</v>
      </c>
      <c r="G46" t="s">
        <v>453</v>
      </c>
      <c r="H46" t="s">
        <v>453</v>
      </c>
      <c r="I46" t="s">
        <v>269</v>
      </c>
      <c r="J46">
        <v>2013</v>
      </c>
      <c r="K46" t="s">
        <v>270</v>
      </c>
      <c r="L46" t="s">
        <v>301</v>
      </c>
      <c r="M46" t="s">
        <v>277</v>
      </c>
      <c r="N46" t="s">
        <v>377</v>
      </c>
      <c r="O46">
        <v>-1</v>
      </c>
    </row>
    <row r="47" spans="1:15" ht="17" customHeight="1" x14ac:dyDescent="0.2">
      <c r="A47">
        <v>45</v>
      </c>
      <c r="B47" t="s">
        <v>454</v>
      </c>
      <c r="C47" t="s">
        <v>399</v>
      </c>
      <c r="D47" s="11" t="s">
        <v>455</v>
      </c>
      <c r="E47">
        <v>4.0999999999999996</v>
      </c>
      <c r="F47" s="11" t="s">
        <v>456</v>
      </c>
      <c r="G47" t="s">
        <v>281</v>
      </c>
      <c r="H47" t="s">
        <v>236</v>
      </c>
      <c r="I47" t="s">
        <v>283</v>
      </c>
      <c r="J47">
        <v>1849</v>
      </c>
      <c r="K47" t="s">
        <v>249</v>
      </c>
      <c r="L47" t="s">
        <v>284</v>
      </c>
      <c r="M47" t="s">
        <v>284</v>
      </c>
      <c r="N47" t="s">
        <v>285</v>
      </c>
      <c r="O47">
        <v>-1</v>
      </c>
    </row>
    <row r="48" spans="1:15" ht="17" customHeight="1" x14ac:dyDescent="0.2">
      <c r="A48">
        <v>46</v>
      </c>
      <c r="B48" t="s">
        <v>457</v>
      </c>
      <c r="C48" t="s">
        <v>399</v>
      </c>
      <c r="D48" s="11" t="s">
        <v>458</v>
      </c>
      <c r="E48">
        <v>4.8</v>
      </c>
      <c r="F48" s="11" t="s">
        <v>459</v>
      </c>
      <c r="G48" t="s">
        <v>255</v>
      </c>
      <c r="H48" t="s">
        <v>255</v>
      </c>
      <c r="I48" t="s">
        <v>324</v>
      </c>
      <c r="J48">
        <v>2012</v>
      </c>
      <c r="K48" t="s">
        <v>270</v>
      </c>
      <c r="L48" t="s">
        <v>276</v>
      </c>
      <c r="M48" t="s">
        <v>277</v>
      </c>
      <c r="N48" t="s">
        <v>241</v>
      </c>
      <c r="O48">
        <v>-1</v>
      </c>
    </row>
    <row r="49" spans="1:15" ht="17" customHeight="1" x14ac:dyDescent="0.2">
      <c r="A49">
        <v>47</v>
      </c>
      <c r="B49" t="s">
        <v>243</v>
      </c>
      <c r="C49" t="s">
        <v>399</v>
      </c>
      <c r="D49" s="11" t="s">
        <v>460</v>
      </c>
      <c r="E49">
        <v>3.3</v>
      </c>
      <c r="F49" s="11" t="s">
        <v>461</v>
      </c>
      <c r="G49" t="s">
        <v>417</v>
      </c>
      <c r="H49" t="s">
        <v>417</v>
      </c>
      <c r="I49" t="s">
        <v>263</v>
      </c>
      <c r="J49">
        <v>2000</v>
      </c>
      <c r="K49" t="s">
        <v>270</v>
      </c>
      <c r="L49" t="s">
        <v>386</v>
      </c>
      <c r="M49" t="s">
        <v>387</v>
      </c>
      <c r="N49" t="s">
        <v>241</v>
      </c>
      <c r="O49">
        <v>-1</v>
      </c>
    </row>
    <row r="50" spans="1:15" ht="17" customHeight="1" x14ac:dyDescent="0.2">
      <c r="A50">
        <v>48</v>
      </c>
      <c r="B50" t="s">
        <v>243</v>
      </c>
      <c r="C50" t="s">
        <v>399</v>
      </c>
      <c r="D50" s="11" t="s">
        <v>462</v>
      </c>
      <c r="E50">
        <v>3.7</v>
      </c>
      <c r="F50" s="11" t="s">
        <v>463</v>
      </c>
      <c r="G50" t="s">
        <v>360</v>
      </c>
      <c r="H50" t="s">
        <v>464</v>
      </c>
      <c r="I50" t="s">
        <v>237</v>
      </c>
      <c r="J50">
        <v>2016</v>
      </c>
      <c r="K50" t="s">
        <v>315</v>
      </c>
      <c r="L50" t="s">
        <v>335</v>
      </c>
      <c r="M50" t="s">
        <v>315</v>
      </c>
      <c r="N50" t="s">
        <v>241</v>
      </c>
      <c r="O50">
        <v>-1</v>
      </c>
    </row>
    <row r="51" spans="1:15" ht="17" customHeight="1" x14ac:dyDescent="0.2">
      <c r="A51">
        <v>49</v>
      </c>
      <c r="B51" t="s">
        <v>243</v>
      </c>
      <c r="C51" t="s">
        <v>399</v>
      </c>
      <c r="D51" s="11" t="s">
        <v>465</v>
      </c>
      <c r="E51">
        <v>4.3</v>
      </c>
      <c r="F51" s="11" t="s">
        <v>466</v>
      </c>
      <c r="G51" t="s">
        <v>281</v>
      </c>
      <c r="H51" t="s">
        <v>281</v>
      </c>
      <c r="I51" t="s">
        <v>324</v>
      </c>
      <c r="J51">
        <v>1999</v>
      </c>
      <c r="K51" t="s">
        <v>270</v>
      </c>
      <c r="L51" t="s">
        <v>301</v>
      </c>
      <c r="M51" t="s">
        <v>277</v>
      </c>
      <c r="N51" t="s">
        <v>241</v>
      </c>
      <c r="O51">
        <v>-1</v>
      </c>
    </row>
    <row r="52" spans="1:15" ht="17" customHeight="1" x14ac:dyDescent="0.2">
      <c r="A52">
        <v>50</v>
      </c>
      <c r="B52" t="s">
        <v>435</v>
      </c>
      <c r="C52" t="s">
        <v>399</v>
      </c>
      <c r="D52" s="11" t="s">
        <v>467</v>
      </c>
      <c r="E52">
        <v>4.8</v>
      </c>
      <c r="F52" s="11" t="s">
        <v>468</v>
      </c>
      <c r="G52" t="s">
        <v>360</v>
      </c>
      <c r="H52" t="s">
        <v>360</v>
      </c>
      <c r="I52" t="s">
        <v>334</v>
      </c>
      <c r="J52">
        <v>2014</v>
      </c>
      <c r="K52" t="s">
        <v>270</v>
      </c>
      <c r="L52" t="s">
        <v>271</v>
      </c>
      <c r="M52" t="s">
        <v>251</v>
      </c>
      <c r="N52" t="s">
        <v>377</v>
      </c>
      <c r="O52">
        <v>-1</v>
      </c>
    </row>
    <row r="53" spans="1:15" ht="17" customHeight="1" x14ac:dyDescent="0.2">
      <c r="A53">
        <v>51</v>
      </c>
      <c r="B53" t="s">
        <v>243</v>
      </c>
      <c r="C53" t="s">
        <v>399</v>
      </c>
      <c r="D53" s="11" t="s">
        <v>469</v>
      </c>
      <c r="E53">
        <v>3.7</v>
      </c>
      <c r="F53" s="11" t="s">
        <v>470</v>
      </c>
      <c r="G53" t="s">
        <v>281</v>
      </c>
      <c r="H53" t="s">
        <v>471</v>
      </c>
      <c r="I53" t="s">
        <v>283</v>
      </c>
      <c r="J53">
        <v>1781</v>
      </c>
      <c r="K53" t="s">
        <v>249</v>
      </c>
      <c r="L53" t="s">
        <v>284</v>
      </c>
      <c r="M53" t="s">
        <v>284</v>
      </c>
      <c r="N53" t="s">
        <v>285</v>
      </c>
      <c r="O53" t="s">
        <v>472</v>
      </c>
    </row>
    <row r="54" spans="1:15" ht="17" customHeight="1" x14ac:dyDescent="0.2">
      <c r="A54">
        <v>52</v>
      </c>
      <c r="B54" t="s">
        <v>243</v>
      </c>
      <c r="C54" t="s">
        <v>399</v>
      </c>
      <c r="D54" s="11" t="s">
        <v>473</v>
      </c>
      <c r="E54">
        <v>4</v>
      </c>
      <c r="F54" s="11" t="s">
        <v>474</v>
      </c>
      <c r="G54" t="s">
        <v>360</v>
      </c>
      <c r="H54" t="s">
        <v>475</v>
      </c>
      <c r="I54" t="s">
        <v>263</v>
      </c>
      <c r="J54">
        <v>2012</v>
      </c>
      <c r="K54" t="s">
        <v>270</v>
      </c>
      <c r="L54" t="s">
        <v>301</v>
      </c>
      <c r="M54" t="s">
        <v>277</v>
      </c>
      <c r="N54" t="s">
        <v>241</v>
      </c>
      <c r="O54" t="s">
        <v>476</v>
      </c>
    </row>
    <row r="55" spans="1:15" ht="17" customHeight="1" x14ac:dyDescent="0.2">
      <c r="A55">
        <v>53</v>
      </c>
      <c r="B55" t="s">
        <v>477</v>
      </c>
      <c r="C55" t="s">
        <v>399</v>
      </c>
      <c r="D55" s="11" t="s">
        <v>478</v>
      </c>
      <c r="E55">
        <v>4.8</v>
      </c>
      <c r="F55" s="11" t="s">
        <v>479</v>
      </c>
      <c r="G55" t="s">
        <v>339</v>
      </c>
      <c r="H55" t="s">
        <v>480</v>
      </c>
      <c r="I55" t="s">
        <v>269</v>
      </c>
      <c r="J55">
        <v>2003</v>
      </c>
      <c r="K55" t="s">
        <v>270</v>
      </c>
      <c r="L55" t="s">
        <v>309</v>
      </c>
      <c r="M55" t="s">
        <v>277</v>
      </c>
      <c r="N55" t="s">
        <v>377</v>
      </c>
      <c r="O55">
        <v>-1</v>
      </c>
    </row>
    <row r="56" spans="1:15" ht="17" customHeight="1" x14ac:dyDescent="0.2">
      <c r="A56">
        <v>54</v>
      </c>
      <c r="B56" t="s">
        <v>481</v>
      </c>
      <c r="C56" t="s">
        <v>399</v>
      </c>
      <c r="D56" s="11" t="s">
        <v>482</v>
      </c>
      <c r="E56">
        <v>3.5</v>
      </c>
      <c r="F56" s="11" t="s">
        <v>483</v>
      </c>
      <c r="G56" t="s">
        <v>484</v>
      </c>
      <c r="H56" t="s">
        <v>484</v>
      </c>
      <c r="I56" t="s">
        <v>269</v>
      </c>
      <c r="J56">
        <v>1999</v>
      </c>
      <c r="K56" t="s">
        <v>270</v>
      </c>
      <c r="L56" t="s">
        <v>301</v>
      </c>
      <c r="M56" t="s">
        <v>277</v>
      </c>
      <c r="N56" t="s">
        <v>241</v>
      </c>
      <c r="O56">
        <v>-1</v>
      </c>
    </row>
    <row r="57" spans="1:15" ht="17" customHeight="1" x14ac:dyDescent="0.2">
      <c r="A57">
        <v>55</v>
      </c>
      <c r="B57" t="s">
        <v>485</v>
      </c>
      <c r="C57" t="s">
        <v>399</v>
      </c>
      <c r="D57" s="11" t="s">
        <v>486</v>
      </c>
      <c r="E57">
        <v>3.7</v>
      </c>
      <c r="F57" s="11" t="s">
        <v>487</v>
      </c>
      <c r="G57" t="s">
        <v>488</v>
      </c>
      <c r="H57" t="s">
        <v>488</v>
      </c>
      <c r="I57" t="s">
        <v>248</v>
      </c>
      <c r="J57">
        <v>1926</v>
      </c>
      <c r="K57" t="s">
        <v>238</v>
      </c>
      <c r="L57" t="s">
        <v>356</v>
      </c>
      <c r="M57" t="s">
        <v>357</v>
      </c>
      <c r="N57" t="s">
        <v>258</v>
      </c>
      <c r="O57">
        <v>-1</v>
      </c>
    </row>
    <row r="58" spans="1:15" ht="17" customHeight="1" x14ac:dyDescent="0.2">
      <c r="A58">
        <v>56</v>
      </c>
      <c r="B58" t="s">
        <v>457</v>
      </c>
      <c r="C58" t="s">
        <v>399</v>
      </c>
      <c r="D58" s="11" t="s">
        <v>489</v>
      </c>
      <c r="E58">
        <v>3.5</v>
      </c>
      <c r="F58" s="11" t="s">
        <v>490</v>
      </c>
      <c r="G58" t="s">
        <v>308</v>
      </c>
      <c r="H58" t="s">
        <v>308</v>
      </c>
      <c r="I58" t="s">
        <v>324</v>
      </c>
      <c r="J58">
        <v>2012</v>
      </c>
      <c r="K58" t="s">
        <v>270</v>
      </c>
      <c r="L58" t="s">
        <v>284</v>
      </c>
      <c r="M58" t="s">
        <v>284</v>
      </c>
      <c r="N58" t="s">
        <v>429</v>
      </c>
      <c r="O58">
        <v>-1</v>
      </c>
    </row>
    <row r="59" spans="1:15" ht="17" customHeight="1" x14ac:dyDescent="0.2">
      <c r="A59">
        <v>57</v>
      </c>
      <c r="B59" t="s">
        <v>491</v>
      </c>
      <c r="C59" t="s">
        <v>399</v>
      </c>
      <c r="D59" s="11" t="s">
        <v>492</v>
      </c>
      <c r="E59">
        <v>4.0999999999999996</v>
      </c>
      <c r="F59" s="11" t="s">
        <v>493</v>
      </c>
      <c r="G59" t="s">
        <v>360</v>
      </c>
      <c r="H59" t="s">
        <v>360</v>
      </c>
      <c r="I59" t="s">
        <v>237</v>
      </c>
      <c r="J59">
        <v>2006</v>
      </c>
      <c r="K59" t="s">
        <v>249</v>
      </c>
      <c r="L59" t="s">
        <v>340</v>
      </c>
      <c r="M59" t="s">
        <v>277</v>
      </c>
      <c r="N59" t="s">
        <v>296</v>
      </c>
      <c r="O59" t="s">
        <v>494</v>
      </c>
    </row>
    <row r="60" spans="1:15" ht="17" customHeight="1" x14ac:dyDescent="0.2">
      <c r="A60">
        <v>58</v>
      </c>
      <c r="B60" t="s">
        <v>243</v>
      </c>
      <c r="C60" t="s">
        <v>399</v>
      </c>
      <c r="D60" s="11" t="s">
        <v>495</v>
      </c>
      <c r="E60">
        <v>3.2</v>
      </c>
      <c r="F60" s="11" t="s">
        <v>496</v>
      </c>
      <c r="G60" t="s">
        <v>360</v>
      </c>
      <c r="H60" t="s">
        <v>360</v>
      </c>
      <c r="I60" t="s">
        <v>237</v>
      </c>
      <c r="J60">
        <v>2011</v>
      </c>
      <c r="K60" t="s">
        <v>270</v>
      </c>
      <c r="L60" t="s">
        <v>497</v>
      </c>
      <c r="M60" t="s">
        <v>498</v>
      </c>
      <c r="N60" t="s">
        <v>241</v>
      </c>
      <c r="O60" t="s">
        <v>499</v>
      </c>
    </row>
    <row r="61" spans="1:15" ht="17" customHeight="1" x14ac:dyDescent="0.2">
      <c r="A61">
        <v>59</v>
      </c>
      <c r="B61" t="s">
        <v>500</v>
      </c>
      <c r="C61" t="s">
        <v>399</v>
      </c>
      <c r="D61" s="11" t="s">
        <v>501</v>
      </c>
      <c r="E61">
        <v>4.5</v>
      </c>
      <c r="F61" s="11" t="s">
        <v>502</v>
      </c>
      <c r="G61" t="s">
        <v>308</v>
      </c>
      <c r="H61" t="s">
        <v>308</v>
      </c>
      <c r="I61" t="s">
        <v>324</v>
      </c>
      <c r="J61">
        <v>1994</v>
      </c>
      <c r="K61" t="s">
        <v>270</v>
      </c>
      <c r="L61" t="s">
        <v>503</v>
      </c>
      <c r="M61" t="s">
        <v>251</v>
      </c>
      <c r="N61" t="s">
        <v>381</v>
      </c>
      <c r="O61">
        <v>-1</v>
      </c>
    </row>
    <row r="62" spans="1:15" ht="17" customHeight="1" x14ac:dyDescent="0.2">
      <c r="A62">
        <v>60</v>
      </c>
      <c r="B62" t="s">
        <v>435</v>
      </c>
      <c r="C62" t="s">
        <v>399</v>
      </c>
      <c r="D62" s="11" t="s">
        <v>504</v>
      </c>
      <c r="E62">
        <v>3.8</v>
      </c>
      <c r="F62" s="11" t="s">
        <v>505</v>
      </c>
      <c r="G62" t="s">
        <v>506</v>
      </c>
      <c r="H62" t="s">
        <v>507</v>
      </c>
      <c r="I62" t="s">
        <v>283</v>
      </c>
      <c r="J62">
        <v>1863</v>
      </c>
      <c r="K62" t="s">
        <v>249</v>
      </c>
      <c r="L62" t="s">
        <v>508</v>
      </c>
      <c r="M62" t="s">
        <v>240</v>
      </c>
      <c r="N62" t="s">
        <v>285</v>
      </c>
      <c r="O62" t="s">
        <v>509</v>
      </c>
    </row>
    <row r="63" spans="1:15" ht="17" customHeight="1" x14ac:dyDescent="0.2">
      <c r="A63">
        <v>61</v>
      </c>
      <c r="B63" t="s">
        <v>438</v>
      </c>
      <c r="C63" t="s">
        <v>399</v>
      </c>
      <c r="D63" s="11" t="s">
        <v>510</v>
      </c>
      <c r="E63">
        <v>4.5</v>
      </c>
      <c r="F63" s="11" t="s">
        <v>511</v>
      </c>
      <c r="G63" t="s">
        <v>512</v>
      </c>
      <c r="H63" t="s">
        <v>512</v>
      </c>
      <c r="I63" t="s">
        <v>324</v>
      </c>
      <c r="J63">
        <v>2010</v>
      </c>
      <c r="K63" t="s">
        <v>270</v>
      </c>
      <c r="L63" t="s">
        <v>392</v>
      </c>
      <c r="M63" t="s">
        <v>392</v>
      </c>
      <c r="N63" t="s">
        <v>258</v>
      </c>
      <c r="O63">
        <v>-1</v>
      </c>
    </row>
    <row r="64" spans="1:15" ht="17" customHeight="1" x14ac:dyDescent="0.2">
      <c r="A64">
        <v>62</v>
      </c>
      <c r="B64" t="s">
        <v>243</v>
      </c>
      <c r="C64" t="s">
        <v>513</v>
      </c>
      <c r="D64" s="11" t="s">
        <v>286</v>
      </c>
      <c r="E64">
        <v>3.5</v>
      </c>
      <c r="F64" s="11" t="s">
        <v>287</v>
      </c>
      <c r="G64" t="s">
        <v>288</v>
      </c>
      <c r="H64" t="s">
        <v>288</v>
      </c>
      <c r="I64" t="s">
        <v>237</v>
      </c>
      <c r="J64">
        <v>1990</v>
      </c>
      <c r="K64" t="s">
        <v>249</v>
      </c>
      <c r="L64" t="s">
        <v>289</v>
      </c>
      <c r="M64" t="s">
        <v>290</v>
      </c>
      <c r="N64" t="s">
        <v>252</v>
      </c>
      <c r="O64">
        <v>-1</v>
      </c>
    </row>
    <row r="65" spans="1:15" ht="17" customHeight="1" x14ac:dyDescent="0.2">
      <c r="A65">
        <v>63</v>
      </c>
      <c r="B65" t="s">
        <v>243</v>
      </c>
      <c r="C65" t="s">
        <v>513</v>
      </c>
      <c r="D65" s="11" t="s">
        <v>273</v>
      </c>
      <c r="E65">
        <v>4.2</v>
      </c>
      <c r="F65" s="11" t="s">
        <v>274</v>
      </c>
      <c r="G65" t="s">
        <v>275</v>
      </c>
      <c r="H65" t="s">
        <v>275</v>
      </c>
      <c r="I65" t="s">
        <v>269</v>
      </c>
      <c r="J65">
        <v>2010</v>
      </c>
      <c r="K65" t="s">
        <v>270</v>
      </c>
      <c r="L65" t="s">
        <v>276</v>
      </c>
      <c r="M65" t="s">
        <v>277</v>
      </c>
      <c r="N65" t="s">
        <v>241</v>
      </c>
      <c r="O65">
        <v>-1</v>
      </c>
    </row>
    <row r="66" spans="1:15" ht="17" customHeight="1" x14ac:dyDescent="0.2">
      <c r="A66">
        <v>64</v>
      </c>
      <c r="B66" t="s">
        <v>514</v>
      </c>
      <c r="C66" t="s">
        <v>513</v>
      </c>
      <c r="D66" s="11" t="s">
        <v>515</v>
      </c>
      <c r="E66">
        <v>3.8</v>
      </c>
      <c r="F66" s="11" t="s">
        <v>516</v>
      </c>
      <c r="G66" t="s">
        <v>517</v>
      </c>
      <c r="H66" t="s">
        <v>517</v>
      </c>
      <c r="I66" t="s">
        <v>324</v>
      </c>
      <c r="J66">
        <v>1986</v>
      </c>
      <c r="K66" t="s">
        <v>518</v>
      </c>
      <c r="L66" t="s">
        <v>519</v>
      </c>
      <c r="M66" t="s">
        <v>265</v>
      </c>
      <c r="N66" t="s">
        <v>258</v>
      </c>
      <c r="O66" t="s">
        <v>520</v>
      </c>
    </row>
    <row r="67" spans="1:15" ht="17" customHeight="1" x14ac:dyDescent="0.2">
      <c r="A67">
        <v>65</v>
      </c>
      <c r="B67" t="s">
        <v>406</v>
      </c>
      <c r="C67" t="s">
        <v>513</v>
      </c>
      <c r="D67" s="11" t="s">
        <v>521</v>
      </c>
      <c r="E67">
        <v>3.7</v>
      </c>
      <c r="F67" s="11" t="s">
        <v>522</v>
      </c>
      <c r="G67" t="s">
        <v>523</v>
      </c>
      <c r="H67" t="s">
        <v>523</v>
      </c>
      <c r="I67" t="s">
        <v>237</v>
      </c>
      <c r="J67">
        <v>1995</v>
      </c>
      <c r="K67" t="s">
        <v>270</v>
      </c>
      <c r="L67" t="s">
        <v>386</v>
      </c>
      <c r="M67" t="s">
        <v>387</v>
      </c>
      <c r="N67" t="s">
        <v>258</v>
      </c>
      <c r="O67">
        <v>-1</v>
      </c>
    </row>
    <row r="68" spans="1:15" ht="17" customHeight="1" x14ac:dyDescent="0.2">
      <c r="A68">
        <v>66</v>
      </c>
      <c r="B68" t="s">
        <v>243</v>
      </c>
      <c r="C68" t="s">
        <v>513</v>
      </c>
      <c r="D68" s="11" t="s">
        <v>524</v>
      </c>
      <c r="E68">
        <v>3.7</v>
      </c>
      <c r="F68" s="11" t="s">
        <v>525</v>
      </c>
      <c r="G68" t="s">
        <v>236</v>
      </c>
      <c r="H68" t="s">
        <v>236</v>
      </c>
      <c r="I68" t="s">
        <v>263</v>
      </c>
      <c r="J68">
        <v>2012</v>
      </c>
      <c r="K68" t="s">
        <v>270</v>
      </c>
      <c r="L68" t="s">
        <v>340</v>
      </c>
      <c r="M68" t="s">
        <v>277</v>
      </c>
      <c r="N68" t="s">
        <v>241</v>
      </c>
      <c r="O68">
        <v>-1</v>
      </c>
    </row>
    <row r="69" spans="1:15" ht="17" customHeight="1" x14ac:dyDescent="0.2">
      <c r="A69">
        <v>67</v>
      </c>
      <c r="B69" t="s">
        <v>243</v>
      </c>
      <c r="C69" t="s">
        <v>513</v>
      </c>
      <c r="D69" s="11" t="s">
        <v>526</v>
      </c>
      <c r="E69">
        <v>4</v>
      </c>
      <c r="F69" s="11" t="s">
        <v>527</v>
      </c>
      <c r="G69" t="s">
        <v>475</v>
      </c>
      <c r="H69" t="s">
        <v>528</v>
      </c>
      <c r="I69" t="s">
        <v>237</v>
      </c>
      <c r="J69">
        <v>2006</v>
      </c>
      <c r="K69" t="s">
        <v>270</v>
      </c>
      <c r="L69" t="s">
        <v>301</v>
      </c>
      <c r="M69" t="s">
        <v>277</v>
      </c>
      <c r="N69" t="s">
        <v>411</v>
      </c>
      <c r="O69" t="s">
        <v>529</v>
      </c>
    </row>
    <row r="70" spans="1:15" ht="17" customHeight="1" x14ac:dyDescent="0.2">
      <c r="A70">
        <v>68</v>
      </c>
      <c r="B70" t="s">
        <v>530</v>
      </c>
      <c r="C70" t="s">
        <v>513</v>
      </c>
      <c r="D70" s="11" t="s">
        <v>531</v>
      </c>
      <c r="E70">
        <v>3.3</v>
      </c>
      <c r="F70" s="11" t="s">
        <v>532</v>
      </c>
      <c r="G70" t="s">
        <v>300</v>
      </c>
      <c r="H70" t="s">
        <v>300</v>
      </c>
      <c r="I70" t="s">
        <v>263</v>
      </c>
      <c r="J70">
        <v>2015</v>
      </c>
      <c r="K70" t="s">
        <v>270</v>
      </c>
      <c r="L70" t="s">
        <v>284</v>
      </c>
      <c r="M70" t="s">
        <v>284</v>
      </c>
      <c r="N70" t="s">
        <v>241</v>
      </c>
      <c r="O70">
        <v>-1</v>
      </c>
    </row>
    <row r="71" spans="1:15" ht="17" customHeight="1" x14ac:dyDescent="0.2">
      <c r="A71">
        <v>69</v>
      </c>
      <c r="B71" t="s">
        <v>533</v>
      </c>
      <c r="C71" t="s">
        <v>513</v>
      </c>
      <c r="D71" s="11" t="s">
        <v>534</v>
      </c>
      <c r="E71">
        <v>2.5</v>
      </c>
      <c r="F71" s="11" t="s">
        <v>535</v>
      </c>
      <c r="G71" t="s">
        <v>536</v>
      </c>
      <c r="H71" t="s">
        <v>536</v>
      </c>
      <c r="I71" t="s">
        <v>334</v>
      </c>
      <c r="J71">
        <v>-1</v>
      </c>
      <c r="K71" t="s">
        <v>270</v>
      </c>
      <c r="L71" t="s">
        <v>284</v>
      </c>
      <c r="M71" t="s">
        <v>284</v>
      </c>
      <c r="N71" t="s">
        <v>241</v>
      </c>
      <c r="O71" t="s">
        <v>537</v>
      </c>
    </row>
    <row r="72" spans="1:15" ht="17" customHeight="1" x14ac:dyDescent="0.2">
      <c r="A72">
        <v>70</v>
      </c>
      <c r="B72" t="s">
        <v>538</v>
      </c>
      <c r="C72" t="s">
        <v>513</v>
      </c>
      <c r="D72" s="11" t="s">
        <v>539</v>
      </c>
      <c r="E72">
        <v>4.2</v>
      </c>
      <c r="F72" s="11" t="s">
        <v>540</v>
      </c>
      <c r="G72" t="s">
        <v>541</v>
      </c>
      <c r="H72" t="s">
        <v>541</v>
      </c>
      <c r="I72" t="s">
        <v>269</v>
      </c>
      <c r="J72">
        <v>2006</v>
      </c>
      <c r="K72" t="s">
        <v>249</v>
      </c>
      <c r="L72" t="s">
        <v>271</v>
      </c>
      <c r="M72" t="s">
        <v>251</v>
      </c>
      <c r="N72" t="s">
        <v>381</v>
      </c>
      <c r="O72" t="s">
        <v>542</v>
      </c>
    </row>
    <row r="73" spans="1:15" ht="17" customHeight="1" x14ac:dyDescent="0.2">
      <c r="A73">
        <v>71</v>
      </c>
      <c r="B73" t="s">
        <v>543</v>
      </c>
      <c r="C73" t="s">
        <v>513</v>
      </c>
      <c r="D73" s="11" t="s">
        <v>544</v>
      </c>
      <c r="E73">
        <v>3.3</v>
      </c>
      <c r="F73" s="11" t="s">
        <v>532</v>
      </c>
      <c r="G73" t="s">
        <v>545</v>
      </c>
      <c r="H73" t="s">
        <v>300</v>
      </c>
      <c r="I73" t="s">
        <v>263</v>
      </c>
      <c r="J73">
        <v>2015</v>
      </c>
      <c r="K73" t="s">
        <v>270</v>
      </c>
      <c r="L73" t="s">
        <v>284</v>
      </c>
      <c r="M73" t="s">
        <v>284</v>
      </c>
      <c r="N73" t="s">
        <v>241</v>
      </c>
      <c r="O73">
        <v>-1</v>
      </c>
    </row>
    <row r="74" spans="1:15" ht="17" customHeight="1" x14ac:dyDescent="0.2">
      <c r="A74">
        <v>72</v>
      </c>
      <c r="B74" t="s">
        <v>546</v>
      </c>
      <c r="C74" t="s">
        <v>513</v>
      </c>
      <c r="D74" s="11" t="s">
        <v>547</v>
      </c>
      <c r="E74">
        <v>4</v>
      </c>
      <c r="F74" s="11" t="s">
        <v>548</v>
      </c>
      <c r="G74" t="s">
        <v>360</v>
      </c>
      <c r="H74" t="s">
        <v>549</v>
      </c>
      <c r="I74" t="s">
        <v>248</v>
      </c>
      <c r="J74">
        <v>1982</v>
      </c>
      <c r="K74" t="s">
        <v>249</v>
      </c>
      <c r="L74" t="s">
        <v>276</v>
      </c>
      <c r="M74" t="s">
        <v>277</v>
      </c>
      <c r="N74" t="s">
        <v>296</v>
      </c>
      <c r="O74">
        <v>-1</v>
      </c>
    </row>
    <row r="75" spans="1:15" ht="17" customHeight="1" x14ac:dyDescent="0.2">
      <c r="A75">
        <v>73</v>
      </c>
      <c r="B75" t="s">
        <v>550</v>
      </c>
      <c r="C75" t="s">
        <v>513</v>
      </c>
      <c r="D75" s="11" t="s">
        <v>551</v>
      </c>
      <c r="E75">
        <v>3.7</v>
      </c>
      <c r="F75" s="11" t="s">
        <v>552</v>
      </c>
      <c r="G75" t="s">
        <v>553</v>
      </c>
      <c r="H75" t="s">
        <v>554</v>
      </c>
      <c r="I75" t="s">
        <v>283</v>
      </c>
      <c r="J75">
        <v>1925</v>
      </c>
      <c r="K75" t="s">
        <v>249</v>
      </c>
      <c r="L75" t="s">
        <v>555</v>
      </c>
      <c r="M75" t="s">
        <v>265</v>
      </c>
      <c r="N75" t="s">
        <v>285</v>
      </c>
      <c r="O75" t="s">
        <v>556</v>
      </c>
    </row>
    <row r="76" spans="1:15" ht="17" customHeight="1" x14ac:dyDescent="0.2">
      <c r="A76">
        <v>74</v>
      </c>
      <c r="B76" t="s">
        <v>557</v>
      </c>
      <c r="C76" t="s">
        <v>513</v>
      </c>
      <c r="D76" s="11" t="s">
        <v>558</v>
      </c>
      <c r="E76">
        <v>4.9000000000000004</v>
      </c>
      <c r="F76" s="11" t="s">
        <v>559</v>
      </c>
      <c r="G76" t="s">
        <v>560</v>
      </c>
      <c r="H76" t="s">
        <v>560</v>
      </c>
      <c r="I76" t="s">
        <v>324</v>
      </c>
      <c r="J76">
        <v>1974</v>
      </c>
      <c r="K76" t="s">
        <v>270</v>
      </c>
      <c r="L76" t="s">
        <v>284</v>
      </c>
      <c r="M76" t="s">
        <v>284</v>
      </c>
      <c r="N76" t="s">
        <v>241</v>
      </c>
      <c r="O76" t="s">
        <v>561</v>
      </c>
    </row>
    <row r="77" spans="1:15" ht="17" customHeight="1" x14ac:dyDescent="0.2">
      <c r="A77">
        <v>75</v>
      </c>
      <c r="B77" t="s">
        <v>435</v>
      </c>
      <c r="C77" t="s">
        <v>513</v>
      </c>
      <c r="D77" s="11" t="s">
        <v>562</v>
      </c>
      <c r="E77">
        <v>3.4</v>
      </c>
      <c r="F77" s="11" t="s">
        <v>563</v>
      </c>
      <c r="G77" t="s">
        <v>564</v>
      </c>
      <c r="H77" t="s">
        <v>564</v>
      </c>
      <c r="I77" t="s">
        <v>237</v>
      </c>
      <c r="J77">
        <v>2001</v>
      </c>
      <c r="K77" t="s">
        <v>518</v>
      </c>
      <c r="L77" t="s">
        <v>508</v>
      </c>
      <c r="M77" t="s">
        <v>240</v>
      </c>
      <c r="N77" t="s">
        <v>258</v>
      </c>
      <c r="O77" t="s">
        <v>565</v>
      </c>
    </row>
    <row r="78" spans="1:15" ht="17" customHeight="1" x14ac:dyDescent="0.2">
      <c r="A78">
        <v>76</v>
      </c>
      <c r="B78" t="s">
        <v>566</v>
      </c>
      <c r="C78" t="s">
        <v>513</v>
      </c>
      <c r="D78" s="11" t="s">
        <v>567</v>
      </c>
      <c r="E78">
        <v>3.1</v>
      </c>
      <c r="F78" s="11" t="s">
        <v>235</v>
      </c>
      <c r="G78" t="s">
        <v>236</v>
      </c>
      <c r="H78" t="s">
        <v>236</v>
      </c>
      <c r="I78" t="s">
        <v>237</v>
      </c>
      <c r="J78">
        <v>1993</v>
      </c>
      <c r="K78" t="s">
        <v>238</v>
      </c>
      <c r="L78" t="s">
        <v>239</v>
      </c>
      <c r="M78" t="s">
        <v>240</v>
      </c>
      <c r="N78" t="s">
        <v>241</v>
      </c>
      <c r="O78" t="s">
        <v>242</v>
      </c>
    </row>
    <row r="79" spans="1:15" ht="17" customHeight="1" x14ac:dyDescent="0.2">
      <c r="A79">
        <v>77</v>
      </c>
      <c r="B79" t="s">
        <v>243</v>
      </c>
      <c r="C79" t="s">
        <v>513</v>
      </c>
      <c r="D79" s="11" t="s">
        <v>568</v>
      </c>
      <c r="E79">
        <v>3.5</v>
      </c>
      <c r="F79" s="11" t="s">
        <v>569</v>
      </c>
      <c r="G79" t="s">
        <v>328</v>
      </c>
      <c r="H79" t="s">
        <v>570</v>
      </c>
      <c r="I79" t="s">
        <v>237</v>
      </c>
      <c r="J79">
        <v>2019</v>
      </c>
      <c r="K79" t="s">
        <v>270</v>
      </c>
      <c r="L79" t="s">
        <v>340</v>
      </c>
      <c r="M79" t="s">
        <v>277</v>
      </c>
      <c r="N79" t="s">
        <v>241</v>
      </c>
      <c r="O79" t="s">
        <v>571</v>
      </c>
    </row>
    <row r="80" spans="1:15" ht="17" customHeight="1" x14ac:dyDescent="0.2">
      <c r="A80">
        <v>78</v>
      </c>
      <c r="B80" t="s">
        <v>243</v>
      </c>
      <c r="C80" t="s">
        <v>513</v>
      </c>
      <c r="D80" s="11" t="s">
        <v>572</v>
      </c>
      <c r="E80">
        <v>2.9</v>
      </c>
      <c r="F80" s="11" t="s">
        <v>573</v>
      </c>
      <c r="G80" t="s">
        <v>236</v>
      </c>
      <c r="H80" t="s">
        <v>574</v>
      </c>
      <c r="I80" t="s">
        <v>324</v>
      </c>
      <c r="J80">
        <v>1985</v>
      </c>
      <c r="K80" t="s">
        <v>270</v>
      </c>
      <c r="L80" t="s">
        <v>239</v>
      </c>
      <c r="M80" t="s">
        <v>240</v>
      </c>
      <c r="N80" t="s">
        <v>241</v>
      </c>
      <c r="O80" t="s">
        <v>575</v>
      </c>
    </row>
    <row r="81" spans="1:15" ht="17" customHeight="1" x14ac:dyDescent="0.2">
      <c r="A81">
        <v>79</v>
      </c>
      <c r="B81" t="s">
        <v>576</v>
      </c>
      <c r="C81" t="s">
        <v>513</v>
      </c>
      <c r="D81" s="11" t="s">
        <v>577</v>
      </c>
      <c r="E81">
        <v>3.3</v>
      </c>
      <c r="F81" s="11" t="s">
        <v>578</v>
      </c>
      <c r="G81" t="s">
        <v>579</v>
      </c>
      <c r="H81" t="s">
        <v>579</v>
      </c>
      <c r="I81" t="s">
        <v>324</v>
      </c>
      <c r="J81">
        <v>2003</v>
      </c>
      <c r="K81" t="s">
        <v>249</v>
      </c>
      <c r="L81" t="s">
        <v>284</v>
      </c>
      <c r="M81" t="s">
        <v>284</v>
      </c>
      <c r="N81" t="s">
        <v>258</v>
      </c>
      <c r="O81">
        <v>-1</v>
      </c>
    </row>
    <row r="82" spans="1:15" ht="17" customHeight="1" x14ac:dyDescent="0.2">
      <c r="A82">
        <v>80</v>
      </c>
      <c r="B82" t="s">
        <v>580</v>
      </c>
      <c r="C82" t="s">
        <v>513</v>
      </c>
      <c r="D82" s="11" t="s">
        <v>581</v>
      </c>
      <c r="E82">
        <v>4</v>
      </c>
      <c r="F82" s="11" t="s">
        <v>582</v>
      </c>
      <c r="G82" t="s">
        <v>583</v>
      </c>
      <c r="H82" t="s">
        <v>584</v>
      </c>
      <c r="I82" t="s">
        <v>283</v>
      </c>
      <c r="J82">
        <v>1913</v>
      </c>
      <c r="K82" t="s">
        <v>249</v>
      </c>
      <c r="L82" t="s">
        <v>284</v>
      </c>
      <c r="M82" t="s">
        <v>284</v>
      </c>
      <c r="N82" t="s">
        <v>285</v>
      </c>
      <c r="O82" t="s">
        <v>585</v>
      </c>
    </row>
    <row r="83" spans="1:15" ht="17" customHeight="1" x14ac:dyDescent="0.2">
      <c r="A83">
        <v>81</v>
      </c>
      <c r="B83" t="s">
        <v>243</v>
      </c>
      <c r="C83" t="s">
        <v>513</v>
      </c>
      <c r="D83" t="s">
        <v>586</v>
      </c>
      <c r="E83">
        <v>3.6</v>
      </c>
      <c r="F83" s="11" t="s">
        <v>587</v>
      </c>
      <c r="G83" t="s">
        <v>328</v>
      </c>
      <c r="H83" t="s">
        <v>588</v>
      </c>
      <c r="I83" t="s">
        <v>269</v>
      </c>
      <c r="J83">
        <v>2001</v>
      </c>
      <c r="K83" t="s">
        <v>270</v>
      </c>
      <c r="L83" t="s">
        <v>309</v>
      </c>
      <c r="M83" t="s">
        <v>277</v>
      </c>
      <c r="N83" t="s">
        <v>381</v>
      </c>
      <c r="O83">
        <v>-1</v>
      </c>
    </row>
    <row r="84" spans="1:15" ht="17" customHeight="1" x14ac:dyDescent="0.2">
      <c r="A84">
        <v>82</v>
      </c>
      <c r="B84" t="s">
        <v>406</v>
      </c>
      <c r="C84" t="s">
        <v>513</v>
      </c>
      <c r="D84" s="11" t="s">
        <v>589</v>
      </c>
      <c r="E84">
        <v>4.7</v>
      </c>
      <c r="F84" s="11" t="s">
        <v>590</v>
      </c>
      <c r="G84" t="s">
        <v>308</v>
      </c>
      <c r="H84" t="s">
        <v>591</v>
      </c>
      <c r="I84" t="s">
        <v>269</v>
      </c>
      <c r="J84">
        <v>1996</v>
      </c>
      <c r="K84" t="s">
        <v>270</v>
      </c>
      <c r="L84" t="s">
        <v>257</v>
      </c>
      <c r="M84" t="s">
        <v>251</v>
      </c>
      <c r="N84" t="s">
        <v>381</v>
      </c>
      <c r="O84" t="s">
        <v>592</v>
      </c>
    </row>
    <row r="85" spans="1:15" ht="17" customHeight="1" x14ac:dyDescent="0.2">
      <c r="A85">
        <v>83</v>
      </c>
      <c r="B85" t="s">
        <v>593</v>
      </c>
      <c r="C85" t="s">
        <v>513</v>
      </c>
      <c r="D85" s="11" t="s">
        <v>594</v>
      </c>
      <c r="E85">
        <v>4.9000000000000004</v>
      </c>
      <c r="F85" s="11" t="s">
        <v>595</v>
      </c>
      <c r="G85" t="s">
        <v>596</v>
      </c>
      <c r="H85" t="s">
        <v>300</v>
      </c>
      <c r="I85" t="s">
        <v>334</v>
      </c>
      <c r="J85">
        <v>2016</v>
      </c>
      <c r="K85" t="s">
        <v>270</v>
      </c>
      <c r="L85" t="s">
        <v>503</v>
      </c>
      <c r="M85" t="s">
        <v>251</v>
      </c>
      <c r="N85" t="s">
        <v>241</v>
      </c>
      <c r="O85">
        <v>-1</v>
      </c>
    </row>
    <row r="86" spans="1:15" ht="17" customHeight="1" x14ac:dyDescent="0.2">
      <c r="A86">
        <v>84</v>
      </c>
      <c r="B86" t="s">
        <v>243</v>
      </c>
      <c r="C86" t="s">
        <v>513</v>
      </c>
      <c r="D86" s="11" t="s">
        <v>597</v>
      </c>
      <c r="E86">
        <v>4.3</v>
      </c>
      <c r="F86" s="11" t="s">
        <v>598</v>
      </c>
      <c r="G86" t="s">
        <v>599</v>
      </c>
      <c r="H86" t="s">
        <v>599</v>
      </c>
      <c r="I86" t="s">
        <v>269</v>
      </c>
      <c r="J86">
        <v>1999</v>
      </c>
      <c r="K86" t="s">
        <v>270</v>
      </c>
      <c r="L86" t="s">
        <v>276</v>
      </c>
      <c r="M86" t="s">
        <v>277</v>
      </c>
      <c r="N86" t="s">
        <v>381</v>
      </c>
      <c r="O86">
        <v>-1</v>
      </c>
    </row>
    <row r="87" spans="1:15" ht="17" customHeight="1" x14ac:dyDescent="0.2">
      <c r="A87">
        <v>85</v>
      </c>
      <c r="B87" t="s">
        <v>600</v>
      </c>
      <c r="C87" t="s">
        <v>513</v>
      </c>
      <c r="D87" s="11" t="s">
        <v>601</v>
      </c>
      <c r="E87">
        <v>4</v>
      </c>
      <c r="F87" s="11" t="s">
        <v>602</v>
      </c>
      <c r="G87" t="s">
        <v>360</v>
      </c>
      <c r="H87" t="s">
        <v>360</v>
      </c>
      <c r="I87" t="s">
        <v>237</v>
      </c>
      <c r="J87">
        <v>2010</v>
      </c>
      <c r="K87" t="s">
        <v>270</v>
      </c>
      <c r="L87" t="s">
        <v>340</v>
      </c>
      <c r="M87" t="s">
        <v>277</v>
      </c>
      <c r="N87" t="s">
        <v>241</v>
      </c>
      <c r="O87" t="s">
        <v>603</v>
      </c>
    </row>
    <row r="88" spans="1:15" ht="17" customHeight="1" x14ac:dyDescent="0.2">
      <c r="A88">
        <v>86</v>
      </c>
      <c r="B88" t="s">
        <v>435</v>
      </c>
      <c r="C88" t="s">
        <v>513</v>
      </c>
      <c r="D88" s="11" t="s">
        <v>604</v>
      </c>
      <c r="E88">
        <v>2.6</v>
      </c>
      <c r="F88" s="11" t="s">
        <v>605</v>
      </c>
      <c r="G88" t="s">
        <v>606</v>
      </c>
      <c r="H88" t="s">
        <v>606</v>
      </c>
      <c r="I88" t="s">
        <v>263</v>
      </c>
      <c r="J88">
        <v>1971</v>
      </c>
      <c r="K88" t="s">
        <v>238</v>
      </c>
      <c r="L88" t="s">
        <v>356</v>
      </c>
      <c r="M88" t="s">
        <v>357</v>
      </c>
      <c r="N88" t="s">
        <v>241</v>
      </c>
      <c r="O88">
        <v>-1</v>
      </c>
    </row>
    <row r="89" spans="1:15" ht="17" customHeight="1" x14ac:dyDescent="0.2">
      <c r="A89">
        <v>87</v>
      </c>
      <c r="B89" t="s">
        <v>607</v>
      </c>
      <c r="C89" t="s">
        <v>513</v>
      </c>
      <c r="D89" s="11" t="s">
        <v>608</v>
      </c>
      <c r="E89">
        <v>4.5</v>
      </c>
      <c r="F89" s="11" t="s">
        <v>609</v>
      </c>
      <c r="G89" t="s">
        <v>610</v>
      </c>
      <c r="H89" t="s">
        <v>610</v>
      </c>
      <c r="I89" t="s">
        <v>269</v>
      </c>
      <c r="J89">
        <v>2003</v>
      </c>
      <c r="K89" t="s">
        <v>270</v>
      </c>
      <c r="L89" t="s">
        <v>276</v>
      </c>
      <c r="M89" t="s">
        <v>277</v>
      </c>
      <c r="N89" t="s">
        <v>377</v>
      </c>
      <c r="O89">
        <v>-1</v>
      </c>
    </row>
    <row r="90" spans="1:15" ht="17" customHeight="1" x14ac:dyDescent="0.2">
      <c r="A90">
        <v>88</v>
      </c>
      <c r="B90" t="s">
        <v>438</v>
      </c>
      <c r="C90" t="s">
        <v>513</v>
      </c>
      <c r="D90" s="11" t="s">
        <v>611</v>
      </c>
      <c r="E90">
        <v>4.8</v>
      </c>
      <c r="F90" s="11" t="s">
        <v>459</v>
      </c>
      <c r="G90" t="s">
        <v>255</v>
      </c>
      <c r="H90" t="s">
        <v>255</v>
      </c>
      <c r="I90" t="s">
        <v>324</v>
      </c>
      <c r="J90">
        <v>2012</v>
      </c>
      <c r="K90" t="s">
        <v>270</v>
      </c>
      <c r="L90" t="s">
        <v>276</v>
      </c>
      <c r="M90" t="s">
        <v>277</v>
      </c>
      <c r="N90" t="s">
        <v>241</v>
      </c>
      <c r="O90">
        <v>-1</v>
      </c>
    </row>
    <row r="91" spans="1:15" ht="17" customHeight="1" x14ac:dyDescent="0.2">
      <c r="A91">
        <v>89</v>
      </c>
      <c r="B91" t="s">
        <v>243</v>
      </c>
      <c r="C91" t="s">
        <v>513</v>
      </c>
      <c r="D91" s="11" t="s">
        <v>612</v>
      </c>
      <c r="E91">
        <v>3.9</v>
      </c>
      <c r="F91" s="11" t="s">
        <v>613</v>
      </c>
      <c r="G91" t="s">
        <v>409</v>
      </c>
      <c r="H91" t="s">
        <v>304</v>
      </c>
      <c r="I91" t="s">
        <v>283</v>
      </c>
      <c r="J91">
        <v>1911</v>
      </c>
      <c r="K91" t="s">
        <v>270</v>
      </c>
      <c r="L91" t="s">
        <v>614</v>
      </c>
      <c r="M91" t="s">
        <v>265</v>
      </c>
      <c r="N91" t="s">
        <v>285</v>
      </c>
      <c r="O91">
        <v>-1</v>
      </c>
    </row>
    <row r="92" spans="1:15" ht="17" customHeight="1" x14ac:dyDescent="0.2">
      <c r="A92">
        <v>90</v>
      </c>
      <c r="B92" t="s">
        <v>615</v>
      </c>
      <c r="C92" t="s">
        <v>513</v>
      </c>
      <c r="D92" s="11" t="s">
        <v>616</v>
      </c>
      <c r="E92">
        <v>4</v>
      </c>
      <c r="F92" s="11" t="s">
        <v>582</v>
      </c>
      <c r="G92" t="s">
        <v>583</v>
      </c>
      <c r="H92" t="s">
        <v>584</v>
      </c>
      <c r="I92" t="s">
        <v>283</v>
      </c>
      <c r="J92">
        <v>1913</v>
      </c>
      <c r="K92" t="s">
        <v>249</v>
      </c>
      <c r="L92" t="s">
        <v>284</v>
      </c>
      <c r="M92" t="s">
        <v>284</v>
      </c>
      <c r="N92" t="s">
        <v>285</v>
      </c>
      <c r="O92" t="s">
        <v>585</v>
      </c>
    </row>
    <row r="93" spans="1:15" ht="17" customHeight="1" x14ac:dyDescent="0.2">
      <c r="A93">
        <v>91</v>
      </c>
      <c r="B93" t="s">
        <v>438</v>
      </c>
      <c r="C93" t="s">
        <v>513</v>
      </c>
      <c r="D93" s="11" t="s">
        <v>617</v>
      </c>
      <c r="E93">
        <v>4.4000000000000004</v>
      </c>
      <c r="F93" s="11" t="s">
        <v>618</v>
      </c>
      <c r="G93" t="s">
        <v>619</v>
      </c>
      <c r="H93" t="s">
        <v>304</v>
      </c>
      <c r="I93" t="s">
        <v>269</v>
      </c>
      <c r="J93">
        <v>1999</v>
      </c>
      <c r="K93" t="s">
        <v>270</v>
      </c>
      <c r="L93" t="s">
        <v>309</v>
      </c>
      <c r="M93" t="s">
        <v>277</v>
      </c>
      <c r="N93" t="s">
        <v>620</v>
      </c>
      <c r="O93">
        <v>-1</v>
      </c>
    </row>
    <row r="94" spans="1:15" ht="17" customHeight="1" x14ac:dyDescent="0.2">
      <c r="A94">
        <v>92</v>
      </c>
      <c r="B94" t="s">
        <v>457</v>
      </c>
      <c r="C94" t="s">
        <v>513</v>
      </c>
      <c r="D94" s="11" t="s">
        <v>621</v>
      </c>
      <c r="E94">
        <v>4.2</v>
      </c>
      <c r="F94" s="11" t="s">
        <v>245</v>
      </c>
      <c r="G94" t="s">
        <v>622</v>
      </c>
      <c r="H94" t="s">
        <v>247</v>
      </c>
      <c r="I94" t="s">
        <v>248</v>
      </c>
      <c r="J94">
        <v>1968</v>
      </c>
      <c r="K94" t="s">
        <v>249</v>
      </c>
      <c r="L94" t="s">
        <v>250</v>
      </c>
      <c r="M94" t="s">
        <v>251</v>
      </c>
      <c r="N94" t="s">
        <v>252</v>
      </c>
      <c r="O94">
        <v>-1</v>
      </c>
    </row>
    <row r="95" spans="1:15" ht="17" customHeight="1" x14ac:dyDescent="0.2">
      <c r="A95">
        <v>93</v>
      </c>
      <c r="B95" t="s">
        <v>623</v>
      </c>
      <c r="C95" t="s">
        <v>513</v>
      </c>
      <c r="D95" s="11" t="s">
        <v>624</v>
      </c>
      <c r="E95">
        <v>3.6</v>
      </c>
      <c r="F95" s="11" t="s">
        <v>625</v>
      </c>
      <c r="G95" t="s">
        <v>626</v>
      </c>
      <c r="H95" t="s">
        <v>627</v>
      </c>
      <c r="I95" t="s">
        <v>324</v>
      </c>
      <c r="J95">
        <v>1997</v>
      </c>
      <c r="K95" t="s">
        <v>270</v>
      </c>
      <c r="L95" t="s">
        <v>628</v>
      </c>
      <c r="M95" t="s">
        <v>387</v>
      </c>
      <c r="N95" t="s">
        <v>241</v>
      </c>
      <c r="O95">
        <v>-1</v>
      </c>
    </row>
    <row r="96" spans="1:15" ht="17" customHeight="1" x14ac:dyDescent="0.2">
      <c r="A96">
        <v>94</v>
      </c>
      <c r="B96" t="s">
        <v>243</v>
      </c>
      <c r="C96" t="s">
        <v>629</v>
      </c>
      <c r="D96" s="11" t="s">
        <v>326</v>
      </c>
      <c r="E96">
        <v>3.4</v>
      </c>
      <c r="F96" s="11" t="s">
        <v>327</v>
      </c>
      <c r="G96" t="s">
        <v>328</v>
      </c>
      <c r="H96" t="s">
        <v>329</v>
      </c>
      <c r="I96" t="s">
        <v>237</v>
      </c>
      <c r="J96">
        <v>1986</v>
      </c>
      <c r="K96" t="s">
        <v>270</v>
      </c>
      <c r="L96" t="s">
        <v>257</v>
      </c>
      <c r="M96" t="s">
        <v>251</v>
      </c>
      <c r="N96" t="s">
        <v>258</v>
      </c>
      <c r="O96">
        <v>-1</v>
      </c>
    </row>
    <row r="97" spans="1:15" ht="17" customHeight="1" x14ac:dyDescent="0.2">
      <c r="A97">
        <v>95</v>
      </c>
      <c r="B97" t="s">
        <v>291</v>
      </c>
      <c r="C97" t="s">
        <v>629</v>
      </c>
      <c r="D97" t="s">
        <v>292</v>
      </c>
      <c r="E97">
        <v>4.4000000000000004</v>
      </c>
      <c r="F97" s="11" t="s">
        <v>293</v>
      </c>
      <c r="G97" t="s">
        <v>294</v>
      </c>
      <c r="H97" t="s">
        <v>295</v>
      </c>
      <c r="I97" t="s">
        <v>248</v>
      </c>
      <c r="J97">
        <v>1983</v>
      </c>
      <c r="K97" t="s">
        <v>249</v>
      </c>
      <c r="L97" t="s">
        <v>276</v>
      </c>
      <c r="M97" t="s">
        <v>277</v>
      </c>
      <c r="N97" t="s">
        <v>296</v>
      </c>
      <c r="O97" t="s">
        <v>297</v>
      </c>
    </row>
    <row r="98" spans="1:15" ht="17" customHeight="1" x14ac:dyDescent="0.2">
      <c r="A98">
        <v>96</v>
      </c>
      <c r="B98" t="s">
        <v>485</v>
      </c>
      <c r="C98" t="s">
        <v>629</v>
      </c>
      <c r="D98" s="11" t="s">
        <v>630</v>
      </c>
      <c r="E98">
        <v>3.5</v>
      </c>
      <c r="F98" s="11" t="s">
        <v>631</v>
      </c>
      <c r="G98" t="s">
        <v>632</v>
      </c>
      <c r="H98" t="s">
        <v>632</v>
      </c>
      <c r="I98" t="s">
        <v>269</v>
      </c>
      <c r="J98">
        <v>2015</v>
      </c>
      <c r="K98" t="s">
        <v>270</v>
      </c>
      <c r="L98" t="s">
        <v>301</v>
      </c>
      <c r="M98" t="s">
        <v>277</v>
      </c>
      <c r="N98" t="s">
        <v>377</v>
      </c>
      <c r="O98">
        <v>-1</v>
      </c>
    </row>
    <row r="99" spans="1:15" ht="17" customHeight="1" x14ac:dyDescent="0.2">
      <c r="A99">
        <v>97</v>
      </c>
      <c r="B99" t="s">
        <v>633</v>
      </c>
      <c r="C99" t="s">
        <v>629</v>
      </c>
      <c r="D99" s="11" t="s">
        <v>634</v>
      </c>
      <c r="E99">
        <v>3.9</v>
      </c>
      <c r="F99" s="11" t="s">
        <v>613</v>
      </c>
      <c r="G99" t="s">
        <v>236</v>
      </c>
      <c r="H99" t="s">
        <v>304</v>
      </c>
      <c r="I99" t="s">
        <v>283</v>
      </c>
      <c r="J99">
        <v>1911</v>
      </c>
      <c r="K99" t="s">
        <v>270</v>
      </c>
      <c r="L99" t="s">
        <v>614</v>
      </c>
      <c r="M99" t="s">
        <v>265</v>
      </c>
      <c r="N99" t="s">
        <v>285</v>
      </c>
      <c r="O99">
        <v>-1</v>
      </c>
    </row>
    <row r="100" spans="1:15" ht="17" customHeight="1" x14ac:dyDescent="0.2">
      <c r="A100">
        <v>98</v>
      </c>
      <c r="B100" t="s">
        <v>457</v>
      </c>
      <c r="C100" t="s">
        <v>629</v>
      </c>
      <c r="D100" s="11" t="s">
        <v>635</v>
      </c>
      <c r="E100">
        <v>3.8</v>
      </c>
      <c r="F100" s="11" t="s">
        <v>636</v>
      </c>
      <c r="G100" t="s">
        <v>637</v>
      </c>
      <c r="H100" t="s">
        <v>637</v>
      </c>
      <c r="I100" t="s">
        <v>269</v>
      </c>
      <c r="J100">
        <v>2009</v>
      </c>
      <c r="K100" t="s">
        <v>270</v>
      </c>
      <c r="L100" t="s">
        <v>271</v>
      </c>
      <c r="M100" t="s">
        <v>251</v>
      </c>
      <c r="N100" t="s">
        <v>377</v>
      </c>
      <c r="O100" t="s">
        <v>638</v>
      </c>
    </row>
    <row r="101" spans="1:15" ht="17" customHeight="1" x14ac:dyDescent="0.2">
      <c r="A101">
        <v>99</v>
      </c>
      <c r="B101" t="s">
        <v>639</v>
      </c>
      <c r="C101" t="s">
        <v>629</v>
      </c>
      <c r="D101" s="11" t="s">
        <v>640</v>
      </c>
      <c r="E101">
        <v>3.5</v>
      </c>
      <c r="F101" s="11" t="s">
        <v>641</v>
      </c>
      <c r="G101" t="s">
        <v>328</v>
      </c>
      <c r="H101" t="s">
        <v>328</v>
      </c>
      <c r="I101" t="s">
        <v>237</v>
      </c>
      <c r="J101">
        <v>1959</v>
      </c>
      <c r="K101" t="s">
        <v>642</v>
      </c>
      <c r="L101" t="s">
        <v>628</v>
      </c>
      <c r="M101" t="s">
        <v>387</v>
      </c>
      <c r="N101" t="s">
        <v>285</v>
      </c>
      <c r="O101" t="s">
        <v>643</v>
      </c>
    </row>
    <row r="102" spans="1:15" ht="17" customHeight="1" x14ac:dyDescent="0.2">
      <c r="A102">
        <v>100</v>
      </c>
      <c r="B102" t="s">
        <v>243</v>
      </c>
      <c r="C102" t="s">
        <v>629</v>
      </c>
      <c r="D102" s="11" t="s">
        <v>644</v>
      </c>
      <c r="E102">
        <v>4.9000000000000004</v>
      </c>
      <c r="F102" s="11" t="s">
        <v>645</v>
      </c>
      <c r="G102" t="s">
        <v>646</v>
      </c>
      <c r="H102" t="s">
        <v>647</v>
      </c>
      <c r="I102" t="s">
        <v>334</v>
      </c>
      <c r="J102">
        <v>2013</v>
      </c>
      <c r="K102" t="s">
        <v>270</v>
      </c>
      <c r="L102" t="s">
        <v>301</v>
      </c>
      <c r="M102" t="s">
        <v>277</v>
      </c>
      <c r="N102" t="s">
        <v>648</v>
      </c>
      <c r="O102">
        <v>-1</v>
      </c>
    </row>
    <row r="103" spans="1:15" ht="17" customHeight="1" x14ac:dyDescent="0.2">
      <c r="A103">
        <v>101</v>
      </c>
      <c r="B103" t="s">
        <v>438</v>
      </c>
      <c r="C103" t="s">
        <v>629</v>
      </c>
      <c r="D103" s="11" t="s">
        <v>649</v>
      </c>
      <c r="E103">
        <v>4.4000000000000004</v>
      </c>
      <c r="F103" s="11" t="s">
        <v>650</v>
      </c>
      <c r="G103" t="s">
        <v>651</v>
      </c>
      <c r="H103" t="s">
        <v>651</v>
      </c>
      <c r="I103" t="s">
        <v>334</v>
      </c>
      <c r="J103">
        <v>2007</v>
      </c>
      <c r="K103" t="s">
        <v>270</v>
      </c>
      <c r="L103" t="s">
        <v>392</v>
      </c>
      <c r="M103" t="s">
        <v>392</v>
      </c>
      <c r="N103" t="s">
        <v>241</v>
      </c>
      <c r="O103">
        <v>-1</v>
      </c>
    </row>
    <row r="104" spans="1:15" ht="17" customHeight="1" x14ac:dyDescent="0.2">
      <c r="A104">
        <v>102</v>
      </c>
      <c r="B104" t="s">
        <v>652</v>
      </c>
      <c r="C104" t="s">
        <v>629</v>
      </c>
      <c r="D104" s="11" t="s">
        <v>653</v>
      </c>
      <c r="E104">
        <v>4.0999999999999996</v>
      </c>
      <c r="F104" s="11" t="s">
        <v>654</v>
      </c>
      <c r="G104" t="s">
        <v>275</v>
      </c>
      <c r="H104" t="s">
        <v>655</v>
      </c>
      <c r="I104" t="s">
        <v>269</v>
      </c>
      <c r="J104">
        <v>2012</v>
      </c>
      <c r="K104" t="s">
        <v>270</v>
      </c>
      <c r="L104" t="s">
        <v>340</v>
      </c>
      <c r="M104" t="s">
        <v>277</v>
      </c>
      <c r="N104" t="s">
        <v>241</v>
      </c>
      <c r="O104">
        <v>-1</v>
      </c>
    </row>
    <row r="105" spans="1:15" ht="17" customHeight="1" x14ac:dyDescent="0.2">
      <c r="A105">
        <v>103</v>
      </c>
      <c r="B105" t="s">
        <v>457</v>
      </c>
      <c r="C105" t="s">
        <v>629</v>
      </c>
      <c r="D105" s="11" t="s">
        <v>656</v>
      </c>
      <c r="E105">
        <v>4</v>
      </c>
      <c r="F105" s="11" t="s">
        <v>548</v>
      </c>
      <c r="G105" t="s">
        <v>360</v>
      </c>
      <c r="H105" t="s">
        <v>549</v>
      </c>
      <c r="I105" t="s">
        <v>248</v>
      </c>
      <c r="J105">
        <v>1982</v>
      </c>
      <c r="K105" t="s">
        <v>249</v>
      </c>
      <c r="L105" t="s">
        <v>276</v>
      </c>
      <c r="M105" t="s">
        <v>277</v>
      </c>
      <c r="N105" t="s">
        <v>296</v>
      </c>
      <c r="O105">
        <v>-1</v>
      </c>
    </row>
    <row r="106" spans="1:15" ht="17" customHeight="1" x14ac:dyDescent="0.2">
      <c r="A106">
        <v>104</v>
      </c>
      <c r="B106" t="s">
        <v>657</v>
      </c>
      <c r="C106" t="s">
        <v>629</v>
      </c>
      <c r="D106" t="s">
        <v>658</v>
      </c>
      <c r="E106">
        <v>4.4000000000000004</v>
      </c>
      <c r="F106" s="11" t="s">
        <v>293</v>
      </c>
      <c r="G106" t="s">
        <v>294</v>
      </c>
      <c r="H106" t="s">
        <v>295</v>
      </c>
      <c r="I106" t="s">
        <v>248</v>
      </c>
      <c r="J106">
        <v>1983</v>
      </c>
      <c r="K106" t="s">
        <v>249</v>
      </c>
      <c r="L106" t="s">
        <v>276</v>
      </c>
      <c r="M106" t="s">
        <v>277</v>
      </c>
      <c r="N106" t="s">
        <v>296</v>
      </c>
      <c r="O106" t="s">
        <v>297</v>
      </c>
    </row>
    <row r="107" spans="1:15" ht="17" customHeight="1" x14ac:dyDescent="0.2">
      <c r="A107">
        <v>105</v>
      </c>
      <c r="B107" t="s">
        <v>243</v>
      </c>
      <c r="C107" t="s">
        <v>629</v>
      </c>
      <c r="D107" s="11" t="s">
        <v>659</v>
      </c>
      <c r="E107">
        <v>3.8</v>
      </c>
      <c r="F107" s="11" t="s">
        <v>660</v>
      </c>
      <c r="G107" t="s">
        <v>661</v>
      </c>
      <c r="H107" t="s">
        <v>662</v>
      </c>
      <c r="I107" t="s">
        <v>263</v>
      </c>
      <c r="J107">
        <v>1973</v>
      </c>
      <c r="K107" t="s">
        <v>270</v>
      </c>
      <c r="L107" t="s">
        <v>392</v>
      </c>
      <c r="M107" t="s">
        <v>392</v>
      </c>
      <c r="N107" t="s">
        <v>411</v>
      </c>
      <c r="O107">
        <v>-1</v>
      </c>
    </row>
    <row r="108" spans="1:15" ht="17" customHeight="1" x14ac:dyDescent="0.2">
      <c r="A108">
        <v>106</v>
      </c>
      <c r="B108" t="s">
        <v>663</v>
      </c>
      <c r="C108" t="s">
        <v>629</v>
      </c>
      <c r="D108" s="11" t="s">
        <v>664</v>
      </c>
      <c r="E108">
        <v>3.2</v>
      </c>
      <c r="F108" s="11" t="s">
        <v>665</v>
      </c>
      <c r="G108" t="s">
        <v>666</v>
      </c>
      <c r="H108" t="s">
        <v>667</v>
      </c>
      <c r="I108" t="s">
        <v>263</v>
      </c>
      <c r="J108">
        <v>1981</v>
      </c>
      <c r="K108" t="s">
        <v>249</v>
      </c>
      <c r="L108" t="s">
        <v>356</v>
      </c>
      <c r="M108" t="s">
        <v>357</v>
      </c>
      <c r="N108" t="s">
        <v>241</v>
      </c>
      <c r="O108">
        <v>-1</v>
      </c>
    </row>
    <row r="109" spans="1:15" ht="17" customHeight="1" x14ac:dyDescent="0.2">
      <c r="A109">
        <v>107</v>
      </c>
      <c r="B109" t="s">
        <v>406</v>
      </c>
      <c r="C109" t="s">
        <v>629</v>
      </c>
      <c r="D109" s="11" t="s">
        <v>668</v>
      </c>
      <c r="E109">
        <v>2.9</v>
      </c>
      <c r="F109" s="11" t="s">
        <v>669</v>
      </c>
      <c r="G109" t="s">
        <v>670</v>
      </c>
      <c r="H109" t="s">
        <v>670</v>
      </c>
      <c r="I109" t="s">
        <v>269</v>
      </c>
      <c r="J109">
        <v>2011</v>
      </c>
      <c r="K109" t="s">
        <v>270</v>
      </c>
      <c r="L109" t="s">
        <v>284</v>
      </c>
      <c r="M109" t="s">
        <v>284</v>
      </c>
      <c r="N109" t="s">
        <v>377</v>
      </c>
      <c r="O109">
        <v>-1</v>
      </c>
    </row>
    <row r="110" spans="1:15" ht="17" customHeight="1" x14ac:dyDescent="0.2">
      <c r="A110">
        <v>108</v>
      </c>
      <c r="B110" t="s">
        <v>671</v>
      </c>
      <c r="C110" t="s">
        <v>629</v>
      </c>
      <c r="D110" s="11" t="s">
        <v>672</v>
      </c>
      <c r="E110">
        <v>4.0999999999999996</v>
      </c>
      <c r="F110" s="11" t="s">
        <v>673</v>
      </c>
      <c r="G110" t="s">
        <v>294</v>
      </c>
      <c r="H110" t="s">
        <v>453</v>
      </c>
      <c r="I110" t="s">
        <v>283</v>
      </c>
      <c r="J110">
        <v>1939</v>
      </c>
      <c r="K110" t="s">
        <v>249</v>
      </c>
      <c r="L110" t="s">
        <v>276</v>
      </c>
      <c r="M110" t="s">
        <v>277</v>
      </c>
      <c r="N110" t="s">
        <v>241</v>
      </c>
      <c r="O110">
        <v>-1</v>
      </c>
    </row>
    <row r="111" spans="1:15" ht="17" customHeight="1" x14ac:dyDescent="0.2">
      <c r="A111">
        <v>109</v>
      </c>
      <c r="B111" t="s">
        <v>243</v>
      </c>
      <c r="C111" t="s">
        <v>629</v>
      </c>
      <c r="D111" s="11" t="s">
        <v>674</v>
      </c>
      <c r="E111">
        <v>3.7</v>
      </c>
      <c r="F111" s="11" t="s">
        <v>675</v>
      </c>
      <c r="G111" t="s">
        <v>246</v>
      </c>
      <c r="H111" t="s">
        <v>632</v>
      </c>
      <c r="I111" t="s">
        <v>283</v>
      </c>
      <c r="J111">
        <v>2013</v>
      </c>
      <c r="K111" t="s">
        <v>249</v>
      </c>
      <c r="L111" t="s">
        <v>301</v>
      </c>
      <c r="M111" t="s">
        <v>277</v>
      </c>
      <c r="N111" t="s">
        <v>620</v>
      </c>
      <c r="O111" t="s">
        <v>676</v>
      </c>
    </row>
    <row r="112" spans="1:15" ht="17" customHeight="1" x14ac:dyDescent="0.2">
      <c r="A112">
        <v>110</v>
      </c>
      <c r="B112" t="s">
        <v>677</v>
      </c>
      <c r="C112" t="s">
        <v>629</v>
      </c>
      <c r="D112" s="11" t="s">
        <v>678</v>
      </c>
      <c r="E112">
        <v>3.2</v>
      </c>
      <c r="F112" s="11" t="s">
        <v>679</v>
      </c>
      <c r="G112" t="s">
        <v>680</v>
      </c>
      <c r="H112" t="s">
        <v>236</v>
      </c>
      <c r="I112" t="s">
        <v>237</v>
      </c>
      <c r="J112">
        <v>1967</v>
      </c>
      <c r="K112" t="s">
        <v>249</v>
      </c>
      <c r="L112" t="s">
        <v>386</v>
      </c>
      <c r="M112" t="s">
        <v>387</v>
      </c>
      <c r="N112" t="s">
        <v>296</v>
      </c>
      <c r="O112">
        <v>-1</v>
      </c>
    </row>
    <row r="113" spans="1:15" ht="17" customHeight="1" x14ac:dyDescent="0.2">
      <c r="A113">
        <v>111</v>
      </c>
      <c r="B113" t="s">
        <v>435</v>
      </c>
      <c r="C113" t="s">
        <v>629</v>
      </c>
      <c r="D113" s="11" t="s">
        <v>681</v>
      </c>
      <c r="E113">
        <v>4.9000000000000004</v>
      </c>
      <c r="F113" s="11" t="s">
        <v>682</v>
      </c>
      <c r="G113" t="s">
        <v>683</v>
      </c>
      <c r="H113" t="s">
        <v>684</v>
      </c>
      <c r="I113" t="s">
        <v>269</v>
      </c>
      <c r="J113">
        <v>2013</v>
      </c>
      <c r="K113" t="s">
        <v>518</v>
      </c>
      <c r="L113" t="s">
        <v>685</v>
      </c>
      <c r="M113" t="s">
        <v>686</v>
      </c>
      <c r="N113" t="s">
        <v>241</v>
      </c>
      <c r="O113">
        <v>-1</v>
      </c>
    </row>
    <row r="114" spans="1:15" ht="17" customHeight="1" x14ac:dyDescent="0.2">
      <c r="A114">
        <v>112</v>
      </c>
      <c r="B114" t="s">
        <v>687</v>
      </c>
      <c r="C114" t="s">
        <v>629</v>
      </c>
      <c r="D114" s="11" t="s">
        <v>688</v>
      </c>
      <c r="E114">
        <v>3.5</v>
      </c>
      <c r="F114" s="11" t="s">
        <v>689</v>
      </c>
      <c r="G114" t="s">
        <v>247</v>
      </c>
      <c r="H114" t="s">
        <v>690</v>
      </c>
      <c r="I114" t="s">
        <v>248</v>
      </c>
      <c r="J114">
        <v>-1</v>
      </c>
      <c r="K114" t="s">
        <v>249</v>
      </c>
      <c r="L114" t="s">
        <v>392</v>
      </c>
      <c r="M114" t="s">
        <v>392</v>
      </c>
      <c r="N114" t="s">
        <v>296</v>
      </c>
      <c r="O114">
        <v>-1</v>
      </c>
    </row>
    <row r="115" spans="1:15" ht="17" customHeight="1" x14ac:dyDescent="0.2">
      <c r="A115">
        <v>113</v>
      </c>
      <c r="B115" t="s">
        <v>406</v>
      </c>
      <c r="C115" t="s">
        <v>629</v>
      </c>
      <c r="D115" s="11" t="s">
        <v>691</v>
      </c>
      <c r="E115">
        <v>5</v>
      </c>
      <c r="F115" s="11" t="s">
        <v>692</v>
      </c>
      <c r="G115" t="s">
        <v>693</v>
      </c>
      <c r="H115" t="s">
        <v>693</v>
      </c>
      <c r="I115" t="s">
        <v>334</v>
      </c>
      <c r="J115">
        <v>2016</v>
      </c>
      <c r="K115" t="s">
        <v>270</v>
      </c>
      <c r="L115" t="s">
        <v>276</v>
      </c>
      <c r="M115" t="s">
        <v>277</v>
      </c>
      <c r="N115" t="s">
        <v>241</v>
      </c>
      <c r="O115">
        <v>-1</v>
      </c>
    </row>
    <row r="116" spans="1:15" ht="17" customHeight="1" x14ac:dyDescent="0.2">
      <c r="A116">
        <v>114</v>
      </c>
      <c r="B116" t="s">
        <v>243</v>
      </c>
      <c r="C116" t="s">
        <v>629</v>
      </c>
      <c r="D116" s="11" t="s">
        <v>694</v>
      </c>
      <c r="E116">
        <v>4</v>
      </c>
      <c r="F116" s="11" t="s">
        <v>695</v>
      </c>
      <c r="G116" t="s">
        <v>632</v>
      </c>
      <c r="H116" t="s">
        <v>632</v>
      </c>
      <c r="I116" t="s">
        <v>237</v>
      </c>
      <c r="J116">
        <v>1996</v>
      </c>
      <c r="K116" t="s">
        <v>238</v>
      </c>
      <c r="L116" t="s">
        <v>257</v>
      </c>
      <c r="M116" t="s">
        <v>251</v>
      </c>
      <c r="N116" t="s">
        <v>258</v>
      </c>
      <c r="O116" t="s">
        <v>696</v>
      </c>
    </row>
    <row r="117" spans="1:15" ht="17" customHeight="1" x14ac:dyDescent="0.2">
      <c r="A117">
        <v>115</v>
      </c>
      <c r="B117" t="s">
        <v>243</v>
      </c>
      <c r="C117" t="s">
        <v>629</v>
      </c>
      <c r="D117" s="11" t="s">
        <v>697</v>
      </c>
      <c r="E117">
        <v>3.6</v>
      </c>
      <c r="F117" s="11" t="s">
        <v>698</v>
      </c>
      <c r="G117" t="s">
        <v>236</v>
      </c>
      <c r="H117" t="s">
        <v>236</v>
      </c>
      <c r="I117" t="s">
        <v>334</v>
      </c>
      <c r="J117">
        <v>2016</v>
      </c>
      <c r="K117" t="s">
        <v>270</v>
      </c>
      <c r="L117" t="s">
        <v>356</v>
      </c>
      <c r="M117" t="s">
        <v>357</v>
      </c>
      <c r="N117" t="s">
        <v>241</v>
      </c>
      <c r="O117">
        <v>-1</v>
      </c>
    </row>
    <row r="118" spans="1:15" ht="17" customHeight="1" x14ac:dyDescent="0.2">
      <c r="A118">
        <v>116</v>
      </c>
      <c r="B118" t="s">
        <v>699</v>
      </c>
      <c r="C118" t="s">
        <v>629</v>
      </c>
      <c r="D118" s="11" t="s">
        <v>700</v>
      </c>
      <c r="E118">
        <v>4</v>
      </c>
      <c r="F118" s="11" t="s">
        <v>701</v>
      </c>
      <c r="G118" t="s">
        <v>702</v>
      </c>
      <c r="H118" t="s">
        <v>702</v>
      </c>
      <c r="I118" t="s">
        <v>269</v>
      </c>
      <c r="J118">
        <v>2002</v>
      </c>
      <c r="K118" t="s">
        <v>270</v>
      </c>
      <c r="L118" t="s">
        <v>276</v>
      </c>
      <c r="M118" t="s">
        <v>277</v>
      </c>
      <c r="N118" t="s">
        <v>620</v>
      </c>
      <c r="O118">
        <v>-1</v>
      </c>
    </row>
    <row r="119" spans="1:15" ht="17" customHeight="1" x14ac:dyDescent="0.2">
      <c r="A119">
        <v>117</v>
      </c>
      <c r="B119" t="s">
        <v>703</v>
      </c>
      <c r="C119" t="s">
        <v>629</v>
      </c>
      <c r="D119" s="11" t="s">
        <v>704</v>
      </c>
      <c r="E119">
        <v>3.2</v>
      </c>
      <c r="F119" s="11" t="s">
        <v>679</v>
      </c>
      <c r="G119" t="s">
        <v>680</v>
      </c>
      <c r="H119" t="s">
        <v>236</v>
      </c>
      <c r="I119" t="s">
        <v>237</v>
      </c>
      <c r="J119">
        <v>1967</v>
      </c>
      <c r="K119" t="s">
        <v>249</v>
      </c>
      <c r="L119" t="s">
        <v>386</v>
      </c>
      <c r="M119" t="s">
        <v>387</v>
      </c>
      <c r="N119" t="s">
        <v>296</v>
      </c>
      <c r="O119">
        <v>-1</v>
      </c>
    </row>
    <row r="120" spans="1:15" ht="17" customHeight="1" x14ac:dyDescent="0.2">
      <c r="A120">
        <v>118</v>
      </c>
      <c r="B120" t="s">
        <v>705</v>
      </c>
      <c r="C120" t="s">
        <v>629</v>
      </c>
      <c r="D120" s="11" t="s">
        <v>706</v>
      </c>
      <c r="E120">
        <v>5</v>
      </c>
      <c r="F120" s="11" t="s">
        <v>449</v>
      </c>
      <c r="G120" t="s">
        <v>450</v>
      </c>
      <c r="H120" t="s">
        <v>450</v>
      </c>
      <c r="I120" t="s">
        <v>269</v>
      </c>
      <c r="J120">
        <v>2019</v>
      </c>
      <c r="K120" t="s">
        <v>270</v>
      </c>
      <c r="L120" t="s">
        <v>284</v>
      </c>
      <c r="M120" t="s">
        <v>284</v>
      </c>
      <c r="N120" t="s">
        <v>241</v>
      </c>
      <c r="O120">
        <v>-1</v>
      </c>
    </row>
    <row r="121" spans="1:15" ht="17" customHeight="1" x14ac:dyDescent="0.2">
      <c r="A121">
        <v>119</v>
      </c>
      <c r="B121" t="s">
        <v>406</v>
      </c>
      <c r="C121" t="s">
        <v>629</v>
      </c>
      <c r="D121" s="11" t="s">
        <v>707</v>
      </c>
      <c r="E121">
        <v>4.8</v>
      </c>
      <c r="F121" s="11" t="s">
        <v>708</v>
      </c>
      <c r="G121" t="s">
        <v>709</v>
      </c>
      <c r="H121" t="s">
        <v>709</v>
      </c>
      <c r="I121" t="s">
        <v>324</v>
      </c>
      <c r="J121">
        <v>2000</v>
      </c>
      <c r="K121" t="s">
        <v>270</v>
      </c>
      <c r="L121" t="s">
        <v>356</v>
      </c>
      <c r="M121" t="s">
        <v>357</v>
      </c>
      <c r="N121" t="s">
        <v>411</v>
      </c>
      <c r="O121" t="s">
        <v>710</v>
      </c>
    </row>
    <row r="122" spans="1:15" ht="17" customHeight="1" x14ac:dyDescent="0.2">
      <c r="A122">
        <v>120</v>
      </c>
      <c r="B122" t="s">
        <v>243</v>
      </c>
      <c r="C122" t="s">
        <v>629</v>
      </c>
      <c r="D122" s="11" t="s">
        <v>711</v>
      </c>
      <c r="E122">
        <v>4.5</v>
      </c>
      <c r="F122" s="11" t="s">
        <v>712</v>
      </c>
      <c r="G122" t="s">
        <v>713</v>
      </c>
      <c r="H122" t="s">
        <v>714</v>
      </c>
      <c r="I122" t="s">
        <v>269</v>
      </c>
      <c r="J122">
        <v>2006</v>
      </c>
      <c r="K122" t="s">
        <v>270</v>
      </c>
      <c r="L122" t="s">
        <v>257</v>
      </c>
      <c r="M122" t="s">
        <v>251</v>
      </c>
      <c r="N122" t="s">
        <v>241</v>
      </c>
      <c r="O122" t="s">
        <v>715</v>
      </c>
    </row>
    <row r="123" spans="1:15" ht="17" customHeight="1" x14ac:dyDescent="0.2">
      <c r="A123">
        <v>121</v>
      </c>
      <c r="B123" t="s">
        <v>716</v>
      </c>
      <c r="C123" t="s">
        <v>629</v>
      </c>
      <c r="D123" s="11" t="s">
        <v>717</v>
      </c>
      <c r="E123">
        <v>4.7</v>
      </c>
      <c r="F123" s="11" t="s">
        <v>718</v>
      </c>
      <c r="G123" t="s">
        <v>360</v>
      </c>
      <c r="H123" t="s">
        <v>360</v>
      </c>
      <c r="I123" t="s">
        <v>269</v>
      </c>
      <c r="J123">
        <v>2015</v>
      </c>
      <c r="K123" t="s">
        <v>270</v>
      </c>
      <c r="L123" t="s">
        <v>340</v>
      </c>
      <c r="M123" t="s">
        <v>277</v>
      </c>
      <c r="N123" t="s">
        <v>241</v>
      </c>
      <c r="O123">
        <v>-1</v>
      </c>
    </row>
    <row r="124" spans="1:15" ht="17" customHeight="1" x14ac:dyDescent="0.2">
      <c r="A124">
        <v>122</v>
      </c>
      <c r="B124" t="s">
        <v>457</v>
      </c>
      <c r="C124" t="s">
        <v>629</v>
      </c>
      <c r="D124" s="11" t="s">
        <v>719</v>
      </c>
      <c r="E124">
        <v>4.5</v>
      </c>
      <c r="F124" s="11" t="s">
        <v>303</v>
      </c>
      <c r="G124" t="s">
        <v>247</v>
      </c>
      <c r="H124" t="s">
        <v>304</v>
      </c>
      <c r="I124" t="s">
        <v>263</v>
      </c>
      <c r="J124">
        <v>2012</v>
      </c>
      <c r="K124" t="s">
        <v>270</v>
      </c>
      <c r="L124" t="s">
        <v>301</v>
      </c>
      <c r="M124" t="s">
        <v>277</v>
      </c>
      <c r="N124" t="s">
        <v>258</v>
      </c>
      <c r="O124" t="s">
        <v>305</v>
      </c>
    </row>
    <row r="125" spans="1:15" ht="17" customHeight="1" x14ac:dyDescent="0.2">
      <c r="A125">
        <v>123</v>
      </c>
      <c r="B125" t="s">
        <v>406</v>
      </c>
      <c r="C125" t="s">
        <v>629</v>
      </c>
      <c r="D125" s="11" t="s">
        <v>539</v>
      </c>
      <c r="E125">
        <v>4.2</v>
      </c>
      <c r="F125" s="11" t="s">
        <v>540</v>
      </c>
      <c r="G125" t="s">
        <v>541</v>
      </c>
      <c r="H125" t="s">
        <v>541</v>
      </c>
      <c r="I125" t="s">
        <v>269</v>
      </c>
      <c r="J125">
        <v>2006</v>
      </c>
      <c r="K125" t="s">
        <v>249</v>
      </c>
      <c r="L125" t="s">
        <v>271</v>
      </c>
      <c r="M125" t="s">
        <v>251</v>
      </c>
      <c r="N125" t="s">
        <v>381</v>
      </c>
      <c r="O125" t="s">
        <v>542</v>
      </c>
    </row>
    <row r="126" spans="1:15" ht="17" customHeight="1" x14ac:dyDescent="0.2">
      <c r="A126">
        <v>124</v>
      </c>
      <c r="B126" t="s">
        <v>419</v>
      </c>
      <c r="C126" t="s">
        <v>629</v>
      </c>
      <c r="D126" s="11" t="s">
        <v>720</v>
      </c>
      <c r="E126">
        <v>3.4</v>
      </c>
      <c r="F126" s="11" t="s">
        <v>721</v>
      </c>
      <c r="G126" t="s">
        <v>722</v>
      </c>
      <c r="H126" t="s">
        <v>722</v>
      </c>
      <c r="I126" t="s">
        <v>269</v>
      </c>
      <c r="J126">
        <v>2006</v>
      </c>
      <c r="K126" t="s">
        <v>270</v>
      </c>
      <c r="L126" t="s">
        <v>723</v>
      </c>
      <c r="M126" t="s">
        <v>498</v>
      </c>
      <c r="N126" t="s">
        <v>241</v>
      </c>
      <c r="O126">
        <v>-1</v>
      </c>
    </row>
    <row r="127" spans="1:15" ht="17" customHeight="1" x14ac:dyDescent="0.2">
      <c r="A127">
        <v>125</v>
      </c>
      <c r="B127" t="s">
        <v>724</v>
      </c>
      <c r="C127" t="s">
        <v>629</v>
      </c>
      <c r="D127" s="11" t="s">
        <v>725</v>
      </c>
      <c r="E127">
        <v>3.8</v>
      </c>
      <c r="F127" s="11" t="s">
        <v>726</v>
      </c>
      <c r="G127" t="s">
        <v>727</v>
      </c>
      <c r="H127" t="s">
        <v>728</v>
      </c>
      <c r="I127" t="s">
        <v>248</v>
      </c>
      <c r="J127">
        <v>1996</v>
      </c>
      <c r="K127" t="s">
        <v>249</v>
      </c>
      <c r="L127" t="s">
        <v>729</v>
      </c>
      <c r="M127" t="s">
        <v>730</v>
      </c>
      <c r="N127" t="s">
        <v>296</v>
      </c>
      <c r="O127">
        <v>-1</v>
      </c>
    </row>
    <row r="128" spans="1:15" ht="17" customHeight="1" x14ac:dyDescent="0.2">
      <c r="A128">
        <v>126</v>
      </c>
      <c r="B128" t="s">
        <v>243</v>
      </c>
      <c r="C128" t="s">
        <v>731</v>
      </c>
      <c r="D128" s="11" t="s">
        <v>306</v>
      </c>
      <c r="E128">
        <v>4.7</v>
      </c>
      <c r="F128" s="11" t="s">
        <v>307</v>
      </c>
      <c r="G128" t="s">
        <v>308</v>
      </c>
      <c r="H128" t="s">
        <v>308</v>
      </c>
      <c r="I128" t="s">
        <v>269</v>
      </c>
      <c r="J128">
        <v>2016</v>
      </c>
      <c r="K128" t="s">
        <v>270</v>
      </c>
      <c r="L128" t="s">
        <v>309</v>
      </c>
      <c r="M128" t="s">
        <v>277</v>
      </c>
      <c r="N128" t="s">
        <v>241</v>
      </c>
      <c r="O128" t="s">
        <v>310</v>
      </c>
    </row>
    <row r="129" spans="1:15" ht="17" customHeight="1" x14ac:dyDescent="0.2">
      <c r="A129">
        <v>127</v>
      </c>
      <c r="B129" t="s">
        <v>243</v>
      </c>
      <c r="C129" t="s">
        <v>731</v>
      </c>
      <c r="D129" s="11" t="s">
        <v>298</v>
      </c>
      <c r="E129">
        <v>3.6</v>
      </c>
      <c r="F129" s="11" t="s">
        <v>299</v>
      </c>
      <c r="G129" t="s">
        <v>300</v>
      </c>
      <c r="H129" t="s">
        <v>300</v>
      </c>
      <c r="I129" t="s">
        <v>269</v>
      </c>
      <c r="J129">
        <v>2014</v>
      </c>
      <c r="K129" t="s">
        <v>270</v>
      </c>
      <c r="L129" t="s">
        <v>301</v>
      </c>
      <c r="M129" t="s">
        <v>277</v>
      </c>
      <c r="N129" t="s">
        <v>241</v>
      </c>
      <c r="O129">
        <v>-1</v>
      </c>
    </row>
    <row r="130" spans="1:15" ht="17" customHeight="1" x14ac:dyDescent="0.2">
      <c r="A130">
        <v>128</v>
      </c>
      <c r="B130" t="s">
        <v>406</v>
      </c>
      <c r="C130" t="s">
        <v>731</v>
      </c>
      <c r="D130" s="11" t="s">
        <v>539</v>
      </c>
      <c r="E130">
        <v>4.2</v>
      </c>
      <c r="F130" s="11" t="s">
        <v>540</v>
      </c>
      <c r="G130" t="s">
        <v>541</v>
      </c>
      <c r="H130" t="s">
        <v>541</v>
      </c>
      <c r="I130" t="s">
        <v>269</v>
      </c>
      <c r="J130">
        <v>2006</v>
      </c>
      <c r="K130" t="s">
        <v>249</v>
      </c>
      <c r="L130" t="s">
        <v>271</v>
      </c>
      <c r="M130" t="s">
        <v>251</v>
      </c>
      <c r="N130" t="s">
        <v>381</v>
      </c>
      <c r="O130" t="s">
        <v>542</v>
      </c>
    </row>
    <row r="131" spans="1:15" ht="17" customHeight="1" x14ac:dyDescent="0.2">
      <c r="A131">
        <v>129</v>
      </c>
      <c r="B131" t="s">
        <v>724</v>
      </c>
      <c r="C131" t="s">
        <v>731</v>
      </c>
      <c r="D131" s="11" t="s">
        <v>725</v>
      </c>
      <c r="E131">
        <v>3.8</v>
      </c>
      <c r="F131" s="11" t="s">
        <v>726</v>
      </c>
      <c r="G131" t="s">
        <v>727</v>
      </c>
      <c r="H131" t="s">
        <v>728</v>
      </c>
      <c r="I131" t="s">
        <v>248</v>
      </c>
      <c r="J131">
        <v>1996</v>
      </c>
      <c r="K131" t="s">
        <v>249</v>
      </c>
      <c r="L131" t="s">
        <v>729</v>
      </c>
      <c r="M131" t="s">
        <v>730</v>
      </c>
      <c r="N131" t="s">
        <v>296</v>
      </c>
      <c r="O131">
        <v>-1</v>
      </c>
    </row>
    <row r="132" spans="1:15" ht="17" customHeight="1" x14ac:dyDescent="0.2">
      <c r="A132">
        <v>130</v>
      </c>
      <c r="B132" t="s">
        <v>243</v>
      </c>
      <c r="C132" t="s">
        <v>731</v>
      </c>
      <c r="D132" s="11" t="s">
        <v>732</v>
      </c>
      <c r="E132">
        <v>5</v>
      </c>
      <c r="F132" s="11" t="s">
        <v>733</v>
      </c>
      <c r="G132" t="s">
        <v>360</v>
      </c>
      <c r="H132" t="s">
        <v>360</v>
      </c>
      <c r="I132" t="s">
        <v>334</v>
      </c>
      <c r="J132">
        <v>2016</v>
      </c>
      <c r="K132" t="s">
        <v>270</v>
      </c>
      <c r="L132" t="s">
        <v>301</v>
      </c>
      <c r="M132" t="s">
        <v>277</v>
      </c>
      <c r="N132" t="s">
        <v>241</v>
      </c>
      <c r="O132">
        <v>-1</v>
      </c>
    </row>
    <row r="133" spans="1:15" ht="17" customHeight="1" x14ac:dyDescent="0.2">
      <c r="A133">
        <v>131</v>
      </c>
      <c r="B133" t="s">
        <v>716</v>
      </c>
      <c r="C133" t="s">
        <v>731</v>
      </c>
      <c r="D133" s="11" t="s">
        <v>734</v>
      </c>
      <c r="E133">
        <v>4.9000000000000004</v>
      </c>
      <c r="F133" s="11" t="s">
        <v>735</v>
      </c>
      <c r="G133" t="s">
        <v>736</v>
      </c>
      <c r="H133" t="s">
        <v>736</v>
      </c>
      <c r="I133" t="s">
        <v>324</v>
      </c>
      <c r="J133">
        <v>2011</v>
      </c>
      <c r="K133" t="s">
        <v>270</v>
      </c>
      <c r="L133" t="s">
        <v>737</v>
      </c>
      <c r="M133" t="s">
        <v>387</v>
      </c>
      <c r="N133" t="s">
        <v>411</v>
      </c>
      <c r="O133">
        <v>-1</v>
      </c>
    </row>
    <row r="134" spans="1:15" ht="17" customHeight="1" x14ac:dyDescent="0.2">
      <c r="A134">
        <v>132</v>
      </c>
      <c r="B134" t="s">
        <v>406</v>
      </c>
      <c r="C134" t="s">
        <v>731</v>
      </c>
      <c r="D134" s="11" t="s">
        <v>738</v>
      </c>
      <c r="E134">
        <v>4.4000000000000004</v>
      </c>
      <c r="F134" s="11" t="s">
        <v>739</v>
      </c>
      <c r="G134" t="s">
        <v>740</v>
      </c>
      <c r="H134" t="s">
        <v>236</v>
      </c>
      <c r="I134" t="s">
        <v>269</v>
      </c>
      <c r="J134">
        <v>2003</v>
      </c>
      <c r="K134" t="s">
        <v>270</v>
      </c>
      <c r="L134" t="s">
        <v>271</v>
      </c>
      <c r="M134" t="s">
        <v>251</v>
      </c>
      <c r="N134" t="s">
        <v>381</v>
      </c>
      <c r="O134">
        <v>-1</v>
      </c>
    </row>
    <row r="135" spans="1:15" ht="17" customHeight="1" x14ac:dyDescent="0.2">
      <c r="A135">
        <v>133</v>
      </c>
      <c r="B135" t="s">
        <v>243</v>
      </c>
      <c r="C135" t="s">
        <v>731</v>
      </c>
      <c r="D135" s="11" t="s">
        <v>741</v>
      </c>
      <c r="E135">
        <v>3.3</v>
      </c>
      <c r="F135" s="11" t="s">
        <v>742</v>
      </c>
      <c r="G135" t="s">
        <v>743</v>
      </c>
      <c r="H135" t="s">
        <v>743</v>
      </c>
      <c r="I135" t="s">
        <v>237</v>
      </c>
      <c r="J135">
        <v>2012</v>
      </c>
      <c r="K135" t="s">
        <v>270</v>
      </c>
      <c r="L135" t="s">
        <v>276</v>
      </c>
      <c r="M135" t="s">
        <v>277</v>
      </c>
      <c r="N135" t="s">
        <v>258</v>
      </c>
      <c r="O135">
        <v>-1</v>
      </c>
    </row>
    <row r="136" spans="1:15" ht="17" customHeight="1" x14ac:dyDescent="0.2">
      <c r="A136">
        <v>134</v>
      </c>
      <c r="B136" t="s">
        <v>438</v>
      </c>
      <c r="C136" t="s">
        <v>731</v>
      </c>
      <c r="D136" s="11" t="s">
        <v>744</v>
      </c>
      <c r="E136">
        <v>3.2</v>
      </c>
      <c r="F136" s="11" t="s">
        <v>359</v>
      </c>
      <c r="G136" t="s">
        <v>339</v>
      </c>
      <c r="H136" t="s">
        <v>360</v>
      </c>
      <c r="I136" t="s">
        <v>269</v>
      </c>
      <c r="J136">
        <v>2015</v>
      </c>
      <c r="K136" t="s">
        <v>270</v>
      </c>
      <c r="L136" t="s">
        <v>276</v>
      </c>
      <c r="M136" t="s">
        <v>277</v>
      </c>
      <c r="N136" t="s">
        <v>241</v>
      </c>
      <c r="O136">
        <v>-1</v>
      </c>
    </row>
    <row r="137" spans="1:15" ht="17" customHeight="1" x14ac:dyDescent="0.2">
      <c r="A137">
        <v>135</v>
      </c>
      <c r="B137" t="s">
        <v>438</v>
      </c>
      <c r="C137" t="s">
        <v>731</v>
      </c>
      <c r="D137" s="11" t="s">
        <v>744</v>
      </c>
      <c r="E137">
        <v>3.2</v>
      </c>
      <c r="F137" s="11" t="s">
        <v>359</v>
      </c>
      <c r="G137" t="s">
        <v>339</v>
      </c>
      <c r="H137" t="s">
        <v>360</v>
      </c>
      <c r="I137" t="s">
        <v>269</v>
      </c>
      <c r="J137">
        <v>2015</v>
      </c>
      <c r="K137" t="s">
        <v>270</v>
      </c>
      <c r="L137" t="s">
        <v>276</v>
      </c>
      <c r="M137" t="s">
        <v>277</v>
      </c>
      <c r="N137" t="s">
        <v>241</v>
      </c>
      <c r="O137">
        <v>-1</v>
      </c>
    </row>
    <row r="138" spans="1:15" ht="17" customHeight="1" x14ac:dyDescent="0.2">
      <c r="A138">
        <v>136</v>
      </c>
      <c r="B138" t="s">
        <v>716</v>
      </c>
      <c r="C138" t="s">
        <v>731</v>
      </c>
      <c r="D138" s="11" t="s">
        <v>734</v>
      </c>
      <c r="E138">
        <v>4.9000000000000004</v>
      </c>
      <c r="F138" s="11" t="s">
        <v>735</v>
      </c>
      <c r="G138" t="s">
        <v>736</v>
      </c>
      <c r="H138" t="s">
        <v>736</v>
      </c>
      <c r="I138" t="s">
        <v>324</v>
      </c>
      <c r="J138">
        <v>2011</v>
      </c>
      <c r="K138" t="s">
        <v>270</v>
      </c>
      <c r="L138" t="s">
        <v>737</v>
      </c>
      <c r="M138" t="s">
        <v>387</v>
      </c>
      <c r="N138" t="s">
        <v>411</v>
      </c>
      <c r="O138">
        <v>-1</v>
      </c>
    </row>
    <row r="139" spans="1:15" ht="17" customHeight="1" x14ac:dyDescent="0.2">
      <c r="A139">
        <v>137</v>
      </c>
      <c r="B139" t="s">
        <v>243</v>
      </c>
      <c r="C139" t="s">
        <v>731</v>
      </c>
      <c r="D139" s="11" t="s">
        <v>745</v>
      </c>
      <c r="E139">
        <v>4.2</v>
      </c>
      <c r="F139" s="11" t="s">
        <v>746</v>
      </c>
      <c r="G139" t="s">
        <v>655</v>
      </c>
      <c r="H139" t="s">
        <v>655</v>
      </c>
      <c r="I139" t="s">
        <v>324</v>
      </c>
      <c r="J139">
        <v>2012</v>
      </c>
      <c r="K139" t="s">
        <v>270</v>
      </c>
      <c r="L139" t="s">
        <v>737</v>
      </c>
      <c r="M139" t="s">
        <v>387</v>
      </c>
      <c r="N139" t="s">
        <v>241</v>
      </c>
      <c r="O139">
        <v>-1</v>
      </c>
    </row>
    <row r="140" spans="1:15" ht="17" customHeight="1" x14ac:dyDescent="0.2">
      <c r="A140">
        <v>138</v>
      </c>
      <c r="B140" t="s">
        <v>435</v>
      </c>
      <c r="C140" t="s">
        <v>731</v>
      </c>
      <c r="D140" s="11" t="s">
        <v>747</v>
      </c>
      <c r="E140">
        <v>4.5</v>
      </c>
      <c r="F140" s="11" t="s">
        <v>502</v>
      </c>
      <c r="G140" t="s">
        <v>360</v>
      </c>
      <c r="H140" t="s">
        <v>308</v>
      </c>
      <c r="I140" t="s">
        <v>324</v>
      </c>
      <c r="J140">
        <v>1994</v>
      </c>
      <c r="K140" t="s">
        <v>270</v>
      </c>
      <c r="L140" t="s">
        <v>503</v>
      </c>
      <c r="M140" t="s">
        <v>251</v>
      </c>
      <c r="N140" t="s">
        <v>381</v>
      </c>
      <c r="O140">
        <v>-1</v>
      </c>
    </row>
    <row r="141" spans="1:15" ht="17" customHeight="1" x14ac:dyDescent="0.2">
      <c r="A141">
        <v>139</v>
      </c>
      <c r="B141" t="s">
        <v>406</v>
      </c>
      <c r="C141" t="s">
        <v>731</v>
      </c>
      <c r="D141" s="11" t="s">
        <v>748</v>
      </c>
      <c r="E141">
        <v>4.8</v>
      </c>
      <c r="F141" s="11" t="s">
        <v>749</v>
      </c>
      <c r="G141" t="s">
        <v>453</v>
      </c>
      <c r="H141" t="s">
        <v>453</v>
      </c>
      <c r="I141" t="s">
        <v>324</v>
      </c>
      <c r="J141">
        <v>2012</v>
      </c>
      <c r="K141" t="s">
        <v>270</v>
      </c>
      <c r="L141" t="s">
        <v>685</v>
      </c>
      <c r="M141" t="s">
        <v>686</v>
      </c>
      <c r="N141" t="s">
        <v>241</v>
      </c>
      <c r="O141">
        <v>-1</v>
      </c>
    </row>
    <row r="142" spans="1:15" ht="17" customHeight="1" x14ac:dyDescent="0.2">
      <c r="A142">
        <v>140</v>
      </c>
      <c r="B142" t="s">
        <v>750</v>
      </c>
      <c r="C142" t="s">
        <v>731</v>
      </c>
      <c r="D142" s="11" t="s">
        <v>751</v>
      </c>
      <c r="E142">
        <v>3.8</v>
      </c>
      <c r="F142" s="11" t="s">
        <v>752</v>
      </c>
      <c r="G142" t="s">
        <v>753</v>
      </c>
      <c r="H142" t="s">
        <v>753</v>
      </c>
      <c r="I142" t="s">
        <v>263</v>
      </c>
      <c r="J142">
        <v>1997</v>
      </c>
      <c r="K142" t="s">
        <v>238</v>
      </c>
      <c r="L142" t="s">
        <v>418</v>
      </c>
      <c r="M142" t="s">
        <v>317</v>
      </c>
      <c r="N142" t="s">
        <v>241</v>
      </c>
      <c r="O142">
        <v>-1</v>
      </c>
    </row>
    <row r="143" spans="1:15" ht="17" customHeight="1" x14ac:dyDescent="0.2">
      <c r="A143">
        <v>141</v>
      </c>
      <c r="B143" t="s">
        <v>754</v>
      </c>
      <c r="C143" t="s">
        <v>731</v>
      </c>
      <c r="D143" s="11" t="s">
        <v>755</v>
      </c>
      <c r="E143">
        <v>3.7</v>
      </c>
      <c r="F143" s="11" t="s">
        <v>756</v>
      </c>
      <c r="G143" t="s">
        <v>300</v>
      </c>
      <c r="H143" t="s">
        <v>300</v>
      </c>
      <c r="I143" t="s">
        <v>237</v>
      </c>
      <c r="J143">
        <v>2001</v>
      </c>
      <c r="K143" t="s">
        <v>270</v>
      </c>
      <c r="L143" t="s">
        <v>301</v>
      </c>
      <c r="M143" t="s">
        <v>277</v>
      </c>
      <c r="N143" t="s">
        <v>241</v>
      </c>
      <c r="O143">
        <v>-1</v>
      </c>
    </row>
    <row r="144" spans="1:15" ht="17" customHeight="1" x14ac:dyDescent="0.2">
      <c r="A144">
        <v>142</v>
      </c>
      <c r="B144" t="s">
        <v>457</v>
      </c>
      <c r="C144" t="s">
        <v>731</v>
      </c>
      <c r="D144" s="11" t="s">
        <v>757</v>
      </c>
      <c r="E144">
        <v>3.3</v>
      </c>
      <c r="F144" s="11" t="s">
        <v>758</v>
      </c>
      <c r="G144" t="s">
        <v>360</v>
      </c>
      <c r="H144" t="s">
        <v>360</v>
      </c>
      <c r="I144" t="s">
        <v>269</v>
      </c>
      <c r="J144">
        <v>2013</v>
      </c>
      <c r="K144" t="s">
        <v>270</v>
      </c>
      <c r="L144" t="s">
        <v>264</v>
      </c>
      <c r="M144" t="s">
        <v>265</v>
      </c>
      <c r="N144" t="s">
        <v>620</v>
      </c>
      <c r="O144">
        <v>-1</v>
      </c>
    </row>
    <row r="145" spans="1:15" ht="17" customHeight="1" x14ac:dyDescent="0.2">
      <c r="A145">
        <v>143</v>
      </c>
      <c r="B145" t="s">
        <v>759</v>
      </c>
      <c r="C145" t="s">
        <v>731</v>
      </c>
      <c r="D145" s="11" t="s">
        <v>760</v>
      </c>
      <c r="E145">
        <v>3.3</v>
      </c>
      <c r="F145" s="11" t="s">
        <v>761</v>
      </c>
      <c r="G145" t="s">
        <v>395</v>
      </c>
      <c r="H145" t="s">
        <v>288</v>
      </c>
      <c r="I145" t="s">
        <v>248</v>
      </c>
      <c r="J145">
        <v>1958</v>
      </c>
      <c r="K145" t="s">
        <v>238</v>
      </c>
      <c r="L145" t="s">
        <v>335</v>
      </c>
      <c r="M145" t="s">
        <v>315</v>
      </c>
      <c r="N145" t="s">
        <v>252</v>
      </c>
      <c r="O145" t="s">
        <v>762</v>
      </c>
    </row>
    <row r="146" spans="1:15" ht="17" customHeight="1" x14ac:dyDescent="0.2">
      <c r="A146">
        <v>144</v>
      </c>
      <c r="B146" t="s">
        <v>438</v>
      </c>
      <c r="C146" t="s">
        <v>731</v>
      </c>
      <c r="D146" s="11" t="s">
        <v>763</v>
      </c>
      <c r="E146">
        <v>5</v>
      </c>
      <c r="F146" s="11" t="s">
        <v>764</v>
      </c>
      <c r="G146" t="s">
        <v>247</v>
      </c>
      <c r="H146" t="s">
        <v>765</v>
      </c>
      <c r="I146" t="s">
        <v>334</v>
      </c>
      <c r="J146">
        <v>2013</v>
      </c>
      <c r="K146" t="s">
        <v>270</v>
      </c>
      <c r="L146" t="s">
        <v>392</v>
      </c>
      <c r="M146" t="s">
        <v>392</v>
      </c>
      <c r="N146" t="s">
        <v>377</v>
      </c>
      <c r="O146">
        <v>-1</v>
      </c>
    </row>
    <row r="147" spans="1:15" ht="17" customHeight="1" x14ac:dyDescent="0.2">
      <c r="A147">
        <v>145</v>
      </c>
      <c r="B147" t="s">
        <v>766</v>
      </c>
      <c r="C147" t="s">
        <v>731</v>
      </c>
      <c r="D147" s="11" t="s">
        <v>767</v>
      </c>
      <c r="E147">
        <v>3.8</v>
      </c>
      <c r="F147" s="11" t="s">
        <v>768</v>
      </c>
      <c r="G147" t="s">
        <v>709</v>
      </c>
      <c r="H147" t="s">
        <v>709</v>
      </c>
      <c r="I147" t="s">
        <v>263</v>
      </c>
      <c r="J147">
        <v>2013</v>
      </c>
      <c r="K147" t="s">
        <v>518</v>
      </c>
      <c r="L147" t="s">
        <v>284</v>
      </c>
      <c r="M147" t="s">
        <v>284</v>
      </c>
      <c r="N147" t="s">
        <v>258</v>
      </c>
      <c r="O147" t="s">
        <v>769</v>
      </c>
    </row>
    <row r="148" spans="1:15" ht="17" customHeight="1" x14ac:dyDescent="0.2">
      <c r="A148">
        <v>146</v>
      </c>
      <c r="B148" t="s">
        <v>243</v>
      </c>
      <c r="C148" t="s">
        <v>731</v>
      </c>
      <c r="D148" s="11" t="s">
        <v>770</v>
      </c>
      <c r="E148">
        <v>3.4</v>
      </c>
      <c r="F148" s="11" t="s">
        <v>771</v>
      </c>
      <c r="G148" t="s">
        <v>772</v>
      </c>
      <c r="H148" t="s">
        <v>255</v>
      </c>
      <c r="I148" t="s">
        <v>237</v>
      </c>
      <c r="J148">
        <v>1982</v>
      </c>
      <c r="K148" t="s">
        <v>270</v>
      </c>
      <c r="L148" t="s">
        <v>239</v>
      </c>
      <c r="M148" t="s">
        <v>240</v>
      </c>
      <c r="N148" t="s">
        <v>377</v>
      </c>
      <c r="O148" t="s">
        <v>773</v>
      </c>
    </row>
    <row r="149" spans="1:15" ht="17" customHeight="1" x14ac:dyDescent="0.2">
      <c r="A149">
        <v>147</v>
      </c>
      <c r="B149" t="s">
        <v>774</v>
      </c>
      <c r="C149" t="s">
        <v>731</v>
      </c>
      <c r="D149" s="11" t="s">
        <v>775</v>
      </c>
      <c r="E149">
        <v>2.4</v>
      </c>
      <c r="F149" s="11" t="s">
        <v>776</v>
      </c>
      <c r="G149" t="s">
        <v>294</v>
      </c>
      <c r="H149" t="s">
        <v>294</v>
      </c>
      <c r="I149" t="s">
        <v>263</v>
      </c>
      <c r="J149">
        <v>2006</v>
      </c>
      <c r="K149" t="s">
        <v>270</v>
      </c>
      <c r="L149" t="s">
        <v>284</v>
      </c>
      <c r="M149" t="s">
        <v>284</v>
      </c>
      <c r="N149" t="s">
        <v>411</v>
      </c>
      <c r="O149">
        <v>-1</v>
      </c>
    </row>
    <row r="150" spans="1:15" ht="17" customHeight="1" x14ac:dyDescent="0.2">
      <c r="A150">
        <v>148</v>
      </c>
      <c r="B150" t="s">
        <v>243</v>
      </c>
      <c r="C150" t="s">
        <v>731</v>
      </c>
      <c r="D150" s="11" t="s">
        <v>777</v>
      </c>
      <c r="E150">
        <v>2.9</v>
      </c>
      <c r="F150" s="11" t="s">
        <v>778</v>
      </c>
      <c r="G150" t="s">
        <v>281</v>
      </c>
      <c r="H150" t="s">
        <v>281</v>
      </c>
      <c r="I150" t="s">
        <v>269</v>
      </c>
      <c r="J150">
        <v>2000</v>
      </c>
      <c r="K150" t="s">
        <v>270</v>
      </c>
      <c r="L150" t="s">
        <v>284</v>
      </c>
      <c r="M150" t="s">
        <v>284</v>
      </c>
      <c r="N150" t="s">
        <v>377</v>
      </c>
      <c r="O150">
        <v>-1</v>
      </c>
    </row>
    <row r="151" spans="1:15" ht="17" customHeight="1" x14ac:dyDescent="0.2">
      <c r="A151">
        <v>149</v>
      </c>
      <c r="B151" t="s">
        <v>779</v>
      </c>
      <c r="C151" t="s">
        <v>731</v>
      </c>
      <c r="D151" s="11" t="s">
        <v>780</v>
      </c>
      <c r="E151">
        <v>4.4000000000000004</v>
      </c>
      <c r="F151" s="11" t="s">
        <v>781</v>
      </c>
      <c r="G151" t="s">
        <v>782</v>
      </c>
      <c r="H151" t="s">
        <v>783</v>
      </c>
      <c r="I151" t="s">
        <v>324</v>
      </c>
      <c r="J151">
        <v>1967</v>
      </c>
      <c r="K151" t="s">
        <v>270</v>
      </c>
      <c r="L151" t="s">
        <v>271</v>
      </c>
      <c r="M151" t="s">
        <v>251</v>
      </c>
      <c r="N151" t="s">
        <v>241</v>
      </c>
      <c r="O151">
        <v>-1</v>
      </c>
    </row>
    <row r="152" spans="1:15" ht="17" customHeight="1" x14ac:dyDescent="0.2">
      <c r="A152">
        <v>150</v>
      </c>
      <c r="B152" t="s">
        <v>243</v>
      </c>
      <c r="C152" t="s">
        <v>731</v>
      </c>
      <c r="D152" s="11" t="s">
        <v>784</v>
      </c>
      <c r="E152">
        <v>2.9</v>
      </c>
      <c r="F152" s="11" t="s">
        <v>785</v>
      </c>
      <c r="G152" t="s">
        <v>786</v>
      </c>
      <c r="H152" t="s">
        <v>787</v>
      </c>
      <c r="I152" t="s">
        <v>283</v>
      </c>
      <c r="J152">
        <v>2016</v>
      </c>
      <c r="K152" t="s">
        <v>518</v>
      </c>
      <c r="L152" t="s">
        <v>788</v>
      </c>
      <c r="M152" t="s">
        <v>730</v>
      </c>
      <c r="N152" t="s">
        <v>285</v>
      </c>
      <c r="O152">
        <v>-1</v>
      </c>
    </row>
    <row r="153" spans="1:15" ht="17" customHeight="1" x14ac:dyDescent="0.2">
      <c r="A153">
        <v>151</v>
      </c>
      <c r="B153" t="s">
        <v>789</v>
      </c>
      <c r="C153" t="s">
        <v>731</v>
      </c>
      <c r="D153" s="11" t="s">
        <v>790</v>
      </c>
      <c r="E153">
        <v>2.7</v>
      </c>
      <c r="F153" s="11" t="s">
        <v>791</v>
      </c>
      <c r="G153" t="s">
        <v>588</v>
      </c>
      <c r="H153" t="s">
        <v>588</v>
      </c>
      <c r="I153" t="s">
        <v>324</v>
      </c>
      <c r="J153">
        <v>1961</v>
      </c>
      <c r="K153" t="s">
        <v>270</v>
      </c>
      <c r="L153" t="s">
        <v>284</v>
      </c>
      <c r="M153" t="s">
        <v>284</v>
      </c>
      <c r="N153" t="s">
        <v>411</v>
      </c>
      <c r="O153">
        <v>-1</v>
      </c>
    </row>
    <row r="154" spans="1:15" ht="17" customHeight="1" x14ac:dyDescent="0.2">
      <c r="A154">
        <v>152</v>
      </c>
      <c r="B154" t="s">
        <v>406</v>
      </c>
      <c r="C154" t="s">
        <v>731</v>
      </c>
      <c r="D154" s="11" t="s">
        <v>792</v>
      </c>
      <c r="E154">
        <v>4.2</v>
      </c>
      <c r="F154" s="11" t="s">
        <v>793</v>
      </c>
      <c r="G154" t="s">
        <v>794</v>
      </c>
      <c r="H154" t="s">
        <v>794</v>
      </c>
      <c r="I154" t="s">
        <v>237</v>
      </c>
      <c r="J154">
        <v>2002</v>
      </c>
      <c r="K154" t="s">
        <v>270</v>
      </c>
      <c r="L154" t="s">
        <v>276</v>
      </c>
      <c r="M154" t="s">
        <v>277</v>
      </c>
      <c r="N154" t="s">
        <v>241</v>
      </c>
      <c r="O154">
        <v>-1</v>
      </c>
    </row>
    <row r="155" spans="1:15" ht="17" customHeight="1" x14ac:dyDescent="0.2">
      <c r="A155">
        <v>153</v>
      </c>
      <c r="B155" t="s">
        <v>795</v>
      </c>
      <c r="C155" t="s">
        <v>731</v>
      </c>
      <c r="D155" s="11" t="s">
        <v>796</v>
      </c>
      <c r="E155">
        <v>3.5</v>
      </c>
      <c r="F155" s="11" t="s">
        <v>797</v>
      </c>
      <c r="G155" t="s">
        <v>798</v>
      </c>
      <c r="H155" t="s">
        <v>798</v>
      </c>
      <c r="I155" t="s">
        <v>324</v>
      </c>
      <c r="J155">
        <v>1995</v>
      </c>
      <c r="K155" t="s">
        <v>270</v>
      </c>
      <c r="L155" t="s">
        <v>284</v>
      </c>
      <c r="M155" t="s">
        <v>284</v>
      </c>
      <c r="N155" t="s">
        <v>258</v>
      </c>
      <c r="O155">
        <v>-1</v>
      </c>
    </row>
    <row r="156" spans="1:15" ht="17" hidden="1" customHeight="1" x14ac:dyDescent="0.2">
      <c r="A156">
        <v>154</v>
      </c>
      <c r="B156" t="s">
        <v>799</v>
      </c>
      <c r="C156" t="s">
        <v>731</v>
      </c>
      <c r="D156" s="11" t="s">
        <v>800</v>
      </c>
      <c r="E156">
        <v>-1</v>
      </c>
      <c r="F156" t="s">
        <v>801</v>
      </c>
      <c r="G156" t="s">
        <v>802</v>
      </c>
      <c r="H156">
        <v>-1</v>
      </c>
      <c r="I156">
        <v>-1</v>
      </c>
      <c r="J156">
        <v>-1</v>
      </c>
      <c r="K156">
        <v>-1</v>
      </c>
      <c r="L156">
        <v>-1</v>
      </c>
      <c r="M156">
        <v>-1</v>
      </c>
      <c r="N156">
        <v>-1</v>
      </c>
      <c r="O156">
        <v>-1</v>
      </c>
    </row>
    <row r="157" spans="1:15" ht="17" customHeight="1" x14ac:dyDescent="0.2">
      <c r="A157">
        <v>155</v>
      </c>
      <c r="B157" t="s">
        <v>232</v>
      </c>
      <c r="C157" t="s">
        <v>731</v>
      </c>
      <c r="D157" s="11" t="s">
        <v>803</v>
      </c>
      <c r="E157">
        <v>4.2</v>
      </c>
      <c r="F157" s="11" t="s">
        <v>804</v>
      </c>
      <c r="G157" t="s">
        <v>308</v>
      </c>
      <c r="H157" t="s">
        <v>805</v>
      </c>
      <c r="I157" t="s">
        <v>283</v>
      </c>
      <c r="J157">
        <v>1963</v>
      </c>
      <c r="K157" t="s">
        <v>270</v>
      </c>
      <c r="L157" t="s">
        <v>284</v>
      </c>
      <c r="M157" t="s">
        <v>284</v>
      </c>
      <c r="N157" t="s">
        <v>296</v>
      </c>
      <c r="O157">
        <v>-1</v>
      </c>
    </row>
    <row r="158" spans="1:15" ht="17" customHeight="1" x14ac:dyDescent="0.2">
      <c r="A158">
        <v>156</v>
      </c>
      <c r="B158" t="s">
        <v>243</v>
      </c>
      <c r="C158" t="s">
        <v>806</v>
      </c>
      <c r="D158" s="11" t="s">
        <v>302</v>
      </c>
      <c r="E158">
        <v>4.5</v>
      </c>
      <c r="F158" s="11" t="s">
        <v>303</v>
      </c>
      <c r="G158" t="s">
        <v>247</v>
      </c>
      <c r="H158" t="s">
        <v>304</v>
      </c>
      <c r="I158" t="s">
        <v>263</v>
      </c>
      <c r="J158">
        <v>2012</v>
      </c>
      <c r="K158" t="s">
        <v>270</v>
      </c>
      <c r="L158" t="s">
        <v>301</v>
      </c>
      <c r="M158" t="s">
        <v>277</v>
      </c>
      <c r="N158" t="s">
        <v>258</v>
      </c>
      <c r="O158" t="s">
        <v>305</v>
      </c>
    </row>
    <row r="159" spans="1:15" ht="17" customHeight="1" x14ac:dyDescent="0.2">
      <c r="A159">
        <v>157</v>
      </c>
      <c r="B159" t="s">
        <v>330</v>
      </c>
      <c r="C159" t="s">
        <v>806</v>
      </c>
      <c r="D159" s="11" t="s">
        <v>331</v>
      </c>
      <c r="E159">
        <v>4.4000000000000004</v>
      </c>
      <c r="F159" s="11" t="s">
        <v>332</v>
      </c>
      <c r="G159" t="s">
        <v>328</v>
      </c>
      <c r="H159" t="s">
        <v>333</v>
      </c>
      <c r="I159" t="s">
        <v>334</v>
      </c>
      <c r="J159">
        <v>1997</v>
      </c>
      <c r="K159" t="s">
        <v>270</v>
      </c>
      <c r="L159" t="s">
        <v>335</v>
      </c>
      <c r="M159" t="s">
        <v>315</v>
      </c>
      <c r="N159" t="s">
        <v>241</v>
      </c>
      <c r="O159">
        <v>-1</v>
      </c>
    </row>
    <row r="160" spans="1:15" ht="17" hidden="1" customHeight="1" x14ac:dyDescent="0.2">
      <c r="A160">
        <v>158</v>
      </c>
      <c r="B160" t="s">
        <v>438</v>
      </c>
      <c r="C160" t="s">
        <v>806</v>
      </c>
      <c r="D160" s="11" t="s">
        <v>807</v>
      </c>
      <c r="E160">
        <v>-1</v>
      </c>
      <c r="F160" t="s">
        <v>808</v>
      </c>
      <c r="G160" t="s">
        <v>632</v>
      </c>
      <c r="H160">
        <v>-1</v>
      </c>
      <c r="I160">
        <v>-1</v>
      </c>
      <c r="J160">
        <v>-1</v>
      </c>
      <c r="K160">
        <v>-1</v>
      </c>
      <c r="L160">
        <v>-1</v>
      </c>
      <c r="M160">
        <v>-1</v>
      </c>
      <c r="N160">
        <v>-1</v>
      </c>
      <c r="O160">
        <v>-1</v>
      </c>
    </row>
    <row r="161" spans="1:15" ht="17" customHeight="1" x14ac:dyDescent="0.2">
      <c r="A161">
        <v>159</v>
      </c>
      <c r="B161" t="s">
        <v>243</v>
      </c>
      <c r="C161" t="s">
        <v>806</v>
      </c>
      <c r="D161" s="11" t="s">
        <v>809</v>
      </c>
      <c r="E161">
        <v>3.5</v>
      </c>
      <c r="F161" s="11" t="s">
        <v>810</v>
      </c>
      <c r="G161" t="s">
        <v>811</v>
      </c>
      <c r="H161" t="s">
        <v>632</v>
      </c>
      <c r="I161" t="s">
        <v>283</v>
      </c>
      <c r="J161">
        <v>1969</v>
      </c>
      <c r="K161" t="s">
        <v>249</v>
      </c>
      <c r="L161" t="s">
        <v>392</v>
      </c>
      <c r="M161" t="s">
        <v>392</v>
      </c>
      <c r="N161" t="s">
        <v>285</v>
      </c>
      <c r="O161">
        <v>-1</v>
      </c>
    </row>
    <row r="162" spans="1:15" ht="17" customHeight="1" x14ac:dyDescent="0.2">
      <c r="A162">
        <v>160</v>
      </c>
      <c r="B162" t="s">
        <v>243</v>
      </c>
      <c r="C162" t="s">
        <v>806</v>
      </c>
      <c r="D162" s="11" t="s">
        <v>812</v>
      </c>
      <c r="E162">
        <v>4.5</v>
      </c>
      <c r="F162" s="11" t="s">
        <v>813</v>
      </c>
      <c r="G162" t="s">
        <v>360</v>
      </c>
      <c r="H162" t="s">
        <v>360</v>
      </c>
      <c r="I162" t="s">
        <v>324</v>
      </c>
      <c r="J162">
        <v>2006</v>
      </c>
      <c r="K162" t="s">
        <v>270</v>
      </c>
      <c r="L162" t="s">
        <v>276</v>
      </c>
      <c r="M162" t="s">
        <v>277</v>
      </c>
      <c r="N162" t="s">
        <v>258</v>
      </c>
      <c r="O162" t="s">
        <v>814</v>
      </c>
    </row>
    <row r="163" spans="1:15" ht="17" customHeight="1" x14ac:dyDescent="0.2">
      <c r="A163">
        <v>161</v>
      </c>
      <c r="B163" t="s">
        <v>815</v>
      </c>
      <c r="C163" t="s">
        <v>806</v>
      </c>
      <c r="D163" s="11" t="s">
        <v>816</v>
      </c>
      <c r="E163">
        <v>4.0999999999999996</v>
      </c>
      <c r="F163" s="11" t="s">
        <v>817</v>
      </c>
      <c r="G163" t="s">
        <v>818</v>
      </c>
      <c r="H163" t="s">
        <v>818</v>
      </c>
      <c r="I163" t="s">
        <v>237</v>
      </c>
      <c r="J163">
        <v>1946</v>
      </c>
      <c r="K163" t="s">
        <v>270</v>
      </c>
      <c r="L163" t="s">
        <v>239</v>
      </c>
      <c r="M163" t="s">
        <v>240</v>
      </c>
      <c r="N163" t="s">
        <v>252</v>
      </c>
      <c r="O163">
        <v>-1</v>
      </c>
    </row>
    <row r="164" spans="1:15" ht="17" customHeight="1" x14ac:dyDescent="0.2">
      <c r="A164">
        <v>162</v>
      </c>
      <c r="B164" t="s">
        <v>819</v>
      </c>
      <c r="C164" t="s">
        <v>806</v>
      </c>
      <c r="D164" s="11" t="s">
        <v>820</v>
      </c>
      <c r="E164">
        <v>3.5</v>
      </c>
      <c r="F164" s="11" t="s">
        <v>689</v>
      </c>
      <c r="G164" t="s">
        <v>246</v>
      </c>
      <c r="H164" t="s">
        <v>690</v>
      </c>
      <c r="I164" t="s">
        <v>248</v>
      </c>
      <c r="J164">
        <v>-1</v>
      </c>
      <c r="K164" t="s">
        <v>249</v>
      </c>
      <c r="L164" t="s">
        <v>392</v>
      </c>
      <c r="M164" t="s">
        <v>392</v>
      </c>
      <c r="N164" t="s">
        <v>296</v>
      </c>
      <c r="O164">
        <v>-1</v>
      </c>
    </row>
    <row r="165" spans="1:15" ht="17" customHeight="1" x14ac:dyDescent="0.2">
      <c r="A165">
        <v>163</v>
      </c>
      <c r="B165" t="s">
        <v>435</v>
      </c>
      <c r="C165" t="s">
        <v>806</v>
      </c>
      <c r="D165" s="11" t="s">
        <v>821</v>
      </c>
      <c r="E165">
        <v>2.7</v>
      </c>
      <c r="F165" s="11" t="s">
        <v>822</v>
      </c>
      <c r="G165" t="s">
        <v>328</v>
      </c>
      <c r="H165" t="s">
        <v>328</v>
      </c>
      <c r="I165" t="s">
        <v>263</v>
      </c>
      <c r="J165">
        <v>1997</v>
      </c>
      <c r="K165" t="s">
        <v>238</v>
      </c>
      <c r="L165" t="s">
        <v>729</v>
      </c>
      <c r="M165" t="s">
        <v>730</v>
      </c>
      <c r="N165" t="s">
        <v>381</v>
      </c>
      <c r="O165">
        <v>-1</v>
      </c>
    </row>
    <row r="166" spans="1:15" ht="17" customHeight="1" x14ac:dyDescent="0.2">
      <c r="A166">
        <v>164</v>
      </c>
      <c r="B166" t="s">
        <v>823</v>
      </c>
      <c r="C166" t="s">
        <v>806</v>
      </c>
      <c r="D166" s="11" t="s">
        <v>824</v>
      </c>
      <c r="E166">
        <v>3.4</v>
      </c>
      <c r="F166" s="11" t="s">
        <v>825</v>
      </c>
      <c r="G166" t="s">
        <v>826</v>
      </c>
      <c r="H166" t="s">
        <v>827</v>
      </c>
      <c r="I166" t="s">
        <v>283</v>
      </c>
      <c r="J166">
        <v>1996</v>
      </c>
      <c r="K166" t="s">
        <v>518</v>
      </c>
      <c r="L166" t="s">
        <v>309</v>
      </c>
      <c r="M166" t="s">
        <v>277</v>
      </c>
      <c r="N166" t="s">
        <v>285</v>
      </c>
      <c r="O166" t="s">
        <v>828</v>
      </c>
    </row>
    <row r="167" spans="1:15" ht="17" customHeight="1" x14ac:dyDescent="0.2">
      <c r="A167">
        <v>165</v>
      </c>
      <c r="B167" t="s">
        <v>243</v>
      </c>
      <c r="C167" t="s">
        <v>806</v>
      </c>
      <c r="D167" s="11" t="s">
        <v>829</v>
      </c>
      <c r="E167">
        <v>4.4000000000000004</v>
      </c>
      <c r="F167" s="11" t="s">
        <v>830</v>
      </c>
      <c r="G167" t="s">
        <v>666</v>
      </c>
      <c r="H167" t="s">
        <v>666</v>
      </c>
      <c r="I167" t="s">
        <v>324</v>
      </c>
      <c r="J167">
        <v>2015</v>
      </c>
      <c r="K167" t="s">
        <v>270</v>
      </c>
      <c r="L167" t="s">
        <v>831</v>
      </c>
      <c r="M167" t="s">
        <v>831</v>
      </c>
      <c r="N167" t="s">
        <v>241</v>
      </c>
      <c r="O167">
        <v>-1</v>
      </c>
    </row>
    <row r="168" spans="1:15" ht="17" customHeight="1" x14ac:dyDescent="0.2">
      <c r="A168">
        <v>166</v>
      </c>
      <c r="B168" t="s">
        <v>832</v>
      </c>
      <c r="C168" t="s">
        <v>806</v>
      </c>
      <c r="D168" s="11" t="s">
        <v>833</v>
      </c>
      <c r="E168">
        <v>4</v>
      </c>
      <c r="F168" s="11" t="s">
        <v>548</v>
      </c>
      <c r="G168" t="s">
        <v>360</v>
      </c>
      <c r="H168" t="s">
        <v>549</v>
      </c>
      <c r="I168" t="s">
        <v>248</v>
      </c>
      <c r="J168">
        <v>1982</v>
      </c>
      <c r="K168" t="s">
        <v>249</v>
      </c>
      <c r="L168" t="s">
        <v>276</v>
      </c>
      <c r="M168" t="s">
        <v>277</v>
      </c>
      <c r="N168" t="s">
        <v>296</v>
      </c>
      <c r="O168">
        <v>-1</v>
      </c>
    </row>
    <row r="169" spans="1:15" ht="17" customHeight="1" x14ac:dyDescent="0.2">
      <c r="A169">
        <v>167</v>
      </c>
      <c r="B169" t="s">
        <v>832</v>
      </c>
      <c r="C169" t="s">
        <v>806</v>
      </c>
      <c r="D169" s="11" t="s">
        <v>834</v>
      </c>
      <c r="E169">
        <v>4.2</v>
      </c>
      <c r="F169" s="11" t="s">
        <v>548</v>
      </c>
      <c r="G169" t="s">
        <v>360</v>
      </c>
      <c r="H169" t="s">
        <v>247</v>
      </c>
      <c r="I169" t="s">
        <v>248</v>
      </c>
      <c r="J169">
        <v>1968</v>
      </c>
      <c r="K169" t="s">
        <v>249</v>
      </c>
      <c r="L169" t="s">
        <v>250</v>
      </c>
      <c r="M169" t="s">
        <v>251</v>
      </c>
      <c r="N169" t="s">
        <v>252</v>
      </c>
      <c r="O169">
        <v>-1</v>
      </c>
    </row>
    <row r="170" spans="1:15" ht="17" customHeight="1" x14ac:dyDescent="0.2">
      <c r="A170">
        <v>168</v>
      </c>
      <c r="B170" t="s">
        <v>406</v>
      </c>
      <c r="C170" t="s">
        <v>806</v>
      </c>
      <c r="D170" s="11" t="s">
        <v>835</v>
      </c>
      <c r="E170">
        <v>3.5</v>
      </c>
      <c r="F170" s="11" t="s">
        <v>836</v>
      </c>
      <c r="G170" t="s">
        <v>837</v>
      </c>
      <c r="H170" t="s">
        <v>838</v>
      </c>
      <c r="I170" t="s">
        <v>283</v>
      </c>
      <c r="J170">
        <v>1957</v>
      </c>
      <c r="K170" t="s">
        <v>249</v>
      </c>
      <c r="L170">
        <v>-1</v>
      </c>
      <c r="M170">
        <v>-1</v>
      </c>
      <c r="N170" t="s">
        <v>285</v>
      </c>
      <c r="O170" t="s">
        <v>839</v>
      </c>
    </row>
    <row r="171" spans="1:15" ht="17" customHeight="1" x14ac:dyDescent="0.2">
      <c r="A171">
        <v>169</v>
      </c>
      <c r="B171" t="s">
        <v>840</v>
      </c>
      <c r="C171" t="s">
        <v>806</v>
      </c>
      <c r="D171" s="11" t="s">
        <v>841</v>
      </c>
      <c r="E171">
        <v>2.2999999999999998</v>
      </c>
      <c r="F171" s="11" t="s">
        <v>842</v>
      </c>
      <c r="G171" t="s">
        <v>843</v>
      </c>
      <c r="H171" t="s">
        <v>843</v>
      </c>
      <c r="I171" t="s">
        <v>237</v>
      </c>
      <c r="J171">
        <v>2003</v>
      </c>
      <c r="K171" t="s">
        <v>642</v>
      </c>
      <c r="L171" t="s">
        <v>284</v>
      </c>
      <c r="M171" t="s">
        <v>284</v>
      </c>
      <c r="N171" t="s">
        <v>258</v>
      </c>
      <c r="O171" t="s">
        <v>844</v>
      </c>
    </row>
    <row r="172" spans="1:15" ht="17" customHeight="1" x14ac:dyDescent="0.2">
      <c r="A172">
        <v>170</v>
      </c>
      <c r="B172" t="s">
        <v>243</v>
      </c>
      <c r="C172" t="s">
        <v>806</v>
      </c>
      <c r="D172" s="11" t="s">
        <v>845</v>
      </c>
      <c r="E172">
        <v>3.4</v>
      </c>
      <c r="F172" s="11" t="s">
        <v>846</v>
      </c>
      <c r="G172" t="s">
        <v>300</v>
      </c>
      <c r="H172" t="s">
        <v>847</v>
      </c>
      <c r="I172" t="s">
        <v>248</v>
      </c>
      <c r="J172">
        <v>1946</v>
      </c>
      <c r="K172" t="s">
        <v>249</v>
      </c>
      <c r="L172" t="s">
        <v>503</v>
      </c>
      <c r="M172" t="s">
        <v>251</v>
      </c>
      <c r="N172" t="s">
        <v>349</v>
      </c>
      <c r="O172" t="s">
        <v>848</v>
      </c>
    </row>
    <row r="173" spans="1:15" ht="17" customHeight="1" x14ac:dyDescent="0.2">
      <c r="A173">
        <v>171</v>
      </c>
      <c r="B173" t="s">
        <v>849</v>
      </c>
      <c r="C173" t="s">
        <v>806</v>
      </c>
      <c r="D173" s="11" t="s">
        <v>850</v>
      </c>
      <c r="E173">
        <v>3.3</v>
      </c>
      <c r="F173" s="11" t="s">
        <v>532</v>
      </c>
      <c r="G173" t="s">
        <v>545</v>
      </c>
      <c r="H173" t="s">
        <v>300</v>
      </c>
      <c r="I173" t="s">
        <v>263</v>
      </c>
      <c r="J173">
        <v>2015</v>
      </c>
      <c r="K173" t="s">
        <v>270</v>
      </c>
      <c r="L173" t="s">
        <v>284</v>
      </c>
      <c r="M173" t="s">
        <v>284</v>
      </c>
      <c r="N173" t="s">
        <v>241</v>
      </c>
      <c r="O173">
        <v>-1</v>
      </c>
    </row>
    <row r="174" spans="1:15" ht="17" customHeight="1" x14ac:dyDescent="0.2">
      <c r="A174">
        <v>172</v>
      </c>
      <c r="B174" t="s">
        <v>243</v>
      </c>
      <c r="C174" t="s">
        <v>806</v>
      </c>
      <c r="D174" s="11" t="s">
        <v>851</v>
      </c>
      <c r="E174">
        <v>4.7</v>
      </c>
      <c r="F174" s="11" t="s">
        <v>852</v>
      </c>
      <c r="G174" t="s">
        <v>545</v>
      </c>
      <c r="H174" t="s">
        <v>545</v>
      </c>
      <c r="I174" t="s">
        <v>324</v>
      </c>
      <c r="J174">
        <v>2009</v>
      </c>
      <c r="K174" t="s">
        <v>270</v>
      </c>
      <c r="L174" t="s">
        <v>301</v>
      </c>
      <c r="M174" t="s">
        <v>277</v>
      </c>
      <c r="N174" t="s">
        <v>258</v>
      </c>
      <c r="O174" t="s">
        <v>853</v>
      </c>
    </row>
    <row r="175" spans="1:15" ht="17" customHeight="1" x14ac:dyDescent="0.2">
      <c r="A175">
        <v>173</v>
      </c>
      <c r="B175" t="s">
        <v>854</v>
      </c>
      <c r="C175" t="s">
        <v>806</v>
      </c>
      <c r="D175" s="11" t="s">
        <v>855</v>
      </c>
      <c r="E175">
        <v>3.9</v>
      </c>
      <c r="F175" s="11" t="s">
        <v>856</v>
      </c>
      <c r="G175" t="s">
        <v>236</v>
      </c>
      <c r="H175" t="s">
        <v>236</v>
      </c>
      <c r="I175" t="s">
        <v>324</v>
      </c>
      <c r="J175">
        <v>2014</v>
      </c>
      <c r="K175" t="s">
        <v>270</v>
      </c>
      <c r="L175" t="s">
        <v>301</v>
      </c>
      <c r="M175" t="s">
        <v>277</v>
      </c>
      <c r="N175" t="s">
        <v>241</v>
      </c>
      <c r="O175">
        <v>-1</v>
      </c>
    </row>
    <row r="176" spans="1:15" ht="17" customHeight="1" x14ac:dyDescent="0.2">
      <c r="A176">
        <v>174</v>
      </c>
      <c r="B176" t="s">
        <v>435</v>
      </c>
      <c r="C176" t="s">
        <v>806</v>
      </c>
      <c r="D176" s="11" t="s">
        <v>857</v>
      </c>
      <c r="E176">
        <v>3.3</v>
      </c>
      <c r="F176" s="11" t="s">
        <v>858</v>
      </c>
      <c r="G176" t="s">
        <v>294</v>
      </c>
      <c r="H176" t="s">
        <v>294</v>
      </c>
      <c r="I176" t="s">
        <v>237</v>
      </c>
      <c r="J176">
        <v>1953</v>
      </c>
      <c r="K176" t="s">
        <v>518</v>
      </c>
      <c r="L176" t="s">
        <v>628</v>
      </c>
      <c r="M176" t="s">
        <v>387</v>
      </c>
      <c r="N176" t="s">
        <v>252</v>
      </c>
      <c r="O176" t="s">
        <v>859</v>
      </c>
    </row>
    <row r="177" spans="1:15" ht="17" customHeight="1" x14ac:dyDescent="0.2">
      <c r="A177">
        <v>175</v>
      </c>
      <c r="B177" t="s">
        <v>860</v>
      </c>
      <c r="C177" t="s">
        <v>806</v>
      </c>
      <c r="D177" s="11" t="s">
        <v>861</v>
      </c>
      <c r="E177">
        <v>3.3</v>
      </c>
      <c r="F177" s="11" t="s">
        <v>532</v>
      </c>
      <c r="G177" t="s">
        <v>300</v>
      </c>
      <c r="H177" t="s">
        <v>300</v>
      </c>
      <c r="I177" t="s">
        <v>263</v>
      </c>
      <c r="J177">
        <v>2015</v>
      </c>
      <c r="K177" t="s">
        <v>270</v>
      </c>
      <c r="L177" t="s">
        <v>284</v>
      </c>
      <c r="M177" t="s">
        <v>284</v>
      </c>
      <c r="N177" t="s">
        <v>241</v>
      </c>
      <c r="O177">
        <v>-1</v>
      </c>
    </row>
    <row r="178" spans="1:15" ht="17" customHeight="1" x14ac:dyDescent="0.2">
      <c r="A178">
        <v>176</v>
      </c>
      <c r="B178" t="s">
        <v>406</v>
      </c>
      <c r="C178" t="s">
        <v>806</v>
      </c>
      <c r="D178" s="11" t="s">
        <v>862</v>
      </c>
      <c r="E178">
        <v>4.4000000000000004</v>
      </c>
      <c r="F178" s="11" t="s">
        <v>863</v>
      </c>
      <c r="G178" t="s">
        <v>864</v>
      </c>
      <c r="H178" t="s">
        <v>865</v>
      </c>
      <c r="I178" t="s">
        <v>324</v>
      </c>
      <c r="J178">
        <v>1998</v>
      </c>
      <c r="K178" t="s">
        <v>270</v>
      </c>
      <c r="L178" t="s">
        <v>866</v>
      </c>
      <c r="M178" t="s">
        <v>387</v>
      </c>
      <c r="N178" t="s">
        <v>411</v>
      </c>
      <c r="O178">
        <v>-1</v>
      </c>
    </row>
    <row r="179" spans="1:15" ht="17" customHeight="1" x14ac:dyDescent="0.2">
      <c r="A179">
        <v>177</v>
      </c>
      <c r="B179" t="s">
        <v>311</v>
      </c>
      <c r="C179" t="s">
        <v>867</v>
      </c>
      <c r="D179" s="11" t="s">
        <v>312</v>
      </c>
      <c r="E179">
        <v>3.7</v>
      </c>
      <c r="F179" s="11" t="s">
        <v>313</v>
      </c>
      <c r="G179" t="s">
        <v>314</v>
      </c>
      <c r="H179" t="s">
        <v>314</v>
      </c>
      <c r="I179" t="s">
        <v>237</v>
      </c>
      <c r="J179">
        <v>1965</v>
      </c>
      <c r="K179" t="s">
        <v>315</v>
      </c>
      <c r="L179" t="s">
        <v>316</v>
      </c>
      <c r="M179" t="s">
        <v>317</v>
      </c>
      <c r="N179" t="s">
        <v>318</v>
      </c>
      <c r="O179" t="s">
        <v>319</v>
      </c>
    </row>
    <row r="180" spans="1:15" ht="17" customHeight="1" x14ac:dyDescent="0.2">
      <c r="A180">
        <v>178</v>
      </c>
      <c r="B180" t="s">
        <v>243</v>
      </c>
      <c r="C180" t="s">
        <v>867</v>
      </c>
      <c r="D180" s="11" t="s">
        <v>341</v>
      </c>
      <c r="E180">
        <v>3.5</v>
      </c>
      <c r="F180" s="11" t="s">
        <v>342</v>
      </c>
      <c r="G180" t="s">
        <v>343</v>
      </c>
      <c r="H180" t="s">
        <v>343</v>
      </c>
      <c r="I180" t="s">
        <v>237</v>
      </c>
      <c r="J180">
        <v>1945</v>
      </c>
      <c r="K180" t="s">
        <v>270</v>
      </c>
      <c r="L180" t="s">
        <v>325</v>
      </c>
      <c r="M180" t="s">
        <v>265</v>
      </c>
      <c r="N180" t="s">
        <v>318</v>
      </c>
      <c r="O180">
        <v>-1</v>
      </c>
    </row>
    <row r="181" spans="1:15" ht="17" customHeight="1" x14ac:dyDescent="0.2">
      <c r="A181">
        <v>179</v>
      </c>
      <c r="B181" t="s">
        <v>438</v>
      </c>
      <c r="C181" t="s">
        <v>867</v>
      </c>
      <c r="D181" s="11" t="s">
        <v>868</v>
      </c>
      <c r="E181">
        <v>3.6</v>
      </c>
      <c r="F181" s="11" t="s">
        <v>342</v>
      </c>
      <c r="G181" t="s">
        <v>343</v>
      </c>
      <c r="H181" t="s">
        <v>869</v>
      </c>
      <c r="I181" t="s">
        <v>263</v>
      </c>
      <c r="J181">
        <v>1967</v>
      </c>
      <c r="K181" t="s">
        <v>238</v>
      </c>
      <c r="L181" t="s">
        <v>335</v>
      </c>
      <c r="M181" t="s">
        <v>315</v>
      </c>
      <c r="N181" t="s">
        <v>411</v>
      </c>
      <c r="O181">
        <v>-1</v>
      </c>
    </row>
    <row r="182" spans="1:15" ht="17" customHeight="1" x14ac:dyDescent="0.2">
      <c r="A182">
        <v>180</v>
      </c>
      <c r="B182" t="s">
        <v>870</v>
      </c>
      <c r="C182" t="s">
        <v>867</v>
      </c>
      <c r="D182" s="11" t="s">
        <v>871</v>
      </c>
      <c r="E182">
        <v>3.8</v>
      </c>
      <c r="F182" s="11" t="s">
        <v>768</v>
      </c>
      <c r="G182" t="s">
        <v>709</v>
      </c>
      <c r="H182" t="s">
        <v>709</v>
      </c>
      <c r="I182" t="s">
        <v>263</v>
      </c>
      <c r="J182">
        <v>2013</v>
      </c>
      <c r="K182" t="s">
        <v>518</v>
      </c>
      <c r="L182" t="s">
        <v>284</v>
      </c>
      <c r="M182" t="s">
        <v>284</v>
      </c>
      <c r="N182" t="s">
        <v>258</v>
      </c>
      <c r="O182" t="s">
        <v>769</v>
      </c>
    </row>
    <row r="183" spans="1:15" ht="17" customHeight="1" x14ac:dyDescent="0.2">
      <c r="A183">
        <v>181</v>
      </c>
      <c r="B183" t="s">
        <v>872</v>
      </c>
      <c r="C183" t="s">
        <v>867</v>
      </c>
      <c r="D183" s="11" t="s">
        <v>873</v>
      </c>
      <c r="E183">
        <v>4.7</v>
      </c>
      <c r="F183" s="11" t="s">
        <v>874</v>
      </c>
      <c r="G183" t="s">
        <v>875</v>
      </c>
      <c r="H183" t="s">
        <v>875</v>
      </c>
      <c r="I183" t="s">
        <v>324</v>
      </c>
      <c r="J183">
        <v>1997</v>
      </c>
      <c r="K183" t="s">
        <v>270</v>
      </c>
      <c r="L183" t="s">
        <v>271</v>
      </c>
      <c r="M183" t="s">
        <v>251</v>
      </c>
      <c r="N183" t="s">
        <v>381</v>
      </c>
      <c r="O183">
        <v>-1</v>
      </c>
    </row>
    <row r="184" spans="1:15" ht="17" customHeight="1" x14ac:dyDescent="0.2">
      <c r="A184">
        <v>182</v>
      </c>
      <c r="B184" t="s">
        <v>876</v>
      </c>
      <c r="C184" t="s">
        <v>867</v>
      </c>
      <c r="D184" s="11" t="s">
        <v>877</v>
      </c>
      <c r="E184">
        <v>3.5</v>
      </c>
      <c r="F184" s="11" t="s">
        <v>878</v>
      </c>
      <c r="G184" t="s">
        <v>236</v>
      </c>
      <c r="H184" t="s">
        <v>879</v>
      </c>
      <c r="I184" t="s">
        <v>237</v>
      </c>
      <c r="J184">
        <v>1948</v>
      </c>
      <c r="K184" t="s">
        <v>249</v>
      </c>
      <c r="L184" t="s">
        <v>239</v>
      </c>
      <c r="M184" t="s">
        <v>240</v>
      </c>
      <c r="N184" t="s">
        <v>252</v>
      </c>
      <c r="O184">
        <v>-1</v>
      </c>
    </row>
    <row r="185" spans="1:15" ht="17" customHeight="1" x14ac:dyDescent="0.2">
      <c r="A185">
        <v>183</v>
      </c>
      <c r="B185" t="s">
        <v>243</v>
      </c>
      <c r="C185" t="s">
        <v>867</v>
      </c>
      <c r="D185" s="11" t="s">
        <v>880</v>
      </c>
      <c r="E185">
        <v>3.3</v>
      </c>
      <c r="F185" s="11" t="s">
        <v>881</v>
      </c>
      <c r="G185" t="s">
        <v>882</v>
      </c>
      <c r="H185" t="s">
        <v>883</v>
      </c>
      <c r="I185" t="s">
        <v>248</v>
      </c>
      <c r="J185">
        <v>1850</v>
      </c>
      <c r="K185" t="s">
        <v>249</v>
      </c>
      <c r="L185" t="s">
        <v>392</v>
      </c>
      <c r="M185" t="s">
        <v>392</v>
      </c>
      <c r="N185" t="s">
        <v>318</v>
      </c>
      <c r="O185">
        <v>-1</v>
      </c>
    </row>
    <row r="186" spans="1:15" ht="17" customHeight="1" x14ac:dyDescent="0.2">
      <c r="A186">
        <v>184</v>
      </c>
      <c r="B186" t="s">
        <v>832</v>
      </c>
      <c r="C186" t="s">
        <v>867</v>
      </c>
      <c r="D186" s="11" t="s">
        <v>884</v>
      </c>
      <c r="E186">
        <v>3.9</v>
      </c>
      <c r="F186" s="11" t="s">
        <v>885</v>
      </c>
      <c r="G186" t="s">
        <v>360</v>
      </c>
      <c r="H186" t="s">
        <v>360</v>
      </c>
      <c r="I186" t="s">
        <v>269</v>
      </c>
      <c r="J186">
        <v>2008</v>
      </c>
      <c r="K186" t="s">
        <v>249</v>
      </c>
      <c r="L186" t="s">
        <v>340</v>
      </c>
      <c r="M186" t="s">
        <v>277</v>
      </c>
      <c r="N186" t="s">
        <v>241</v>
      </c>
      <c r="O186">
        <v>-1</v>
      </c>
    </row>
    <row r="187" spans="1:15" ht="17" customHeight="1" x14ac:dyDescent="0.2">
      <c r="A187">
        <v>185</v>
      </c>
      <c r="B187" t="s">
        <v>671</v>
      </c>
      <c r="C187" t="s">
        <v>867</v>
      </c>
      <c r="D187" s="11" t="s">
        <v>886</v>
      </c>
      <c r="E187">
        <v>3.7</v>
      </c>
      <c r="F187" s="11" t="s">
        <v>887</v>
      </c>
      <c r="G187" t="s">
        <v>255</v>
      </c>
      <c r="H187" t="s">
        <v>888</v>
      </c>
      <c r="I187" t="s">
        <v>248</v>
      </c>
      <c r="J187">
        <v>1851</v>
      </c>
      <c r="K187" t="s">
        <v>270</v>
      </c>
      <c r="L187" t="s">
        <v>239</v>
      </c>
      <c r="M187" t="s">
        <v>240</v>
      </c>
      <c r="N187" t="s">
        <v>285</v>
      </c>
      <c r="O187">
        <v>-1</v>
      </c>
    </row>
    <row r="188" spans="1:15" ht="17" customHeight="1" x14ac:dyDescent="0.2">
      <c r="A188">
        <v>186</v>
      </c>
      <c r="B188" t="s">
        <v>889</v>
      </c>
      <c r="C188" t="s">
        <v>867</v>
      </c>
      <c r="D188" s="11" t="s">
        <v>890</v>
      </c>
      <c r="E188">
        <v>3.9</v>
      </c>
      <c r="F188" s="11" t="s">
        <v>891</v>
      </c>
      <c r="G188" t="s">
        <v>892</v>
      </c>
      <c r="H188" t="s">
        <v>892</v>
      </c>
      <c r="I188" t="s">
        <v>263</v>
      </c>
      <c r="J188">
        <v>2004</v>
      </c>
      <c r="K188" t="s">
        <v>249</v>
      </c>
      <c r="L188" t="s">
        <v>284</v>
      </c>
      <c r="M188" t="s">
        <v>284</v>
      </c>
      <c r="N188" t="s">
        <v>258</v>
      </c>
      <c r="O188" t="s">
        <v>893</v>
      </c>
    </row>
    <row r="189" spans="1:15" ht="17" customHeight="1" x14ac:dyDescent="0.2">
      <c r="A189">
        <v>187</v>
      </c>
      <c r="B189" t="s">
        <v>894</v>
      </c>
      <c r="C189" t="s">
        <v>867</v>
      </c>
      <c r="D189" s="11" t="s">
        <v>895</v>
      </c>
      <c r="E189">
        <v>4</v>
      </c>
      <c r="F189" s="11" t="s">
        <v>896</v>
      </c>
      <c r="G189" t="s">
        <v>450</v>
      </c>
      <c r="H189" t="s">
        <v>450</v>
      </c>
      <c r="I189" t="s">
        <v>283</v>
      </c>
      <c r="J189">
        <v>1976</v>
      </c>
      <c r="K189" t="s">
        <v>518</v>
      </c>
      <c r="L189" t="s">
        <v>284</v>
      </c>
      <c r="M189" t="s">
        <v>284</v>
      </c>
      <c r="N189" t="s">
        <v>285</v>
      </c>
      <c r="O189">
        <v>-1</v>
      </c>
    </row>
    <row r="190" spans="1:15" ht="17" customHeight="1" x14ac:dyDescent="0.2">
      <c r="A190">
        <v>188</v>
      </c>
      <c r="B190" t="s">
        <v>897</v>
      </c>
      <c r="C190" t="s">
        <v>867</v>
      </c>
      <c r="D190" s="11" t="s">
        <v>898</v>
      </c>
      <c r="E190">
        <v>4.2</v>
      </c>
      <c r="F190" s="11" t="s">
        <v>899</v>
      </c>
      <c r="G190" t="s">
        <v>247</v>
      </c>
      <c r="H190" t="s">
        <v>247</v>
      </c>
      <c r="I190" t="s">
        <v>324</v>
      </c>
      <c r="J190">
        <v>2010</v>
      </c>
      <c r="K190" t="s">
        <v>270</v>
      </c>
      <c r="L190" t="s">
        <v>309</v>
      </c>
      <c r="M190" t="s">
        <v>277</v>
      </c>
      <c r="N190" t="s">
        <v>411</v>
      </c>
      <c r="O190" t="s">
        <v>900</v>
      </c>
    </row>
    <row r="191" spans="1:15" ht="17" hidden="1" customHeight="1" x14ac:dyDescent="0.2">
      <c r="A191">
        <v>189</v>
      </c>
      <c r="B191" t="s">
        <v>901</v>
      </c>
      <c r="C191" t="s">
        <v>867</v>
      </c>
      <c r="D191" s="11" t="s">
        <v>902</v>
      </c>
      <c r="E191">
        <v>3.6</v>
      </c>
      <c r="F191" s="11" t="s">
        <v>903</v>
      </c>
      <c r="G191" t="s">
        <v>904</v>
      </c>
      <c r="H191" t="s">
        <v>904</v>
      </c>
      <c r="I191" t="s">
        <v>905</v>
      </c>
      <c r="J191">
        <v>1995</v>
      </c>
      <c r="K191" t="s">
        <v>518</v>
      </c>
      <c r="L191" t="s">
        <v>271</v>
      </c>
      <c r="M191" t="s">
        <v>251</v>
      </c>
      <c r="N191" t="s">
        <v>241</v>
      </c>
      <c r="O191" t="s">
        <v>906</v>
      </c>
    </row>
    <row r="192" spans="1:15" ht="17" customHeight="1" x14ac:dyDescent="0.2">
      <c r="A192">
        <v>190</v>
      </c>
      <c r="B192" t="s">
        <v>907</v>
      </c>
      <c r="C192" t="s">
        <v>867</v>
      </c>
      <c r="D192" s="11" t="s">
        <v>908</v>
      </c>
      <c r="E192">
        <v>4.7</v>
      </c>
      <c r="F192" s="11" t="s">
        <v>909</v>
      </c>
      <c r="G192" t="s">
        <v>360</v>
      </c>
      <c r="H192" t="s">
        <v>910</v>
      </c>
      <c r="I192" t="s">
        <v>263</v>
      </c>
      <c r="J192">
        <v>1999</v>
      </c>
      <c r="K192" t="s">
        <v>518</v>
      </c>
      <c r="L192" t="s">
        <v>276</v>
      </c>
      <c r="M192" t="s">
        <v>277</v>
      </c>
      <c r="N192" t="s">
        <v>241</v>
      </c>
      <c r="O192">
        <v>-1</v>
      </c>
    </row>
    <row r="193" spans="1:15" ht="17" customHeight="1" x14ac:dyDescent="0.2">
      <c r="A193">
        <v>191</v>
      </c>
      <c r="B193" t="s">
        <v>406</v>
      </c>
      <c r="C193" t="s">
        <v>867</v>
      </c>
      <c r="D193" s="11" t="s">
        <v>911</v>
      </c>
      <c r="E193">
        <v>4.0999999999999996</v>
      </c>
      <c r="F193" s="11" t="s">
        <v>912</v>
      </c>
      <c r="G193" t="s">
        <v>475</v>
      </c>
      <c r="H193" t="s">
        <v>295</v>
      </c>
      <c r="I193" t="s">
        <v>269</v>
      </c>
      <c r="J193">
        <v>2011</v>
      </c>
      <c r="K193" t="s">
        <v>270</v>
      </c>
      <c r="L193" t="s">
        <v>309</v>
      </c>
      <c r="M193" t="s">
        <v>277</v>
      </c>
      <c r="N193" t="s">
        <v>241</v>
      </c>
      <c r="O193">
        <v>-1</v>
      </c>
    </row>
    <row r="194" spans="1:15" ht="17" customHeight="1" x14ac:dyDescent="0.2">
      <c r="A194">
        <v>192</v>
      </c>
      <c r="B194" t="s">
        <v>546</v>
      </c>
      <c r="C194" t="s">
        <v>867</v>
      </c>
      <c r="D194" s="11" t="s">
        <v>913</v>
      </c>
      <c r="E194">
        <v>4</v>
      </c>
      <c r="F194" s="11" t="s">
        <v>582</v>
      </c>
      <c r="G194" t="s">
        <v>583</v>
      </c>
      <c r="H194" t="s">
        <v>584</v>
      </c>
      <c r="I194" t="s">
        <v>283</v>
      </c>
      <c r="J194">
        <v>1913</v>
      </c>
      <c r="K194" t="s">
        <v>249</v>
      </c>
      <c r="L194" t="s">
        <v>284</v>
      </c>
      <c r="M194" t="s">
        <v>284</v>
      </c>
      <c r="N194" t="s">
        <v>285</v>
      </c>
      <c r="O194" t="s">
        <v>585</v>
      </c>
    </row>
    <row r="195" spans="1:15" ht="17" hidden="1" customHeight="1" x14ac:dyDescent="0.2">
      <c r="A195">
        <v>193</v>
      </c>
      <c r="B195" t="s">
        <v>243</v>
      </c>
      <c r="C195" t="s">
        <v>867</v>
      </c>
      <c r="D195" s="11" t="s">
        <v>914</v>
      </c>
      <c r="E195">
        <v>5</v>
      </c>
      <c r="F195" s="11" t="s">
        <v>915</v>
      </c>
      <c r="G195" t="s">
        <v>360</v>
      </c>
      <c r="H195" t="s">
        <v>916</v>
      </c>
      <c r="I195" t="s">
        <v>905</v>
      </c>
      <c r="J195">
        <v>-1</v>
      </c>
      <c r="K195" t="s">
        <v>249</v>
      </c>
      <c r="L195">
        <v>-1</v>
      </c>
      <c r="M195">
        <v>-1</v>
      </c>
      <c r="N195" t="s">
        <v>241</v>
      </c>
      <c r="O195">
        <v>-1</v>
      </c>
    </row>
    <row r="196" spans="1:15" ht="17" customHeight="1" x14ac:dyDescent="0.2">
      <c r="A196">
        <v>194</v>
      </c>
      <c r="B196" t="s">
        <v>917</v>
      </c>
      <c r="C196" t="s">
        <v>867</v>
      </c>
      <c r="D196" s="11" t="s">
        <v>918</v>
      </c>
      <c r="E196">
        <v>4</v>
      </c>
      <c r="F196" s="11" t="s">
        <v>582</v>
      </c>
      <c r="G196" t="s">
        <v>236</v>
      </c>
      <c r="H196" t="s">
        <v>584</v>
      </c>
      <c r="I196" t="s">
        <v>283</v>
      </c>
      <c r="J196">
        <v>1913</v>
      </c>
      <c r="K196" t="s">
        <v>249</v>
      </c>
      <c r="L196" t="s">
        <v>284</v>
      </c>
      <c r="M196" t="s">
        <v>284</v>
      </c>
      <c r="N196" t="s">
        <v>285</v>
      </c>
      <c r="O196" t="s">
        <v>585</v>
      </c>
    </row>
    <row r="197" spans="1:15" ht="17" customHeight="1" x14ac:dyDescent="0.2">
      <c r="A197">
        <v>195</v>
      </c>
      <c r="B197" t="s">
        <v>243</v>
      </c>
      <c r="C197" t="s">
        <v>867</v>
      </c>
      <c r="D197" s="11" t="s">
        <v>919</v>
      </c>
      <c r="E197">
        <v>4.3</v>
      </c>
      <c r="F197" s="11" t="s">
        <v>920</v>
      </c>
      <c r="G197" t="s">
        <v>892</v>
      </c>
      <c r="H197" t="s">
        <v>610</v>
      </c>
      <c r="I197" t="s">
        <v>269</v>
      </c>
      <c r="J197">
        <v>-1</v>
      </c>
      <c r="K197" t="s">
        <v>270</v>
      </c>
      <c r="L197">
        <v>-1</v>
      </c>
      <c r="M197">
        <v>-1</v>
      </c>
      <c r="N197" t="s">
        <v>241</v>
      </c>
      <c r="O197">
        <v>-1</v>
      </c>
    </row>
    <row r="198" spans="1:15" ht="17" customHeight="1" x14ac:dyDescent="0.2">
      <c r="A198">
        <v>196</v>
      </c>
      <c r="B198" t="s">
        <v>921</v>
      </c>
      <c r="C198" t="s">
        <v>867</v>
      </c>
      <c r="D198" s="11" t="s">
        <v>922</v>
      </c>
      <c r="E198">
        <v>3.8</v>
      </c>
      <c r="F198" s="11" t="s">
        <v>923</v>
      </c>
      <c r="G198" t="s">
        <v>924</v>
      </c>
      <c r="H198" t="s">
        <v>924</v>
      </c>
      <c r="I198" t="s">
        <v>248</v>
      </c>
      <c r="J198">
        <v>1918</v>
      </c>
      <c r="K198" t="s">
        <v>238</v>
      </c>
      <c r="L198" t="s">
        <v>356</v>
      </c>
      <c r="M198" t="s">
        <v>357</v>
      </c>
      <c r="N198" t="s">
        <v>258</v>
      </c>
      <c r="O198" t="s">
        <v>925</v>
      </c>
    </row>
    <row r="199" spans="1:15" ht="17" customHeight="1" x14ac:dyDescent="0.2">
      <c r="A199">
        <v>197</v>
      </c>
      <c r="B199" t="s">
        <v>926</v>
      </c>
      <c r="C199" t="s">
        <v>867</v>
      </c>
      <c r="D199" s="11" t="s">
        <v>927</v>
      </c>
      <c r="E199">
        <v>3.8</v>
      </c>
      <c r="F199" s="11" t="s">
        <v>928</v>
      </c>
      <c r="G199" t="s">
        <v>929</v>
      </c>
      <c r="H199" t="s">
        <v>281</v>
      </c>
      <c r="I199" t="s">
        <v>324</v>
      </c>
      <c r="J199">
        <v>2013</v>
      </c>
      <c r="K199" t="s">
        <v>249</v>
      </c>
      <c r="L199" t="s">
        <v>284</v>
      </c>
      <c r="M199" t="s">
        <v>284</v>
      </c>
      <c r="N199" t="s">
        <v>258</v>
      </c>
      <c r="O199">
        <v>-1</v>
      </c>
    </row>
    <row r="200" spans="1:15" ht="17" customHeight="1" x14ac:dyDescent="0.2">
      <c r="A200">
        <v>198</v>
      </c>
      <c r="B200" t="s">
        <v>930</v>
      </c>
      <c r="C200" t="s">
        <v>867</v>
      </c>
      <c r="D200" s="11" t="s">
        <v>931</v>
      </c>
      <c r="E200">
        <v>4.5999999999999996</v>
      </c>
      <c r="F200" s="11" t="s">
        <v>932</v>
      </c>
      <c r="G200" t="s">
        <v>933</v>
      </c>
      <c r="H200" t="s">
        <v>933</v>
      </c>
      <c r="I200" t="s">
        <v>263</v>
      </c>
      <c r="J200">
        <v>1992</v>
      </c>
      <c r="K200" t="s">
        <v>270</v>
      </c>
      <c r="L200" t="s">
        <v>737</v>
      </c>
      <c r="M200" t="s">
        <v>387</v>
      </c>
      <c r="N200" t="s">
        <v>258</v>
      </c>
      <c r="O200">
        <v>-1</v>
      </c>
    </row>
    <row r="201" spans="1:15" ht="17" customHeight="1" x14ac:dyDescent="0.2">
      <c r="A201">
        <v>199</v>
      </c>
      <c r="B201" t="s">
        <v>336</v>
      </c>
      <c r="C201" t="s">
        <v>934</v>
      </c>
      <c r="D201" s="11" t="s">
        <v>337</v>
      </c>
      <c r="E201">
        <v>4.0999999999999996</v>
      </c>
      <c r="F201" s="11" t="s">
        <v>338</v>
      </c>
      <c r="G201" t="s">
        <v>339</v>
      </c>
      <c r="H201" t="s">
        <v>328</v>
      </c>
      <c r="I201" t="s">
        <v>269</v>
      </c>
      <c r="J201">
        <v>2015</v>
      </c>
      <c r="K201" t="s">
        <v>270</v>
      </c>
      <c r="L201" t="s">
        <v>340</v>
      </c>
      <c r="M201" t="s">
        <v>277</v>
      </c>
      <c r="N201" t="s">
        <v>241</v>
      </c>
      <c r="O201">
        <v>-1</v>
      </c>
    </row>
    <row r="202" spans="1:15" ht="17" customHeight="1" x14ac:dyDescent="0.2">
      <c r="A202">
        <v>200</v>
      </c>
      <c r="B202" t="s">
        <v>243</v>
      </c>
      <c r="C202" t="s">
        <v>934</v>
      </c>
      <c r="D202" s="11" t="s">
        <v>375</v>
      </c>
      <c r="E202">
        <v>3.4</v>
      </c>
      <c r="F202" s="11" t="s">
        <v>376</v>
      </c>
      <c r="G202" t="s">
        <v>300</v>
      </c>
      <c r="H202" t="s">
        <v>300</v>
      </c>
      <c r="I202" t="s">
        <v>269</v>
      </c>
      <c r="J202">
        <v>1992</v>
      </c>
      <c r="K202" t="s">
        <v>270</v>
      </c>
      <c r="L202" t="s">
        <v>271</v>
      </c>
      <c r="M202" t="s">
        <v>251</v>
      </c>
      <c r="N202" t="s">
        <v>377</v>
      </c>
      <c r="O202">
        <v>-1</v>
      </c>
    </row>
    <row r="203" spans="1:15" ht="17" customHeight="1" x14ac:dyDescent="0.2">
      <c r="A203">
        <v>201</v>
      </c>
      <c r="B203" t="s">
        <v>243</v>
      </c>
      <c r="C203" t="s">
        <v>934</v>
      </c>
      <c r="D203" s="11" t="s">
        <v>935</v>
      </c>
      <c r="E203">
        <v>4.0999999999999996</v>
      </c>
      <c r="F203" s="11" t="s">
        <v>936</v>
      </c>
      <c r="G203" t="s">
        <v>395</v>
      </c>
      <c r="H203" t="s">
        <v>395</v>
      </c>
      <c r="I203" t="s">
        <v>269</v>
      </c>
      <c r="J203">
        <v>2008</v>
      </c>
      <c r="K203" t="s">
        <v>270</v>
      </c>
      <c r="L203" t="s">
        <v>257</v>
      </c>
      <c r="M203" t="s">
        <v>251</v>
      </c>
      <c r="N203" t="s">
        <v>377</v>
      </c>
      <c r="O203">
        <v>-1</v>
      </c>
    </row>
    <row r="204" spans="1:15" ht="17" customHeight="1" x14ac:dyDescent="0.2">
      <c r="A204">
        <v>202</v>
      </c>
      <c r="B204" t="s">
        <v>438</v>
      </c>
      <c r="C204" t="s">
        <v>934</v>
      </c>
      <c r="D204" s="11" t="s">
        <v>937</v>
      </c>
      <c r="E204">
        <v>3.7</v>
      </c>
      <c r="F204" s="11" t="s">
        <v>938</v>
      </c>
      <c r="G204" t="s">
        <v>939</v>
      </c>
      <c r="H204" t="s">
        <v>940</v>
      </c>
      <c r="I204" t="s">
        <v>263</v>
      </c>
      <c r="J204">
        <v>1954</v>
      </c>
      <c r="K204" t="s">
        <v>249</v>
      </c>
      <c r="L204" t="s">
        <v>392</v>
      </c>
      <c r="M204" t="s">
        <v>392</v>
      </c>
      <c r="N204" t="s">
        <v>258</v>
      </c>
      <c r="O204" t="s">
        <v>941</v>
      </c>
    </row>
    <row r="205" spans="1:15" ht="17" customHeight="1" x14ac:dyDescent="0.2">
      <c r="A205">
        <v>203</v>
      </c>
      <c r="B205" t="s">
        <v>406</v>
      </c>
      <c r="C205" t="s">
        <v>934</v>
      </c>
      <c r="D205" s="11" t="s">
        <v>942</v>
      </c>
      <c r="E205">
        <v>4.4000000000000004</v>
      </c>
      <c r="F205" s="11" t="s">
        <v>943</v>
      </c>
      <c r="G205" t="s">
        <v>360</v>
      </c>
      <c r="H205" t="s">
        <v>360</v>
      </c>
      <c r="I205" t="s">
        <v>269</v>
      </c>
      <c r="J205">
        <v>2008</v>
      </c>
      <c r="K205" t="s">
        <v>270</v>
      </c>
      <c r="L205" t="s">
        <v>276</v>
      </c>
      <c r="M205" t="s">
        <v>277</v>
      </c>
      <c r="N205" t="s">
        <v>411</v>
      </c>
      <c r="O205">
        <v>-1</v>
      </c>
    </row>
    <row r="206" spans="1:15" ht="17" customHeight="1" x14ac:dyDescent="0.2">
      <c r="A206">
        <v>204</v>
      </c>
      <c r="B206" t="s">
        <v>944</v>
      </c>
      <c r="C206" t="s">
        <v>934</v>
      </c>
      <c r="D206" s="11" t="s">
        <v>945</v>
      </c>
      <c r="E206">
        <v>3.9</v>
      </c>
      <c r="F206" s="11" t="s">
        <v>280</v>
      </c>
      <c r="G206" t="s">
        <v>281</v>
      </c>
      <c r="H206" t="s">
        <v>282</v>
      </c>
      <c r="I206" t="s">
        <v>283</v>
      </c>
      <c r="J206">
        <v>1996</v>
      </c>
      <c r="K206" t="s">
        <v>249</v>
      </c>
      <c r="L206" t="s">
        <v>284</v>
      </c>
      <c r="M206" t="s">
        <v>284</v>
      </c>
      <c r="N206" t="s">
        <v>285</v>
      </c>
      <c r="O206">
        <v>-1</v>
      </c>
    </row>
    <row r="207" spans="1:15" ht="17" customHeight="1" x14ac:dyDescent="0.2">
      <c r="A207">
        <v>205</v>
      </c>
      <c r="B207" t="s">
        <v>406</v>
      </c>
      <c r="C207" t="s">
        <v>934</v>
      </c>
      <c r="D207" s="11" t="s">
        <v>946</v>
      </c>
      <c r="E207">
        <v>3.6</v>
      </c>
      <c r="F207" s="11" t="s">
        <v>947</v>
      </c>
      <c r="G207" t="s">
        <v>948</v>
      </c>
      <c r="H207" t="s">
        <v>304</v>
      </c>
      <c r="I207" t="s">
        <v>237</v>
      </c>
      <c r="J207">
        <v>2001</v>
      </c>
      <c r="K207" t="s">
        <v>270</v>
      </c>
      <c r="L207" t="s">
        <v>250</v>
      </c>
      <c r="M207" t="s">
        <v>251</v>
      </c>
      <c r="N207" t="s">
        <v>252</v>
      </c>
      <c r="O207">
        <v>-1</v>
      </c>
    </row>
    <row r="208" spans="1:15" ht="17" customHeight="1" x14ac:dyDescent="0.2">
      <c r="A208">
        <v>206</v>
      </c>
      <c r="B208" t="s">
        <v>949</v>
      </c>
      <c r="C208" t="s">
        <v>934</v>
      </c>
      <c r="D208" s="11" t="s">
        <v>950</v>
      </c>
      <c r="E208">
        <v>4.5</v>
      </c>
      <c r="F208" s="11" t="s">
        <v>303</v>
      </c>
      <c r="G208" t="s">
        <v>247</v>
      </c>
      <c r="H208" t="s">
        <v>304</v>
      </c>
      <c r="I208" t="s">
        <v>263</v>
      </c>
      <c r="J208">
        <v>2012</v>
      </c>
      <c r="K208" t="s">
        <v>270</v>
      </c>
      <c r="L208" t="s">
        <v>301</v>
      </c>
      <c r="M208" t="s">
        <v>277</v>
      </c>
      <c r="N208" t="s">
        <v>258</v>
      </c>
      <c r="O208" t="s">
        <v>305</v>
      </c>
    </row>
    <row r="209" spans="1:15" ht="17" customHeight="1" x14ac:dyDescent="0.2">
      <c r="A209">
        <v>207</v>
      </c>
      <c r="B209" t="s">
        <v>951</v>
      </c>
      <c r="C209" t="s">
        <v>934</v>
      </c>
      <c r="D209" s="11" t="s">
        <v>952</v>
      </c>
      <c r="E209">
        <v>3.7</v>
      </c>
      <c r="F209" s="11" t="s">
        <v>953</v>
      </c>
      <c r="G209" t="s">
        <v>954</v>
      </c>
      <c r="H209" t="s">
        <v>954</v>
      </c>
      <c r="I209" t="s">
        <v>237</v>
      </c>
      <c r="J209">
        <v>1999</v>
      </c>
      <c r="K209" t="s">
        <v>249</v>
      </c>
      <c r="L209" t="s">
        <v>955</v>
      </c>
      <c r="M209" t="s">
        <v>265</v>
      </c>
      <c r="N209" t="s">
        <v>258</v>
      </c>
      <c r="O209">
        <v>-1</v>
      </c>
    </row>
    <row r="210" spans="1:15" ht="17" customHeight="1" x14ac:dyDescent="0.2">
      <c r="A210">
        <v>208</v>
      </c>
      <c r="B210" t="s">
        <v>956</v>
      </c>
      <c r="C210" t="s">
        <v>934</v>
      </c>
      <c r="D210" s="11" t="s">
        <v>957</v>
      </c>
      <c r="E210">
        <v>2.9</v>
      </c>
      <c r="F210" s="11" t="s">
        <v>958</v>
      </c>
      <c r="G210" t="s">
        <v>959</v>
      </c>
      <c r="H210" t="s">
        <v>960</v>
      </c>
      <c r="I210" t="s">
        <v>324</v>
      </c>
      <c r="J210">
        <v>1996</v>
      </c>
      <c r="K210" t="s">
        <v>249</v>
      </c>
      <c r="L210" t="s">
        <v>961</v>
      </c>
      <c r="M210" t="s">
        <v>317</v>
      </c>
      <c r="N210" t="s">
        <v>411</v>
      </c>
      <c r="O210">
        <v>-1</v>
      </c>
    </row>
    <row r="211" spans="1:15" ht="17" customHeight="1" x14ac:dyDescent="0.2">
      <c r="A211">
        <v>209</v>
      </c>
      <c r="B211" t="s">
        <v>962</v>
      </c>
      <c r="C211" t="s">
        <v>934</v>
      </c>
      <c r="D211" s="11" t="s">
        <v>963</v>
      </c>
      <c r="E211">
        <v>5</v>
      </c>
      <c r="F211" s="11" t="s">
        <v>964</v>
      </c>
      <c r="G211" t="s">
        <v>702</v>
      </c>
      <c r="H211" t="s">
        <v>965</v>
      </c>
      <c r="I211" t="s">
        <v>334</v>
      </c>
      <c r="J211">
        <v>2011</v>
      </c>
      <c r="K211" t="s">
        <v>270</v>
      </c>
      <c r="L211" t="s">
        <v>309</v>
      </c>
      <c r="M211" t="s">
        <v>277</v>
      </c>
      <c r="N211" t="s">
        <v>429</v>
      </c>
      <c r="O211">
        <v>-1</v>
      </c>
    </row>
    <row r="212" spans="1:15" ht="17" customHeight="1" x14ac:dyDescent="0.2">
      <c r="A212">
        <v>210</v>
      </c>
      <c r="B212" t="s">
        <v>243</v>
      </c>
      <c r="C212" t="s">
        <v>934</v>
      </c>
      <c r="D212" t="s">
        <v>966</v>
      </c>
      <c r="E212">
        <v>3.4</v>
      </c>
      <c r="F212" s="11" t="s">
        <v>967</v>
      </c>
      <c r="G212" t="s">
        <v>261</v>
      </c>
      <c r="H212" t="s">
        <v>637</v>
      </c>
      <c r="I212" t="s">
        <v>324</v>
      </c>
      <c r="J212">
        <v>1990</v>
      </c>
      <c r="K212" t="s">
        <v>518</v>
      </c>
      <c r="L212" t="s">
        <v>503</v>
      </c>
      <c r="M212" t="s">
        <v>251</v>
      </c>
      <c r="N212" t="s">
        <v>258</v>
      </c>
      <c r="O212" t="s">
        <v>968</v>
      </c>
    </row>
    <row r="213" spans="1:15" ht="17" customHeight="1" x14ac:dyDescent="0.2">
      <c r="A213">
        <v>211</v>
      </c>
      <c r="B213" t="s">
        <v>457</v>
      </c>
      <c r="C213" t="s">
        <v>934</v>
      </c>
      <c r="D213" s="11" t="s">
        <v>969</v>
      </c>
      <c r="E213">
        <v>3.5</v>
      </c>
      <c r="F213" s="11" t="s">
        <v>689</v>
      </c>
      <c r="G213" t="s">
        <v>247</v>
      </c>
      <c r="H213" t="s">
        <v>690</v>
      </c>
      <c r="I213" t="s">
        <v>248</v>
      </c>
      <c r="J213">
        <v>-1</v>
      </c>
      <c r="K213" t="s">
        <v>249</v>
      </c>
      <c r="L213" t="s">
        <v>392</v>
      </c>
      <c r="M213" t="s">
        <v>392</v>
      </c>
      <c r="N213" t="s">
        <v>296</v>
      </c>
      <c r="O213">
        <v>-1</v>
      </c>
    </row>
    <row r="214" spans="1:15" ht="17" customHeight="1" x14ac:dyDescent="0.2">
      <c r="A214">
        <v>212</v>
      </c>
      <c r="B214" t="s">
        <v>970</v>
      </c>
      <c r="C214" t="s">
        <v>934</v>
      </c>
      <c r="D214" s="11" t="s">
        <v>971</v>
      </c>
      <c r="E214">
        <v>5</v>
      </c>
      <c r="F214" s="11" t="s">
        <v>964</v>
      </c>
      <c r="G214" t="s">
        <v>972</v>
      </c>
      <c r="H214" t="s">
        <v>965</v>
      </c>
      <c r="I214" t="s">
        <v>334</v>
      </c>
      <c r="J214">
        <v>2011</v>
      </c>
      <c r="K214" t="s">
        <v>270</v>
      </c>
      <c r="L214" t="s">
        <v>309</v>
      </c>
      <c r="M214" t="s">
        <v>277</v>
      </c>
      <c r="N214" t="s">
        <v>429</v>
      </c>
      <c r="O214">
        <v>-1</v>
      </c>
    </row>
    <row r="215" spans="1:15" ht="17" customHeight="1" x14ac:dyDescent="0.2">
      <c r="A215">
        <v>213</v>
      </c>
      <c r="B215" t="s">
        <v>973</v>
      </c>
      <c r="C215" t="s">
        <v>934</v>
      </c>
      <c r="D215" s="11" t="s">
        <v>611</v>
      </c>
      <c r="E215">
        <v>4.8</v>
      </c>
      <c r="F215" s="11" t="s">
        <v>459</v>
      </c>
      <c r="G215" t="s">
        <v>255</v>
      </c>
      <c r="H215" t="s">
        <v>255</v>
      </c>
      <c r="I215" t="s">
        <v>324</v>
      </c>
      <c r="J215">
        <v>2012</v>
      </c>
      <c r="K215" t="s">
        <v>270</v>
      </c>
      <c r="L215" t="s">
        <v>276</v>
      </c>
      <c r="M215" t="s">
        <v>277</v>
      </c>
      <c r="N215" t="s">
        <v>241</v>
      </c>
      <c r="O215">
        <v>-1</v>
      </c>
    </row>
    <row r="216" spans="1:15" ht="17" customHeight="1" x14ac:dyDescent="0.2">
      <c r="A216">
        <v>214</v>
      </c>
      <c r="B216" t="s">
        <v>974</v>
      </c>
      <c r="C216" t="s">
        <v>934</v>
      </c>
      <c r="D216" s="11" t="s">
        <v>975</v>
      </c>
      <c r="E216">
        <v>3.9</v>
      </c>
      <c r="F216" s="11" t="s">
        <v>976</v>
      </c>
      <c r="G216" t="s">
        <v>977</v>
      </c>
      <c r="H216" t="s">
        <v>978</v>
      </c>
      <c r="I216" t="s">
        <v>237</v>
      </c>
      <c r="J216">
        <v>1947</v>
      </c>
      <c r="K216" t="s">
        <v>238</v>
      </c>
      <c r="L216" t="s">
        <v>250</v>
      </c>
      <c r="M216" t="s">
        <v>251</v>
      </c>
      <c r="N216" t="s">
        <v>318</v>
      </c>
      <c r="O216" t="s">
        <v>979</v>
      </c>
    </row>
    <row r="217" spans="1:15" ht="17" customHeight="1" x14ac:dyDescent="0.2">
      <c r="A217">
        <v>215</v>
      </c>
      <c r="B217" t="s">
        <v>980</v>
      </c>
      <c r="C217" t="s">
        <v>934</v>
      </c>
      <c r="D217" s="11" t="s">
        <v>981</v>
      </c>
      <c r="E217">
        <v>4</v>
      </c>
      <c r="F217" s="11" t="s">
        <v>582</v>
      </c>
      <c r="G217" t="s">
        <v>583</v>
      </c>
      <c r="H217" t="s">
        <v>584</v>
      </c>
      <c r="I217" t="s">
        <v>283</v>
      </c>
      <c r="J217">
        <v>1913</v>
      </c>
      <c r="K217" t="s">
        <v>249</v>
      </c>
      <c r="L217" t="s">
        <v>284</v>
      </c>
      <c r="M217" t="s">
        <v>284</v>
      </c>
      <c r="N217" t="s">
        <v>285</v>
      </c>
      <c r="O217" t="s">
        <v>585</v>
      </c>
    </row>
    <row r="218" spans="1:15" ht="17" customHeight="1" x14ac:dyDescent="0.2">
      <c r="A218">
        <v>216</v>
      </c>
      <c r="B218" t="s">
        <v>982</v>
      </c>
      <c r="C218" t="s">
        <v>934</v>
      </c>
      <c r="D218" s="11" t="s">
        <v>983</v>
      </c>
      <c r="E218">
        <v>4.3</v>
      </c>
      <c r="F218" s="11" t="s">
        <v>984</v>
      </c>
      <c r="G218" t="s">
        <v>939</v>
      </c>
      <c r="H218" t="s">
        <v>632</v>
      </c>
      <c r="I218" t="s">
        <v>263</v>
      </c>
      <c r="J218">
        <v>2010</v>
      </c>
      <c r="K218" t="s">
        <v>270</v>
      </c>
      <c r="L218" t="s">
        <v>309</v>
      </c>
      <c r="M218" t="s">
        <v>277</v>
      </c>
      <c r="N218" t="s">
        <v>258</v>
      </c>
      <c r="O218" t="s">
        <v>985</v>
      </c>
    </row>
    <row r="219" spans="1:15" ht="17" customHeight="1" x14ac:dyDescent="0.2">
      <c r="A219">
        <v>217</v>
      </c>
      <c r="B219" t="s">
        <v>986</v>
      </c>
      <c r="C219" t="s">
        <v>934</v>
      </c>
      <c r="D219" s="11" t="s">
        <v>987</v>
      </c>
      <c r="E219">
        <v>3.5</v>
      </c>
      <c r="F219" s="11" t="s">
        <v>988</v>
      </c>
      <c r="G219" t="s">
        <v>989</v>
      </c>
      <c r="H219" t="s">
        <v>989</v>
      </c>
      <c r="I219" t="s">
        <v>263</v>
      </c>
      <c r="J219">
        <v>1996</v>
      </c>
      <c r="K219" t="s">
        <v>238</v>
      </c>
      <c r="L219" t="s">
        <v>356</v>
      </c>
      <c r="M219" t="s">
        <v>357</v>
      </c>
      <c r="N219" t="s">
        <v>318</v>
      </c>
      <c r="O219">
        <v>-1</v>
      </c>
    </row>
    <row r="220" spans="1:15" ht="17" customHeight="1" x14ac:dyDescent="0.2">
      <c r="A220">
        <v>218</v>
      </c>
      <c r="B220" t="s">
        <v>990</v>
      </c>
      <c r="C220" t="s">
        <v>934</v>
      </c>
      <c r="D220" s="11" t="s">
        <v>991</v>
      </c>
      <c r="E220">
        <v>3.7</v>
      </c>
      <c r="F220" s="11" t="s">
        <v>887</v>
      </c>
      <c r="G220" t="s">
        <v>255</v>
      </c>
      <c r="H220" t="s">
        <v>888</v>
      </c>
      <c r="I220" t="s">
        <v>248</v>
      </c>
      <c r="J220">
        <v>1851</v>
      </c>
      <c r="K220" t="s">
        <v>270</v>
      </c>
      <c r="L220" t="s">
        <v>239</v>
      </c>
      <c r="M220" t="s">
        <v>240</v>
      </c>
      <c r="N220" t="s">
        <v>285</v>
      </c>
      <c r="O220">
        <v>-1</v>
      </c>
    </row>
    <row r="221" spans="1:15" ht="17" customHeight="1" x14ac:dyDescent="0.2">
      <c r="A221">
        <v>219</v>
      </c>
      <c r="B221" t="s">
        <v>992</v>
      </c>
      <c r="C221" t="s">
        <v>934</v>
      </c>
      <c r="D221" s="11" t="s">
        <v>993</v>
      </c>
      <c r="E221">
        <v>3.3</v>
      </c>
      <c r="F221" s="11" t="s">
        <v>532</v>
      </c>
      <c r="G221" t="s">
        <v>545</v>
      </c>
      <c r="H221" t="s">
        <v>300</v>
      </c>
      <c r="I221" t="s">
        <v>263</v>
      </c>
      <c r="J221">
        <v>2015</v>
      </c>
      <c r="K221" t="s">
        <v>270</v>
      </c>
      <c r="L221" t="s">
        <v>284</v>
      </c>
      <c r="M221" t="s">
        <v>284</v>
      </c>
      <c r="N221" t="s">
        <v>241</v>
      </c>
      <c r="O221">
        <v>-1</v>
      </c>
    </row>
    <row r="222" spans="1:15" ht="17" customHeight="1" x14ac:dyDescent="0.2">
      <c r="A222">
        <v>220</v>
      </c>
      <c r="B222" t="s">
        <v>994</v>
      </c>
      <c r="C222" t="s">
        <v>934</v>
      </c>
      <c r="D222" s="11" t="s">
        <v>995</v>
      </c>
      <c r="E222">
        <v>3.1</v>
      </c>
      <c r="F222" s="11" t="s">
        <v>996</v>
      </c>
      <c r="G222" t="s">
        <v>997</v>
      </c>
      <c r="H222" t="s">
        <v>997</v>
      </c>
      <c r="I222" t="s">
        <v>237</v>
      </c>
      <c r="J222">
        <v>1955</v>
      </c>
      <c r="K222" t="s">
        <v>270</v>
      </c>
      <c r="L222" t="s">
        <v>737</v>
      </c>
      <c r="M222" t="s">
        <v>387</v>
      </c>
      <c r="N222" t="s">
        <v>241</v>
      </c>
      <c r="O222">
        <v>-1</v>
      </c>
    </row>
    <row r="223" spans="1:15" ht="17" customHeight="1" x14ac:dyDescent="0.2">
      <c r="A223">
        <v>221</v>
      </c>
      <c r="B223" t="s">
        <v>361</v>
      </c>
      <c r="C223" t="s">
        <v>998</v>
      </c>
      <c r="D223" s="11" t="s">
        <v>362</v>
      </c>
      <c r="E223">
        <v>4.3</v>
      </c>
      <c r="F223" s="11" t="s">
        <v>363</v>
      </c>
      <c r="G223" t="s">
        <v>236</v>
      </c>
      <c r="H223" t="s">
        <v>236</v>
      </c>
      <c r="I223" t="s">
        <v>269</v>
      </c>
      <c r="J223">
        <v>2011</v>
      </c>
      <c r="K223" t="s">
        <v>270</v>
      </c>
      <c r="L223" t="s">
        <v>340</v>
      </c>
      <c r="M223" t="s">
        <v>277</v>
      </c>
      <c r="N223" t="s">
        <v>258</v>
      </c>
      <c r="O223" t="s">
        <v>364</v>
      </c>
    </row>
    <row r="224" spans="1:15" ht="17" customHeight="1" x14ac:dyDescent="0.2">
      <c r="A224">
        <v>222</v>
      </c>
      <c r="B224" t="s">
        <v>382</v>
      </c>
      <c r="C224" t="s">
        <v>998</v>
      </c>
      <c r="D224" s="11" t="s">
        <v>383</v>
      </c>
      <c r="E224">
        <v>4.2</v>
      </c>
      <c r="F224" s="11" t="s">
        <v>384</v>
      </c>
      <c r="G224" t="s">
        <v>385</v>
      </c>
      <c r="H224" t="s">
        <v>385</v>
      </c>
      <c r="I224" t="s">
        <v>269</v>
      </c>
      <c r="J224">
        <v>1996</v>
      </c>
      <c r="K224" t="s">
        <v>270</v>
      </c>
      <c r="L224" t="s">
        <v>386</v>
      </c>
      <c r="M224" t="s">
        <v>387</v>
      </c>
      <c r="N224" t="s">
        <v>258</v>
      </c>
      <c r="O224">
        <v>-1</v>
      </c>
    </row>
    <row r="225" spans="1:15" ht="17" customHeight="1" x14ac:dyDescent="0.2">
      <c r="A225">
        <v>223</v>
      </c>
      <c r="B225" t="s">
        <v>406</v>
      </c>
      <c r="C225" t="s">
        <v>998</v>
      </c>
      <c r="D225" s="11" t="s">
        <v>862</v>
      </c>
      <c r="E225">
        <v>4.4000000000000004</v>
      </c>
      <c r="F225" s="11" t="s">
        <v>863</v>
      </c>
      <c r="G225" t="s">
        <v>864</v>
      </c>
      <c r="H225" t="s">
        <v>865</v>
      </c>
      <c r="I225" t="s">
        <v>324</v>
      </c>
      <c r="J225">
        <v>1998</v>
      </c>
      <c r="K225" t="s">
        <v>270</v>
      </c>
      <c r="L225" t="s">
        <v>866</v>
      </c>
      <c r="M225" t="s">
        <v>387</v>
      </c>
      <c r="N225" t="s">
        <v>411</v>
      </c>
      <c r="O225">
        <v>-1</v>
      </c>
    </row>
    <row r="226" spans="1:15" ht="17" customHeight="1" x14ac:dyDescent="0.2">
      <c r="A226">
        <v>224</v>
      </c>
      <c r="B226" t="s">
        <v>999</v>
      </c>
      <c r="C226" t="s">
        <v>998</v>
      </c>
      <c r="D226" t="s">
        <v>1000</v>
      </c>
      <c r="E226">
        <v>3.6</v>
      </c>
      <c r="F226" s="11" t="s">
        <v>1001</v>
      </c>
      <c r="G226" t="s">
        <v>360</v>
      </c>
      <c r="H226" t="s">
        <v>360</v>
      </c>
      <c r="I226" t="s">
        <v>263</v>
      </c>
      <c r="J226">
        <v>2014</v>
      </c>
      <c r="K226" t="s">
        <v>270</v>
      </c>
      <c r="L226" t="s">
        <v>831</v>
      </c>
      <c r="M226" t="s">
        <v>831</v>
      </c>
      <c r="N226" t="s">
        <v>296</v>
      </c>
      <c r="O226">
        <v>-1</v>
      </c>
    </row>
    <row r="227" spans="1:15" ht="17" customHeight="1" x14ac:dyDescent="0.2">
      <c r="A227">
        <v>225</v>
      </c>
      <c r="B227" t="s">
        <v>243</v>
      </c>
      <c r="C227" t="s">
        <v>998</v>
      </c>
      <c r="D227" t="s">
        <v>1002</v>
      </c>
      <c r="E227">
        <v>4.5</v>
      </c>
      <c r="F227" s="11" t="s">
        <v>1003</v>
      </c>
      <c r="G227" t="s">
        <v>574</v>
      </c>
      <c r="H227" t="s">
        <v>772</v>
      </c>
      <c r="I227" t="s">
        <v>269</v>
      </c>
      <c r="J227">
        <v>2008</v>
      </c>
      <c r="K227" t="s">
        <v>270</v>
      </c>
      <c r="L227" t="s">
        <v>309</v>
      </c>
      <c r="M227" t="s">
        <v>277</v>
      </c>
      <c r="N227" t="s">
        <v>620</v>
      </c>
      <c r="O227">
        <v>-1</v>
      </c>
    </row>
    <row r="228" spans="1:15" ht="17" customHeight="1" x14ac:dyDescent="0.2">
      <c r="A228">
        <v>226</v>
      </c>
      <c r="B228" t="s">
        <v>243</v>
      </c>
      <c r="C228" t="s">
        <v>998</v>
      </c>
      <c r="D228" t="s">
        <v>1004</v>
      </c>
      <c r="E228">
        <v>3</v>
      </c>
      <c r="F228" s="11" t="s">
        <v>1005</v>
      </c>
      <c r="G228" t="s">
        <v>300</v>
      </c>
      <c r="H228" t="s">
        <v>1006</v>
      </c>
      <c r="I228" t="s">
        <v>237</v>
      </c>
      <c r="J228">
        <v>1999</v>
      </c>
      <c r="K228" t="s">
        <v>270</v>
      </c>
      <c r="L228" t="s">
        <v>309</v>
      </c>
      <c r="M228" t="s">
        <v>277</v>
      </c>
      <c r="N228" t="s">
        <v>258</v>
      </c>
      <c r="O228">
        <v>-1</v>
      </c>
    </row>
    <row r="229" spans="1:15" ht="17" customHeight="1" x14ac:dyDescent="0.2">
      <c r="A229">
        <v>227</v>
      </c>
      <c r="B229" t="s">
        <v>243</v>
      </c>
      <c r="C229" t="s">
        <v>998</v>
      </c>
      <c r="D229" s="11" t="s">
        <v>1007</v>
      </c>
      <c r="E229">
        <v>5</v>
      </c>
      <c r="F229" s="11" t="s">
        <v>1008</v>
      </c>
      <c r="G229" t="s">
        <v>409</v>
      </c>
      <c r="H229" t="s">
        <v>1009</v>
      </c>
      <c r="I229" t="s">
        <v>269</v>
      </c>
      <c r="J229">
        <v>2018</v>
      </c>
      <c r="K229" t="s">
        <v>270</v>
      </c>
      <c r="L229" t="s">
        <v>1010</v>
      </c>
      <c r="M229" t="s">
        <v>265</v>
      </c>
      <c r="N229" t="s">
        <v>241</v>
      </c>
      <c r="O229">
        <v>-1</v>
      </c>
    </row>
    <row r="230" spans="1:15" ht="17" customHeight="1" x14ac:dyDescent="0.2">
      <c r="A230">
        <v>228</v>
      </c>
      <c r="B230" t="s">
        <v>438</v>
      </c>
      <c r="C230" t="s">
        <v>998</v>
      </c>
      <c r="D230" s="11" t="s">
        <v>868</v>
      </c>
      <c r="E230">
        <v>3.6</v>
      </c>
      <c r="F230" s="11" t="s">
        <v>1011</v>
      </c>
      <c r="G230" t="s">
        <v>714</v>
      </c>
      <c r="H230" t="s">
        <v>869</v>
      </c>
      <c r="I230" t="s">
        <v>263</v>
      </c>
      <c r="J230">
        <v>1967</v>
      </c>
      <c r="K230" t="s">
        <v>238</v>
      </c>
      <c r="L230" t="s">
        <v>335</v>
      </c>
      <c r="M230" t="s">
        <v>315</v>
      </c>
      <c r="N230" t="s">
        <v>411</v>
      </c>
      <c r="O230">
        <v>-1</v>
      </c>
    </row>
    <row r="231" spans="1:15" ht="17" customHeight="1" x14ac:dyDescent="0.2">
      <c r="A231">
        <v>229</v>
      </c>
      <c r="B231" t="s">
        <v>1012</v>
      </c>
      <c r="C231" t="s">
        <v>998</v>
      </c>
      <c r="D231" s="11" t="s">
        <v>1013</v>
      </c>
      <c r="E231">
        <v>3.6</v>
      </c>
      <c r="F231" s="11" t="s">
        <v>1014</v>
      </c>
      <c r="G231" t="s">
        <v>972</v>
      </c>
      <c r="H231" t="s">
        <v>972</v>
      </c>
      <c r="I231" t="s">
        <v>248</v>
      </c>
      <c r="J231">
        <v>1937</v>
      </c>
      <c r="K231" t="s">
        <v>249</v>
      </c>
      <c r="L231" t="s">
        <v>386</v>
      </c>
      <c r="M231" t="s">
        <v>387</v>
      </c>
      <c r="N231" t="s">
        <v>296</v>
      </c>
      <c r="O231">
        <v>-1</v>
      </c>
    </row>
    <row r="232" spans="1:15" ht="17" customHeight="1" x14ac:dyDescent="0.2">
      <c r="A232">
        <v>230</v>
      </c>
      <c r="B232" t="s">
        <v>243</v>
      </c>
      <c r="C232" t="s">
        <v>998</v>
      </c>
      <c r="D232" t="s">
        <v>1015</v>
      </c>
      <c r="E232">
        <v>-1</v>
      </c>
      <c r="F232" t="s">
        <v>1016</v>
      </c>
      <c r="G232" t="s">
        <v>1017</v>
      </c>
      <c r="H232" t="s">
        <v>1018</v>
      </c>
      <c r="I232" t="s">
        <v>334</v>
      </c>
      <c r="J232">
        <v>-1</v>
      </c>
      <c r="K232" t="s">
        <v>270</v>
      </c>
      <c r="L232" t="s">
        <v>309</v>
      </c>
      <c r="M232" t="s">
        <v>277</v>
      </c>
      <c r="N232" t="s">
        <v>620</v>
      </c>
      <c r="O232">
        <v>-1</v>
      </c>
    </row>
    <row r="233" spans="1:15" ht="17" customHeight="1" x14ac:dyDescent="0.2">
      <c r="A233">
        <v>231</v>
      </c>
      <c r="B233" t="s">
        <v>870</v>
      </c>
      <c r="C233" t="s">
        <v>998</v>
      </c>
      <c r="D233" s="11" t="s">
        <v>871</v>
      </c>
      <c r="E233">
        <v>3.8</v>
      </c>
      <c r="F233" s="11" t="s">
        <v>768</v>
      </c>
      <c r="G233" t="s">
        <v>709</v>
      </c>
      <c r="H233" t="s">
        <v>709</v>
      </c>
      <c r="I233" t="s">
        <v>263</v>
      </c>
      <c r="J233">
        <v>2013</v>
      </c>
      <c r="K233" t="s">
        <v>518</v>
      </c>
      <c r="L233" t="s">
        <v>284</v>
      </c>
      <c r="M233" t="s">
        <v>284</v>
      </c>
      <c r="N233" t="s">
        <v>258</v>
      </c>
      <c r="O233" t="s">
        <v>769</v>
      </c>
    </row>
    <row r="234" spans="1:15" ht="17" customHeight="1" x14ac:dyDescent="0.2">
      <c r="A234">
        <v>232</v>
      </c>
      <c r="B234" t="s">
        <v>243</v>
      </c>
      <c r="C234" t="s">
        <v>998</v>
      </c>
      <c r="D234" s="11" t="s">
        <v>880</v>
      </c>
      <c r="E234">
        <v>3.3</v>
      </c>
      <c r="F234" s="11" t="s">
        <v>881</v>
      </c>
      <c r="G234" t="s">
        <v>882</v>
      </c>
      <c r="H234" t="s">
        <v>883</v>
      </c>
      <c r="I234" t="s">
        <v>248</v>
      </c>
      <c r="J234">
        <v>1850</v>
      </c>
      <c r="K234" t="s">
        <v>249</v>
      </c>
      <c r="L234" t="s">
        <v>392</v>
      </c>
      <c r="M234" t="s">
        <v>392</v>
      </c>
      <c r="N234" t="s">
        <v>318</v>
      </c>
      <c r="O234">
        <v>-1</v>
      </c>
    </row>
    <row r="235" spans="1:15" ht="17" customHeight="1" x14ac:dyDescent="0.2">
      <c r="A235">
        <v>233</v>
      </c>
      <c r="B235" t="s">
        <v>1019</v>
      </c>
      <c r="C235" t="s">
        <v>998</v>
      </c>
      <c r="D235" s="11" t="s">
        <v>1020</v>
      </c>
      <c r="E235">
        <v>3.8</v>
      </c>
      <c r="F235" s="11" t="s">
        <v>1021</v>
      </c>
      <c r="G235" t="s">
        <v>1022</v>
      </c>
      <c r="H235" t="s">
        <v>1022</v>
      </c>
      <c r="I235" t="s">
        <v>237</v>
      </c>
      <c r="J235">
        <v>2017</v>
      </c>
      <c r="K235" t="s">
        <v>249</v>
      </c>
      <c r="L235" t="s">
        <v>239</v>
      </c>
      <c r="M235" t="s">
        <v>240</v>
      </c>
      <c r="N235" t="s">
        <v>241</v>
      </c>
      <c r="O235">
        <v>-1</v>
      </c>
    </row>
    <row r="236" spans="1:15" ht="17" customHeight="1" x14ac:dyDescent="0.2">
      <c r="A236">
        <v>234</v>
      </c>
      <c r="B236" t="s">
        <v>876</v>
      </c>
      <c r="C236" t="s">
        <v>998</v>
      </c>
      <c r="D236" s="11" t="s">
        <v>877</v>
      </c>
      <c r="E236">
        <v>3.5</v>
      </c>
      <c r="F236" s="11" t="s">
        <v>878</v>
      </c>
      <c r="G236" t="s">
        <v>236</v>
      </c>
      <c r="H236" t="s">
        <v>879</v>
      </c>
      <c r="I236" t="s">
        <v>237</v>
      </c>
      <c r="J236">
        <v>1948</v>
      </c>
      <c r="K236" t="s">
        <v>249</v>
      </c>
      <c r="L236" t="s">
        <v>239</v>
      </c>
      <c r="M236" t="s">
        <v>240</v>
      </c>
      <c r="N236" t="s">
        <v>252</v>
      </c>
      <c r="O236">
        <v>-1</v>
      </c>
    </row>
    <row r="237" spans="1:15" ht="17" customHeight="1" x14ac:dyDescent="0.2">
      <c r="A237">
        <v>235</v>
      </c>
      <c r="B237" t="s">
        <v>243</v>
      </c>
      <c r="C237" t="s">
        <v>998</v>
      </c>
      <c r="D237" s="11" t="s">
        <v>1023</v>
      </c>
      <c r="E237">
        <v>3.3</v>
      </c>
      <c r="F237" s="11" t="s">
        <v>1024</v>
      </c>
      <c r="G237" t="s">
        <v>1025</v>
      </c>
      <c r="H237" t="s">
        <v>1026</v>
      </c>
      <c r="I237" t="s">
        <v>283</v>
      </c>
      <c r="J237">
        <v>1971</v>
      </c>
      <c r="K237" t="s">
        <v>249</v>
      </c>
      <c r="L237" t="s">
        <v>1027</v>
      </c>
      <c r="M237" t="s">
        <v>730</v>
      </c>
      <c r="N237" t="s">
        <v>252</v>
      </c>
      <c r="O237" t="s">
        <v>1028</v>
      </c>
    </row>
    <row r="238" spans="1:15" ht="17" customHeight="1" x14ac:dyDescent="0.2">
      <c r="A238">
        <v>236</v>
      </c>
      <c r="B238" t="s">
        <v>243</v>
      </c>
      <c r="C238" t="s">
        <v>998</v>
      </c>
      <c r="D238" t="s">
        <v>1029</v>
      </c>
      <c r="E238">
        <v>4.5999999999999996</v>
      </c>
      <c r="F238" s="11" t="s">
        <v>1030</v>
      </c>
      <c r="G238" t="s">
        <v>360</v>
      </c>
      <c r="H238" t="s">
        <v>1031</v>
      </c>
      <c r="I238" t="s">
        <v>334</v>
      </c>
      <c r="J238">
        <v>-1</v>
      </c>
      <c r="K238" t="s">
        <v>270</v>
      </c>
      <c r="L238" t="s">
        <v>276</v>
      </c>
      <c r="M238" t="s">
        <v>277</v>
      </c>
      <c r="N238" t="s">
        <v>648</v>
      </c>
      <c r="O238">
        <v>-1</v>
      </c>
    </row>
    <row r="239" spans="1:15" ht="17" customHeight="1" x14ac:dyDescent="0.2">
      <c r="A239">
        <v>237</v>
      </c>
      <c r="B239" t="s">
        <v>243</v>
      </c>
      <c r="C239" t="s">
        <v>998</v>
      </c>
      <c r="D239" s="11" t="s">
        <v>1032</v>
      </c>
      <c r="E239">
        <v>3.8</v>
      </c>
      <c r="F239" s="11" t="s">
        <v>1033</v>
      </c>
      <c r="G239" t="s">
        <v>1034</v>
      </c>
      <c r="H239" t="s">
        <v>910</v>
      </c>
      <c r="I239" t="s">
        <v>283</v>
      </c>
      <c r="J239">
        <v>1998</v>
      </c>
      <c r="K239" t="s">
        <v>249</v>
      </c>
      <c r="L239" t="s">
        <v>340</v>
      </c>
      <c r="M239" t="s">
        <v>277</v>
      </c>
      <c r="N239" t="s">
        <v>285</v>
      </c>
      <c r="O239" t="s">
        <v>1035</v>
      </c>
    </row>
    <row r="240" spans="1:15" ht="17" customHeight="1" x14ac:dyDescent="0.2">
      <c r="A240">
        <v>238</v>
      </c>
      <c r="B240" t="s">
        <v>832</v>
      </c>
      <c r="C240" t="s">
        <v>998</v>
      </c>
      <c r="D240" s="11" t="s">
        <v>884</v>
      </c>
      <c r="E240">
        <v>3.9</v>
      </c>
      <c r="F240" s="11" t="s">
        <v>885</v>
      </c>
      <c r="G240" t="s">
        <v>360</v>
      </c>
      <c r="H240" t="s">
        <v>360</v>
      </c>
      <c r="I240" t="s">
        <v>269</v>
      </c>
      <c r="J240">
        <v>2008</v>
      </c>
      <c r="K240" t="s">
        <v>249</v>
      </c>
      <c r="L240" t="s">
        <v>340</v>
      </c>
      <c r="M240" t="s">
        <v>277</v>
      </c>
      <c r="N240" t="s">
        <v>241</v>
      </c>
      <c r="O240">
        <v>-1</v>
      </c>
    </row>
    <row r="241" spans="1:15" ht="17" customHeight="1" x14ac:dyDescent="0.2">
      <c r="A241">
        <v>239</v>
      </c>
      <c r="B241" t="s">
        <v>243</v>
      </c>
      <c r="C241" t="s">
        <v>998</v>
      </c>
      <c r="D241" s="11" t="s">
        <v>1036</v>
      </c>
      <c r="E241">
        <v>3.9</v>
      </c>
      <c r="F241" s="11" t="s">
        <v>1037</v>
      </c>
      <c r="G241" t="s">
        <v>347</v>
      </c>
      <c r="H241" t="s">
        <v>1038</v>
      </c>
      <c r="I241" t="s">
        <v>334</v>
      </c>
      <c r="J241">
        <v>-1</v>
      </c>
      <c r="K241" t="s">
        <v>270</v>
      </c>
      <c r="L241" t="s">
        <v>257</v>
      </c>
      <c r="M241" t="s">
        <v>251</v>
      </c>
      <c r="N241" t="s">
        <v>241</v>
      </c>
      <c r="O241">
        <v>-1</v>
      </c>
    </row>
    <row r="242" spans="1:15" ht="17" customHeight="1" x14ac:dyDescent="0.2">
      <c r="A242">
        <v>240</v>
      </c>
      <c r="B242" t="s">
        <v>243</v>
      </c>
      <c r="C242" t="s">
        <v>1039</v>
      </c>
      <c r="D242" s="11" t="s">
        <v>378</v>
      </c>
      <c r="E242">
        <v>4.7</v>
      </c>
      <c r="F242" s="11" t="s">
        <v>379</v>
      </c>
      <c r="G242" t="s">
        <v>380</v>
      </c>
      <c r="H242" t="s">
        <v>380</v>
      </c>
      <c r="I242" t="s">
        <v>269</v>
      </c>
      <c r="J242">
        <v>2003</v>
      </c>
      <c r="K242" t="s">
        <v>270</v>
      </c>
      <c r="L242" t="s">
        <v>276</v>
      </c>
      <c r="M242" t="s">
        <v>277</v>
      </c>
      <c r="N242" t="s">
        <v>381</v>
      </c>
      <c r="O242">
        <v>-1</v>
      </c>
    </row>
    <row r="243" spans="1:15" ht="17" customHeight="1" x14ac:dyDescent="0.2">
      <c r="A243">
        <v>241</v>
      </c>
      <c r="B243" t="s">
        <v>402</v>
      </c>
      <c r="C243" t="s">
        <v>1039</v>
      </c>
      <c r="D243" s="11" t="s">
        <v>403</v>
      </c>
      <c r="E243">
        <v>4.8</v>
      </c>
      <c r="F243" s="11" t="s">
        <v>404</v>
      </c>
      <c r="G243" t="s">
        <v>405</v>
      </c>
      <c r="H243" t="s">
        <v>405</v>
      </c>
      <c r="I243" t="s">
        <v>237</v>
      </c>
      <c r="J243">
        <v>1925</v>
      </c>
      <c r="K243" t="s">
        <v>270</v>
      </c>
      <c r="L243" t="s">
        <v>239</v>
      </c>
      <c r="M243" t="s">
        <v>240</v>
      </c>
      <c r="N243" t="s">
        <v>252</v>
      </c>
      <c r="O243">
        <v>-1</v>
      </c>
    </row>
    <row r="244" spans="1:15" ht="17" customHeight="1" x14ac:dyDescent="0.2">
      <c r="A244">
        <v>242</v>
      </c>
      <c r="B244" t="s">
        <v>1040</v>
      </c>
      <c r="C244" t="s">
        <v>1039</v>
      </c>
      <c r="D244" s="11" t="s">
        <v>1041</v>
      </c>
      <c r="E244">
        <v>3.1</v>
      </c>
      <c r="F244" s="11" t="s">
        <v>1042</v>
      </c>
      <c r="G244" t="s">
        <v>236</v>
      </c>
      <c r="H244" t="s">
        <v>236</v>
      </c>
      <c r="I244" t="s">
        <v>324</v>
      </c>
      <c r="J244">
        <v>2000</v>
      </c>
      <c r="K244" t="s">
        <v>270</v>
      </c>
      <c r="L244" t="s">
        <v>276</v>
      </c>
      <c r="M244" t="s">
        <v>277</v>
      </c>
      <c r="N244" t="s">
        <v>411</v>
      </c>
      <c r="O244">
        <v>-1</v>
      </c>
    </row>
    <row r="245" spans="1:15" ht="17" customHeight="1" x14ac:dyDescent="0.2">
      <c r="A245">
        <v>243</v>
      </c>
      <c r="B245" t="s">
        <v>243</v>
      </c>
      <c r="C245" t="s">
        <v>1039</v>
      </c>
      <c r="D245" t="s">
        <v>1043</v>
      </c>
      <c r="E245">
        <v>3.6</v>
      </c>
      <c r="F245" s="11" t="s">
        <v>1044</v>
      </c>
      <c r="G245" t="s">
        <v>453</v>
      </c>
      <c r="H245" t="s">
        <v>295</v>
      </c>
      <c r="I245" t="s">
        <v>324</v>
      </c>
      <c r="J245">
        <v>2006</v>
      </c>
      <c r="K245" t="s">
        <v>270</v>
      </c>
      <c r="L245" t="s">
        <v>301</v>
      </c>
      <c r="M245" t="s">
        <v>277</v>
      </c>
      <c r="N245" t="s">
        <v>377</v>
      </c>
      <c r="O245">
        <v>-1</v>
      </c>
    </row>
    <row r="246" spans="1:15" ht="17" customHeight="1" x14ac:dyDescent="0.2">
      <c r="A246">
        <v>244</v>
      </c>
      <c r="B246" t="s">
        <v>1045</v>
      </c>
      <c r="C246" t="s">
        <v>1039</v>
      </c>
      <c r="D246" s="11" t="s">
        <v>1046</v>
      </c>
      <c r="E246">
        <v>5</v>
      </c>
      <c r="F246" s="11" t="s">
        <v>1047</v>
      </c>
      <c r="G246" t="s">
        <v>1048</v>
      </c>
      <c r="H246" t="s">
        <v>1048</v>
      </c>
      <c r="I246" t="s">
        <v>334</v>
      </c>
      <c r="J246">
        <v>2009</v>
      </c>
      <c r="K246" t="s">
        <v>270</v>
      </c>
      <c r="L246" t="s">
        <v>284</v>
      </c>
      <c r="M246" t="s">
        <v>284</v>
      </c>
      <c r="N246" t="s">
        <v>241</v>
      </c>
      <c r="O246">
        <v>-1</v>
      </c>
    </row>
    <row r="247" spans="1:15" ht="17" customHeight="1" x14ac:dyDescent="0.2">
      <c r="A247">
        <v>245</v>
      </c>
      <c r="B247" t="s">
        <v>243</v>
      </c>
      <c r="C247" t="s">
        <v>1039</v>
      </c>
      <c r="D247" s="11" t="s">
        <v>1049</v>
      </c>
      <c r="E247">
        <v>3.7</v>
      </c>
      <c r="F247" s="11" t="s">
        <v>1050</v>
      </c>
      <c r="G247" t="s">
        <v>281</v>
      </c>
      <c r="H247" t="s">
        <v>1051</v>
      </c>
      <c r="I247" t="s">
        <v>283</v>
      </c>
      <c r="J247">
        <v>1973</v>
      </c>
      <c r="K247" t="s">
        <v>249</v>
      </c>
      <c r="L247" t="s">
        <v>284</v>
      </c>
      <c r="M247" t="s">
        <v>284</v>
      </c>
      <c r="N247" t="s">
        <v>285</v>
      </c>
      <c r="O247" t="s">
        <v>1052</v>
      </c>
    </row>
    <row r="248" spans="1:15" ht="17" customHeight="1" x14ac:dyDescent="0.2">
      <c r="A248">
        <v>246</v>
      </c>
      <c r="B248" t="s">
        <v>243</v>
      </c>
      <c r="C248" t="s">
        <v>1039</v>
      </c>
      <c r="D248" t="s">
        <v>1053</v>
      </c>
      <c r="E248">
        <v>3.7</v>
      </c>
      <c r="F248" s="11" t="s">
        <v>1054</v>
      </c>
      <c r="G248" t="s">
        <v>1055</v>
      </c>
      <c r="H248" t="s">
        <v>1056</v>
      </c>
      <c r="I248" t="s">
        <v>283</v>
      </c>
      <c r="J248">
        <v>2011</v>
      </c>
      <c r="K248" t="s">
        <v>249</v>
      </c>
      <c r="L248" t="s">
        <v>1057</v>
      </c>
      <c r="M248" t="s">
        <v>498</v>
      </c>
      <c r="N248" t="s">
        <v>285</v>
      </c>
      <c r="O248" t="s">
        <v>1058</v>
      </c>
    </row>
    <row r="249" spans="1:15" ht="17" customHeight="1" x14ac:dyDescent="0.2">
      <c r="A249">
        <v>247</v>
      </c>
      <c r="B249" t="s">
        <v>243</v>
      </c>
      <c r="C249" t="s">
        <v>1039</v>
      </c>
      <c r="D249" s="11" t="s">
        <v>1059</v>
      </c>
      <c r="E249">
        <v>3.9</v>
      </c>
      <c r="F249" s="11" t="s">
        <v>1060</v>
      </c>
      <c r="G249" t="s">
        <v>1061</v>
      </c>
      <c r="H249" t="s">
        <v>1062</v>
      </c>
      <c r="I249" t="s">
        <v>269</v>
      </c>
      <c r="J249">
        <v>2000</v>
      </c>
      <c r="K249" t="s">
        <v>270</v>
      </c>
      <c r="L249" t="s">
        <v>239</v>
      </c>
      <c r="M249" t="s">
        <v>240</v>
      </c>
      <c r="N249" t="s">
        <v>377</v>
      </c>
      <c r="O249">
        <v>-1</v>
      </c>
    </row>
    <row r="250" spans="1:15" ht="17" customHeight="1" x14ac:dyDescent="0.2">
      <c r="A250">
        <v>248</v>
      </c>
      <c r="B250" t="s">
        <v>243</v>
      </c>
      <c r="C250" t="s">
        <v>1039</v>
      </c>
      <c r="D250" s="11" t="s">
        <v>1063</v>
      </c>
      <c r="E250">
        <v>4.3</v>
      </c>
      <c r="F250" s="11" t="s">
        <v>1064</v>
      </c>
      <c r="G250" t="s">
        <v>360</v>
      </c>
      <c r="H250" t="s">
        <v>1065</v>
      </c>
      <c r="I250" t="s">
        <v>334</v>
      </c>
      <c r="J250">
        <v>-1</v>
      </c>
      <c r="K250" t="s">
        <v>270</v>
      </c>
      <c r="L250">
        <v>-1</v>
      </c>
      <c r="M250">
        <v>-1</v>
      </c>
      <c r="N250" t="s">
        <v>648</v>
      </c>
      <c r="O250">
        <v>-1</v>
      </c>
    </row>
    <row r="251" spans="1:15" ht="17" customHeight="1" x14ac:dyDescent="0.2">
      <c r="A251">
        <v>249</v>
      </c>
      <c r="B251" t="s">
        <v>1066</v>
      </c>
      <c r="C251" t="s">
        <v>1039</v>
      </c>
      <c r="D251" s="11" t="s">
        <v>1067</v>
      </c>
      <c r="E251">
        <v>4.2</v>
      </c>
      <c r="F251" s="11" t="s">
        <v>1068</v>
      </c>
      <c r="G251" t="s">
        <v>1069</v>
      </c>
      <c r="H251" t="s">
        <v>1070</v>
      </c>
      <c r="I251" t="s">
        <v>324</v>
      </c>
      <c r="J251">
        <v>1983</v>
      </c>
      <c r="K251" t="s">
        <v>270</v>
      </c>
      <c r="L251" t="s">
        <v>392</v>
      </c>
      <c r="M251" t="s">
        <v>392</v>
      </c>
      <c r="N251" t="s">
        <v>411</v>
      </c>
      <c r="O251" t="s">
        <v>1071</v>
      </c>
    </row>
    <row r="252" spans="1:15" ht="17" customHeight="1" x14ac:dyDescent="0.2">
      <c r="A252">
        <v>250</v>
      </c>
      <c r="B252" t="s">
        <v>671</v>
      </c>
      <c r="C252" t="s">
        <v>1039</v>
      </c>
      <c r="D252" s="11" t="s">
        <v>886</v>
      </c>
      <c r="E252">
        <v>3.7</v>
      </c>
      <c r="F252" s="11" t="s">
        <v>887</v>
      </c>
      <c r="G252" t="s">
        <v>255</v>
      </c>
      <c r="H252" t="s">
        <v>888</v>
      </c>
      <c r="I252" t="s">
        <v>248</v>
      </c>
      <c r="J252">
        <v>1851</v>
      </c>
      <c r="K252" t="s">
        <v>270</v>
      </c>
      <c r="L252" t="s">
        <v>239</v>
      </c>
      <c r="M252" t="s">
        <v>240</v>
      </c>
      <c r="N252" t="s">
        <v>285</v>
      </c>
      <c r="O252">
        <v>-1</v>
      </c>
    </row>
    <row r="253" spans="1:15" ht="17" customHeight="1" x14ac:dyDescent="0.2">
      <c r="A253">
        <v>251</v>
      </c>
      <c r="B253" t="s">
        <v>243</v>
      </c>
      <c r="C253" t="s">
        <v>1039</v>
      </c>
      <c r="D253" s="11" t="s">
        <v>1072</v>
      </c>
      <c r="E253">
        <v>4</v>
      </c>
      <c r="F253" s="11" t="s">
        <v>1073</v>
      </c>
      <c r="G253" t="s">
        <v>837</v>
      </c>
      <c r="H253" t="s">
        <v>837</v>
      </c>
      <c r="I253" t="s">
        <v>334</v>
      </c>
      <c r="J253">
        <v>-1</v>
      </c>
      <c r="K253" t="s">
        <v>270</v>
      </c>
      <c r="L253">
        <v>-1</v>
      </c>
      <c r="M253">
        <v>-1</v>
      </c>
      <c r="N253" t="s">
        <v>241</v>
      </c>
      <c r="O253">
        <v>-1</v>
      </c>
    </row>
    <row r="254" spans="1:15" ht="17" customHeight="1" x14ac:dyDescent="0.2">
      <c r="A254">
        <v>252</v>
      </c>
      <c r="B254" t="s">
        <v>243</v>
      </c>
      <c r="C254" t="s">
        <v>1039</v>
      </c>
      <c r="D254" s="11" t="s">
        <v>1074</v>
      </c>
      <c r="E254">
        <v>3.3</v>
      </c>
      <c r="F254" s="11" t="s">
        <v>1075</v>
      </c>
      <c r="G254" t="s">
        <v>1076</v>
      </c>
      <c r="H254" t="s">
        <v>1076</v>
      </c>
      <c r="I254" t="s">
        <v>283</v>
      </c>
      <c r="J254">
        <v>1917</v>
      </c>
      <c r="K254" t="s">
        <v>249</v>
      </c>
      <c r="L254" t="s">
        <v>555</v>
      </c>
      <c r="M254" t="s">
        <v>265</v>
      </c>
      <c r="N254" t="s">
        <v>285</v>
      </c>
      <c r="O254" t="s">
        <v>1077</v>
      </c>
    </row>
    <row r="255" spans="1:15" ht="17" customHeight="1" x14ac:dyDescent="0.2">
      <c r="A255">
        <v>253</v>
      </c>
      <c r="B255" t="s">
        <v>243</v>
      </c>
      <c r="C255" t="s">
        <v>1039</v>
      </c>
      <c r="D255" s="11" t="s">
        <v>1078</v>
      </c>
      <c r="E255">
        <v>4.0999999999999996</v>
      </c>
      <c r="F255" s="11" t="s">
        <v>1079</v>
      </c>
      <c r="G255" t="s">
        <v>236</v>
      </c>
      <c r="H255" t="s">
        <v>328</v>
      </c>
      <c r="I255" t="s">
        <v>237</v>
      </c>
      <c r="J255">
        <v>1935</v>
      </c>
      <c r="K255" t="s">
        <v>270</v>
      </c>
      <c r="L255" t="s">
        <v>257</v>
      </c>
      <c r="M255" t="s">
        <v>251</v>
      </c>
      <c r="N255" t="s">
        <v>241</v>
      </c>
      <c r="O255" t="s">
        <v>1080</v>
      </c>
    </row>
    <row r="256" spans="1:15" ht="17" customHeight="1" x14ac:dyDescent="0.2">
      <c r="A256">
        <v>254</v>
      </c>
      <c r="B256" t="s">
        <v>243</v>
      </c>
      <c r="C256" t="s">
        <v>1039</v>
      </c>
      <c r="D256" s="11" t="s">
        <v>1081</v>
      </c>
      <c r="E256">
        <v>3.3</v>
      </c>
      <c r="F256" s="11" t="s">
        <v>1082</v>
      </c>
      <c r="G256" t="s">
        <v>236</v>
      </c>
      <c r="H256" t="s">
        <v>236</v>
      </c>
      <c r="I256" t="s">
        <v>324</v>
      </c>
      <c r="J256">
        <v>2007</v>
      </c>
      <c r="K256" t="s">
        <v>270</v>
      </c>
      <c r="L256" t="s">
        <v>1083</v>
      </c>
      <c r="M256" t="s">
        <v>686</v>
      </c>
      <c r="N256" t="s">
        <v>411</v>
      </c>
      <c r="O256">
        <v>-1</v>
      </c>
    </row>
    <row r="257" spans="1:15" ht="17" customHeight="1" x14ac:dyDescent="0.2">
      <c r="A257">
        <v>255</v>
      </c>
      <c r="B257" t="s">
        <v>243</v>
      </c>
      <c r="C257" t="s">
        <v>1039</v>
      </c>
      <c r="D257" t="s">
        <v>1084</v>
      </c>
      <c r="E257">
        <v>3.9</v>
      </c>
      <c r="F257" s="11" t="s">
        <v>1085</v>
      </c>
      <c r="G257" t="s">
        <v>360</v>
      </c>
      <c r="H257" t="s">
        <v>1086</v>
      </c>
      <c r="I257" t="s">
        <v>324</v>
      </c>
      <c r="J257">
        <v>2009</v>
      </c>
      <c r="K257" t="s">
        <v>270</v>
      </c>
      <c r="L257" t="s">
        <v>309</v>
      </c>
      <c r="M257" t="s">
        <v>277</v>
      </c>
      <c r="N257" t="s">
        <v>241</v>
      </c>
      <c r="O257">
        <v>-1</v>
      </c>
    </row>
    <row r="258" spans="1:15" ht="17" customHeight="1" x14ac:dyDescent="0.2">
      <c r="A258">
        <v>256</v>
      </c>
      <c r="B258" t="s">
        <v>1087</v>
      </c>
      <c r="C258" t="s">
        <v>1039</v>
      </c>
      <c r="D258" s="11" t="s">
        <v>1088</v>
      </c>
      <c r="E258">
        <v>3.1</v>
      </c>
      <c r="F258" s="11" t="s">
        <v>1089</v>
      </c>
      <c r="G258" t="s">
        <v>1090</v>
      </c>
      <c r="H258" t="s">
        <v>1091</v>
      </c>
      <c r="I258" t="s">
        <v>283</v>
      </c>
      <c r="J258">
        <v>1929</v>
      </c>
      <c r="K258" t="s">
        <v>238</v>
      </c>
      <c r="L258" t="s">
        <v>250</v>
      </c>
      <c r="M258" t="s">
        <v>251</v>
      </c>
      <c r="N258" t="s">
        <v>349</v>
      </c>
      <c r="O258">
        <v>-1</v>
      </c>
    </row>
    <row r="259" spans="1:15" ht="17" customHeight="1" x14ac:dyDescent="0.2">
      <c r="A259">
        <v>257</v>
      </c>
      <c r="B259" t="s">
        <v>897</v>
      </c>
      <c r="C259" t="s">
        <v>1039</v>
      </c>
      <c r="D259" s="11" t="s">
        <v>898</v>
      </c>
      <c r="E259">
        <v>4.2</v>
      </c>
      <c r="F259" s="11" t="s">
        <v>899</v>
      </c>
      <c r="G259" t="s">
        <v>247</v>
      </c>
      <c r="H259" t="s">
        <v>247</v>
      </c>
      <c r="I259" t="s">
        <v>324</v>
      </c>
      <c r="J259">
        <v>2010</v>
      </c>
      <c r="K259" t="s">
        <v>270</v>
      </c>
      <c r="L259" t="s">
        <v>309</v>
      </c>
      <c r="M259" t="s">
        <v>277</v>
      </c>
      <c r="N259" t="s">
        <v>411</v>
      </c>
      <c r="O259" t="s">
        <v>900</v>
      </c>
    </row>
    <row r="260" spans="1:15" ht="17" hidden="1" customHeight="1" x14ac:dyDescent="0.2">
      <c r="A260">
        <v>258</v>
      </c>
      <c r="B260" t="s">
        <v>243</v>
      </c>
      <c r="C260" t="s">
        <v>1039</v>
      </c>
      <c r="D260" s="11" t="s">
        <v>1092</v>
      </c>
      <c r="E260">
        <v>5</v>
      </c>
      <c r="F260" s="11" t="s">
        <v>1093</v>
      </c>
      <c r="G260" t="s">
        <v>236</v>
      </c>
      <c r="H260">
        <v>-1</v>
      </c>
      <c r="I260" t="s">
        <v>905</v>
      </c>
      <c r="J260">
        <v>-1</v>
      </c>
      <c r="K260" t="s">
        <v>905</v>
      </c>
      <c r="L260">
        <v>-1</v>
      </c>
      <c r="M260">
        <v>-1</v>
      </c>
      <c r="N260" t="s">
        <v>241</v>
      </c>
      <c r="O260">
        <v>-1</v>
      </c>
    </row>
    <row r="261" spans="1:15" ht="17" customHeight="1" x14ac:dyDescent="0.2">
      <c r="A261">
        <v>259</v>
      </c>
      <c r="B261" t="s">
        <v>1094</v>
      </c>
      <c r="C261" t="s">
        <v>1039</v>
      </c>
      <c r="D261" s="11" t="s">
        <v>1095</v>
      </c>
      <c r="E261">
        <v>2.9</v>
      </c>
      <c r="F261" s="11" t="s">
        <v>268</v>
      </c>
      <c r="G261" t="s">
        <v>910</v>
      </c>
      <c r="H261" t="s">
        <v>236</v>
      </c>
      <c r="I261" t="s">
        <v>269</v>
      </c>
      <c r="J261">
        <v>1998</v>
      </c>
      <c r="K261" t="s">
        <v>270</v>
      </c>
      <c r="L261" t="s">
        <v>271</v>
      </c>
      <c r="M261" t="s">
        <v>251</v>
      </c>
      <c r="N261" t="s">
        <v>241</v>
      </c>
      <c r="O261" t="s">
        <v>272</v>
      </c>
    </row>
    <row r="262" spans="1:15" ht="17" customHeight="1" x14ac:dyDescent="0.2">
      <c r="A262">
        <v>260</v>
      </c>
      <c r="B262" t="s">
        <v>907</v>
      </c>
      <c r="C262" t="s">
        <v>1039</v>
      </c>
      <c r="D262" s="11" t="s">
        <v>908</v>
      </c>
      <c r="E262">
        <v>4.7</v>
      </c>
      <c r="F262" s="11" t="s">
        <v>909</v>
      </c>
      <c r="G262" t="s">
        <v>360</v>
      </c>
      <c r="H262" t="s">
        <v>910</v>
      </c>
      <c r="I262" t="s">
        <v>263</v>
      </c>
      <c r="J262">
        <v>1999</v>
      </c>
      <c r="K262" t="s">
        <v>518</v>
      </c>
      <c r="L262" t="s">
        <v>276</v>
      </c>
      <c r="M262" t="s">
        <v>277</v>
      </c>
      <c r="N262" t="s">
        <v>241</v>
      </c>
      <c r="O262">
        <v>-1</v>
      </c>
    </row>
    <row r="263" spans="1:15" ht="17" hidden="1" customHeight="1" x14ac:dyDescent="0.2">
      <c r="A263">
        <v>261</v>
      </c>
      <c r="B263" t="s">
        <v>901</v>
      </c>
      <c r="C263" t="s">
        <v>1039</v>
      </c>
      <c r="D263" s="11" t="s">
        <v>902</v>
      </c>
      <c r="E263">
        <v>3.6</v>
      </c>
      <c r="F263" s="11" t="s">
        <v>903</v>
      </c>
      <c r="G263" t="s">
        <v>904</v>
      </c>
      <c r="H263" t="s">
        <v>904</v>
      </c>
      <c r="I263" t="s">
        <v>905</v>
      </c>
      <c r="J263">
        <v>1995</v>
      </c>
      <c r="K263" t="s">
        <v>518</v>
      </c>
      <c r="L263" t="s">
        <v>271</v>
      </c>
      <c r="M263" t="s">
        <v>251</v>
      </c>
      <c r="N263" t="s">
        <v>241</v>
      </c>
      <c r="O263" t="s">
        <v>906</v>
      </c>
    </row>
    <row r="264" spans="1:15" ht="17" customHeight="1" x14ac:dyDescent="0.2">
      <c r="A264">
        <v>262</v>
      </c>
      <c r="B264" t="s">
        <v>388</v>
      </c>
      <c r="C264" t="s">
        <v>1096</v>
      </c>
      <c r="D264" s="11" t="s">
        <v>389</v>
      </c>
      <c r="E264">
        <v>3.8</v>
      </c>
      <c r="F264" s="11" t="s">
        <v>390</v>
      </c>
      <c r="G264" t="s">
        <v>391</v>
      </c>
      <c r="H264" t="s">
        <v>391</v>
      </c>
      <c r="I264" t="s">
        <v>237</v>
      </c>
      <c r="J264">
        <v>1951</v>
      </c>
      <c r="K264" t="s">
        <v>238</v>
      </c>
      <c r="L264" t="s">
        <v>392</v>
      </c>
      <c r="M264" t="s">
        <v>392</v>
      </c>
      <c r="N264" t="s">
        <v>241</v>
      </c>
      <c r="O264">
        <v>-1</v>
      </c>
    </row>
    <row r="265" spans="1:15" ht="17" customHeight="1" x14ac:dyDescent="0.2">
      <c r="A265">
        <v>263</v>
      </c>
      <c r="B265" t="s">
        <v>413</v>
      </c>
      <c r="C265" t="s">
        <v>1096</v>
      </c>
      <c r="D265" s="11" t="s">
        <v>414</v>
      </c>
      <c r="E265">
        <v>3.3</v>
      </c>
      <c r="F265" s="11" t="s">
        <v>415</v>
      </c>
      <c r="G265" t="s">
        <v>416</v>
      </c>
      <c r="H265" t="s">
        <v>417</v>
      </c>
      <c r="I265" t="s">
        <v>237</v>
      </c>
      <c r="J265">
        <v>1999</v>
      </c>
      <c r="K265" t="s">
        <v>270</v>
      </c>
      <c r="L265" t="s">
        <v>418</v>
      </c>
      <c r="M265" t="s">
        <v>317</v>
      </c>
      <c r="N265" t="s">
        <v>296</v>
      </c>
      <c r="O265">
        <v>-1</v>
      </c>
    </row>
    <row r="266" spans="1:15" ht="17" customHeight="1" x14ac:dyDescent="0.2">
      <c r="A266">
        <v>264</v>
      </c>
      <c r="B266" t="s">
        <v>1097</v>
      </c>
      <c r="C266" t="s">
        <v>1096</v>
      </c>
      <c r="D266" s="11" t="s">
        <v>1098</v>
      </c>
      <c r="E266">
        <v>3.7</v>
      </c>
      <c r="F266" s="11" t="s">
        <v>1099</v>
      </c>
      <c r="G266" t="s">
        <v>314</v>
      </c>
      <c r="H266" t="s">
        <v>314</v>
      </c>
      <c r="I266" t="s">
        <v>237</v>
      </c>
      <c r="J266">
        <v>1965</v>
      </c>
      <c r="K266" t="s">
        <v>315</v>
      </c>
      <c r="L266" t="s">
        <v>316</v>
      </c>
      <c r="M266" t="s">
        <v>317</v>
      </c>
      <c r="N266" t="s">
        <v>318</v>
      </c>
      <c r="O266" t="s">
        <v>319</v>
      </c>
    </row>
    <row r="267" spans="1:15" ht="17" customHeight="1" x14ac:dyDescent="0.2">
      <c r="A267">
        <v>265</v>
      </c>
      <c r="B267" t="s">
        <v>1100</v>
      </c>
      <c r="C267" t="s">
        <v>1096</v>
      </c>
      <c r="D267" s="11" t="s">
        <v>1101</v>
      </c>
      <c r="E267">
        <v>3.8</v>
      </c>
      <c r="F267" s="11" t="s">
        <v>254</v>
      </c>
      <c r="G267" t="s">
        <v>255</v>
      </c>
      <c r="H267" t="s">
        <v>255</v>
      </c>
      <c r="I267" t="s">
        <v>237</v>
      </c>
      <c r="J267">
        <v>1981</v>
      </c>
      <c r="K267" t="s">
        <v>256</v>
      </c>
      <c r="L267" t="s">
        <v>257</v>
      </c>
      <c r="M267" t="s">
        <v>251</v>
      </c>
      <c r="N267" t="s">
        <v>258</v>
      </c>
      <c r="O267">
        <v>-1</v>
      </c>
    </row>
    <row r="268" spans="1:15" ht="17" customHeight="1" x14ac:dyDescent="0.2">
      <c r="A268">
        <v>266</v>
      </c>
      <c r="B268" t="s">
        <v>243</v>
      </c>
      <c r="C268" t="s">
        <v>1096</v>
      </c>
      <c r="D268" s="11" t="s">
        <v>1102</v>
      </c>
      <c r="E268">
        <v>3.2</v>
      </c>
      <c r="F268" s="11" t="s">
        <v>1103</v>
      </c>
      <c r="G268" t="s">
        <v>588</v>
      </c>
      <c r="H268" t="s">
        <v>588</v>
      </c>
      <c r="I268" t="s">
        <v>237</v>
      </c>
      <c r="J268">
        <v>1820</v>
      </c>
      <c r="K268" t="s">
        <v>238</v>
      </c>
      <c r="L268" t="s">
        <v>284</v>
      </c>
      <c r="M268" t="s">
        <v>284</v>
      </c>
      <c r="N268" t="s">
        <v>258</v>
      </c>
      <c r="O268">
        <v>-1</v>
      </c>
    </row>
    <row r="269" spans="1:15" ht="17" customHeight="1" x14ac:dyDescent="0.2">
      <c r="A269">
        <v>267</v>
      </c>
      <c r="B269" t="s">
        <v>243</v>
      </c>
      <c r="C269" t="s">
        <v>1096</v>
      </c>
      <c r="D269" s="11" t="s">
        <v>1104</v>
      </c>
      <c r="E269">
        <v>4.5999999999999996</v>
      </c>
      <c r="F269" s="11" t="s">
        <v>1105</v>
      </c>
      <c r="G269" t="s">
        <v>1106</v>
      </c>
      <c r="H269" t="s">
        <v>1106</v>
      </c>
      <c r="I269" t="s">
        <v>324</v>
      </c>
      <c r="J269">
        <v>2010</v>
      </c>
      <c r="K269" t="s">
        <v>270</v>
      </c>
      <c r="L269" t="s">
        <v>309</v>
      </c>
      <c r="M269" t="s">
        <v>277</v>
      </c>
      <c r="N269" t="s">
        <v>377</v>
      </c>
      <c r="O269">
        <v>-1</v>
      </c>
    </row>
    <row r="270" spans="1:15" ht="17" customHeight="1" x14ac:dyDescent="0.2">
      <c r="A270">
        <v>268</v>
      </c>
      <c r="B270" t="s">
        <v>243</v>
      </c>
      <c r="C270" t="s">
        <v>1096</v>
      </c>
      <c r="D270" s="11" t="s">
        <v>1107</v>
      </c>
      <c r="E270">
        <v>3.5</v>
      </c>
      <c r="F270" s="11" t="s">
        <v>1108</v>
      </c>
      <c r="G270" t="s">
        <v>910</v>
      </c>
      <c r="H270" t="s">
        <v>910</v>
      </c>
      <c r="I270" t="s">
        <v>283</v>
      </c>
      <c r="J270">
        <v>1995</v>
      </c>
      <c r="K270" t="s">
        <v>249</v>
      </c>
      <c r="L270" t="s">
        <v>340</v>
      </c>
      <c r="M270" t="s">
        <v>277</v>
      </c>
      <c r="N270" t="s">
        <v>285</v>
      </c>
      <c r="O270" t="s">
        <v>1109</v>
      </c>
    </row>
    <row r="271" spans="1:15" ht="17" customHeight="1" x14ac:dyDescent="0.2">
      <c r="A271">
        <v>269</v>
      </c>
      <c r="B271" t="s">
        <v>1110</v>
      </c>
      <c r="C271" t="s">
        <v>1096</v>
      </c>
      <c r="D271" s="11" t="s">
        <v>1111</v>
      </c>
      <c r="E271">
        <v>5</v>
      </c>
      <c r="F271" s="11" t="s">
        <v>1112</v>
      </c>
      <c r="G271" t="s">
        <v>236</v>
      </c>
      <c r="H271" t="s">
        <v>236</v>
      </c>
      <c r="I271" t="s">
        <v>334</v>
      </c>
      <c r="J271">
        <v>2018</v>
      </c>
      <c r="K271" t="s">
        <v>270</v>
      </c>
      <c r="L271" t="s">
        <v>301</v>
      </c>
      <c r="M271" t="s">
        <v>277</v>
      </c>
      <c r="N271" t="s">
        <v>241</v>
      </c>
      <c r="O271">
        <v>-1</v>
      </c>
    </row>
    <row r="272" spans="1:15" ht="17" customHeight="1" x14ac:dyDescent="0.2">
      <c r="A272">
        <v>270</v>
      </c>
      <c r="B272" t="s">
        <v>406</v>
      </c>
      <c r="C272" t="s">
        <v>1096</v>
      </c>
      <c r="D272" s="11" t="s">
        <v>911</v>
      </c>
      <c r="E272">
        <v>4.0999999999999996</v>
      </c>
      <c r="F272" s="11" t="s">
        <v>912</v>
      </c>
      <c r="G272" t="s">
        <v>475</v>
      </c>
      <c r="H272" t="s">
        <v>295</v>
      </c>
      <c r="I272" t="s">
        <v>269</v>
      </c>
      <c r="J272">
        <v>2011</v>
      </c>
      <c r="K272" t="s">
        <v>270</v>
      </c>
      <c r="L272" t="s">
        <v>309</v>
      </c>
      <c r="M272" t="s">
        <v>277</v>
      </c>
      <c r="N272" t="s">
        <v>241</v>
      </c>
      <c r="O272">
        <v>-1</v>
      </c>
    </row>
    <row r="273" spans="1:15" ht="17" customHeight="1" x14ac:dyDescent="0.2">
      <c r="A273">
        <v>271</v>
      </c>
      <c r="B273" t="s">
        <v>1113</v>
      </c>
      <c r="C273" t="s">
        <v>1096</v>
      </c>
      <c r="D273" s="11" t="s">
        <v>1114</v>
      </c>
      <c r="E273">
        <v>4.0999999999999996</v>
      </c>
      <c r="F273" s="11" t="s">
        <v>1115</v>
      </c>
      <c r="G273" t="s">
        <v>1116</v>
      </c>
      <c r="H273" t="s">
        <v>1116</v>
      </c>
      <c r="I273" t="s">
        <v>237</v>
      </c>
      <c r="J273">
        <v>1981</v>
      </c>
      <c r="K273" t="s">
        <v>249</v>
      </c>
      <c r="L273" t="s">
        <v>284</v>
      </c>
      <c r="M273" t="s">
        <v>284</v>
      </c>
      <c r="N273" t="s">
        <v>258</v>
      </c>
      <c r="O273" t="s">
        <v>1117</v>
      </c>
    </row>
    <row r="274" spans="1:15" ht="17" customHeight="1" x14ac:dyDescent="0.2">
      <c r="A274">
        <v>272</v>
      </c>
      <c r="B274" t="s">
        <v>243</v>
      </c>
      <c r="C274" t="s">
        <v>1096</v>
      </c>
      <c r="D274" t="s">
        <v>1118</v>
      </c>
      <c r="E274">
        <v>3.5</v>
      </c>
      <c r="F274" s="11" t="s">
        <v>1119</v>
      </c>
      <c r="G274" t="s">
        <v>236</v>
      </c>
      <c r="H274" t="s">
        <v>1120</v>
      </c>
      <c r="I274" t="s">
        <v>283</v>
      </c>
      <c r="J274">
        <v>1963</v>
      </c>
      <c r="K274" t="s">
        <v>249</v>
      </c>
      <c r="L274">
        <v>-1</v>
      </c>
      <c r="M274">
        <v>-1</v>
      </c>
      <c r="N274" t="s">
        <v>285</v>
      </c>
      <c r="O274" t="s">
        <v>1121</v>
      </c>
    </row>
    <row r="275" spans="1:15" ht="17" customHeight="1" x14ac:dyDescent="0.2">
      <c r="A275">
        <v>273</v>
      </c>
      <c r="B275" t="s">
        <v>243</v>
      </c>
      <c r="C275" t="s">
        <v>1096</v>
      </c>
      <c r="D275" s="11" t="s">
        <v>1122</v>
      </c>
      <c r="E275">
        <v>3.2</v>
      </c>
      <c r="F275" s="11" t="s">
        <v>1123</v>
      </c>
      <c r="G275" t="s">
        <v>480</v>
      </c>
      <c r="H275" t="s">
        <v>827</v>
      </c>
      <c r="I275" t="s">
        <v>269</v>
      </c>
      <c r="J275">
        <v>2011</v>
      </c>
      <c r="K275" t="s">
        <v>270</v>
      </c>
      <c r="L275" t="s">
        <v>309</v>
      </c>
      <c r="M275" t="s">
        <v>277</v>
      </c>
      <c r="N275" t="s">
        <v>377</v>
      </c>
      <c r="O275">
        <v>-1</v>
      </c>
    </row>
    <row r="276" spans="1:15" ht="17" hidden="1" customHeight="1" x14ac:dyDescent="0.2">
      <c r="A276">
        <v>274</v>
      </c>
      <c r="B276" t="s">
        <v>243</v>
      </c>
      <c r="C276" t="s">
        <v>1096</v>
      </c>
      <c r="D276" s="11" t="s">
        <v>914</v>
      </c>
      <c r="E276">
        <v>5</v>
      </c>
      <c r="F276" s="11" t="s">
        <v>915</v>
      </c>
      <c r="G276" t="s">
        <v>360</v>
      </c>
      <c r="H276" t="s">
        <v>916</v>
      </c>
      <c r="I276" t="s">
        <v>905</v>
      </c>
      <c r="J276">
        <v>-1</v>
      </c>
      <c r="K276" t="s">
        <v>249</v>
      </c>
      <c r="L276">
        <v>-1</v>
      </c>
      <c r="M276">
        <v>-1</v>
      </c>
      <c r="N276" t="s">
        <v>241</v>
      </c>
      <c r="O276">
        <v>-1</v>
      </c>
    </row>
    <row r="277" spans="1:15" ht="17" customHeight="1" x14ac:dyDescent="0.2">
      <c r="A277">
        <v>275</v>
      </c>
      <c r="B277" t="s">
        <v>243</v>
      </c>
      <c r="C277" t="s">
        <v>1096</v>
      </c>
      <c r="D277" s="11" t="s">
        <v>1124</v>
      </c>
      <c r="E277">
        <v>4.7</v>
      </c>
      <c r="F277" s="11" t="s">
        <v>1125</v>
      </c>
      <c r="G277" t="s">
        <v>1126</v>
      </c>
      <c r="H277" t="s">
        <v>1126</v>
      </c>
      <c r="I277" t="s">
        <v>237</v>
      </c>
      <c r="J277">
        <v>1952</v>
      </c>
      <c r="K277" t="s">
        <v>315</v>
      </c>
      <c r="L277" t="s">
        <v>335</v>
      </c>
      <c r="M277" t="s">
        <v>315</v>
      </c>
      <c r="N277" t="s">
        <v>252</v>
      </c>
      <c r="O277" t="s">
        <v>1127</v>
      </c>
    </row>
    <row r="278" spans="1:15" ht="17" customHeight="1" x14ac:dyDescent="0.2">
      <c r="A278">
        <v>276</v>
      </c>
      <c r="B278" t="s">
        <v>1128</v>
      </c>
      <c r="C278" t="s">
        <v>1096</v>
      </c>
      <c r="D278" s="11" t="s">
        <v>1129</v>
      </c>
      <c r="E278">
        <v>3.8</v>
      </c>
      <c r="F278" s="11" t="s">
        <v>1130</v>
      </c>
      <c r="G278" t="s">
        <v>1131</v>
      </c>
      <c r="H278" t="s">
        <v>1131</v>
      </c>
      <c r="I278" t="s">
        <v>324</v>
      </c>
      <c r="J278">
        <v>1932</v>
      </c>
      <c r="K278" t="s">
        <v>270</v>
      </c>
      <c r="L278" t="s">
        <v>628</v>
      </c>
      <c r="M278" t="s">
        <v>387</v>
      </c>
      <c r="N278" t="s">
        <v>252</v>
      </c>
      <c r="O278">
        <v>-1</v>
      </c>
    </row>
    <row r="279" spans="1:15" ht="17" customHeight="1" x14ac:dyDescent="0.2">
      <c r="A279">
        <v>277</v>
      </c>
      <c r="B279" t="s">
        <v>243</v>
      </c>
      <c r="C279" t="s">
        <v>1096</v>
      </c>
      <c r="D279" t="s">
        <v>1132</v>
      </c>
      <c r="E279">
        <v>3.6</v>
      </c>
      <c r="F279" s="11" t="s">
        <v>1133</v>
      </c>
      <c r="G279" t="s">
        <v>247</v>
      </c>
      <c r="H279" t="s">
        <v>1134</v>
      </c>
      <c r="I279" t="s">
        <v>283</v>
      </c>
      <c r="J279">
        <v>1947</v>
      </c>
      <c r="K279" t="s">
        <v>249</v>
      </c>
      <c r="L279" t="s">
        <v>1135</v>
      </c>
      <c r="M279" t="s">
        <v>251</v>
      </c>
      <c r="N279" t="s">
        <v>285</v>
      </c>
      <c r="O279" t="s">
        <v>1136</v>
      </c>
    </row>
    <row r="280" spans="1:15" ht="17" customHeight="1" x14ac:dyDescent="0.2">
      <c r="A280">
        <v>278</v>
      </c>
      <c r="B280" t="s">
        <v>243</v>
      </c>
      <c r="C280" t="s">
        <v>1096</v>
      </c>
      <c r="D280" s="11" t="s">
        <v>1137</v>
      </c>
      <c r="E280">
        <v>4.8</v>
      </c>
      <c r="F280" s="11" t="s">
        <v>459</v>
      </c>
      <c r="G280" t="s">
        <v>255</v>
      </c>
      <c r="H280" t="s">
        <v>255</v>
      </c>
      <c r="I280" t="s">
        <v>324</v>
      </c>
      <c r="J280">
        <v>2012</v>
      </c>
      <c r="K280" t="s">
        <v>270</v>
      </c>
      <c r="L280" t="s">
        <v>276</v>
      </c>
      <c r="M280" t="s">
        <v>277</v>
      </c>
      <c r="N280" t="s">
        <v>241</v>
      </c>
      <c r="O280">
        <v>-1</v>
      </c>
    </row>
    <row r="281" spans="1:15" ht="17" customHeight="1" x14ac:dyDescent="0.2">
      <c r="A281">
        <v>279</v>
      </c>
      <c r="B281" t="s">
        <v>243</v>
      </c>
      <c r="C281" t="s">
        <v>1096</v>
      </c>
      <c r="D281" s="11" t="s">
        <v>1138</v>
      </c>
      <c r="E281">
        <v>3.3</v>
      </c>
      <c r="F281" s="11" t="s">
        <v>1139</v>
      </c>
      <c r="G281" t="s">
        <v>323</v>
      </c>
      <c r="H281" t="s">
        <v>323</v>
      </c>
      <c r="I281" t="s">
        <v>283</v>
      </c>
      <c r="J281">
        <v>1894</v>
      </c>
      <c r="K281" t="s">
        <v>270</v>
      </c>
      <c r="L281" t="s">
        <v>257</v>
      </c>
      <c r="M281" t="s">
        <v>251</v>
      </c>
      <c r="N281" t="s">
        <v>296</v>
      </c>
      <c r="O281" t="s">
        <v>1140</v>
      </c>
    </row>
    <row r="282" spans="1:15" ht="17" customHeight="1" x14ac:dyDescent="0.2">
      <c r="A282">
        <v>280</v>
      </c>
      <c r="B282" t="s">
        <v>243</v>
      </c>
      <c r="C282" t="s">
        <v>1096</v>
      </c>
      <c r="D282" s="11" t="s">
        <v>1141</v>
      </c>
      <c r="E282">
        <v>3.7</v>
      </c>
      <c r="F282" s="11" t="s">
        <v>1142</v>
      </c>
      <c r="G282" t="s">
        <v>1143</v>
      </c>
      <c r="H282" t="s">
        <v>1144</v>
      </c>
      <c r="I282" t="s">
        <v>237</v>
      </c>
      <c r="J282">
        <v>2005</v>
      </c>
      <c r="K282" t="s">
        <v>249</v>
      </c>
      <c r="L282" t="s">
        <v>831</v>
      </c>
      <c r="M282" t="s">
        <v>831</v>
      </c>
      <c r="N282" t="s">
        <v>258</v>
      </c>
      <c r="O282">
        <v>-1</v>
      </c>
    </row>
    <row r="283" spans="1:15" ht="17" customHeight="1" x14ac:dyDescent="0.2">
      <c r="A283">
        <v>281</v>
      </c>
      <c r="B283" t="s">
        <v>243</v>
      </c>
      <c r="C283" t="s">
        <v>1096</v>
      </c>
      <c r="D283" s="11" t="s">
        <v>1145</v>
      </c>
      <c r="E283">
        <v>5</v>
      </c>
      <c r="F283" s="11" t="s">
        <v>1146</v>
      </c>
      <c r="G283" t="s">
        <v>1143</v>
      </c>
      <c r="H283" t="s">
        <v>1143</v>
      </c>
      <c r="I283" t="s">
        <v>269</v>
      </c>
      <c r="J283">
        <v>2018</v>
      </c>
      <c r="K283" t="s">
        <v>270</v>
      </c>
      <c r="L283" t="s">
        <v>503</v>
      </c>
      <c r="M283" t="s">
        <v>251</v>
      </c>
      <c r="N283" t="s">
        <v>381</v>
      </c>
      <c r="O283">
        <v>-1</v>
      </c>
    </row>
    <row r="284" spans="1:15" ht="17" hidden="1" customHeight="1" x14ac:dyDescent="0.2">
      <c r="A284">
        <v>282</v>
      </c>
      <c r="B284" t="s">
        <v>243</v>
      </c>
      <c r="C284" t="s">
        <v>1096</v>
      </c>
      <c r="D284" s="11" t="s">
        <v>1147</v>
      </c>
      <c r="E284">
        <v>-1</v>
      </c>
      <c r="F284" t="s">
        <v>1148</v>
      </c>
      <c r="G284" t="s">
        <v>360</v>
      </c>
      <c r="H284" t="s">
        <v>1149</v>
      </c>
      <c r="I284" t="s">
        <v>905</v>
      </c>
      <c r="J284">
        <v>-1</v>
      </c>
      <c r="K284" t="s">
        <v>270</v>
      </c>
      <c r="L284">
        <v>-1</v>
      </c>
      <c r="M284">
        <v>-1</v>
      </c>
      <c r="N284" t="s">
        <v>241</v>
      </c>
      <c r="O284">
        <v>-1</v>
      </c>
    </row>
    <row r="285" spans="1:15" ht="17" customHeight="1" x14ac:dyDescent="0.2">
      <c r="A285">
        <v>283</v>
      </c>
      <c r="B285" t="s">
        <v>430</v>
      </c>
      <c r="C285" t="s">
        <v>1150</v>
      </c>
      <c r="D285" s="11" t="s">
        <v>431</v>
      </c>
      <c r="E285">
        <v>3.4</v>
      </c>
      <c r="F285" s="11" t="s">
        <v>432</v>
      </c>
      <c r="G285" t="s">
        <v>433</v>
      </c>
      <c r="H285" t="s">
        <v>433</v>
      </c>
      <c r="I285" t="s">
        <v>263</v>
      </c>
      <c r="J285">
        <v>1966</v>
      </c>
      <c r="K285" t="s">
        <v>270</v>
      </c>
      <c r="L285" t="s">
        <v>340</v>
      </c>
      <c r="M285" t="s">
        <v>277</v>
      </c>
      <c r="N285" t="s">
        <v>258</v>
      </c>
      <c r="O285" t="s">
        <v>434</v>
      </c>
    </row>
    <row r="286" spans="1:15" ht="17" customHeight="1" x14ac:dyDescent="0.2">
      <c r="A286">
        <v>284</v>
      </c>
      <c r="B286" t="s">
        <v>243</v>
      </c>
      <c r="C286" t="s">
        <v>1150</v>
      </c>
      <c r="D286" s="11" t="s">
        <v>400</v>
      </c>
      <c r="E286">
        <v>5</v>
      </c>
      <c r="F286" s="11" t="s">
        <v>401</v>
      </c>
      <c r="G286" t="s">
        <v>255</v>
      </c>
      <c r="H286" t="s">
        <v>255</v>
      </c>
      <c r="I286" t="s">
        <v>334</v>
      </c>
      <c r="J286">
        <v>2019</v>
      </c>
      <c r="K286" t="s">
        <v>270</v>
      </c>
      <c r="L286" t="s">
        <v>309</v>
      </c>
      <c r="M286" t="s">
        <v>277</v>
      </c>
      <c r="N286" t="s">
        <v>241</v>
      </c>
      <c r="O286">
        <v>-1</v>
      </c>
    </row>
    <row r="287" spans="1:15" ht="17" hidden="1" customHeight="1" x14ac:dyDescent="0.2">
      <c r="A287">
        <v>285</v>
      </c>
      <c r="B287" t="s">
        <v>243</v>
      </c>
      <c r="C287" t="s">
        <v>1150</v>
      </c>
      <c r="D287" s="11" t="s">
        <v>1147</v>
      </c>
      <c r="E287">
        <v>-1</v>
      </c>
      <c r="F287" t="s">
        <v>1148</v>
      </c>
      <c r="G287" t="s">
        <v>360</v>
      </c>
      <c r="H287" t="s">
        <v>1149</v>
      </c>
      <c r="I287" t="s">
        <v>905</v>
      </c>
      <c r="J287">
        <v>-1</v>
      </c>
      <c r="K287" t="s">
        <v>270</v>
      </c>
      <c r="L287">
        <v>-1</v>
      </c>
      <c r="M287">
        <v>-1</v>
      </c>
      <c r="N287" t="s">
        <v>241</v>
      </c>
      <c r="O287">
        <v>-1</v>
      </c>
    </row>
    <row r="288" spans="1:15" ht="17" customHeight="1" x14ac:dyDescent="0.2">
      <c r="A288">
        <v>286</v>
      </c>
      <c r="B288" t="s">
        <v>917</v>
      </c>
      <c r="C288" t="s">
        <v>1150</v>
      </c>
      <c r="D288" s="11" t="s">
        <v>918</v>
      </c>
      <c r="E288">
        <v>4</v>
      </c>
      <c r="F288" s="11" t="s">
        <v>582</v>
      </c>
      <c r="G288" t="s">
        <v>236</v>
      </c>
      <c r="H288" t="s">
        <v>584</v>
      </c>
      <c r="I288" t="s">
        <v>283</v>
      </c>
      <c r="J288">
        <v>1913</v>
      </c>
      <c r="K288" t="s">
        <v>249</v>
      </c>
      <c r="L288" t="s">
        <v>284</v>
      </c>
      <c r="M288" t="s">
        <v>284</v>
      </c>
      <c r="N288" t="s">
        <v>285</v>
      </c>
      <c r="O288" t="s">
        <v>585</v>
      </c>
    </row>
    <row r="289" spans="1:15" ht="17" customHeight="1" x14ac:dyDescent="0.2">
      <c r="A289">
        <v>287</v>
      </c>
      <c r="B289" t="s">
        <v>243</v>
      </c>
      <c r="C289" t="s">
        <v>1150</v>
      </c>
      <c r="D289" s="11" t="s">
        <v>1151</v>
      </c>
      <c r="E289">
        <v>4.2</v>
      </c>
      <c r="F289" s="11" t="s">
        <v>1152</v>
      </c>
      <c r="G289" t="s">
        <v>1153</v>
      </c>
      <c r="H289" t="s">
        <v>1153</v>
      </c>
      <c r="I289" t="s">
        <v>283</v>
      </c>
      <c r="J289">
        <v>1917</v>
      </c>
      <c r="K289" t="s">
        <v>249</v>
      </c>
      <c r="L289" t="s">
        <v>1010</v>
      </c>
      <c r="M289" t="s">
        <v>265</v>
      </c>
      <c r="N289" t="s">
        <v>349</v>
      </c>
      <c r="O289" t="s">
        <v>1154</v>
      </c>
    </row>
    <row r="290" spans="1:15" ht="17" customHeight="1" x14ac:dyDescent="0.2">
      <c r="A290">
        <v>288</v>
      </c>
      <c r="B290" t="s">
        <v>243</v>
      </c>
      <c r="C290" t="s">
        <v>1150</v>
      </c>
      <c r="D290" s="11" t="s">
        <v>919</v>
      </c>
      <c r="E290">
        <v>4.3</v>
      </c>
      <c r="F290" s="11" t="s">
        <v>920</v>
      </c>
      <c r="G290" t="s">
        <v>892</v>
      </c>
      <c r="H290" t="s">
        <v>610</v>
      </c>
      <c r="I290" t="s">
        <v>269</v>
      </c>
      <c r="J290">
        <v>-1</v>
      </c>
      <c r="K290" t="s">
        <v>270</v>
      </c>
      <c r="L290">
        <v>-1</v>
      </c>
      <c r="M290">
        <v>-1</v>
      </c>
      <c r="N290" t="s">
        <v>241</v>
      </c>
      <c r="O290">
        <v>-1</v>
      </c>
    </row>
    <row r="291" spans="1:15" ht="17" customHeight="1" x14ac:dyDescent="0.2">
      <c r="A291">
        <v>289</v>
      </c>
      <c r="B291" t="s">
        <v>243</v>
      </c>
      <c r="C291" t="s">
        <v>1150</v>
      </c>
      <c r="D291" s="11" t="s">
        <v>1155</v>
      </c>
      <c r="E291">
        <v>3.4</v>
      </c>
      <c r="F291" s="11" t="s">
        <v>1156</v>
      </c>
      <c r="G291" t="s">
        <v>369</v>
      </c>
      <c r="H291" t="s">
        <v>1131</v>
      </c>
      <c r="I291" t="s">
        <v>269</v>
      </c>
      <c r="J291">
        <v>1960</v>
      </c>
      <c r="K291" t="s">
        <v>270</v>
      </c>
      <c r="L291" t="s">
        <v>1135</v>
      </c>
      <c r="M291" t="s">
        <v>251</v>
      </c>
      <c r="N291" t="s">
        <v>377</v>
      </c>
      <c r="O291">
        <v>-1</v>
      </c>
    </row>
    <row r="292" spans="1:15" ht="17" customHeight="1" x14ac:dyDescent="0.2">
      <c r="A292">
        <v>290</v>
      </c>
      <c r="B292" t="s">
        <v>243</v>
      </c>
      <c r="C292" t="s">
        <v>1150</v>
      </c>
      <c r="D292" t="s">
        <v>1157</v>
      </c>
      <c r="E292">
        <v>-1</v>
      </c>
      <c r="F292" t="s">
        <v>1158</v>
      </c>
      <c r="G292" t="s">
        <v>360</v>
      </c>
      <c r="H292" t="s">
        <v>1159</v>
      </c>
      <c r="I292" t="s">
        <v>269</v>
      </c>
      <c r="J292">
        <v>-1</v>
      </c>
      <c r="K292" t="s">
        <v>270</v>
      </c>
      <c r="L292">
        <v>-1</v>
      </c>
      <c r="M292">
        <v>-1</v>
      </c>
      <c r="N292" t="s">
        <v>241</v>
      </c>
      <c r="O292">
        <v>-1</v>
      </c>
    </row>
    <row r="293" spans="1:15" ht="17" customHeight="1" x14ac:dyDescent="0.2">
      <c r="A293">
        <v>291</v>
      </c>
      <c r="B293" t="s">
        <v>243</v>
      </c>
      <c r="C293" t="s">
        <v>1150</v>
      </c>
      <c r="D293" s="11" t="s">
        <v>1160</v>
      </c>
      <c r="E293">
        <v>4.4000000000000004</v>
      </c>
      <c r="F293" s="11" t="s">
        <v>1161</v>
      </c>
      <c r="G293" t="s">
        <v>1134</v>
      </c>
      <c r="H293" t="s">
        <v>1149</v>
      </c>
      <c r="I293" t="s">
        <v>324</v>
      </c>
      <c r="J293">
        <v>2006</v>
      </c>
      <c r="K293" t="s">
        <v>270</v>
      </c>
      <c r="L293" t="s">
        <v>503</v>
      </c>
      <c r="M293" t="s">
        <v>251</v>
      </c>
      <c r="N293" t="s">
        <v>620</v>
      </c>
      <c r="O293">
        <v>-1</v>
      </c>
    </row>
    <row r="294" spans="1:15" ht="17" customHeight="1" x14ac:dyDescent="0.2">
      <c r="A294">
        <v>292</v>
      </c>
      <c r="B294" t="s">
        <v>1162</v>
      </c>
      <c r="C294" t="s">
        <v>1150</v>
      </c>
      <c r="D294" s="11" t="s">
        <v>1163</v>
      </c>
      <c r="E294">
        <v>3.5</v>
      </c>
      <c r="F294" s="11" t="s">
        <v>810</v>
      </c>
      <c r="G294" t="s">
        <v>869</v>
      </c>
      <c r="H294" t="s">
        <v>632</v>
      </c>
      <c r="I294" t="s">
        <v>283</v>
      </c>
      <c r="J294">
        <v>1969</v>
      </c>
      <c r="K294" t="s">
        <v>249</v>
      </c>
      <c r="L294" t="s">
        <v>392</v>
      </c>
      <c r="M294" t="s">
        <v>392</v>
      </c>
      <c r="N294" t="s">
        <v>285</v>
      </c>
      <c r="O294">
        <v>-1</v>
      </c>
    </row>
    <row r="295" spans="1:15" ht="17" customHeight="1" x14ac:dyDescent="0.2">
      <c r="A295">
        <v>293</v>
      </c>
      <c r="B295" t="s">
        <v>243</v>
      </c>
      <c r="C295" t="s">
        <v>1150</v>
      </c>
      <c r="D295" s="11" t="s">
        <v>1164</v>
      </c>
      <c r="E295">
        <v>3.7</v>
      </c>
      <c r="F295" s="11" t="s">
        <v>1165</v>
      </c>
      <c r="G295" t="s">
        <v>360</v>
      </c>
      <c r="H295" t="s">
        <v>236</v>
      </c>
      <c r="I295" t="s">
        <v>237</v>
      </c>
      <c r="J295">
        <v>1993</v>
      </c>
      <c r="K295" t="s">
        <v>249</v>
      </c>
      <c r="L295" t="s">
        <v>685</v>
      </c>
      <c r="M295" t="s">
        <v>686</v>
      </c>
      <c r="N295" t="s">
        <v>252</v>
      </c>
      <c r="O295" t="s">
        <v>1166</v>
      </c>
    </row>
    <row r="296" spans="1:15" ht="17" customHeight="1" x14ac:dyDescent="0.2">
      <c r="A296">
        <v>294</v>
      </c>
      <c r="B296" t="s">
        <v>243</v>
      </c>
      <c r="C296" t="s">
        <v>1150</v>
      </c>
      <c r="D296" s="11" t="s">
        <v>1167</v>
      </c>
      <c r="E296">
        <v>3.7</v>
      </c>
      <c r="F296" s="11" t="s">
        <v>1168</v>
      </c>
      <c r="G296" t="s">
        <v>1169</v>
      </c>
      <c r="H296" t="s">
        <v>1169</v>
      </c>
      <c r="I296" t="s">
        <v>263</v>
      </c>
      <c r="J296">
        <v>-1</v>
      </c>
      <c r="K296" t="s">
        <v>270</v>
      </c>
      <c r="L296" t="s">
        <v>1170</v>
      </c>
      <c r="M296" t="s">
        <v>290</v>
      </c>
      <c r="N296" t="s">
        <v>258</v>
      </c>
      <c r="O296">
        <v>-1</v>
      </c>
    </row>
    <row r="297" spans="1:15" ht="17" customHeight="1" x14ac:dyDescent="0.2">
      <c r="A297">
        <v>295</v>
      </c>
      <c r="B297" t="s">
        <v>243</v>
      </c>
      <c r="C297" t="s">
        <v>1150</v>
      </c>
      <c r="D297" s="11" t="s">
        <v>1171</v>
      </c>
      <c r="E297">
        <v>4.0999999999999996</v>
      </c>
      <c r="F297" s="11" t="s">
        <v>1172</v>
      </c>
      <c r="G297" t="s">
        <v>1173</v>
      </c>
      <c r="H297" t="s">
        <v>1174</v>
      </c>
      <c r="I297" t="s">
        <v>283</v>
      </c>
      <c r="J297">
        <v>-1</v>
      </c>
      <c r="K297" t="s">
        <v>1175</v>
      </c>
      <c r="L297" t="s">
        <v>356</v>
      </c>
      <c r="M297" t="s">
        <v>357</v>
      </c>
      <c r="N297" t="s">
        <v>241</v>
      </c>
      <c r="O297">
        <v>-1</v>
      </c>
    </row>
    <row r="298" spans="1:15" ht="17" customHeight="1" x14ac:dyDescent="0.2">
      <c r="A298">
        <v>296</v>
      </c>
      <c r="B298" t="s">
        <v>243</v>
      </c>
      <c r="C298" t="s">
        <v>1150</v>
      </c>
      <c r="D298" s="11" t="s">
        <v>1176</v>
      </c>
      <c r="E298">
        <v>3.4</v>
      </c>
      <c r="F298" s="11" t="s">
        <v>1177</v>
      </c>
      <c r="G298" t="s">
        <v>236</v>
      </c>
      <c r="H298" t="s">
        <v>236</v>
      </c>
      <c r="I298" t="s">
        <v>334</v>
      </c>
      <c r="J298">
        <v>2017</v>
      </c>
      <c r="K298" t="s">
        <v>270</v>
      </c>
      <c r="L298" t="s">
        <v>1178</v>
      </c>
      <c r="M298" t="s">
        <v>290</v>
      </c>
      <c r="N298" t="s">
        <v>241</v>
      </c>
      <c r="O298">
        <v>-1</v>
      </c>
    </row>
    <row r="299" spans="1:15" ht="17" customHeight="1" x14ac:dyDescent="0.2">
      <c r="A299">
        <v>297</v>
      </c>
      <c r="B299" t="s">
        <v>435</v>
      </c>
      <c r="C299" t="s">
        <v>1150</v>
      </c>
      <c r="D299" s="11" t="s">
        <v>1179</v>
      </c>
      <c r="E299">
        <v>4.5</v>
      </c>
      <c r="F299" s="11" t="s">
        <v>1180</v>
      </c>
      <c r="G299" t="s">
        <v>632</v>
      </c>
      <c r="H299" t="s">
        <v>328</v>
      </c>
      <c r="I299" t="s">
        <v>334</v>
      </c>
      <c r="J299">
        <v>2017</v>
      </c>
      <c r="K299" t="s">
        <v>270</v>
      </c>
      <c r="L299" t="s">
        <v>309</v>
      </c>
      <c r="M299" t="s">
        <v>277</v>
      </c>
      <c r="N299" t="s">
        <v>241</v>
      </c>
      <c r="O299">
        <v>-1</v>
      </c>
    </row>
    <row r="300" spans="1:15" ht="17" customHeight="1" x14ac:dyDescent="0.2">
      <c r="A300">
        <v>298</v>
      </c>
      <c r="B300" t="s">
        <v>243</v>
      </c>
      <c r="C300" t="s">
        <v>1150</v>
      </c>
      <c r="D300" s="11" t="s">
        <v>1181</v>
      </c>
      <c r="E300">
        <v>3.5</v>
      </c>
      <c r="F300" s="11" t="s">
        <v>1182</v>
      </c>
      <c r="G300" t="s">
        <v>236</v>
      </c>
      <c r="H300" t="s">
        <v>1183</v>
      </c>
      <c r="I300" t="s">
        <v>237</v>
      </c>
      <c r="J300">
        <v>1990</v>
      </c>
      <c r="K300" t="s">
        <v>270</v>
      </c>
      <c r="L300" t="s">
        <v>1184</v>
      </c>
      <c r="M300" t="s">
        <v>1185</v>
      </c>
      <c r="N300" t="s">
        <v>241</v>
      </c>
      <c r="O300">
        <v>-1</v>
      </c>
    </row>
    <row r="301" spans="1:15" ht="17" customHeight="1" x14ac:dyDescent="0.2">
      <c r="A301">
        <v>299</v>
      </c>
      <c r="B301" t="s">
        <v>243</v>
      </c>
      <c r="C301" t="s">
        <v>1150</v>
      </c>
      <c r="D301" s="11" t="s">
        <v>1186</v>
      </c>
      <c r="E301">
        <v>3.6</v>
      </c>
      <c r="F301" s="11" t="s">
        <v>1187</v>
      </c>
      <c r="G301" t="s">
        <v>1188</v>
      </c>
      <c r="H301" t="s">
        <v>1189</v>
      </c>
      <c r="I301" t="s">
        <v>283</v>
      </c>
      <c r="J301">
        <v>2007</v>
      </c>
      <c r="K301" t="s">
        <v>249</v>
      </c>
      <c r="L301" t="s">
        <v>264</v>
      </c>
      <c r="M301" t="s">
        <v>265</v>
      </c>
      <c r="N301" t="s">
        <v>285</v>
      </c>
      <c r="O301">
        <v>-1</v>
      </c>
    </row>
    <row r="302" spans="1:15" ht="17" customHeight="1" x14ac:dyDescent="0.2">
      <c r="A302">
        <v>300</v>
      </c>
      <c r="B302" t="s">
        <v>243</v>
      </c>
      <c r="C302" t="s">
        <v>1150</v>
      </c>
      <c r="D302" s="11" t="s">
        <v>1190</v>
      </c>
      <c r="E302">
        <v>3.2</v>
      </c>
      <c r="F302" s="11" t="s">
        <v>1191</v>
      </c>
      <c r="G302" t="s">
        <v>1192</v>
      </c>
      <c r="H302" t="s">
        <v>1192</v>
      </c>
      <c r="I302" t="s">
        <v>283</v>
      </c>
      <c r="J302">
        <v>1788</v>
      </c>
      <c r="K302" t="s">
        <v>315</v>
      </c>
      <c r="L302" t="s">
        <v>1193</v>
      </c>
      <c r="M302" t="s">
        <v>315</v>
      </c>
      <c r="N302" t="s">
        <v>285</v>
      </c>
      <c r="O302">
        <v>-1</v>
      </c>
    </row>
    <row r="303" spans="1:15" ht="17" customHeight="1" x14ac:dyDescent="0.2">
      <c r="A303">
        <v>301</v>
      </c>
      <c r="B303" t="s">
        <v>243</v>
      </c>
      <c r="C303" t="s">
        <v>1150</v>
      </c>
      <c r="D303" s="11" t="s">
        <v>1194</v>
      </c>
      <c r="E303">
        <v>3.7</v>
      </c>
      <c r="F303" s="11" t="s">
        <v>1195</v>
      </c>
      <c r="G303" t="s">
        <v>236</v>
      </c>
      <c r="H303" t="s">
        <v>1196</v>
      </c>
      <c r="I303" t="s">
        <v>263</v>
      </c>
      <c r="J303">
        <v>2000</v>
      </c>
      <c r="K303" t="s">
        <v>270</v>
      </c>
      <c r="L303" t="s">
        <v>276</v>
      </c>
      <c r="M303" t="s">
        <v>277</v>
      </c>
      <c r="N303" t="s">
        <v>381</v>
      </c>
      <c r="O303">
        <v>-1</v>
      </c>
    </row>
    <row r="304" spans="1:15" ht="17" customHeight="1" x14ac:dyDescent="0.2">
      <c r="A304">
        <v>302</v>
      </c>
      <c r="B304" t="s">
        <v>243</v>
      </c>
      <c r="C304" t="s">
        <v>1150</v>
      </c>
      <c r="D304" s="11" t="s">
        <v>1197</v>
      </c>
      <c r="E304">
        <v>4</v>
      </c>
      <c r="F304" s="11" t="s">
        <v>1198</v>
      </c>
      <c r="G304" t="s">
        <v>1199</v>
      </c>
      <c r="H304" t="s">
        <v>1200</v>
      </c>
      <c r="I304" t="s">
        <v>263</v>
      </c>
      <c r="J304">
        <v>1992</v>
      </c>
      <c r="K304" t="s">
        <v>270</v>
      </c>
      <c r="L304" t="s">
        <v>1178</v>
      </c>
      <c r="M304" t="s">
        <v>290</v>
      </c>
      <c r="N304" t="s">
        <v>258</v>
      </c>
      <c r="O304">
        <v>-1</v>
      </c>
    </row>
    <row r="305" spans="1:15" ht="17" customHeight="1" x14ac:dyDescent="0.2">
      <c r="A305">
        <v>303</v>
      </c>
      <c r="B305" t="s">
        <v>243</v>
      </c>
      <c r="C305" t="s">
        <v>1201</v>
      </c>
      <c r="D305" s="11" t="s">
        <v>358</v>
      </c>
      <c r="E305">
        <v>3.2</v>
      </c>
      <c r="F305" s="11" t="s">
        <v>359</v>
      </c>
      <c r="G305" t="s">
        <v>300</v>
      </c>
      <c r="H305" t="s">
        <v>360</v>
      </c>
      <c r="I305" t="s">
        <v>269</v>
      </c>
      <c r="J305">
        <v>2015</v>
      </c>
      <c r="K305" t="s">
        <v>270</v>
      </c>
      <c r="L305" t="s">
        <v>276</v>
      </c>
      <c r="M305" t="s">
        <v>277</v>
      </c>
      <c r="N305" t="s">
        <v>241</v>
      </c>
      <c r="O305">
        <v>-1</v>
      </c>
    </row>
    <row r="306" spans="1:15" ht="17" customHeight="1" x14ac:dyDescent="0.2">
      <c r="A306">
        <v>304</v>
      </c>
      <c r="B306" t="s">
        <v>243</v>
      </c>
      <c r="C306" t="s">
        <v>1201</v>
      </c>
      <c r="D306" s="11" t="s">
        <v>393</v>
      </c>
      <c r="E306">
        <v>4.5</v>
      </c>
      <c r="F306" s="11" t="s">
        <v>394</v>
      </c>
      <c r="G306" t="s">
        <v>395</v>
      </c>
      <c r="H306" t="s">
        <v>396</v>
      </c>
      <c r="I306" t="s">
        <v>269</v>
      </c>
      <c r="J306">
        <v>2005</v>
      </c>
      <c r="K306" t="s">
        <v>270</v>
      </c>
      <c r="L306" t="s">
        <v>335</v>
      </c>
      <c r="M306" t="s">
        <v>315</v>
      </c>
      <c r="N306" t="s">
        <v>381</v>
      </c>
      <c r="O306">
        <v>-1</v>
      </c>
    </row>
    <row r="307" spans="1:15" ht="17" customHeight="1" x14ac:dyDescent="0.2">
      <c r="A307">
        <v>305</v>
      </c>
      <c r="B307" t="s">
        <v>1202</v>
      </c>
      <c r="C307" t="s">
        <v>1201</v>
      </c>
      <c r="D307" s="11" t="s">
        <v>1203</v>
      </c>
      <c r="E307">
        <v>3.4</v>
      </c>
      <c r="F307" s="11" t="s">
        <v>1204</v>
      </c>
      <c r="G307" t="s">
        <v>339</v>
      </c>
      <c r="H307" t="s">
        <v>360</v>
      </c>
      <c r="I307" t="s">
        <v>269</v>
      </c>
      <c r="J307">
        <v>2013</v>
      </c>
      <c r="K307" t="s">
        <v>270</v>
      </c>
      <c r="L307" t="s">
        <v>301</v>
      </c>
      <c r="M307" t="s">
        <v>277</v>
      </c>
      <c r="N307" t="s">
        <v>241</v>
      </c>
      <c r="O307">
        <v>-1</v>
      </c>
    </row>
    <row r="308" spans="1:15" ht="17" customHeight="1" x14ac:dyDescent="0.2">
      <c r="A308">
        <v>306</v>
      </c>
      <c r="B308" t="s">
        <v>243</v>
      </c>
      <c r="C308" t="s">
        <v>1201</v>
      </c>
      <c r="D308" t="s">
        <v>1205</v>
      </c>
      <c r="E308">
        <v>3.9</v>
      </c>
      <c r="F308" s="11" t="s">
        <v>1206</v>
      </c>
      <c r="G308" t="s">
        <v>1207</v>
      </c>
      <c r="H308" t="s">
        <v>588</v>
      </c>
      <c r="I308" t="s">
        <v>324</v>
      </c>
      <c r="J308">
        <v>2004</v>
      </c>
      <c r="K308" t="s">
        <v>270</v>
      </c>
      <c r="L308" t="s">
        <v>309</v>
      </c>
      <c r="M308" t="s">
        <v>277</v>
      </c>
      <c r="N308" t="s">
        <v>377</v>
      </c>
      <c r="O308">
        <v>-1</v>
      </c>
    </row>
    <row r="309" spans="1:15" ht="17" customHeight="1" x14ac:dyDescent="0.2">
      <c r="A309">
        <v>307</v>
      </c>
      <c r="B309" t="s">
        <v>243</v>
      </c>
      <c r="C309" t="s">
        <v>1201</v>
      </c>
      <c r="D309" t="s">
        <v>1208</v>
      </c>
      <c r="E309">
        <v>3.2</v>
      </c>
      <c r="F309" s="11" t="s">
        <v>1209</v>
      </c>
      <c r="G309" t="s">
        <v>409</v>
      </c>
      <c r="H309" t="s">
        <v>1210</v>
      </c>
      <c r="I309" t="s">
        <v>334</v>
      </c>
      <c r="J309">
        <v>-1</v>
      </c>
      <c r="K309" t="s">
        <v>270</v>
      </c>
      <c r="L309" t="s">
        <v>309</v>
      </c>
      <c r="M309" t="s">
        <v>277</v>
      </c>
      <c r="N309" t="s">
        <v>429</v>
      </c>
      <c r="O309">
        <v>-1</v>
      </c>
    </row>
    <row r="310" spans="1:15" ht="17" hidden="1" customHeight="1" x14ac:dyDescent="0.2">
      <c r="A310">
        <v>308</v>
      </c>
      <c r="B310" t="s">
        <v>243</v>
      </c>
      <c r="C310" t="s">
        <v>1201</v>
      </c>
      <c r="D310" s="11" t="s">
        <v>1211</v>
      </c>
      <c r="E310">
        <v>5</v>
      </c>
      <c r="F310" s="11" t="s">
        <v>1209</v>
      </c>
      <c r="G310" t="s">
        <v>236</v>
      </c>
      <c r="H310" t="s">
        <v>1212</v>
      </c>
      <c r="I310" t="s">
        <v>905</v>
      </c>
      <c r="J310">
        <v>-1</v>
      </c>
      <c r="K310" t="s">
        <v>249</v>
      </c>
      <c r="L310">
        <v>-1</v>
      </c>
      <c r="M310">
        <v>-1</v>
      </c>
      <c r="N310" t="s">
        <v>241</v>
      </c>
      <c r="O310">
        <v>-1</v>
      </c>
    </row>
    <row r="311" spans="1:15" ht="17" customHeight="1" x14ac:dyDescent="0.2">
      <c r="A311">
        <v>309</v>
      </c>
      <c r="B311" t="s">
        <v>243</v>
      </c>
      <c r="C311" t="s">
        <v>1201</v>
      </c>
      <c r="D311" t="s">
        <v>1213</v>
      </c>
      <c r="E311">
        <v>3.4</v>
      </c>
      <c r="F311" s="11" t="s">
        <v>1214</v>
      </c>
      <c r="G311" t="s">
        <v>632</v>
      </c>
      <c r="H311" t="s">
        <v>1215</v>
      </c>
      <c r="I311" t="s">
        <v>248</v>
      </c>
      <c r="J311">
        <v>2003</v>
      </c>
      <c r="K311" t="s">
        <v>270</v>
      </c>
      <c r="L311" t="s">
        <v>392</v>
      </c>
      <c r="M311" t="s">
        <v>392</v>
      </c>
      <c r="N311" t="s">
        <v>318</v>
      </c>
      <c r="O311">
        <v>-1</v>
      </c>
    </row>
    <row r="312" spans="1:15" ht="17" customHeight="1" x14ac:dyDescent="0.2">
      <c r="A312">
        <v>310</v>
      </c>
      <c r="B312" t="s">
        <v>243</v>
      </c>
      <c r="C312" t="s">
        <v>1201</v>
      </c>
      <c r="D312" s="11" t="s">
        <v>1216</v>
      </c>
      <c r="E312">
        <v>4.4000000000000004</v>
      </c>
      <c r="F312" s="11" t="s">
        <v>1217</v>
      </c>
      <c r="G312" t="s">
        <v>236</v>
      </c>
      <c r="H312" t="s">
        <v>1065</v>
      </c>
      <c r="I312" t="s">
        <v>269</v>
      </c>
      <c r="J312">
        <v>2015</v>
      </c>
      <c r="K312" t="s">
        <v>270</v>
      </c>
      <c r="L312" t="s">
        <v>309</v>
      </c>
      <c r="M312" t="s">
        <v>277</v>
      </c>
      <c r="N312" t="s">
        <v>241</v>
      </c>
      <c r="O312">
        <v>-1</v>
      </c>
    </row>
    <row r="313" spans="1:15" ht="17" customHeight="1" x14ac:dyDescent="0.2">
      <c r="A313">
        <v>311</v>
      </c>
      <c r="B313" t="s">
        <v>921</v>
      </c>
      <c r="C313" t="s">
        <v>1201</v>
      </c>
      <c r="D313" s="11" t="s">
        <v>922</v>
      </c>
      <c r="E313">
        <v>3.8</v>
      </c>
      <c r="F313" s="11" t="s">
        <v>923</v>
      </c>
      <c r="G313" t="s">
        <v>924</v>
      </c>
      <c r="H313" t="s">
        <v>924</v>
      </c>
      <c r="I313" t="s">
        <v>248</v>
      </c>
      <c r="J313">
        <v>1918</v>
      </c>
      <c r="K313" t="s">
        <v>238</v>
      </c>
      <c r="L313" t="s">
        <v>356</v>
      </c>
      <c r="M313" t="s">
        <v>357</v>
      </c>
      <c r="N313" t="s">
        <v>258</v>
      </c>
      <c r="O313" t="s">
        <v>925</v>
      </c>
    </row>
    <row r="314" spans="1:15" ht="17" customHeight="1" x14ac:dyDescent="0.2">
      <c r="A314">
        <v>312</v>
      </c>
      <c r="B314" t="s">
        <v>926</v>
      </c>
      <c r="C314" t="s">
        <v>1201</v>
      </c>
      <c r="D314" s="11" t="s">
        <v>927</v>
      </c>
      <c r="E314">
        <v>3.8</v>
      </c>
      <c r="F314" s="11" t="s">
        <v>928</v>
      </c>
      <c r="G314" t="s">
        <v>929</v>
      </c>
      <c r="H314" t="s">
        <v>281</v>
      </c>
      <c r="I314" t="s">
        <v>324</v>
      </c>
      <c r="J314">
        <v>2013</v>
      </c>
      <c r="K314" t="s">
        <v>249</v>
      </c>
      <c r="L314" t="s">
        <v>284</v>
      </c>
      <c r="M314" t="s">
        <v>284</v>
      </c>
      <c r="N314" t="s">
        <v>258</v>
      </c>
      <c r="O314">
        <v>-1</v>
      </c>
    </row>
    <row r="315" spans="1:15" ht="17" customHeight="1" x14ac:dyDescent="0.2">
      <c r="A315">
        <v>313</v>
      </c>
      <c r="B315" t="s">
        <v>243</v>
      </c>
      <c r="C315" t="s">
        <v>1201</v>
      </c>
      <c r="D315" s="11" t="s">
        <v>1218</v>
      </c>
      <c r="E315">
        <v>3.5</v>
      </c>
      <c r="F315" s="11" t="s">
        <v>1219</v>
      </c>
      <c r="G315" t="s">
        <v>380</v>
      </c>
      <c r="H315" t="s">
        <v>1144</v>
      </c>
      <c r="I315" t="s">
        <v>324</v>
      </c>
      <c r="J315">
        <v>1992</v>
      </c>
      <c r="K315" t="s">
        <v>249</v>
      </c>
      <c r="L315" t="s">
        <v>1220</v>
      </c>
      <c r="M315" t="s">
        <v>387</v>
      </c>
      <c r="N315" t="s">
        <v>258</v>
      </c>
      <c r="O315">
        <v>-1</v>
      </c>
    </row>
    <row r="316" spans="1:15" ht="17" customHeight="1" x14ac:dyDescent="0.2">
      <c r="A316">
        <v>314</v>
      </c>
      <c r="B316" t="s">
        <v>457</v>
      </c>
      <c r="C316" t="s">
        <v>1201</v>
      </c>
      <c r="D316" s="11" t="s">
        <v>1221</v>
      </c>
      <c r="E316">
        <v>3.8</v>
      </c>
      <c r="F316" s="11" t="s">
        <v>1222</v>
      </c>
      <c r="G316" t="s">
        <v>360</v>
      </c>
      <c r="H316" t="s">
        <v>360</v>
      </c>
      <c r="I316" t="s">
        <v>324</v>
      </c>
      <c r="J316">
        <v>2011</v>
      </c>
      <c r="K316" t="s">
        <v>270</v>
      </c>
      <c r="L316" t="s">
        <v>239</v>
      </c>
      <c r="M316" t="s">
        <v>240</v>
      </c>
      <c r="N316" t="s">
        <v>241</v>
      </c>
      <c r="O316">
        <v>-1</v>
      </c>
    </row>
    <row r="317" spans="1:15" ht="17" customHeight="1" x14ac:dyDescent="0.2">
      <c r="A317">
        <v>315</v>
      </c>
      <c r="B317" t="s">
        <v>243</v>
      </c>
      <c r="C317" t="s">
        <v>1201</v>
      </c>
      <c r="D317" s="11" t="s">
        <v>1223</v>
      </c>
      <c r="E317">
        <v>3.9</v>
      </c>
      <c r="F317" s="11" t="s">
        <v>1224</v>
      </c>
      <c r="G317" t="s">
        <v>1225</v>
      </c>
      <c r="H317" t="s">
        <v>1051</v>
      </c>
      <c r="I317" t="s">
        <v>237</v>
      </c>
      <c r="J317">
        <v>2005</v>
      </c>
      <c r="K317" t="s">
        <v>249</v>
      </c>
      <c r="L317" t="s">
        <v>340</v>
      </c>
      <c r="M317" t="s">
        <v>277</v>
      </c>
      <c r="N317" t="s">
        <v>296</v>
      </c>
      <c r="O317" t="s">
        <v>1226</v>
      </c>
    </row>
    <row r="318" spans="1:15" ht="17" customHeight="1" x14ac:dyDescent="0.2">
      <c r="A318">
        <v>316</v>
      </c>
      <c r="B318" t="s">
        <v>243</v>
      </c>
      <c r="C318" t="s">
        <v>1201</v>
      </c>
      <c r="D318" s="11" t="s">
        <v>1227</v>
      </c>
      <c r="E318">
        <v>3.4</v>
      </c>
      <c r="F318" s="11" t="s">
        <v>1228</v>
      </c>
      <c r="G318" t="s">
        <v>1131</v>
      </c>
      <c r="H318" t="s">
        <v>1131</v>
      </c>
      <c r="I318" t="s">
        <v>269</v>
      </c>
      <c r="J318">
        <v>-1</v>
      </c>
      <c r="K318" t="s">
        <v>270</v>
      </c>
      <c r="L318">
        <v>-1</v>
      </c>
      <c r="M318">
        <v>-1</v>
      </c>
      <c r="N318" t="s">
        <v>429</v>
      </c>
      <c r="O318">
        <v>-1</v>
      </c>
    </row>
    <row r="319" spans="1:15" ht="17" customHeight="1" x14ac:dyDescent="0.2">
      <c r="A319">
        <v>317</v>
      </c>
      <c r="B319" t="s">
        <v>243</v>
      </c>
      <c r="C319" t="s">
        <v>1201</v>
      </c>
      <c r="D319" s="11" t="s">
        <v>1229</v>
      </c>
      <c r="E319">
        <v>3.8</v>
      </c>
      <c r="F319" s="11" t="s">
        <v>1230</v>
      </c>
      <c r="G319" t="s">
        <v>236</v>
      </c>
      <c r="H319" t="s">
        <v>1231</v>
      </c>
      <c r="I319" t="s">
        <v>269</v>
      </c>
      <c r="J319">
        <v>2000</v>
      </c>
      <c r="K319" t="s">
        <v>270</v>
      </c>
      <c r="L319" t="s">
        <v>503</v>
      </c>
      <c r="M319" t="s">
        <v>251</v>
      </c>
      <c r="N319" t="s">
        <v>381</v>
      </c>
      <c r="O319">
        <v>-1</v>
      </c>
    </row>
    <row r="320" spans="1:15" ht="17" customHeight="1" x14ac:dyDescent="0.2">
      <c r="A320">
        <v>318</v>
      </c>
      <c r="B320" t="s">
        <v>930</v>
      </c>
      <c r="C320" t="s">
        <v>1201</v>
      </c>
      <c r="D320" s="11" t="s">
        <v>931</v>
      </c>
      <c r="E320">
        <v>4.5999999999999996</v>
      </c>
      <c r="F320" s="11" t="s">
        <v>932</v>
      </c>
      <c r="G320" t="s">
        <v>933</v>
      </c>
      <c r="H320" t="s">
        <v>933</v>
      </c>
      <c r="I320" t="s">
        <v>263</v>
      </c>
      <c r="J320">
        <v>1992</v>
      </c>
      <c r="K320" t="s">
        <v>270</v>
      </c>
      <c r="L320" t="s">
        <v>737</v>
      </c>
      <c r="M320" t="s">
        <v>387</v>
      </c>
      <c r="N320" t="s">
        <v>258</v>
      </c>
      <c r="O320">
        <v>-1</v>
      </c>
    </row>
    <row r="321" spans="1:15" ht="17" customHeight="1" x14ac:dyDescent="0.2">
      <c r="A321">
        <v>319</v>
      </c>
      <c r="B321" t="s">
        <v>243</v>
      </c>
      <c r="C321" t="s">
        <v>1201</v>
      </c>
      <c r="D321" s="11" t="s">
        <v>1232</v>
      </c>
      <c r="E321">
        <v>-1</v>
      </c>
      <c r="F321" t="s">
        <v>1233</v>
      </c>
      <c r="G321" t="s">
        <v>236</v>
      </c>
      <c r="H321" t="s">
        <v>329</v>
      </c>
      <c r="I321" t="s">
        <v>334</v>
      </c>
      <c r="J321">
        <v>-1</v>
      </c>
      <c r="K321" t="s">
        <v>270</v>
      </c>
      <c r="L321" t="s">
        <v>257</v>
      </c>
      <c r="M321" t="s">
        <v>251</v>
      </c>
      <c r="N321" t="s">
        <v>429</v>
      </c>
      <c r="O321">
        <v>-1</v>
      </c>
    </row>
    <row r="322" spans="1:15" ht="17" customHeight="1" x14ac:dyDescent="0.2">
      <c r="A322">
        <v>320</v>
      </c>
      <c r="B322" t="s">
        <v>243</v>
      </c>
      <c r="C322" t="s">
        <v>1201</v>
      </c>
      <c r="D322" s="11" t="s">
        <v>1234</v>
      </c>
      <c r="E322">
        <v>4.5999999999999996</v>
      </c>
      <c r="F322" s="11" t="s">
        <v>1235</v>
      </c>
      <c r="G322" t="s">
        <v>1236</v>
      </c>
      <c r="H322" t="s">
        <v>343</v>
      </c>
      <c r="I322" t="s">
        <v>269</v>
      </c>
      <c r="J322">
        <v>-1</v>
      </c>
      <c r="K322" t="s">
        <v>270</v>
      </c>
      <c r="L322" t="s">
        <v>257</v>
      </c>
      <c r="M322" t="s">
        <v>251</v>
      </c>
      <c r="N322" t="s">
        <v>620</v>
      </c>
      <c r="O322">
        <v>-1</v>
      </c>
    </row>
    <row r="323" spans="1:15" ht="17" customHeight="1" x14ac:dyDescent="0.2">
      <c r="A323">
        <v>321</v>
      </c>
      <c r="B323" t="s">
        <v>1237</v>
      </c>
      <c r="C323" t="s">
        <v>1201</v>
      </c>
      <c r="D323" s="11" t="s">
        <v>1238</v>
      </c>
      <c r="E323">
        <v>3.9</v>
      </c>
      <c r="F323" s="11" t="s">
        <v>1239</v>
      </c>
      <c r="G323" t="s">
        <v>1192</v>
      </c>
      <c r="H323" t="s">
        <v>1240</v>
      </c>
      <c r="I323" t="s">
        <v>283</v>
      </c>
      <c r="J323">
        <v>1830</v>
      </c>
      <c r="K323" t="s">
        <v>249</v>
      </c>
      <c r="L323" t="s">
        <v>284</v>
      </c>
      <c r="M323" t="s">
        <v>284</v>
      </c>
      <c r="N323" t="s">
        <v>285</v>
      </c>
      <c r="O323" t="s">
        <v>1241</v>
      </c>
    </row>
    <row r="324" spans="1:15" ht="17" customHeight="1" x14ac:dyDescent="0.2">
      <c r="A324">
        <v>322</v>
      </c>
      <c r="B324" t="s">
        <v>243</v>
      </c>
      <c r="C324" t="s">
        <v>1201</v>
      </c>
      <c r="D324" s="11" t="s">
        <v>1242</v>
      </c>
      <c r="E324">
        <v>-1</v>
      </c>
      <c r="F324" t="s">
        <v>1243</v>
      </c>
      <c r="G324" t="s">
        <v>864</v>
      </c>
      <c r="H324" t="s">
        <v>864</v>
      </c>
      <c r="I324" t="s">
        <v>334</v>
      </c>
      <c r="J324">
        <v>-1</v>
      </c>
      <c r="K324" t="s">
        <v>270</v>
      </c>
      <c r="L324">
        <v>-1</v>
      </c>
      <c r="M324">
        <v>-1</v>
      </c>
      <c r="N324" t="s">
        <v>241</v>
      </c>
      <c r="O324">
        <v>-1</v>
      </c>
    </row>
    <row r="325" spans="1:15" ht="17" customHeight="1" x14ac:dyDescent="0.2">
      <c r="A325">
        <v>323</v>
      </c>
      <c r="B325" t="s">
        <v>243</v>
      </c>
      <c r="C325" t="s">
        <v>1244</v>
      </c>
      <c r="D325" s="11" t="s">
        <v>462</v>
      </c>
      <c r="E325">
        <v>3.7</v>
      </c>
      <c r="F325" s="11" t="s">
        <v>463</v>
      </c>
      <c r="G325" t="s">
        <v>360</v>
      </c>
      <c r="H325" t="s">
        <v>464</v>
      </c>
      <c r="I325" t="s">
        <v>237</v>
      </c>
      <c r="J325">
        <v>2016</v>
      </c>
      <c r="K325" t="s">
        <v>315</v>
      </c>
      <c r="L325" t="s">
        <v>335</v>
      </c>
      <c r="M325" t="s">
        <v>315</v>
      </c>
      <c r="N325" t="s">
        <v>241</v>
      </c>
      <c r="O325">
        <v>-1</v>
      </c>
    </row>
    <row r="326" spans="1:15" ht="17" customHeight="1" x14ac:dyDescent="0.2">
      <c r="A326">
        <v>324</v>
      </c>
      <c r="B326" t="s">
        <v>243</v>
      </c>
      <c r="C326" t="s">
        <v>1244</v>
      </c>
      <c r="D326" s="11" t="s">
        <v>460</v>
      </c>
      <c r="E326">
        <v>3.3</v>
      </c>
      <c r="F326" s="11" t="s">
        <v>461</v>
      </c>
      <c r="G326" t="s">
        <v>417</v>
      </c>
      <c r="H326" t="s">
        <v>417</v>
      </c>
      <c r="I326" t="s">
        <v>263</v>
      </c>
      <c r="J326">
        <v>2000</v>
      </c>
      <c r="K326" t="s">
        <v>270</v>
      </c>
      <c r="L326" t="s">
        <v>386</v>
      </c>
      <c r="M326" t="s">
        <v>387</v>
      </c>
      <c r="N326" t="s">
        <v>241</v>
      </c>
      <c r="O326">
        <v>-1</v>
      </c>
    </row>
    <row r="327" spans="1:15" ht="17" customHeight="1" x14ac:dyDescent="0.2">
      <c r="A327">
        <v>325</v>
      </c>
      <c r="B327" t="s">
        <v>406</v>
      </c>
      <c r="C327" t="s">
        <v>1244</v>
      </c>
      <c r="D327" s="11" t="s">
        <v>942</v>
      </c>
      <c r="E327">
        <v>4.4000000000000004</v>
      </c>
      <c r="F327" s="11" t="s">
        <v>943</v>
      </c>
      <c r="G327" t="s">
        <v>360</v>
      </c>
      <c r="H327" t="s">
        <v>360</v>
      </c>
      <c r="I327" t="s">
        <v>269</v>
      </c>
      <c r="J327">
        <v>2008</v>
      </c>
      <c r="K327" t="s">
        <v>270</v>
      </c>
      <c r="L327" t="s">
        <v>276</v>
      </c>
      <c r="M327" t="s">
        <v>277</v>
      </c>
      <c r="N327" t="s">
        <v>411</v>
      </c>
      <c r="O327">
        <v>-1</v>
      </c>
    </row>
    <row r="328" spans="1:15" ht="17" customHeight="1" x14ac:dyDescent="0.2">
      <c r="A328">
        <v>326</v>
      </c>
      <c r="B328" t="s">
        <v>243</v>
      </c>
      <c r="C328" t="s">
        <v>1244</v>
      </c>
      <c r="D328" s="11" t="s">
        <v>1245</v>
      </c>
      <c r="E328">
        <v>3.7</v>
      </c>
      <c r="F328" s="11" t="s">
        <v>1246</v>
      </c>
      <c r="G328" t="s">
        <v>1061</v>
      </c>
      <c r="H328" t="s">
        <v>1247</v>
      </c>
      <c r="I328" t="s">
        <v>237</v>
      </c>
      <c r="J328">
        <v>1997</v>
      </c>
      <c r="K328" t="s">
        <v>270</v>
      </c>
      <c r="L328" t="s">
        <v>309</v>
      </c>
      <c r="M328" t="s">
        <v>277</v>
      </c>
      <c r="N328" t="s">
        <v>381</v>
      </c>
      <c r="O328">
        <v>-1</v>
      </c>
    </row>
    <row r="329" spans="1:15" ht="17" customHeight="1" x14ac:dyDescent="0.2">
      <c r="A329">
        <v>327</v>
      </c>
      <c r="B329" t="s">
        <v>243</v>
      </c>
      <c r="C329" t="s">
        <v>1244</v>
      </c>
      <c r="D329" s="11" t="s">
        <v>1248</v>
      </c>
      <c r="E329">
        <v>3.3</v>
      </c>
      <c r="F329" s="11" t="s">
        <v>1249</v>
      </c>
      <c r="G329" t="s">
        <v>360</v>
      </c>
      <c r="H329" t="s">
        <v>1250</v>
      </c>
      <c r="I329" t="s">
        <v>324</v>
      </c>
      <c r="J329">
        <v>1995</v>
      </c>
      <c r="K329" t="s">
        <v>270</v>
      </c>
      <c r="L329" t="s">
        <v>503</v>
      </c>
      <c r="M329" t="s">
        <v>251</v>
      </c>
      <c r="N329" t="s">
        <v>381</v>
      </c>
      <c r="O329">
        <v>-1</v>
      </c>
    </row>
    <row r="330" spans="1:15" ht="17" customHeight="1" x14ac:dyDescent="0.2">
      <c r="A330">
        <v>328</v>
      </c>
      <c r="B330" t="s">
        <v>243</v>
      </c>
      <c r="C330" t="s">
        <v>1244</v>
      </c>
      <c r="D330" s="11" t="s">
        <v>1251</v>
      </c>
      <c r="E330">
        <v>3.4</v>
      </c>
      <c r="F330" s="11" t="s">
        <v>1252</v>
      </c>
      <c r="G330" t="s">
        <v>255</v>
      </c>
      <c r="H330" t="s">
        <v>1253</v>
      </c>
      <c r="I330" t="s">
        <v>269</v>
      </c>
      <c r="J330">
        <v>1984</v>
      </c>
      <c r="K330" t="s">
        <v>270</v>
      </c>
      <c r="L330" t="s">
        <v>276</v>
      </c>
      <c r="M330" t="s">
        <v>277</v>
      </c>
      <c r="N330" t="s">
        <v>620</v>
      </c>
      <c r="O330" t="s">
        <v>1254</v>
      </c>
    </row>
    <row r="331" spans="1:15" ht="17" customHeight="1" x14ac:dyDescent="0.2">
      <c r="A331">
        <v>329</v>
      </c>
      <c r="B331" t="s">
        <v>243</v>
      </c>
      <c r="C331" t="s">
        <v>1244</v>
      </c>
      <c r="D331" s="11" t="s">
        <v>1255</v>
      </c>
      <c r="E331">
        <v>-1</v>
      </c>
      <c r="F331" t="s">
        <v>1256</v>
      </c>
      <c r="G331" t="s">
        <v>632</v>
      </c>
      <c r="H331" t="s">
        <v>1257</v>
      </c>
      <c r="I331" t="s">
        <v>269</v>
      </c>
      <c r="J331">
        <v>-1</v>
      </c>
      <c r="K331" t="s">
        <v>270</v>
      </c>
      <c r="L331" t="s">
        <v>309</v>
      </c>
      <c r="M331" t="s">
        <v>277</v>
      </c>
      <c r="N331" t="s">
        <v>241</v>
      </c>
      <c r="O331">
        <v>-1</v>
      </c>
    </row>
    <row r="332" spans="1:15" ht="17" customHeight="1" x14ac:dyDescent="0.2">
      <c r="A332">
        <v>330</v>
      </c>
      <c r="B332" t="s">
        <v>438</v>
      </c>
      <c r="C332" t="s">
        <v>1244</v>
      </c>
      <c r="D332" s="11" t="s">
        <v>937</v>
      </c>
      <c r="E332">
        <v>3.7</v>
      </c>
      <c r="F332" s="11" t="s">
        <v>938</v>
      </c>
      <c r="G332" t="s">
        <v>939</v>
      </c>
      <c r="H332" t="s">
        <v>940</v>
      </c>
      <c r="I332" t="s">
        <v>263</v>
      </c>
      <c r="J332">
        <v>1954</v>
      </c>
      <c r="K332" t="s">
        <v>249</v>
      </c>
      <c r="L332" t="s">
        <v>392</v>
      </c>
      <c r="M332" t="s">
        <v>392</v>
      </c>
      <c r="N332" t="s">
        <v>258</v>
      </c>
      <c r="O332" t="s">
        <v>941</v>
      </c>
    </row>
    <row r="333" spans="1:15" ht="17" customHeight="1" x14ac:dyDescent="0.2">
      <c r="A333">
        <v>331</v>
      </c>
      <c r="B333" t="s">
        <v>1258</v>
      </c>
      <c r="C333" t="s">
        <v>1244</v>
      </c>
      <c r="D333" s="11" t="s">
        <v>1259</v>
      </c>
      <c r="E333">
        <v>3.7</v>
      </c>
      <c r="F333" s="11" t="s">
        <v>1260</v>
      </c>
      <c r="G333" t="s">
        <v>1261</v>
      </c>
      <c r="H333" t="s">
        <v>1261</v>
      </c>
      <c r="I333" t="s">
        <v>237</v>
      </c>
      <c r="J333">
        <v>1933</v>
      </c>
      <c r="K333" t="s">
        <v>270</v>
      </c>
      <c r="L333" t="s">
        <v>239</v>
      </c>
      <c r="M333" t="s">
        <v>240</v>
      </c>
      <c r="N333" t="s">
        <v>349</v>
      </c>
      <c r="O333">
        <v>-1</v>
      </c>
    </row>
    <row r="334" spans="1:15" ht="17" customHeight="1" x14ac:dyDescent="0.2">
      <c r="A334">
        <v>332</v>
      </c>
      <c r="B334" t="s">
        <v>1262</v>
      </c>
      <c r="C334" t="s">
        <v>1244</v>
      </c>
      <c r="D334" s="11" t="s">
        <v>1263</v>
      </c>
      <c r="E334">
        <v>4.8</v>
      </c>
      <c r="F334" s="11" t="s">
        <v>1264</v>
      </c>
      <c r="G334" t="s">
        <v>236</v>
      </c>
      <c r="H334" t="s">
        <v>236</v>
      </c>
      <c r="I334" t="s">
        <v>263</v>
      </c>
      <c r="J334">
        <v>2000</v>
      </c>
      <c r="K334" t="s">
        <v>270</v>
      </c>
      <c r="L334" t="s">
        <v>386</v>
      </c>
      <c r="M334" t="s">
        <v>387</v>
      </c>
      <c r="N334" t="s">
        <v>241</v>
      </c>
      <c r="O334">
        <v>-1</v>
      </c>
    </row>
    <row r="335" spans="1:15" ht="17" customHeight="1" x14ac:dyDescent="0.2">
      <c r="A335">
        <v>333</v>
      </c>
      <c r="B335" t="s">
        <v>243</v>
      </c>
      <c r="C335" t="s">
        <v>1244</v>
      </c>
      <c r="D335" s="11" t="s">
        <v>1265</v>
      </c>
      <c r="E335">
        <v>5</v>
      </c>
      <c r="F335" s="11" t="s">
        <v>1266</v>
      </c>
      <c r="G335" t="s">
        <v>395</v>
      </c>
      <c r="H335" t="s">
        <v>702</v>
      </c>
      <c r="I335" t="s">
        <v>334</v>
      </c>
      <c r="J335">
        <v>2003</v>
      </c>
      <c r="K335" t="s">
        <v>270</v>
      </c>
      <c r="L335" t="s">
        <v>276</v>
      </c>
      <c r="M335" t="s">
        <v>277</v>
      </c>
      <c r="N335" t="s">
        <v>377</v>
      </c>
      <c r="O335">
        <v>-1</v>
      </c>
    </row>
    <row r="336" spans="1:15" ht="17" customHeight="1" x14ac:dyDescent="0.2">
      <c r="A336">
        <v>334</v>
      </c>
      <c r="B336" t="s">
        <v>944</v>
      </c>
      <c r="C336" t="s">
        <v>1244</v>
      </c>
      <c r="D336" s="11" t="s">
        <v>945</v>
      </c>
      <c r="E336">
        <v>3.9</v>
      </c>
      <c r="F336" s="11" t="s">
        <v>280</v>
      </c>
      <c r="G336" t="s">
        <v>281</v>
      </c>
      <c r="H336" t="s">
        <v>282</v>
      </c>
      <c r="I336" t="s">
        <v>283</v>
      </c>
      <c r="J336">
        <v>1996</v>
      </c>
      <c r="K336" t="s">
        <v>249</v>
      </c>
      <c r="L336" t="s">
        <v>284</v>
      </c>
      <c r="M336" t="s">
        <v>284</v>
      </c>
      <c r="N336" t="s">
        <v>285</v>
      </c>
      <c r="O336">
        <v>-1</v>
      </c>
    </row>
    <row r="337" spans="1:15" ht="17" customHeight="1" x14ac:dyDescent="0.2">
      <c r="A337">
        <v>335</v>
      </c>
      <c r="B337" t="s">
        <v>243</v>
      </c>
      <c r="C337" t="s">
        <v>1244</v>
      </c>
      <c r="D337" t="s">
        <v>1267</v>
      </c>
      <c r="E337">
        <v>3.4</v>
      </c>
      <c r="F337" s="11" t="s">
        <v>1268</v>
      </c>
      <c r="G337" t="s">
        <v>300</v>
      </c>
      <c r="H337" t="s">
        <v>300</v>
      </c>
      <c r="I337" t="s">
        <v>263</v>
      </c>
      <c r="J337">
        <v>-1</v>
      </c>
      <c r="K337" t="s">
        <v>270</v>
      </c>
      <c r="L337">
        <v>-1</v>
      </c>
      <c r="M337">
        <v>-1</v>
      </c>
      <c r="N337" t="s">
        <v>241</v>
      </c>
      <c r="O337">
        <v>-1</v>
      </c>
    </row>
    <row r="338" spans="1:15" ht="17" customHeight="1" x14ac:dyDescent="0.2">
      <c r="A338">
        <v>336</v>
      </c>
      <c r="B338" t="s">
        <v>243</v>
      </c>
      <c r="C338" t="s">
        <v>1244</v>
      </c>
      <c r="D338" s="11" t="s">
        <v>1269</v>
      </c>
      <c r="E338">
        <v>3.3</v>
      </c>
      <c r="F338" s="11" t="s">
        <v>1270</v>
      </c>
      <c r="G338" t="s">
        <v>1271</v>
      </c>
      <c r="H338" t="s">
        <v>1271</v>
      </c>
      <c r="I338" t="s">
        <v>283</v>
      </c>
      <c r="J338">
        <v>1880</v>
      </c>
      <c r="K338" t="s">
        <v>1272</v>
      </c>
      <c r="L338" t="s">
        <v>1273</v>
      </c>
      <c r="M338" t="s">
        <v>1274</v>
      </c>
      <c r="N338" t="s">
        <v>252</v>
      </c>
      <c r="O338" t="s">
        <v>1275</v>
      </c>
    </row>
    <row r="339" spans="1:15" ht="17" customHeight="1" x14ac:dyDescent="0.2">
      <c r="A339">
        <v>337</v>
      </c>
      <c r="B339" t="s">
        <v>243</v>
      </c>
      <c r="C339" t="s">
        <v>1244</v>
      </c>
      <c r="D339" s="11" t="s">
        <v>1276</v>
      </c>
      <c r="E339">
        <v>4.5999999999999996</v>
      </c>
      <c r="F339" s="11" t="s">
        <v>1277</v>
      </c>
      <c r="G339" t="s">
        <v>632</v>
      </c>
      <c r="H339" t="s">
        <v>246</v>
      </c>
      <c r="I339" t="s">
        <v>263</v>
      </c>
      <c r="J339">
        <v>1999</v>
      </c>
      <c r="K339" t="s">
        <v>270</v>
      </c>
      <c r="L339" t="s">
        <v>392</v>
      </c>
      <c r="M339" t="s">
        <v>392</v>
      </c>
      <c r="N339" t="s">
        <v>258</v>
      </c>
      <c r="O339" t="s">
        <v>1278</v>
      </c>
    </row>
    <row r="340" spans="1:15" ht="17" customHeight="1" x14ac:dyDescent="0.2">
      <c r="A340">
        <v>338</v>
      </c>
      <c r="B340" t="s">
        <v>243</v>
      </c>
      <c r="C340" t="s">
        <v>1244</v>
      </c>
      <c r="D340" s="11" t="s">
        <v>1279</v>
      </c>
      <c r="E340">
        <v>-1</v>
      </c>
      <c r="F340" t="s">
        <v>1280</v>
      </c>
      <c r="G340" t="s">
        <v>360</v>
      </c>
      <c r="H340" t="s">
        <v>1281</v>
      </c>
      <c r="I340" t="s">
        <v>334</v>
      </c>
      <c r="J340">
        <v>-1</v>
      </c>
      <c r="K340" t="s">
        <v>270</v>
      </c>
      <c r="L340">
        <v>-1</v>
      </c>
      <c r="M340">
        <v>-1</v>
      </c>
      <c r="N340" t="s">
        <v>648</v>
      </c>
      <c r="O340">
        <v>-1</v>
      </c>
    </row>
    <row r="341" spans="1:15" ht="17" customHeight="1" x14ac:dyDescent="0.2">
      <c r="A341">
        <v>339</v>
      </c>
      <c r="B341" t="s">
        <v>438</v>
      </c>
      <c r="C341" t="s">
        <v>1244</v>
      </c>
      <c r="D341" s="11" t="s">
        <v>1282</v>
      </c>
      <c r="E341">
        <v>2.6</v>
      </c>
      <c r="F341" s="11" t="s">
        <v>1283</v>
      </c>
      <c r="G341" t="s">
        <v>1131</v>
      </c>
      <c r="H341" t="s">
        <v>1131</v>
      </c>
      <c r="I341" t="s">
        <v>263</v>
      </c>
      <c r="J341">
        <v>1984</v>
      </c>
      <c r="K341" t="s">
        <v>1284</v>
      </c>
      <c r="L341" t="s">
        <v>1285</v>
      </c>
      <c r="M341" t="s">
        <v>1286</v>
      </c>
      <c r="N341" t="s">
        <v>241</v>
      </c>
      <c r="O341">
        <v>-1</v>
      </c>
    </row>
    <row r="342" spans="1:15" ht="17" customHeight="1" x14ac:dyDescent="0.2">
      <c r="A342">
        <v>340</v>
      </c>
      <c r="B342" t="s">
        <v>1287</v>
      </c>
      <c r="C342" t="s">
        <v>1244</v>
      </c>
      <c r="D342" s="11" t="s">
        <v>1288</v>
      </c>
      <c r="E342">
        <v>3.8</v>
      </c>
      <c r="F342" s="11" t="s">
        <v>516</v>
      </c>
      <c r="G342" t="s">
        <v>517</v>
      </c>
      <c r="H342" t="s">
        <v>517</v>
      </c>
      <c r="I342" t="s">
        <v>324</v>
      </c>
      <c r="J342">
        <v>1986</v>
      </c>
      <c r="K342" t="s">
        <v>518</v>
      </c>
      <c r="L342" t="s">
        <v>519</v>
      </c>
      <c r="M342" t="s">
        <v>265</v>
      </c>
      <c r="N342" t="s">
        <v>258</v>
      </c>
      <c r="O342" t="s">
        <v>520</v>
      </c>
    </row>
    <row r="343" spans="1:15" ht="17" customHeight="1" x14ac:dyDescent="0.2">
      <c r="A343">
        <v>341</v>
      </c>
      <c r="B343" t="s">
        <v>243</v>
      </c>
      <c r="C343" t="s">
        <v>1244</v>
      </c>
      <c r="D343" s="11" t="s">
        <v>1289</v>
      </c>
      <c r="E343">
        <v>4.8</v>
      </c>
      <c r="F343" s="11" t="s">
        <v>1290</v>
      </c>
      <c r="G343" t="s">
        <v>236</v>
      </c>
      <c r="H343" t="s">
        <v>1291</v>
      </c>
      <c r="I343" t="s">
        <v>334</v>
      </c>
      <c r="J343">
        <v>2011</v>
      </c>
      <c r="K343" t="s">
        <v>270</v>
      </c>
      <c r="L343" t="s">
        <v>309</v>
      </c>
      <c r="M343" t="s">
        <v>277</v>
      </c>
      <c r="N343" t="s">
        <v>241</v>
      </c>
      <c r="O343">
        <v>-1</v>
      </c>
    </row>
    <row r="344" spans="1:15" ht="17" customHeight="1" x14ac:dyDescent="0.2">
      <c r="A344">
        <v>342</v>
      </c>
      <c r="B344" t="s">
        <v>1292</v>
      </c>
      <c r="C344" t="s">
        <v>1244</v>
      </c>
      <c r="D344" s="11" t="s">
        <v>1293</v>
      </c>
      <c r="E344">
        <v>3.9</v>
      </c>
      <c r="F344" s="11" t="s">
        <v>1294</v>
      </c>
      <c r="G344" t="s">
        <v>236</v>
      </c>
      <c r="H344" t="s">
        <v>236</v>
      </c>
      <c r="I344" t="s">
        <v>269</v>
      </c>
      <c r="J344">
        <v>2012</v>
      </c>
      <c r="K344" t="s">
        <v>270</v>
      </c>
      <c r="L344" t="s">
        <v>250</v>
      </c>
      <c r="M344" t="s">
        <v>251</v>
      </c>
      <c r="N344" t="s">
        <v>241</v>
      </c>
      <c r="O344">
        <v>-1</v>
      </c>
    </row>
    <row r="345" spans="1:15" ht="17" customHeight="1" x14ac:dyDescent="0.2">
      <c r="A345">
        <v>343</v>
      </c>
      <c r="B345" t="s">
        <v>243</v>
      </c>
      <c r="C345" t="s">
        <v>1295</v>
      </c>
      <c r="D345" s="11" t="s">
        <v>473</v>
      </c>
      <c r="E345">
        <v>4</v>
      </c>
      <c r="F345" s="11" t="s">
        <v>474</v>
      </c>
      <c r="G345" t="s">
        <v>475</v>
      </c>
      <c r="H345" t="s">
        <v>475</v>
      </c>
      <c r="I345" t="s">
        <v>263</v>
      </c>
      <c r="J345">
        <v>2012</v>
      </c>
      <c r="K345" t="s">
        <v>270</v>
      </c>
      <c r="L345" t="s">
        <v>301</v>
      </c>
      <c r="M345" t="s">
        <v>277</v>
      </c>
      <c r="N345" t="s">
        <v>241</v>
      </c>
      <c r="O345" t="s">
        <v>476</v>
      </c>
    </row>
    <row r="346" spans="1:15" ht="17" customHeight="1" x14ac:dyDescent="0.2">
      <c r="A346">
        <v>344</v>
      </c>
      <c r="B346" t="s">
        <v>243</v>
      </c>
      <c r="C346" t="s">
        <v>1295</v>
      </c>
      <c r="D346" s="11" t="s">
        <v>451</v>
      </c>
      <c r="E346">
        <v>4.2</v>
      </c>
      <c r="F346" s="11" t="s">
        <v>452</v>
      </c>
      <c r="G346" t="s">
        <v>453</v>
      </c>
      <c r="H346" t="s">
        <v>453</v>
      </c>
      <c r="I346" t="s">
        <v>269</v>
      </c>
      <c r="J346">
        <v>2013</v>
      </c>
      <c r="K346" t="s">
        <v>270</v>
      </c>
      <c r="L346" t="s">
        <v>301</v>
      </c>
      <c r="M346" t="s">
        <v>277</v>
      </c>
      <c r="N346" t="s">
        <v>377</v>
      </c>
      <c r="O346">
        <v>-1</v>
      </c>
    </row>
    <row r="347" spans="1:15" ht="17" customHeight="1" x14ac:dyDescent="0.2">
      <c r="A347">
        <v>345</v>
      </c>
      <c r="B347" t="s">
        <v>951</v>
      </c>
      <c r="C347" t="s">
        <v>1295</v>
      </c>
      <c r="D347" s="11" t="s">
        <v>952</v>
      </c>
      <c r="E347">
        <v>3.7</v>
      </c>
      <c r="F347" s="11" t="s">
        <v>953</v>
      </c>
      <c r="G347" t="s">
        <v>954</v>
      </c>
      <c r="H347" t="s">
        <v>954</v>
      </c>
      <c r="I347" t="s">
        <v>237</v>
      </c>
      <c r="J347">
        <v>1999</v>
      </c>
      <c r="K347" t="s">
        <v>249</v>
      </c>
      <c r="L347" t="s">
        <v>955</v>
      </c>
      <c r="M347" t="s">
        <v>265</v>
      </c>
      <c r="N347" t="s">
        <v>258</v>
      </c>
      <c r="O347">
        <v>-1</v>
      </c>
    </row>
    <row r="348" spans="1:15" ht="17" customHeight="1" x14ac:dyDescent="0.2">
      <c r="A348">
        <v>346</v>
      </c>
      <c r="B348" t="s">
        <v>243</v>
      </c>
      <c r="C348" t="s">
        <v>1295</v>
      </c>
      <c r="D348" s="11" t="s">
        <v>1296</v>
      </c>
      <c r="E348">
        <v>3</v>
      </c>
      <c r="F348" s="11" t="s">
        <v>1297</v>
      </c>
      <c r="G348" t="s">
        <v>864</v>
      </c>
      <c r="H348" t="s">
        <v>422</v>
      </c>
      <c r="I348" t="s">
        <v>237</v>
      </c>
      <c r="J348">
        <v>1887</v>
      </c>
      <c r="K348" t="s">
        <v>270</v>
      </c>
      <c r="L348" t="s">
        <v>508</v>
      </c>
      <c r="M348" t="s">
        <v>240</v>
      </c>
      <c r="N348" t="s">
        <v>296</v>
      </c>
      <c r="O348">
        <v>-1</v>
      </c>
    </row>
    <row r="349" spans="1:15" ht="17" customHeight="1" x14ac:dyDescent="0.2">
      <c r="A349">
        <v>347</v>
      </c>
      <c r="B349" t="s">
        <v>1298</v>
      </c>
      <c r="C349" t="s">
        <v>1295</v>
      </c>
      <c r="D349" s="11" t="s">
        <v>1299</v>
      </c>
      <c r="E349">
        <v>3.5</v>
      </c>
      <c r="F349" s="11" t="s">
        <v>1300</v>
      </c>
      <c r="G349" t="s">
        <v>910</v>
      </c>
      <c r="H349" t="s">
        <v>910</v>
      </c>
      <c r="I349" t="s">
        <v>283</v>
      </c>
      <c r="J349">
        <v>1970</v>
      </c>
      <c r="K349" t="s">
        <v>249</v>
      </c>
      <c r="L349" t="s">
        <v>276</v>
      </c>
      <c r="M349" t="s">
        <v>277</v>
      </c>
      <c r="N349" t="s">
        <v>285</v>
      </c>
      <c r="O349" t="s">
        <v>1301</v>
      </c>
    </row>
    <row r="350" spans="1:15" ht="17" customHeight="1" x14ac:dyDescent="0.2">
      <c r="A350">
        <v>348</v>
      </c>
      <c r="B350" t="s">
        <v>243</v>
      </c>
      <c r="C350" t="s">
        <v>1295</v>
      </c>
      <c r="D350" t="s">
        <v>1302</v>
      </c>
      <c r="E350">
        <v>2.9</v>
      </c>
      <c r="F350" s="11" t="s">
        <v>1303</v>
      </c>
      <c r="G350" t="s">
        <v>475</v>
      </c>
      <c r="H350" t="s">
        <v>1304</v>
      </c>
      <c r="I350" t="s">
        <v>334</v>
      </c>
      <c r="J350">
        <v>-1</v>
      </c>
      <c r="K350" t="s">
        <v>270</v>
      </c>
      <c r="L350">
        <v>-1</v>
      </c>
      <c r="M350">
        <v>-1</v>
      </c>
      <c r="N350" t="s">
        <v>429</v>
      </c>
      <c r="O350">
        <v>-1</v>
      </c>
    </row>
    <row r="351" spans="1:15" ht="17" customHeight="1" x14ac:dyDescent="0.2">
      <c r="A351">
        <v>349</v>
      </c>
      <c r="B351" t="s">
        <v>243</v>
      </c>
      <c r="C351" t="s">
        <v>1295</v>
      </c>
      <c r="D351" s="11" t="s">
        <v>1305</v>
      </c>
      <c r="E351">
        <v>5</v>
      </c>
      <c r="F351" s="11" t="s">
        <v>1306</v>
      </c>
      <c r="G351" t="s">
        <v>236</v>
      </c>
      <c r="H351" t="s">
        <v>236</v>
      </c>
      <c r="I351" t="s">
        <v>334</v>
      </c>
      <c r="J351">
        <v>2014</v>
      </c>
      <c r="K351" t="s">
        <v>270</v>
      </c>
      <c r="L351" t="s">
        <v>503</v>
      </c>
      <c r="M351" t="s">
        <v>251</v>
      </c>
      <c r="N351" t="s">
        <v>241</v>
      </c>
      <c r="O351">
        <v>-1</v>
      </c>
    </row>
    <row r="352" spans="1:15" ht="17" customHeight="1" x14ac:dyDescent="0.2">
      <c r="A352">
        <v>350</v>
      </c>
      <c r="B352" t="s">
        <v>243</v>
      </c>
      <c r="C352" t="s">
        <v>1295</v>
      </c>
      <c r="D352" s="11" t="s">
        <v>1307</v>
      </c>
      <c r="E352">
        <v>4.7</v>
      </c>
      <c r="F352" s="11" t="s">
        <v>1308</v>
      </c>
      <c r="G352" t="s">
        <v>246</v>
      </c>
      <c r="H352" t="s">
        <v>702</v>
      </c>
      <c r="I352" t="s">
        <v>324</v>
      </c>
      <c r="J352">
        <v>2002</v>
      </c>
      <c r="K352" t="s">
        <v>518</v>
      </c>
      <c r="L352" t="s">
        <v>276</v>
      </c>
      <c r="M352" t="s">
        <v>277</v>
      </c>
      <c r="N352" t="s">
        <v>258</v>
      </c>
      <c r="O352" t="s">
        <v>1309</v>
      </c>
    </row>
    <row r="353" spans="1:15" ht="17" hidden="1" customHeight="1" x14ac:dyDescent="0.2">
      <c r="A353">
        <v>351</v>
      </c>
      <c r="B353" t="s">
        <v>243</v>
      </c>
      <c r="C353" t="s">
        <v>1295</v>
      </c>
      <c r="D353" s="11" t="s">
        <v>1310</v>
      </c>
      <c r="E353">
        <v>-1</v>
      </c>
      <c r="F353" t="s">
        <v>1311</v>
      </c>
      <c r="G353" t="s">
        <v>453</v>
      </c>
      <c r="H353">
        <v>-1</v>
      </c>
      <c r="I353">
        <v>-1</v>
      </c>
      <c r="J353">
        <v>-1</v>
      </c>
      <c r="K353">
        <v>-1</v>
      </c>
      <c r="L353">
        <v>-1</v>
      </c>
      <c r="M353">
        <v>-1</v>
      </c>
      <c r="N353">
        <v>-1</v>
      </c>
      <c r="O353">
        <v>-1</v>
      </c>
    </row>
    <row r="354" spans="1:15" ht="17" customHeight="1" x14ac:dyDescent="0.2">
      <c r="A354">
        <v>352</v>
      </c>
      <c r="B354" t="s">
        <v>1312</v>
      </c>
      <c r="C354" t="s">
        <v>1295</v>
      </c>
      <c r="D354" s="11" t="s">
        <v>1313</v>
      </c>
      <c r="E354">
        <v>4.5</v>
      </c>
      <c r="F354" s="11" t="s">
        <v>1314</v>
      </c>
      <c r="G354" t="s">
        <v>1315</v>
      </c>
      <c r="H354" t="s">
        <v>1315</v>
      </c>
      <c r="I354" t="s">
        <v>248</v>
      </c>
      <c r="J354">
        <v>1942</v>
      </c>
      <c r="K354" t="s">
        <v>238</v>
      </c>
      <c r="L354" t="s">
        <v>392</v>
      </c>
      <c r="M354" t="s">
        <v>392</v>
      </c>
      <c r="N354" t="s">
        <v>252</v>
      </c>
      <c r="O354" t="s">
        <v>1316</v>
      </c>
    </row>
    <row r="355" spans="1:15" ht="17" customHeight="1" x14ac:dyDescent="0.2">
      <c r="A355">
        <v>353</v>
      </c>
      <c r="B355" t="s">
        <v>243</v>
      </c>
      <c r="C355" t="s">
        <v>1295</v>
      </c>
      <c r="D355" s="11" t="s">
        <v>1317</v>
      </c>
      <c r="E355">
        <v>4.9000000000000004</v>
      </c>
      <c r="F355" s="11" t="s">
        <v>1318</v>
      </c>
      <c r="G355" t="s">
        <v>281</v>
      </c>
      <c r="H355" t="s">
        <v>281</v>
      </c>
      <c r="I355" t="s">
        <v>334</v>
      </c>
      <c r="J355">
        <v>2010</v>
      </c>
      <c r="K355" t="s">
        <v>270</v>
      </c>
      <c r="L355" t="s">
        <v>301</v>
      </c>
      <c r="M355" t="s">
        <v>277</v>
      </c>
      <c r="N355" t="s">
        <v>241</v>
      </c>
      <c r="O355">
        <v>-1</v>
      </c>
    </row>
    <row r="356" spans="1:15" ht="17" customHeight="1" x14ac:dyDescent="0.2">
      <c r="A356">
        <v>354</v>
      </c>
      <c r="B356" t="s">
        <v>1319</v>
      </c>
      <c r="C356" t="s">
        <v>1295</v>
      </c>
      <c r="D356" s="11" t="s">
        <v>1320</v>
      </c>
      <c r="E356">
        <v>4.5999999999999996</v>
      </c>
      <c r="F356" s="11" t="s">
        <v>1321</v>
      </c>
      <c r="G356" t="s">
        <v>1322</v>
      </c>
      <c r="H356" t="s">
        <v>1322</v>
      </c>
      <c r="I356" t="s">
        <v>269</v>
      </c>
      <c r="J356">
        <v>2002</v>
      </c>
      <c r="K356" t="s">
        <v>270</v>
      </c>
      <c r="L356" t="s">
        <v>257</v>
      </c>
      <c r="M356" t="s">
        <v>251</v>
      </c>
      <c r="N356" t="s">
        <v>241</v>
      </c>
      <c r="O356">
        <v>-1</v>
      </c>
    </row>
    <row r="357" spans="1:15" ht="17" customHeight="1" x14ac:dyDescent="0.2">
      <c r="A357">
        <v>355</v>
      </c>
      <c r="B357" t="s">
        <v>962</v>
      </c>
      <c r="C357" t="s">
        <v>1295</v>
      </c>
      <c r="D357" s="11" t="s">
        <v>963</v>
      </c>
      <c r="E357">
        <v>5</v>
      </c>
      <c r="F357" s="11" t="s">
        <v>964</v>
      </c>
      <c r="G357" t="s">
        <v>702</v>
      </c>
      <c r="H357" t="s">
        <v>965</v>
      </c>
      <c r="I357" t="s">
        <v>334</v>
      </c>
      <c r="J357">
        <v>2011</v>
      </c>
      <c r="K357" t="s">
        <v>270</v>
      </c>
      <c r="L357" t="s">
        <v>309</v>
      </c>
      <c r="M357" t="s">
        <v>277</v>
      </c>
      <c r="N357" t="s">
        <v>429</v>
      </c>
      <c r="O357">
        <v>-1</v>
      </c>
    </row>
    <row r="358" spans="1:15" ht="17" customHeight="1" x14ac:dyDescent="0.2">
      <c r="A358">
        <v>356</v>
      </c>
      <c r="B358" t="s">
        <v>435</v>
      </c>
      <c r="C358" t="s">
        <v>1295</v>
      </c>
      <c r="D358" s="11" t="s">
        <v>1323</v>
      </c>
      <c r="E358">
        <v>3.9</v>
      </c>
      <c r="F358" s="11" t="s">
        <v>1324</v>
      </c>
      <c r="G358" t="s">
        <v>396</v>
      </c>
      <c r="H358" t="s">
        <v>480</v>
      </c>
      <c r="I358" t="s">
        <v>269</v>
      </c>
      <c r="J358">
        <v>2012</v>
      </c>
      <c r="K358" t="s">
        <v>249</v>
      </c>
      <c r="L358" t="s">
        <v>257</v>
      </c>
      <c r="M358" t="s">
        <v>251</v>
      </c>
      <c r="N358" t="s">
        <v>429</v>
      </c>
      <c r="O358">
        <v>-1</v>
      </c>
    </row>
    <row r="359" spans="1:15" ht="17" hidden="1" customHeight="1" x14ac:dyDescent="0.2">
      <c r="A359">
        <v>357</v>
      </c>
      <c r="B359" t="s">
        <v>243</v>
      </c>
      <c r="C359" t="s">
        <v>1295</v>
      </c>
      <c r="D359" s="11" t="s">
        <v>1325</v>
      </c>
      <c r="E359">
        <v>-1</v>
      </c>
      <c r="F359" t="s">
        <v>1326</v>
      </c>
      <c r="G359" t="s">
        <v>360</v>
      </c>
      <c r="H359">
        <v>-1</v>
      </c>
      <c r="I359">
        <v>-1</v>
      </c>
      <c r="J359">
        <v>-1</v>
      </c>
      <c r="K359">
        <v>-1</v>
      </c>
      <c r="L359">
        <v>-1</v>
      </c>
      <c r="M359">
        <v>-1</v>
      </c>
      <c r="N359">
        <v>-1</v>
      </c>
      <c r="O359">
        <v>-1</v>
      </c>
    </row>
    <row r="360" spans="1:15" ht="17" hidden="1" customHeight="1" x14ac:dyDescent="0.2">
      <c r="A360">
        <v>358</v>
      </c>
      <c r="B360" t="s">
        <v>243</v>
      </c>
      <c r="C360" t="s">
        <v>1295</v>
      </c>
      <c r="D360" s="11" t="s">
        <v>1325</v>
      </c>
      <c r="E360">
        <v>-1</v>
      </c>
      <c r="F360" t="s">
        <v>1326</v>
      </c>
      <c r="G360" t="s">
        <v>360</v>
      </c>
      <c r="H360">
        <v>-1</v>
      </c>
      <c r="I360">
        <v>-1</v>
      </c>
      <c r="J360">
        <v>-1</v>
      </c>
      <c r="K360">
        <v>-1</v>
      </c>
      <c r="L360">
        <v>-1</v>
      </c>
      <c r="M360">
        <v>-1</v>
      </c>
      <c r="N360">
        <v>-1</v>
      </c>
      <c r="O360">
        <v>-1</v>
      </c>
    </row>
    <row r="361" spans="1:15" ht="17" hidden="1" customHeight="1" x14ac:dyDescent="0.2">
      <c r="A361">
        <v>359</v>
      </c>
      <c r="B361" t="s">
        <v>243</v>
      </c>
      <c r="C361" t="s">
        <v>1295</v>
      </c>
      <c r="D361" s="11" t="s">
        <v>1325</v>
      </c>
      <c r="E361">
        <v>-1</v>
      </c>
      <c r="F361" t="s">
        <v>1326</v>
      </c>
      <c r="G361" t="s">
        <v>360</v>
      </c>
      <c r="H361">
        <v>-1</v>
      </c>
      <c r="I361">
        <v>-1</v>
      </c>
      <c r="J361">
        <v>-1</v>
      </c>
      <c r="K361">
        <v>-1</v>
      </c>
      <c r="L361">
        <v>-1</v>
      </c>
      <c r="M361">
        <v>-1</v>
      </c>
      <c r="N361">
        <v>-1</v>
      </c>
      <c r="O361">
        <v>-1</v>
      </c>
    </row>
    <row r="362" spans="1:15" ht="17" hidden="1" customHeight="1" x14ac:dyDescent="0.2">
      <c r="A362">
        <v>360</v>
      </c>
      <c r="B362" t="s">
        <v>243</v>
      </c>
      <c r="C362" t="s">
        <v>1295</v>
      </c>
      <c r="D362" s="11" t="s">
        <v>1325</v>
      </c>
      <c r="E362">
        <v>-1</v>
      </c>
      <c r="F362" t="s">
        <v>1326</v>
      </c>
      <c r="G362" t="s">
        <v>360</v>
      </c>
      <c r="H362">
        <v>-1</v>
      </c>
      <c r="I362">
        <v>-1</v>
      </c>
      <c r="J362">
        <v>-1</v>
      </c>
      <c r="K362">
        <v>-1</v>
      </c>
      <c r="L362">
        <v>-1</v>
      </c>
      <c r="M362">
        <v>-1</v>
      </c>
      <c r="N362">
        <v>-1</v>
      </c>
      <c r="O362">
        <v>-1</v>
      </c>
    </row>
    <row r="363" spans="1:15" ht="17" hidden="1" customHeight="1" x14ac:dyDescent="0.2">
      <c r="A363">
        <v>361</v>
      </c>
      <c r="B363" t="s">
        <v>243</v>
      </c>
      <c r="C363" t="s">
        <v>1295</v>
      </c>
      <c r="D363" s="11" t="s">
        <v>1325</v>
      </c>
      <c r="E363">
        <v>-1</v>
      </c>
      <c r="F363" t="s">
        <v>1326</v>
      </c>
      <c r="G363" t="s">
        <v>360</v>
      </c>
      <c r="H363">
        <v>-1</v>
      </c>
      <c r="I363">
        <v>-1</v>
      </c>
      <c r="J363">
        <v>-1</v>
      </c>
      <c r="K363">
        <v>-1</v>
      </c>
      <c r="L363">
        <v>-1</v>
      </c>
      <c r="M363">
        <v>-1</v>
      </c>
      <c r="N363">
        <v>-1</v>
      </c>
      <c r="O363">
        <v>-1</v>
      </c>
    </row>
    <row r="364" spans="1:15" ht="17" hidden="1" customHeight="1" x14ac:dyDescent="0.2">
      <c r="A364">
        <v>362</v>
      </c>
      <c r="B364" t="s">
        <v>243</v>
      </c>
      <c r="C364" t="s">
        <v>1295</v>
      </c>
      <c r="D364" s="11" t="s">
        <v>1325</v>
      </c>
      <c r="E364">
        <v>-1</v>
      </c>
      <c r="F364" t="s">
        <v>1326</v>
      </c>
      <c r="G364" t="s">
        <v>360</v>
      </c>
      <c r="H364">
        <v>-1</v>
      </c>
      <c r="I364">
        <v>-1</v>
      </c>
      <c r="J364">
        <v>-1</v>
      </c>
      <c r="K364">
        <v>-1</v>
      </c>
      <c r="L364">
        <v>-1</v>
      </c>
      <c r="M364">
        <v>-1</v>
      </c>
      <c r="N364">
        <v>-1</v>
      </c>
      <c r="O364">
        <v>-1</v>
      </c>
    </row>
    <row r="365" spans="1:15" ht="17" customHeight="1" x14ac:dyDescent="0.2">
      <c r="A365">
        <v>363</v>
      </c>
      <c r="B365" t="s">
        <v>457</v>
      </c>
      <c r="C365" t="s">
        <v>1295</v>
      </c>
      <c r="D365" s="11" t="s">
        <v>969</v>
      </c>
      <c r="E365">
        <v>3.5</v>
      </c>
      <c r="F365" s="11" t="s">
        <v>689</v>
      </c>
      <c r="G365" t="s">
        <v>247</v>
      </c>
      <c r="H365" t="s">
        <v>690</v>
      </c>
      <c r="I365" t="s">
        <v>248</v>
      </c>
      <c r="J365">
        <v>-1</v>
      </c>
      <c r="K365" t="s">
        <v>249</v>
      </c>
      <c r="L365" t="s">
        <v>392</v>
      </c>
      <c r="M365" t="s">
        <v>392</v>
      </c>
      <c r="N365" t="s">
        <v>296</v>
      </c>
      <c r="O365">
        <v>-1</v>
      </c>
    </row>
    <row r="366" spans="1:15" ht="17" customHeight="1" x14ac:dyDescent="0.2">
      <c r="A366">
        <v>364</v>
      </c>
      <c r="B366" t="s">
        <v>243</v>
      </c>
      <c r="C366" t="s">
        <v>1327</v>
      </c>
      <c r="D366" s="11" t="s">
        <v>465</v>
      </c>
      <c r="E366">
        <v>4.3</v>
      </c>
      <c r="F366" s="11" t="s">
        <v>466</v>
      </c>
      <c r="G366" t="s">
        <v>281</v>
      </c>
      <c r="H366" t="s">
        <v>281</v>
      </c>
      <c r="I366" t="s">
        <v>324</v>
      </c>
      <c r="J366">
        <v>1999</v>
      </c>
      <c r="K366" t="s">
        <v>270</v>
      </c>
      <c r="L366" t="s">
        <v>301</v>
      </c>
      <c r="M366" t="s">
        <v>277</v>
      </c>
      <c r="N366" t="s">
        <v>241</v>
      </c>
      <c r="O366">
        <v>-1</v>
      </c>
    </row>
    <row r="367" spans="1:15" ht="17" customHeight="1" x14ac:dyDescent="0.2">
      <c r="A367">
        <v>365</v>
      </c>
      <c r="B367" t="s">
        <v>243</v>
      </c>
      <c r="C367" t="s">
        <v>1327</v>
      </c>
      <c r="D367" s="11" t="s">
        <v>469</v>
      </c>
      <c r="E367">
        <v>3.7</v>
      </c>
      <c r="F367" s="11" t="s">
        <v>470</v>
      </c>
      <c r="G367" t="s">
        <v>281</v>
      </c>
      <c r="H367" t="s">
        <v>471</v>
      </c>
      <c r="I367" t="s">
        <v>283</v>
      </c>
      <c r="J367">
        <v>1781</v>
      </c>
      <c r="K367" t="s">
        <v>249</v>
      </c>
      <c r="L367" t="s">
        <v>284</v>
      </c>
      <c r="M367" t="s">
        <v>284</v>
      </c>
      <c r="N367" t="s">
        <v>285</v>
      </c>
      <c r="O367" t="s">
        <v>472</v>
      </c>
    </row>
    <row r="368" spans="1:15" ht="17" customHeight="1" x14ac:dyDescent="0.2">
      <c r="A368">
        <v>366</v>
      </c>
      <c r="B368" t="s">
        <v>243</v>
      </c>
      <c r="C368" t="s">
        <v>1327</v>
      </c>
      <c r="D368" s="11" t="s">
        <v>1328</v>
      </c>
      <c r="E368">
        <v>3.5</v>
      </c>
      <c r="F368" s="11" t="s">
        <v>689</v>
      </c>
      <c r="G368" t="s">
        <v>247</v>
      </c>
      <c r="H368" t="s">
        <v>690</v>
      </c>
      <c r="I368" t="s">
        <v>248</v>
      </c>
      <c r="J368">
        <v>-1</v>
      </c>
      <c r="K368" t="s">
        <v>249</v>
      </c>
      <c r="L368" t="s">
        <v>392</v>
      </c>
      <c r="M368" t="s">
        <v>392</v>
      </c>
      <c r="N368" t="s">
        <v>296</v>
      </c>
      <c r="O368">
        <v>-1</v>
      </c>
    </row>
    <row r="369" spans="1:15" ht="17" customHeight="1" x14ac:dyDescent="0.2">
      <c r="A369">
        <v>367</v>
      </c>
      <c r="B369" t="s">
        <v>974</v>
      </c>
      <c r="C369" t="s">
        <v>1327</v>
      </c>
      <c r="D369" s="11" t="s">
        <v>975</v>
      </c>
      <c r="E369">
        <v>3.9</v>
      </c>
      <c r="F369" s="11" t="s">
        <v>976</v>
      </c>
      <c r="G369" t="s">
        <v>977</v>
      </c>
      <c r="H369" t="s">
        <v>978</v>
      </c>
      <c r="I369" t="s">
        <v>237</v>
      </c>
      <c r="J369">
        <v>1947</v>
      </c>
      <c r="K369" t="s">
        <v>238</v>
      </c>
      <c r="L369" t="s">
        <v>250</v>
      </c>
      <c r="M369" t="s">
        <v>251</v>
      </c>
      <c r="N369" t="s">
        <v>318</v>
      </c>
      <c r="O369" t="s">
        <v>979</v>
      </c>
    </row>
    <row r="370" spans="1:15" ht="17" customHeight="1" x14ac:dyDescent="0.2">
      <c r="A370">
        <v>368</v>
      </c>
      <c r="B370" t="s">
        <v>243</v>
      </c>
      <c r="C370" t="s">
        <v>1327</v>
      </c>
      <c r="D370" s="11" t="s">
        <v>1329</v>
      </c>
      <c r="E370">
        <v>4.7</v>
      </c>
      <c r="F370" s="11" t="s">
        <v>1330</v>
      </c>
      <c r="G370" t="s">
        <v>1331</v>
      </c>
      <c r="H370" t="s">
        <v>1332</v>
      </c>
      <c r="I370" t="s">
        <v>269</v>
      </c>
      <c r="J370">
        <v>2008</v>
      </c>
      <c r="K370" t="s">
        <v>270</v>
      </c>
      <c r="L370" t="s">
        <v>257</v>
      </c>
      <c r="M370" t="s">
        <v>251</v>
      </c>
      <c r="N370" t="s">
        <v>241</v>
      </c>
      <c r="O370">
        <v>-1</v>
      </c>
    </row>
    <row r="371" spans="1:15" ht="17" customHeight="1" x14ac:dyDescent="0.2">
      <c r="A371">
        <v>369</v>
      </c>
      <c r="B371" t="s">
        <v>973</v>
      </c>
      <c r="C371" t="s">
        <v>1327</v>
      </c>
      <c r="D371" s="11" t="s">
        <v>611</v>
      </c>
      <c r="E371">
        <v>4.8</v>
      </c>
      <c r="F371" s="11" t="s">
        <v>459</v>
      </c>
      <c r="G371" t="s">
        <v>255</v>
      </c>
      <c r="H371" t="s">
        <v>255</v>
      </c>
      <c r="I371" t="s">
        <v>324</v>
      </c>
      <c r="J371">
        <v>2012</v>
      </c>
      <c r="K371" t="s">
        <v>270</v>
      </c>
      <c r="L371" t="s">
        <v>276</v>
      </c>
      <c r="M371" t="s">
        <v>277</v>
      </c>
      <c r="N371" t="s">
        <v>241</v>
      </c>
      <c r="O371">
        <v>-1</v>
      </c>
    </row>
    <row r="372" spans="1:15" ht="17" customHeight="1" x14ac:dyDescent="0.2">
      <c r="A372">
        <v>370</v>
      </c>
      <c r="B372" t="s">
        <v>980</v>
      </c>
      <c r="C372" t="s">
        <v>1327</v>
      </c>
      <c r="D372" s="11" t="s">
        <v>981</v>
      </c>
      <c r="E372">
        <v>4</v>
      </c>
      <c r="F372" s="11" t="s">
        <v>582</v>
      </c>
      <c r="G372" t="s">
        <v>583</v>
      </c>
      <c r="H372" t="s">
        <v>584</v>
      </c>
      <c r="I372" t="s">
        <v>283</v>
      </c>
      <c r="J372">
        <v>1913</v>
      </c>
      <c r="K372" t="s">
        <v>249</v>
      </c>
      <c r="L372" t="s">
        <v>284</v>
      </c>
      <c r="M372" t="s">
        <v>284</v>
      </c>
      <c r="N372" t="s">
        <v>285</v>
      </c>
      <c r="O372" t="s">
        <v>585</v>
      </c>
    </row>
    <row r="373" spans="1:15" ht="17" customHeight="1" x14ac:dyDescent="0.2">
      <c r="A373">
        <v>371</v>
      </c>
      <c r="B373" t="s">
        <v>243</v>
      </c>
      <c r="C373" t="s">
        <v>1327</v>
      </c>
      <c r="D373" t="s">
        <v>1333</v>
      </c>
      <c r="E373">
        <v>4.4000000000000004</v>
      </c>
      <c r="F373" s="11" t="s">
        <v>1334</v>
      </c>
      <c r="G373" t="s">
        <v>1335</v>
      </c>
      <c r="H373" t="s">
        <v>1336</v>
      </c>
      <c r="I373" t="s">
        <v>269</v>
      </c>
      <c r="J373">
        <v>-1</v>
      </c>
      <c r="K373" t="s">
        <v>270</v>
      </c>
      <c r="L373">
        <v>-1</v>
      </c>
      <c r="M373">
        <v>-1</v>
      </c>
      <c r="N373" t="s">
        <v>241</v>
      </c>
      <c r="O373">
        <v>-1</v>
      </c>
    </row>
    <row r="374" spans="1:15" ht="17" customHeight="1" x14ac:dyDescent="0.2">
      <c r="A374">
        <v>372</v>
      </c>
      <c r="B374" t="s">
        <v>243</v>
      </c>
      <c r="C374" t="s">
        <v>1327</v>
      </c>
      <c r="D374" s="11" t="s">
        <v>1337</v>
      </c>
      <c r="E374">
        <v>3.2</v>
      </c>
      <c r="F374" s="11" t="s">
        <v>1338</v>
      </c>
      <c r="G374" t="s">
        <v>1339</v>
      </c>
      <c r="H374" t="s">
        <v>246</v>
      </c>
      <c r="I374" t="s">
        <v>283</v>
      </c>
      <c r="J374">
        <v>2018</v>
      </c>
      <c r="K374" t="s">
        <v>249</v>
      </c>
      <c r="L374" t="s">
        <v>392</v>
      </c>
      <c r="M374" t="s">
        <v>392</v>
      </c>
      <c r="N374" t="s">
        <v>241</v>
      </c>
      <c r="O374">
        <v>-1</v>
      </c>
    </row>
    <row r="375" spans="1:15" ht="17" customHeight="1" x14ac:dyDescent="0.2">
      <c r="A375">
        <v>373</v>
      </c>
      <c r="B375" t="s">
        <v>243</v>
      </c>
      <c r="C375" t="s">
        <v>1327</v>
      </c>
      <c r="D375" s="11" t="s">
        <v>1340</v>
      </c>
      <c r="E375">
        <v>4.5</v>
      </c>
      <c r="F375" s="11" t="s">
        <v>1341</v>
      </c>
      <c r="G375" t="s">
        <v>328</v>
      </c>
      <c r="H375" t="s">
        <v>1342</v>
      </c>
      <c r="I375" t="s">
        <v>334</v>
      </c>
      <c r="J375">
        <v>1980</v>
      </c>
      <c r="K375" t="s">
        <v>270</v>
      </c>
      <c r="L375" t="s">
        <v>503</v>
      </c>
      <c r="M375" t="s">
        <v>251</v>
      </c>
      <c r="N375" t="s">
        <v>241</v>
      </c>
      <c r="O375" t="s">
        <v>1343</v>
      </c>
    </row>
    <row r="376" spans="1:15" ht="17" customHeight="1" x14ac:dyDescent="0.2">
      <c r="A376">
        <v>374</v>
      </c>
      <c r="B376" t="s">
        <v>1344</v>
      </c>
      <c r="C376" t="s">
        <v>1327</v>
      </c>
      <c r="D376" s="11" t="s">
        <v>1345</v>
      </c>
      <c r="E376">
        <v>3.5</v>
      </c>
      <c r="F376" s="11" t="s">
        <v>1346</v>
      </c>
      <c r="G376" t="s">
        <v>410</v>
      </c>
      <c r="H376" t="s">
        <v>410</v>
      </c>
      <c r="I376" t="s">
        <v>324</v>
      </c>
      <c r="J376">
        <v>2003</v>
      </c>
      <c r="K376" t="s">
        <v>238</v>
      </c>
      <c r="L376" t="s">
        <v>250</v>
      </c>
      <c r="M376" t="s">
        <v>251</v>
      </c>
      <c r="N376" t="s">
        <v>258</v>
      </c>
      <c r="O376">
        <v>-1</v>
      </c>
    </row>
    <row r="377" spans="1:15" ht="17" customHeight="1" x14ac:dyDescent="0.2">
      <c r="A377">
        <v>375</v>
      </c>
      <c r="B377" t="s">
        <v>243</v>
      </c>
      <c r="C377" t="s">
        <v>1327</v>
      </c>
      <c r="D377" t="s">
        <v>1347</v>
      </c>
      <c r="E377">
        <v>4.4000000000000004</v>
      </c>
      <c r="F377" s="11" t="s">
        <v>1348</v>
      </c>
      <c r="G377" t="s">
        <v>347</v>
      </c>
      <c r="H377" t="s">
        <v>1349</v>
      </c>
      <c r="I377" t="s">
        <v>237</v>
      </c>
      <c r="J377">
        <v>1989</v>
      </c>
      <c r="K377" t="s">
        <v>270</v>
      </c>
      <c r="L377" t="s">
        <v>503</v>
      </c>
      <c r="M377" t="s">
        <v>251</v>
      </c>
      <c r="N377" t="s">
        <v>258</v>
      </c>
      <c r="O377" t="s">
        <v>1350</v>
      </c>
    </row>
    <row r="378" spans="1:15" ht="17" customHeight="1" x14ac:dyDescent="0.2">
      <c r="A378">
        <v>376</v>
      </c>
      <c r="B378" t="s">
        <v>243</v>
      </c>
      <c r="C378" t="s">
        <v>1327</v>
      </c>
      <c r="D378" s="11" t="s">
        <v>1351</v>
      </c>
      <c r="E378">
        <v>3.1</v>
      </c>
      <c r="F378" s="11" t="s">
        <v>1352</v>
      </c>
      <c r="G378" t="s">
        <v>728</v>
      </c>
      <c r="H378" t="s">
        <v>1086</v>
      </c>
      <c r="I378" t="s">
        <v>334</v>
      </c>
      <c r="J378">
        <v>2001</v>
      </c>
      <c r="K378" t="s">
        <v>270</v>
      </c>
      <c r="L378" t="s">
        <v>503</v>
      </c>
      <c r="M378" t="s">
        <v>251</v>
      </c>
      <c r="N378" t="s">
        <v>429</v>
      </c>
      <c r="O378">
        <v>-1</v>
      </c>
    </row>
    <row r="379" spans="1:15" ht="17" customHeight="1" x14ac:dyDescent="0.2">
      <c r="A379">
        <v>377</v>
      </c>
      <c r="B379" t="s">
        <v>1353</v>
      </c>
      <c r="C379" t="s">
        <v>1327</v>
      </c>
      <c r="D379" s="11" t="s">
        <v>1354</v>
      </c>
      <c r="E379">
        <v>3.5</v>
      </c>
      <c r="F379" s="11" t="s">
        <v>1355</v>
      </c>
      <c r="G379" t="s">
        <v>637</v>
      </c>
      <c r="H379" t="s">
        <v>637</v>
      </c>
      <c r="I379" t="s">
        <v>324</v>
      </c>
      <c r="J379">
        <v>2011</v>
      </c>
      <c r="K379" t="s">
        <v>270</v>
      </c>
      <c r="L379" t="s">
        <v>1356</v>
      </c>
      <c r="M379" t="s">
        <v>1185</v>
      </c>
      <c r="N379" t="s">
        <v>241</v>
      </c>
      <c r="O379">
        <v>-1</v>
      </c>
    </row>
    <row r="380" spans="1:15" ht="17" customHeight="1" x14ac:dyDescent="0.2">
      <c r="A380">
        <v>378</v>
      </c>
      <c r="B380" t="s">
        <v>243</v>
      </c>
      <c r="C380" t="s">
        <v>1327</v>
      </c>
      <c r="D380" t="s">
        <v>1357</v>
      </c>
      <c r="E380">
        <v>3.8</v>
      </c>
      <c r="F380" s="11" t="s">
        <v>1358</v>
      </c>
      <c r="G380" t="s">
        <v>1331</v>
      </c>
      <c r="H380" t="s">
        <v>1359</v>
      </c>
      <c r="I380" t="s">
        <v>237</v>
      </c>
      <c r="J380">
        <v>1999</v>
      </c>
      <c r="K380" t="s">
        <v>270</v>
      </c>
      <c r="L380" t="s">
        <v>309</v>
      </c>
      <c r="M380" t="s">
        <v>277</v>
      </c>
      <c r="N380" t="s">
        <v>411</v>
      </c>
      <c r="O380">
        <v>-1</v>
      </c>
    </row>
    <row r="381" spans="1:15" ht="17" customHeight="1" x14ac:dyDescent="0.2">
      <c r="A381">
        <v>379</v>
      </c>
      <c r="B381" t="s">
        <v>243</v>
      </c>
      <c r="C381" t="s">
        <v>1327</v>
      </c>
      <c r="D381" s="11" t="s">
        <v>1360</v>
      </c>
      <c r="E381">
        <v>3.7</v>
      </c>
      <c r="F381" s="11" t="s">
        <v>1361</v>
      </c>
      <c r="G381" t="s">
        <v>395</v>
      </c>
      <c r="H381" t="s">
        <v>1253</v>
      </c>
      <c r="I381" t="s">
        <v>248</v>
      </c>
      <c r="J381">
        <v>1908</v>
      </c>
      <c r="K381" t="s">
        <v>518</v>
      </c>
      <c r="L381" t="s">
        <v>316</v>
      </c>
      <c r="M381" t="s">
        <v>317</v>
      </c>
      <c r="N381" t="s">
        <v>241</v>
      </c>
      <c r="O381" t="s">
        <v>1362</v>
      </c>
    </row>
    <row r="382" spans="1:15" ht="17" customHeight="1" x14ac:dyDescent="0.2">
      <c r="A382">
        <v>380</v>
      </c>
      <c r="B382" t="s">
        <v>986</v>
      </c>
      <c r="C382" t="s">
        <v>1327</v>
      </c>
      <c r="D382" s="11" t="s">
        <v>987</v>
      </c>
      <c r="E382">
        <v>3.5</v>
      </c>
      <c r="F382" s="11" t="s">
        <v>988</v>
      </c>
      <c r="G382" t="s">
        <v>989</v>
      </c>
      <c r="H382" t="s">
        <v>989</v>
      </c>
      <c r="I382" t="s">
        <v>263</v>
      </c>
      <c r="J382">
        <v>1996</v>
      </c>
      <c r="K382" t="s">
        <v>238</v>
      </c>
      <c r="L382" t="s">
        <v>356</v>
      </c>
      <c r="M382" t="s">
        <v>357</v>
      </c>
      <c r="N382" t="s">
        <v>318</v>
      </c>
      <c r="O382">
        <v>-1</v>
      </c>
    </row>
    <row r="383" spans="1:15" ht="17" customHeight="1" x14ac:dyDescent="0.2">
      <c r="A383">
        <v>381</v>
      </c>
      <c r="B383" t="s">
        <v>990</v>
      </c>
      <c r="C383" t="s">
        <v>1327</v>
      </c>
      <c r="D383" s="11" t="s">
        <v>991</v>
      </c>
      <c r="E383">
        <v>3.7</v>
      </c>
      <c r="F383" s="11" t="s">
        <v>887</v>
      </c>
      <c r="G383" t="s">
        <v>255</v>
      </c>
      <c r="H383" t="s">
        <v>888</v>
      </c>
      <c r="I383" t="s">
        <v>248</v>
      </c>
      <c r="J383">
        <v>1851</v>
      </c>
      <c r="K383" t="s">
        <v>270</v>
      </c>
      <c r="L383" t="s">
        <v>239</v>
      </c>
      <c r="M383" t="s">
        <v>240</v>
      </c>
      <c r="N383" t="s">
        <v>285</v>
      </c>
      <c r="O383">
        <v>-1</v>
      </c>
    </row>
    <row r="384" spans="1:15" ht="17" customHeight="1" x14ac:dyDescent="0.2">
      <c r="A384">
        <v>382</v>
      </c>
      <c r="B384" t="s">
        <v>1363</v>
      </c>
      <c r="C384" t="s">
        <v>1327</v>
      </c>
      <c r="D384" t="s">
        <v>1364</v>
      </c>
      <c r="E384">
        <v>5</v>
      </c>
      <c r="F384" s="11" t="s">
        <v>1365</v>
      </c>
      <c r="G384" t="s">
        <v>255</v>
      </c>
      <c r="H384" t="s">
        <v>599</v>
      </c>
      <c r="I384" t="s">
        <v>334</v>
      </c>
      <c r="J384">
        <v>2003</v>
      </c>
      <c r="K384" t="s">
        <v>1366</v>
      </c>
      <c r="L384" t="s">
        <v>276</v>
      </c>
      <c r="M384" t="s">
        <v>277</v>
      </c>
      <c r="N384" t="s">
        <v>241</v>
      </c>
      <c r="O384">
        <v>-1</v>
      </c>
    </row>
    <row r="385" spans="1:15" ht="17" customHeight="1" x14ac:dyDescent="0.2">
      <c r="A385">
        <v>383</v>
      </c>
      <c r="B385" t="s">
        <v>1367</v>
      </c>
      <c r="C385" t="s">
        <v>1327</v>
      </c>
      <c r="D385" s="11" t="s">
        <v>1368</v>
      </c>
      <c r="E385">
        <v>4</v>
      </c>
      <c r="F385" s="11" t="s">
        <v>1369</v>
      </c>
      <c r="G385" t="s">
        <v>574</v>
      </c>
      <c r="H385" t="s">
        <v>574</v>
      </c>
      <c r="I385" t="s">
        <v>283</v>
      </c>
      <c r="J385">
        <v>1853</v>
      </c>
      <c r="K385" t="s">
        <v>249</v>
      </c>
      <c r="L385" t="s">
        <v>239</v>
      </c>
      <c r="M385" t="s">
        <v>240</v>
      </c>
      <c r="N385" t="s">
        <v>285</v>
      </c>
      <c r="O385">
        <v>-1</v>
      </c>
    </row>
    <row r="386" spans="1:15" ht="17" customHeight="1" x14ac:dyDescent="0.2">
      <c r="A386">
        <v>384</v>
      </c>
      <c r="B386" t="s">
        <v>1370</v>
      </c>
      <c r="C386" t="s">
        <v>1327</v>
      </c>
      <c r="D386" s="11" t="s">
        <v>1371</v>
      </c>
      <c r="E386">
        <v>3.6</v>
      </c>
      <c r="F386" s="11" t="s">
        <v>1372</v>
      </c>
      <c r="G386" t="s">
        <v>360</v>
      </c>
      <c r="H386" t="s">
        <v>360</v>
      </c>
      <c r="I386" t="s">
        <v>237</v>
      </c>
      <c r="J386">
        <v>2011</v>
      </c>
      <c r="K386" t="s">
        <v>518</v>
      </c>
      <c r="L386" t="s">
        <v>340</v>
      </c>
      <c r="M386" t="s">
        <v>277</v>
      </c>
      <c r="N386" t="s">
        <v>241</v>
      </c>
      <c r="O386">
        <v>-1</v>
      </c>
    </row>
    <row r="387" spans="1:15" ht="17" customHeight="1" x14ac:dyDescent="0.2">
      <c r="A387">
        <v>385</v>
      </c>
      <c r="B387" t="s">
        <v>457</v>
      </c>
      <c r="C387" t="s">
        <v>1373</v>
      </c>
      <c r="D387" s="11" t="s">
        <v>458</v>
      </c>
      <c r="E387">
        <v>4.8</v>
      </c>
      <c r="F387" s="11" t="s">
        <v>459</v>
      </c>
      <c r="G387" t="s">
        <v>255</v>
      </c>
      <c r="H387" t="s">
        <v>255</v>
      </c>
      <c r="I387" t="s">
        <v>324</v>
      </c>
      <c r="J387">
        <v>2012</v>
      </c>
      <c r="K387" t="s">
        <v>270</v>
      </c>
      <c r="L387" t="s">
        <v>276</v>
      </c>
      <c r="M387" t="s">
        <v>277</v>
      </c>
      <c r="N387" t="s">
        <v>241</v>
      </c>
      <c r="O387">
        <v>-1</v>
      </c>
    </row>
    <row r="388" spans="1:15" ht="17" customHeight="1" x14ac:dyDescent="0.2">
      <c r="A388">
        <v>386</v>
      </c>
      <c r="B388" t="s">
        <v>1374</v>
      </c>
      <c r="C388" t="s">
        <v>1373</v>
      </c>
      <c r="D388" s="11" t="s">
        <v>1375</v>
      </c>
      <c r="E388">
        <v>3.8</v>
      </c>
      <c r="F388" s="11" t="s">
        <v>636</v>
      </c>
      <c r="G388" t="s">
        <v>637</v>
      </c>
      <c r="H388" t="s">
        <v>637</v>
      </c>
      <c r="I388" t="s">
        <v>269</v>
      </c>
      <c r="J388">
        <v>2009</v>
      </c>
      <c r="K388" t="s">
        <v>270</v>
      </c>
      <c r="L388" t="s">
        <v>271</v>
      </c>
      <c r="M388" t="s">
        <v>251</v>
      </c>
      <c r="N388" t="s">
        <v>377</v>
      </c>
      <c r="O388" t="s">
        <v>638</v>
      </c>
    </row>
    <row r="389" spans="1:15" ht="17" customHeight="1" x14ac:dyDescent="0.2">
      <c r="A389">
        <v>387</v>
      </c>
      <c r="B389" t="s">
        <v>1376</v>
      </c>
      <c r="C389" t="s">
        <v>1373</v>
      </c>
      <c r="D389" s="11" t="s">
        <v>1377</v>
      </c>
      <c r="E389">
        <v>3.6</v>
      </c>
      <c r="F389" s="11" t="s">
        <v>1378</v>
      </c>
      <c r="G389" t="s">
        <v>281</v>
      </c>
      <c r="H389" t="s">
        <v>281</v>
      </c>
      <c r="I389" t="s">
        <v>248</v>
      </c>
      <c r="J389">
        <v>1978</v>
      </c>
      <c r="K389" t="s">
        <v>249</v>
      </c>
      <c r="L389" t="s">
        <v>284</v>
      </c>
      <c r="M389" t="s">
        <v>284</v>
      </c>
      <c r="N389" t="s">
        <v>285</v>
      </c>
      <c r="O389">
        <v>-1</v>
      </c>
    </row>
    <row r="390" spans="1:15" ht="17" hidden="1" customHeight="1" x14ac:dyDescent="0.2">
      <c r="A390">
        <v>388</v>
      </c>
      <c r="B390" t="s">
        <v>243</v>
      </c>
      <c r="C390" t="s">
        <v>1373</v>
      </c>
      <c r="D390" s="11" t="s">
        <v>1379</v>
      </c>
      <c r="E390">
        <v>-1</v>
      </c>
      <c r="F390" t="s">
        <v>1380</v>
      </c>
      <c r="G390" t="s">
        <v>360</v>
      </c>
      <c r="H390">
        <v>-1</v>
      </c>
      <c r="I390">
        <v>-1</v>
      </c>
      <c r="J390">
        <v>-1</v>
      </c>
      <c r="K390">
        <v>-1</v>
      </c>
      <c r="L390">
        <v>-1</v>
      </c>
      <c r="M390">
        <v>-1</v>
      </c>
      <c r="N390">
        <v>-1</v>
      </c>
      <c r="O390">
        <v>-1</v>
      </c>
    </row>
    <row r="391" spans="1:15" ht="17" hidden="1" customHeight="1" x14ac:dyDescent="0.2">
      <c r="A391">
        <v>389</v>
      </c>
      <c r="B391" t="s">
        <v>243</v>
      </c>
      <c r="C391" t="s">
        <v>1373</v>
      </c>
      <c r="D391" s="11" t="s">
        <v>1379</v>
      </c>
      <c r="E391">
        <v>-1</v>
      </c>
      <c r="F391" t="s">
        <v>1380</v>
      </c>
      <c r="G391" t="s">
        <v>360</v>
      </c>
      <c r="H391">
        <v>-1</v>
      </c>
      <c r="I391">
        <v>-1</v>
      </c>
      <c r="J391">
        <v>-1</v>
      </c>
      <c r="K391">
        <v>-1</v>
      </c>
      <c r="L391">
        <v>-1</v>
      </c>
      <c r="M391">
        <v>-1</v>
      </c>
      <c r="N391">
        <v>-1</v>
      </c>
      <c r="O391">
        <v>-1</v>
      </c>
    </row>
    <row r="392" spans="1:15" ht="17" customHeight="1" x14ac:dyDescent="0.2">
      <c r="A392">
        <v>390</v>
      </c>
      <c r="B392" t="s">
        <v>992</v>
      </c>
      <c r="C392" t="s">
        <v>1373</v>
      </c>
      <c r="D392" s="11" t="s">
        <v>993</v>
      </c>
      <c r="E392">
        <v>3.3</v>
      </c>
      <c r="F392" s="11" t="s">
        <v>532</v>
      </c>
      <c r="G392" t="s">
        <v>545</v>
      </c>
      <c r="H392" t="s">
        <v>300</v>
      </c>
      <c r="I392" t="s">
        <v>263</v>
      </c>
      <c r="J392">
        <v>2015</v>
      </c>
      <c r="K392" t="s">
        <v>270</v>
      </c>
      <c r="L392" t="s">
        <v>284</v>
      </c>
      <c r="M392" t="s">
        <v>284</v>
      </c>
      <c r="N392" t="s">
        <v>241</v>
      </c>
      <c r="O392">
        <v>-1</v>
      </c>
    </row>
    <row r="393" spans="1:15" ht="17" customHeight="1" x14ac:dyDescent="0.2">
      <c r="A393">
        <v>391</v>
      </c>
      <c r="B393" t="s">
        <v>1381</v>
      </c>
      <c r="C393" t="s">
        <v>1373</v>
      </c>
      <c r="D393" s="11" t="s">
        <v>1382</v>
      </c>
      <c r="E393">
        <v>4.0999999999999996</v>
      </c>
      <c r="F393" s="11" t="s">
        <v>1383</v>
      </c>
      <c r="G393" t="s">
        <v>1159</v>
      </c>
      <c r="H393" t="s">
        <v>1384</v>
      </c>
      <c r="I393" t="s">
        <v>248</v>
      </c>
      <c r="J393">
        <v>1981</v>
      </c>
      <c r="K393" t="s">
        <v>249</v>
      </c>
      <c r="L393" t="s">
        <v>276</v>
      </c>
      <c r="M393" t="s">
        <v>277</v>
      </c>
      <c r="N393" t="s">
        <v>252</v>
      </c>
      <c r="O393" t="s">
        <v>1385</v>
      </c>
    </row>
    <row r="394" spans="1:15" ht="17" customHeight="1" x14ac:dyDescent="0.2">
      <c r="A394">
        <v>392</v>
      </c>
      <c r="B394" t="s">
        <v>1386</v>
      </c>
      <c r="C394" t="s">
        <v>1373</v>
      </c>
      <c r="D394" s="11" t="s">
        <v>1387</v>
      </c>
      <c r="E394">
        <v>3.6</v>
      </c>
      <c r="F394" s="11" t="s">
        <v>1388</v>
      </c>
      <c r="G394" t="s">
        <v>1389</v>
      </c>
      <c r="H394" t="s">
        <v>329</v>
      </c>
      <c r="I394" t="s">
        <v>237</v>
      </c>
      <c r="J394">
        <v>-1</v>
      </c>
      <c r="K394" t="s">
        <v>270</v>
      </c>
      <c r="L394" t="s">
        <v>284</v>
      </c>
      <c r="M394" t="s">
        <v>284</v>
      </c>
      <c r="N394" t="s">
        <v>258</v>
      </c>
      <c r="O394">
        <v>-1</v>
      </c>
    </row>
    <row r="395" spans="1:15" ht="17" customHeight="1" x14ac:dyDescent="0.2">
      <c r="A395">
        <v>393</v>
      </c>
      <c r="B395" t="s">
        <v>406</v>
      </c>
      <c r="C395" t="s">
        <v>1373</v>
      </c>
      <c r="D395" s="11" t="s">
        <v>1390</v>
      </c>
      <c r="E395">
        <v>4.5</v>
      </c>
      <c r="F395" s="11" t="s">
        <v>394</v>
      </c>
      <c r="G395" t="s">
        <v>396</v>
      </c>
      <c r="H395" t="s">
        <v>396</v>
      </c>
      <c r="I395" t="s">
        <v>269</v>
      </c>
      <c r="J395">
        <v>2005</v>
      </c>
      <c r="K395" t="s">
        <v>270</v>
      </c>
      <c r="L395" t="s">
        <v>335</v>
      </c>
      <c r="M395" t="s">
        <v>315</v>
      </c>
      <c r="N395" t="s">
        <v>381</v>
      </c>
      <c r="O395">
        <v>-1</v>
      </c>
    </row>
    <row r="396" spans="1:15" ht="17" customHeight="1" x14ac:dyDescent="0.2">
      <c r="A396">
        <v>394</v>
      </c>
      <c r="B396" t="s">
        <v>1391</v>
      </c>
      <c r="C396" t="s">
        <v>1373</v>
      </c>
      <c r="D396" s="11" t="s">
        <v>1392</v>
      </c>
      <c r="E396">
        <v>3.3</v>
      </c>
      <c r="F396" s="11" t="s">
        <v>532</v>
      </c>
      <c r="G396" t="s">
        <v>300</v>
      </c>
      <c r="H396" t="s">
        <v>300</v>
      </c>
      <c r="I396" t="s">
        <v>263</v>
      </c>
      <c r="J396">
        <v>2015</v>
      </c>
      <c r="K396" t="s">
        <v>270</v>
      </c>
      <c r="L396" t="s">
        <v>284</v>
      </c>
      <c r="M396" t="s">
        <v>284</v>
      </c>
      <c r="N396" t="s">
        <v>241</v>
      </c>
      <c r="O396">
        <v>-1</v>
      </c>
    </row>
    <row r="397" spans="1:15" ht="17" customHeight="1" x14ac:dyDescent="0.2">
      <c r="A397">
        <v>395</v>
      </c>
      <c r="B397" t="s">
        <v>1393</v>
      </c>
      <c r="C397" t="s">
        <v>1373</v>
      </c>
      <c r="D397" s="11" t="s">
        <v>1394</v>
      </c>
      <c r="E397">
        <v>3.4</v>
      </c>
      <c r="F397" s="11" t="s">
        <v>440</v>
      </c>
      <c r="G397" t="s">
        <v>670</v>
      </c>
      <c r="H397" t="s">
        <v>255</v>
      </c>
      <c r="I397" t="s">
        <v>283</v>
      </c>
      <c r="J397">
        <v>1912</v>
      </c>
      <c r="K397" t="s">
        <v>270</v>
      </c>
      <c r="L397" t="s">
        <v>239</v>
      </c>
      <c r="M397" t="s">
        <v>240</v>
      </c>
      <c r="N397" t="s">
        <v>285</v>
      </c>
      <c r="O397" t="s">
        <v>442</v>
      </c>
    </row>
    <row r="398" spans="1:15" ht="17" customHeight="1" x14ac:dyDescent="0.2">
      <c r="A398">
        <v>396</v>
      </c>
      <c r="B398" t="s">
        <v>243</v>
      </c>
      <c r="C398" t="s">
        <v>1373</v>
      </c>
      <c r="D398" t="s">
        <v>1395</v>
      </c>
      <c r="E398">
        <v>4.3</v>
      </c>
      <c r="F398" s="11" t="s">
        <v>1396</v>
      </c>
      <c r="G398" t="s">
        <v>328</v>
      </c>
      <c r="H398" t="s">
        <v>1359</v>
      </c>
      <c r="I398" t="s">
        <v>263</v>
      </c>
      <c r="J398">
        <v>1996</v>
      </c>
      <c r="K398" t="s">
        <v>270</v>
      </c>
      <c r="L398" t="s">
        <v>309</v>
      </c>
      <c r="M398" t="s">
        <v>277</v>
      </c>
      <c r="N398" t="s">
        <v>258</v>
      </c>
      <c r="O398" t="s">
        <v>1397</v>
      </c>
    </row>
    <row r="399" spans="1:15" ht="17" customHeight="1" x14ac:dyDescent="0.2">
      <c r="A399">
        <v>397</v>
      </c>
      <c r="B399" t="s">
        <v>1398</v>
      </c>
      <c r="C399" t="s">
        <v>1373</v>
      </c>
      <c r="D399" s="11" t="s">
        <v>1399</v>
      </c>
      <c r="E399">
        <v>3.5</v>
      </c>
      <c r="F399" s="11" t="s">
        <v>689</v>
      </c>
      <c r="G399" t="s">
        <v>247</v>
      </c>
      <c r="H399" t="s">
        <v>690</v>
      </c>
      <c r="I399" t="s">
        <v>248</v>
      </c>
      <c r="J399">
        <v>-1</v>
      </c>
      <c r="K399" t="s">
        <v>249</v>
      </c>
      <c r="L399" t="s">
        <v>392</v>
      </c>
      <c r="M399" t="s">
        <v>392</v>
      </c>
      <c r="N399" t="s">
        <v>296</v>
      </c>
      <c r="O399">
        <v>-1</v>
      </c>
    </row>
    <row r="400" spans="1:15" ht="17" customHeight="1" x14ac:dyDescent="0.2">
      <c r="A400">
        <v>398</v>
      </c>
      <c r="B400" t="s">
        <v>1400</v>
      </c>
      <c r="C400" t="s">
        <v>1373</v>
      </c>
      <c r="D400" s="11" t="s">
        <v>1401</v>
      </c>
      <c r="E400">
        <v>4</v>
      </c>
      <c r="F400" s="11" t="s">
        <v>1402</v>
      </c>
      <c r="G400" t="s">
        <v>1403</v>
      </c>
      <c r="H400" t="s">
        <v>1403</v>
      </c>
      <c r="I400" t="s">
        <v>237</v>
      </c>
      <c r="J400">
        <v>1974</v>
      </c>
      <c r="K400" t="s">
        <v>270</v>
      </c>
      <c r="L400" t="s">
        <v>392</v>
      </c>
      <c r="M400" t="s">
        <v>392</v>
      </c>
      <c r="N400" t="s">
        <v>258</v>
      </c>
      <c r="O400">
        <v>-1</v>
      </c>
    </row>
    <row r="401" spans="1:15" ht="17" customHeight="1" x14ac:dyDescent="0.2">
      <c r="A401">
        <v>399</v>
      </c>
      <c r="B401" t="s">
        <v>1404</v>
      </c>
      <c r="C401" t="s">
        <v>1373</v>
      </c>
      <c r="D401" s="11" t="s">
        <v>1405</v>
      </c>
      <c r="E401">
        <v>4.5</v>
      </c>
      <c r="F401" s="11" t="s">
        <v>511</v>
      </c>
      <c r="G401" t="s">
        <v>512</v>
      </c>
      <c r="H401" t="s">
        <v>512</v>
      </c>
      <c r="I401" t="s">
        <v>324</v>
      </c>
      <c r="J401">
        <v>2010</v>
      </c>
      <c r="K401" t="s">
        <v>270</v>
      </c>
      <c r="L401" t="s">
        <v>392</v>
      </c>
      <c r="M401" t="s">
        <v>392</v>
      </c>
      <c r="N401" t="s">
        <v>258</v>
      </c>
      <c r="O401">
        <v>-1</v>
      </c>
    </row>
    <row r="402" spans="1:15" ht="17" customHeight="1" x14ac:dyDescent="0.2">
      <c r="A402">
        <v>400</v>
      </c>
      <c r="B402" t="s">
        <v>832</v>
      </c>
      <c r="C402" t="s">
        <v>1373</v>
      </c>
      <c r="D402" s="11" t="s">
        <v>1406</v>
      </c>
      <c r="E402">
        <v>4.5</v>
      </c>
      <c r="F402" s="11" t="s">
        <v>303</v>
      </c>
      <c r="G402" t="s">
        <v>247</v>
      </c>
      <c r="H402" t="s">
        <v>304</v>
      </c>
      <c r="I402" t="s">
        <v>263</v>
      </c>
      <c r="J402">
        <v>2012</v>
      </c>
      <c r="K402" t="s">
        <v>270</v>
      </c>
      <c r="L402" t="s">
        <v>301</v>
      </c>
      <c r="M402" t="s">
        <v>277</v>
      </c>
      <c r="N402" t="s">
        <v>258</v>
      </c>
      <c r="O402" t="s">
        <v>305</v>
      </c>
    </row>
    <row r="403" spans="1:15" ht="17" customHeight="1" x14ac:dyDescent="0.2">
      <c r="A403">
        <v>401</v>
      </c>
      <c r="B403" t="s">
        <v>1407</v>
      </c>
      <c r="C403" t="s">
        <v>1373</v>
      </c>
      <c r="D403" s="11" t="s">
        <v>1408</v>
      </c>
      <c r="E403">
        <v>3.9</v>
      </c>
      <c r="F403" s="11" t="s">
        <v>1409</v>
      </c>
      <c r="G403" t="s">
        <v>1410</v>
      </c>
      <c r="H403" t="s">
        <v>480</v>
      </c>
      <c r="I403" t="s">
        <v>283</v>
      </c>
      <c r="J403">
        <v>1933</v>
      </c>
      <c r="K403" t="s">
        <v>642</v>
      </c>
      <c r="L403" t="s">
        <v>628</v>
      </c>
      <c r="M403" t="s">
        <v>387</v>
      </c>
      <c r="N403" t="s">
        <v>241</v>
      </c>
      <c r="O403">
        <v>-1</v>
      </c>
    </row>
    <row r="404" spans="1:15" ht="17" customHeight="1" x14ac:dyDescent="0.2">
      <c r="A404">
        <v>402</v>
      </c>
      <c r="B404" t="s">
        <v>1411</v>
      </c>
      <c r="C404" t="s">
        <v>1373</v>
      </c>
      <c r="D404" s="11" t="s">
        <v>1412</v>
      </c>
      <c r="E404">
        <v>4</v>
      </c>
      <c r="F404" s="11" t="s">
        <v>1413</v>
      </c>
      <c r="G404" t="s">
        <v>1414</v>
      </c>
      <c r="H404" t="s">
        <v>1414</v>
      </c>
      <c r="I404" t="s">
        <v>237</v>
      </c>
      <c r="J404">
        <v>1995</v>
      </c>
      <c r="K404" t="s">
        <v>249</v>
      </c>
      <c r="L404" t="s">
        <v>356</v>
      </c>
      <c r="M404" t="s">
        <v>357</v>
      </c>
      <c r="N404" t="s">
        <v>258</v>
      </c>
      <c r="O404">
        <v>-1</v>
      </c>
    </row>
    <row r="405" spans="1:15" ht="17" customHeight="1" x14ac:dyDescent="0.2">
      <c r="A405">
        <v>403</v>
      </c>
      <c r="B405" t="s">
        <v>1415</v>
      </c>
      <c r="C405" t="s">
        <v>1373</v>
      </c>
      <c r="D405" s="11" t="s">
        <v>1416</v>
      </c>
      <c r="E405">
        <v>3.6</v>
      </c>
      <c r="F405" s="11" t="s">
        <v>1417</v>
      </c>
      <c r="G405" t="s">
        <v>1120</v>
      </c>
      <c r="H405" t="s">
        <v>1418</v>
      </c>
      <c r="I405" t="s">
        <v>324</v>
      </c>
      <c r="J405">
        <v>1994</v>
      </c>
      <c r="K405" t="s">
        <v>270</v>
      </c>
      <c r="L405" t="s">
        <v>356</v>
      </c>
      <c r="M405" t="s">
        <v>357</v>
      </c>
      <c r="N405" t="s">
        <v>318</v>
      </c>
      <c r="O405">
        <v>-1</v>
      </c>
    </row>
    <row r="406" spans="1:15" ht="17" customHeight="1" x14ac:dyDescent="0.2">
      <c r="A406">
        <v>404</v>
      </c>
      <c r="B406" t="s">
        <v>1419</v>
      </c>
      <c r="C406" t="s">
        <v>1373</v>
      </c>
      <c r="D406" s="11" t="s">
        <v>1420</v>
      </c>
      <c r="E406">
        <v>3.3</v>
      </c>
      <c r="F406" s="11" t="s">
        <v>1421</v>
      </c>
      <c r="G406" t="s">
        <v>1422</v>
      </c>
      <c r="H406" t="s">
        <v>1422</v>
      </c>
      <c r="I406" t="s">
        <v>248</v>
      </c>
      <c r="J406">
        <v>1875</v>
      </c>
      <c r="K406" t="s">
        <v>270</v>
      </c>
      <c r="L406" t="s">
        <v>519</v>
      </c>
      <c r="M406" t="s">
        <v>265</v>
      </c>
      <c r="N406" t="s">
        <v>285</v>
      </c>
      <c r="O406">
        <v>-1</v>
      </c>
    </row>
    <row r="407" spans="1:15" ht="17" customHeight="1" x14ac:dyDescent="0.2">
      <c r="A407">
        <v>405</v>
      </c>
      <c r="B407" t="s">
        <v>1423</v>
      </c>
      <c r="C407" t="s">
        <v>1373</v>
      </c>
      <c r="D407" s="11" t="s">
        <v>1424</v>
      </c>
      <c r="E407">
        <v>5</v>
      </c>
      <c r="F407" s="11" t="s">
        <v>1425</v>
      </c>
      <c r="G407" t="s">
        <v>1253</v>
      </c>
      <c r="H407" t="s">
        <v>670</v>
      </c>
      <c r="I407" t="s">
        <v>269</v>
      </c>
      <c r="J407">
        <v>2016</v>
      </c>
      <c r="K407" t="s">
        <v>270</v>
      </c>
      <c r="L407" t="s">
        <v>301</v>
      </c>
      <c r="M407" t="s">
        <v>277</v>
      </c>
      <c r="N407" t="s">
        <v>241</v>
      </c>
      <c r="O407">
        <v>-1</v>
      </c>
    </row>
    <row r="408" spans="1:15" ht="17" customHeight="1" x14ac:dyDescent="0.2">
      <c r="A408">
        <v>406</v>
      </c>
      <c r="B408" t="s">
        <v>491</v>
      </c>
      <c r="C408" t="s">
        <v>1426</v>
      </c>
      <c r="D408" s="11" t="s">
        <v>492</v>
      </c>
      <c r="E408">
        <v>4.0999999999999996</v>
      </c>
      <c r="F408" s="11" t="s">
        <v>493</v>
      </c>
      <c r="G408" t="s">
        <v>360</v>
      </c>
      <c r="H408" t="s">
        <v>360</v>
      </c>
      <c r="I408" t="s">
        <v>237</v>
      </c>
      <c r="J408">
        <v>2006</v>
      </c>
      <c r="K408" t="s">
        <v>249</v>
      </c>
      <c r="L408" t="s">
        <v>340</v>
      </c>
      <c r="M408" t="s">
        <v>277</v>
      </c>
      <c r="N408" t="s">
        <v>296</v>
      </c>
      <c r="O408" t="s">
        <v>494</v>
      </c>
    </row>
    <row r="409" spans="1:15" ht="17" customHeight="1" x14ac:dyDescent="0.2">
      <c r="A409">
        <v>407</v>
      </c>
      <c r="B409" t="s">
        <v>243</v>
      </c>
      <c r="C409" t="s">
        <v>1426</v>
      </c>
      <c r="D409" s="11" t="s">
        <v>495</v>
      </c>
      <c r="E409">
        <v>3.2</v>
      </c>
      <c r="F409" s="11" t="s">
        <v>496</v>
      </c>
      <c r="G409" t="s">
        <v>360</v>
      </c>
      <c r="H409" t="s">
        <v>360</v>
      </c>
      <c r="I409" t="s">
        <v>237</v>
      </c>
      <c r="J409">
        <v>2011</v>
      </c>
      <c r="K409" t="s">
        <v>270</v>
      </c>
      <c r="L409" t="s">
        <v>497</v>
      </c>
      <c r="M409" t="s">
        <v>498</v>
      </c>
      <c r="N409" t="s">
        <v>241</v>
      </c>
      <c r="O409" t="s">
        <v>499</v>
      </c>
    </row>
    <row r="410" spans="1:15" ht="17" customHeight="1" x14ac:dyDescent="0.2">
      <c r="A410">
        <v>408</v>
      </c>
      <c r="B410" t="s">
        <v>243</v>
      </c>
      <c r="C410" t="s">
        <v>1426</v>
      </c>
      <c r="D410" s="11" t="s">
        <v>1427</v>
      </c>
      <c r="E410">
        <v>4.9000000000000004</v>
      </c>
      <c r="F410" s="11" t="s">
        <v>1428</v>
      </c>
      <c r="G410" t="s">
        <v>1322</v>
      </c>
      <c r="H410" t="s">
        <v>1322</v>
      </c>
      <c r="I410" t="s">
        <v>269</v>
      </c>
      <c r="J410">
        <v>2010</v>
      </c>
      <c r="K410" t="s">
        <v>270</v>
      </c>
      <c r="L410" t="s">
        <v>301</v>
      </c>
      <c r="M410" t="s">
        <v>277</v>
      </c>
      <c r="N410" t="s">
        <v>377</v>
      </c>
      <c r="O410">
        <v>-1</v>
      </c>
    </row>
    <row r="411" spans="1:15" ht="17" hidden="1" customHeight="1" x14ac:dyDescent="0.2">
      <c r="A411">
        <v>409</v>
      </c>
      <c r="B411" t="s">
        <v>243</v>
      </c>
      <c r="C411" t="s">
        <v>1426</v>
      </c>
      <c r="D411" s="11" t="s">
        <v>1429</v>
      </c>
      <c r="E411">
        <v>-1</v>
      </c>
      <c r="F411" t="s">
        <v>1430</v>
      </c>
      <c r="G411" t="s">
        <v>655</v>
      </c>
      <c r="H411" t="s">
        <v>1431</v>
      </c>
      <c r="I411" t="s">
        <v>905</v>
      </c>
      <c r="J411">
        <v>-1</v>
      </c>
      <c r="K411" t="s">
        <v>905</v>
      </c>
      <c r="L411">
        <v>-1</v>
      </c>
      <c r="M411">
        <v>-1</v>
      </c>
      <c r="N411" t="s">
        <v>241</v>
      </c>
      <c r="O411">
        <v>-1</v>
      </c>
    </row>
    <row r="412" spans="1:15" ht="17" customHeight="1" x14ac:dyDescent="0.2">
      <c r="A412">
        <v>410</v>
      </c>
      <c r="B412" t="s">
        <v>243</v>
      </c>
      <c r="C412" t="s">
        <v>1426</v>
      </c>
      <c r="D412" s="11" t="s">
        <v>1432</v>
      </c>
      <c r="E412">
        <v>3.3</v>
      </c>
      <c r="F412" s="11" t="s">
        <v>1433</v>
      </c>
      <c r="G412" t="s">
        <v>255</v>
      </c>
      <c r="H412" t="s">
        <v>255</v>
      </c>
      <c r="I412" t="s">
        <v>324</v>
      </c>
      <c r="J412">
        <v>2018</v>
      </c>
      <c r="K412" t="s">
        <v>270</v>
      </c>
      <c r="L412" t="s">
        <v>284</v>
      </c>
      <c r="M412" t="s">
        <v>284</v>
      </c>
      <c r="N412" t="s">
        <v>241</v>
      </c>
      <c r="O412">
        <v>-1</v>
      </c>
    </row>
    <row r="413" spans="1:15" ht="17" customHeight="1" x14ac:dyDescent="0.2">
      <c r="A413">
        <v>411</v>
      </c>
      <c r="B413" t="s">
        <v>243</v>
      </c>
      <c r="C413" t="s">
        <v>1426</v>
      </c>
      <c r="D413" s="11" t="s">
        <v>1434</v>
      </c>
      <c r="E413">
        <v>-1</v>
      </c>
      <c r="F413" t="s">
        <v>1435</v>
      </c>
      <c r="G413" t="s">
        <v>1436</v>
      </c>
      <c r="H413" t="s">
        <v>1437</v>
      </c>
      <c r="I413" t="s">
        <v>334</v>
      </c>
      <c r="J413">
        <v>2005</v>
      </c>
      <c r="K413" t="s">
        <v>270</v>
      </c>
      <c r="L413" t="s">
        <v>309</v>
      </c>
      <c r="M413" t="s">
        <v>277</v>
      </c>
      <c r="N413" t="s">
        <v>241</v>
      </c>
      <c r="O413">
        <v>-1</v>
      </c>
    </row>
    <row r="414" spans="1:15" ht="17" customHeight="1" x14ac:dyDescent="0.2">
      <c r="A414">
        <v>412</v>
      </c>
      <c r="B414" t="s">
        <v>243</v>
      </c>
      <c r="C414" t="s">
        <v>1426</v>
      </c>
      <c r="D414" s="11" t="s">
        <v>1438</v>
      </c>
      <c r="E414">
        <v>5</v>
      </c>
      <c r="F414" s="11" t="s">
        <v>1439</v>
      </c>
      <c r="G414" t="s">
        <v>728</v>
      </c>
      <c r="H414" t="s">
        <v>1250</v>
      </c>
      <c r="I414" t="s">
        <v>334</v>
      </c>
      <c r="J414">
        <v>-1</v>
      </c>
      <c r="K414" t="s">
        <v>270</v>
      </c>
      <c r="L414" t="s">
        <v>301</v>
      </c>
      <c r="M414" t="s">
        <v>277</v>
      </c>
      <c r="N414" t="s">
        <v>241</v>
      </c>
      <c r="O414">
        <v>-1</v>
      </c>
    </row>
    <row r="415" spans="1:15" ht="17" customHeight="1" x14ac:dyDescent="0.2">
      <c r="A415">
        <v>413</v>
      </c>
      <c r="B415" t="s">
        <v>243</v>
      </c>
      <c r="C415" t="s">
        <v>1426</v>
      </c>
      <c r="D415" s="11" t="s">
        <v>1440</v>
      </c>
      <c r="E415">
        <v>3.4</v>
      </c>
      <c r="F415" s="11" t="s">
        <v>1441</v>
      </c>
      <c r="G415" t="s">
        <v>528</v>
      </c>
      <c r="H415" t="s">
        <v>1442</v>
      </c>
      <c r="I415" t="s">
        <v>334</v>
      </c>
      <c r="J415">
        <v>-1</v>
      </c>
      <c r="K415" t="s">
        <v>270</v>
      </c>
      <c r="L415" t="s">
        <v>271</v>
      </c>
      <c r="M415" t="s">
        <v>251</v>
      </c>
      <c r="N415" t="s">
        <v>429</v>
      </c>
      <c r="O415">
        <v>-1</v>
      </c>
    </row>
    <row r="416" spans="1:15" ht="17" customHeight="1" x14ac:dyDescent="0.2">
      <c r="A416">
        <v>414</v>
      </c>
      <c r="B416" t="s">
        <v>243</v>
      </c>
      <c r="C416" t="s">
        <v>1426</v>
      </c>
      <c r="D416" s="11" t="s">
        <v>1443</v>
      </c>
      <c r="E416">
        <v>4.0999999999999996</v>
      </c>
      <c r="F416" s="11" t="s">
        <v>1444</v>
      </c>
      <c r="G416" t="s">
        <v>328</v>
      </c>
      <c r="H416" t="s">
        <v>1445</v>
      </c>
      <c r="I416" t="s">
        <v>334</v>
      </c>
      <c r="J416">
        <v>-1</v>
      </c>
      <c r="K416" t="s">
        <v>270</v>
      </c>
      <c r="L416" t="s">
        <v>257</v>
      </c>
      <c r="M416" t="s">
        <v>251</v>
      </c>
      <c r="N416" t="s">
        <v>429</v>
      </c>
      <c r="O416">
        <v>-1</v>
      </c>
    </row>
    <row r="417" spans="1:15" ht="17" customHeight="1" x14ac:dyDescent="0.2">
      <c r="A417">
        <v>415</v>
      </c>
      <c r="B417" t="s">
        <v>243</v>
      </c>
      <c r="C417" t="s">
        <v>1426</v>
      </c>
      <c r="D417" s="11" t="s">
        <v>1446</v>
      </c>
      <c r="E417">
        <v>5</v>
      </c>
      <c r="F417" s="11" t="s">
        <v>1447</v>
      </c>
      <c r="G417" t="s">
        <v>619</v>
      </c>
      <c r="H417" t="s">
        <v>869</v>
      </c>
      <c r="I417" t="s">
        <v>269</v>
      </c>
      <c r="J417">
        <v>2014</v>
      </c>
      <c r="K417" t="s">
        <v>270</v>
      </c>
      <c r="L417" t="s">
        <v>392</v>
      </c>
      <c r="M417" t="s">
        <v>392</v>
      </c>
      <c r="N417" t="s">
        <v>377</v>
      </c>
      <c r="O417">
        <v>-1</v>
      </c>
    </row>
    <row r="418" spans="1:15" ht="17" customHeight="1" x14ac:dyDescent="0.2">
      <c r="A418">
        <v>416</v>
      </c>
      <c r="B418" t="s">
        <v>243</v>
      </c>
      <c r="C418" t="s">
        <v>1426</v>
      </c>
      <c r="D418" s="11" t="s">
        <v>1448</v>
      </c>
      <c r="E418">
        <v>4.2</v>
      </c>
      <c r="F418" s="11" t="s">
        <v>1449</v>
      </c>
      <c r="G418" t="s">
        <v>368</v>
      </c>
      <c r="H418" t="s">
        <v>1143</v>
      </c>
      <c r="I418" t="s">
        <v>324</v>
      </c>
      <c r="J418">
        <v>1999</v>
      </c>
      <c r="K418" t="s">
        <v>518</v>
      </c>
      <c r="L418" t="s">
        <v>503</v>
      </c>
      <c r="M418" t="s">
        <v>251</v>
      </c>
      <c r="N418" t="s">
        <v>258</v>
      </c>
      <c r="O418">
        <v>-1</v>
      </c>
    </row>
    <row r="419" spans="1:15" ht="17" customHeight="1" x14ac:dyDescent="0.2">
      <c r="A419">
        <v>417</v>
      </c>
      <c r="B419" t="s">
        <v>243</v>
      </c>
      <c r="C419" t="s">
        <v>1426</v>
      </c>
      <c r="D419" s="11" t="s">
        <v>1450</v>
      </c>
      <c r="E419">
        <v>3.7</v>
      </c>
      <c r="F419" s="11" t="s">
        <v>1451</v>
      </c>
      <c r="G419" t="s">
        <v>1452</v>
      </c>
      <c r="H419" t="s">
        <v>304</v>
      </c>
      <c r="I419" t="s">
        <v>283</v>
      </c>
      <c r="J419">
        <v>1914</v>
      </c>
      <c r="K419" t="s">
        <v>249</v>
      </c>
      <c r="L419" t="s">
        <v>257</v>
      </c>
      <c r="M419" t="s">
        <v>251</v>
      </c>
      <c r="N419" t="s">
        <v>349</v>
      </c>
      <c r="O419" t="s">
        <v>1453</v>
      </c>
    </row>
    <row r="420" spans="1:15" ht="17" customHeight="1" x14ac:dyDescent="0.2">
      <c r="A420">
        <v>418</v>
      </c>
      <c r="B420" t="s">
        <v>243</v>
      </c>
      <c r="C420" t="s">
        <v>1426</v>
      </c>
      <c r="D420" s="11" t="s">
        <v>1454</v>
      </c>
      <c r="E420">
        <v>3.8</v>
      </c>
      <c r="F420" s="11" t="s">
        <v>1455</v>
      </c>
      <c r="G420" t="s">
        <v>1456</v>
      </c>
      <c r="H420" t="s">
        <v>1456</v>
      </c>
      <c r="I420" t="s">
        <v>248</v>
      </c>
      <c r="J420">
        <v>1898</v>
      </c>
      <c r="K420" t="s">
        <v>270</v>
      </c>
      <c r="L420" t="s">
        <v>1135</v>
      </c>
      <c r="M420" t="s">
        <v>251</v>
      </c>
      <c r="N420" t="s">
        <v>252</v>
      </c>
      <c r="O420" t="s">
        <v>1457</v>
      </c>
    </row>
    <row r="421" spans="1:15" ht="17" customHeight="1" x14ac:dyDescent="0.2">
      <c r="A421">
        <v>419</v>
      </c>
      <c r="B421" t="s">
        <v>243</v>
      </c>
      <c r="C421" t="s">
        <v>1426</v>
      </c>
      <c r="D421" s="11" t="s">
        <v>1458</v>
      </c>
      <c r="E421">
        <v>4.8</v>
      </c>
      <c r="F421" s="11" t="s">
        <v>1459</v>
      </c>
      <c r="G421" t="s">
        <v>916</v>
      </c>
      <c r="H421" t="s">
        <v>1460</v>
      </c>
      <c r="I421" t="s">
        <v>324</v>
      </c>
      <c r="J421">
        <v>2010</v>
      </c>
      <c r="K421" t="s">
        <v>270</v>
      </c>
      <c r="L421" t="s">
        <v>309</v>
      </c>
      <c r="M421" t="s">
        <v>277</v>
      </c>
      <c r="N421" t="s">
        <v>429</v>
      </c>
      <c r="O421">
        <v>-1</v>
      </c>
    </row>
    <row r="422" spans="1:15" ht="17" customHeight="1" x14ac:dyDescent="0.2">
      <c r="A422">
        <v>420</v>
      </c>
      <c r="B422" t="s">
        <v>243</v>
      </c>
      <c r="C422" t="s">
        <v>1426</v>
      </c>
      <c r="D422" t="s">
        <v>1461</v>
      </c>
      <c r="E422">
        <v>3.5</v>
      </c>
      <c r="F422" s="11" t="s">
        <v>1462</v>
      </c>
      <c r="G422" t="s">
        <v>1463</v>
      </c>
      <c r="H422" t="s">
        <v>369</v>
      </c>
      <c r="I422" t="s">
        <v>283</v>
      </c>
      <c r="J422">
        <v>1948</v>
      </c>
      <c r="K422" t="s">
        <v>249</v>
      </c>
      <c r="L422" t="s">
        <v>503</v>
      </c>
      <c r="M422" t="s">
        <v>251</v>
      </c>
      <c r="N422" t="s">
        <v>296</v>
      </c>
      <c r="O422" t="s">
        <v>1464</v>
      </c>
    </row>
    <row r="423" spans="1:15" ht="17" customHeight="1" x14ac:dyDescent="0.2">
      <c r="A423">
        <v>421</v>
      </c>
      <c r="B423" t="s">
        <v>930</v>
      </c>
      <c r="C423" t="s">
        <v>1426</v>
      </c>
      <c r="D423" s="11" t="s">
        <v>931</v>
      </c>
      <c r="E423">
        <v>4.5999999999999996</v>
      </c>
      <c r="F423" s="11" t="s">
        <v>932</v>
      </c>
      <c r="G423" t="s">
        <v>933</v>
      </c>
      <c r="H423" t="s">
        <v>933</v>
      </c>
      <c r="I423" t="s">
        <v>263</v>
      </c>
      <c r="J423">
        <v>1992</v>
      </c>
      <c r="K423" t="s">
        <v>270</v>
      </c>
      <c r="L423" t="s">
        <v>737</v>
      </c>
      <c r="M423" t="s">
        <v>387</v>
      </c>
      <c r="N423" t="s">
        <v>258</v>
      </c>
      <c r="O423">
        <v>-1</v>
      </c>
    </row>
    <row r="424" spans="1:15" ht="17" customHeight="1" x14ac:dyDescent="0.2">
      <c r="A424">
        <v>422</v>
      </c>
      <c r="B424" t="s">
        <v>243</v>
      </c>
      <c r="C424" t="s">
        <v>1426</v>
      </c>
      <c r="D424" s="11" t="s">
        <v>1465</v>
      </c>
      <c r="E424">
        <v>4.5</v>
      </c>
      <c r="F424" s="11" t="s">
        <v>1466</v>
      </c>
      <c r="G424" t="s">
        <v>1467</v>
      </c>
      <c r="H424" t="s">
        <v>1468</v>
      </c>
      <c r="I424" t="s">
        <v>334</v>
      </c>
      <c r="J424">
        <v>-1</v>
      </c>
      <c r="K424" t="s">
        <v>270</v>
      </c>
      <c r="L424" t="s">
        <v>1469</v>
      </c>
      <c r="M424" t="s">
        <v>1470</v>
      </c>
      <c r="N424" t="s">
        <v>648</v>
      </c>
      <c r="O424">
        <v>-1</v>
      </c>
    </row>
    <row r="425" spans="1:15" ht="17" customHeight="1" x14ac:dyDescent="0.2">
      <c r="A425">
        <v>423</v>
      </c>
      <c r="B425" t="s">
        <v>243</v>
      </c>
      <c r="C425" t="s">
        <v>1426</v>
      </c>
      <c r="D425" s="11" t="s">
        <v>1223</v>
      </c>
      <c r="E425">
        <v>3.9</v>
      </c>
      <c r="F425" s="11" t="s">
        <v>1224</v>
      </c>
      <c r="G425" t="s">
        <v>1225</v>
      </c>
      <c r="H425" t="s">
        <v>1051</v>
      </c>
      <c r="I425" t="s">
        <v>237</v>
      </c>
      <c r="J425">
        <v>2005</v>
      </c>
      <c r="K425" t="s">
        <v>249</v>
      </c>
      <c r="L425" t="s">
        <v>340</v>
      </c>
      <c r="M425" t="s">
        <v>277</v>
      </c>
      <c r="N425" t="s">
        <v>296</v>
      </c>
      <c r="O425" t="s">
        <v>1226</v>
      </c>
    </row>
    <row r="426" spans="1:15" ht="17" hidden="1" customHeight="1" x14ac:dyDescent="0.2">
      <c r="A426">
        <v>424</v>
      </c>
      <c r="B426" t="s">
        <v>243</v>
      </c>
      <c r="C426" t="s">
        <v>1426</v>
      </c>
      <c r="D426" s="11" t="s">
        <v>1471</v>
      </c>
      <c r="E426">
        <v>3.4</v>
      </c>
      <c r="F426" s="11" t="s">
        <v>1472</v>
      </c>
      <c r="G426" t="s">
        <v>1473</v>
      </c>
      <c r="H426">
        <v>-1</v>
      </c>
      <c r="I426" t="s">
        <v>905</v>
      </c>
      <c r="J426">
        <v>-1</v>
      </c>
      <c r="K426" t="s">
        <v>270</v>
      </c>
      <c r="L426">
        <v>-1</v>
      </c>
      <c r="M426">
        <v>-1</v>
      </c>
      <c r="N426" t="s">
        <v>241</v>
      </c>
      <c r="O426">
        <v>-1</v>
      </c>
    </row>
    <row r="427" spans="1:15" ht="17" customHeight="1" x14ac:dyDescent="0.2">
      <c r="A427">
        <v>425</v>
      </c>
      <c r="B427" t="s">
        <v>243</v>
      </c>
      <c r="C427" t="s">
        <v>1426</v>
      </c>
      <c r="D427" s="11" t="s">
        <v>1232</v>
      </c>
      <c r="E427">
        <v>-1</v>
      </c>
      <c r="F427" t="s">
        <v>1233</v>
      </c>
      <c r="G427" t="s">
        <v>236</v>
      </c>
      <c r="H427" t="s">
        <v>329</v>
      </c>
      <c r="I427" t="s">
        <v>334</v>
      </c>
      <c r="J427">
        <v>-1</v>
      </c>
      <c r="K427" t="s">
        <v>270</v>
      </c>
      <c r="L427" t="s">
        <v>257</v>
      </c>
      <c r="M427" t="s">
        <v>251</v>
      </c>
      <c r="N427" t="s">
        <v>429</v>
      </c>
      <c r="O427">
        <v>-1</v>
      </c>
    </row>
    <row r="428" spans="1:15" ht="17" customHeight="1" x14ac:dyDescent="0.2">
      <c r="A428">
        <v>426</v>
      </c>
      <c r="B428" t="s">
        <v>243</v>
      </c>
      <c r="C428" t="s">
        <v>1426</v>
      </c>
      <c r="D428" s="11" t="s">
        <v>935</v>
      </c>
      <c r="E428">
        <v>4.0999999999999996</v>
      </c>
      <c r="F428" s="11" t="s">
        <v>936</v>
      </c>
      <c r="G428" t="s">
        <v>395</v>
      </c>
      <c r="H428" t="s">
        <v>395</v>
      </c>
      <c r="I428" t="s">
        <v>269</v>
      </c>
      <c r="J428">
        <v>2008</v>
      </c>
      <c r="K428" t="s">
        <v>270</v>
      </c>
      <c r="L428" t="s">
        <v>257</v>
      </c>
      <c r="M428" t="s">
        <v>251</v>
      </c>
      <c r="N428" t="s">
        <v>377</v>
      </c>
      <c r="O428">
        <v>-1</v>
      </c>
    </row>
    <row r="429" spans="1:15" ht="17" customHeight="1" x14ac:dyDescent="0.2">
      <c r="A429">
        <v>427</v>
      </c>
      <c r="B429" t="s">
        <v>243</v>
      </c>
      <c r="C429" t="s">
        <v>1474</v>
      </c>
      <c r="D429" s="11" t="s">
        <v>524</v>
      </c>
      <c r="E429">
        <v>3.7</v>
      </c>
      <c r="F429" s="11" t="s">
        <v>525</v>
      </c>
      <c r="G429" t="s">
        <v>236</v>
      </c>
      <c r="H429" t="s">
        <v>236</v>
      </c>
      <c r="I429" t="s">
        <v>263</v>
      </c>
      <c r="J429">
        <v>2012</v>
      </c>
      <c r="K429" t="s">
        <v>270</v>
      </c>
      <c r="L429" t="s">
        <v>340</v>
      </c>
      <c r="M429" t="s">
        <v>277</v>
      </c>
      <c r="N429" t="s">
        <v>241</v>
      </c>
      <c r="O429">
        <v>-1</v>
      </c>
    </row>
    <row r="430" spans="1:15" ht="17" customHeight="1" x14ac:dyDescent="0.2">
      <c r="A430">
        <v>428</v>
      </c>
      <c r="B430" t="s">
        <v>457</v>
      </c>
      <c r="C430" t="s">
        <v>1474</v>
      </c>
      <c r="D430" s="11" t="s">
        <v>489</v>
      </c>
      <c r="E430">
        <v>3.5</v>
      </c>
      <c r="F430" s="11" t="s">
        <v>490</v>
      </c>
      <c r="G430" t="s">
        <v>308</v>
      </c>
      <c r="H430" t="s">
        <v>308</v>
      </c>
      <c r="I430" t="s">
        <v>324</v>
      </c>
      <c r="J430">
        <v>2012</v>
      </c>
      <c r="K430" t="s">
        <v>270</v>
      </c>
      <c r="L430" t="s">
        <v>284</v>
      </c>
      <c r="M430" t="s">
        <v>284</v>
      </c>
      <c r="N430" t="s">
        <v>429</v>
      </c>
      <c r="O430">
        <v>-1</v>
      </c>
    </row>
    <row r="431" spans="1:15" ht="17" customHeight="1" x14ac:dyDescent="0.2">
      <c r="A431">
        <v>429</v>
      </c>
      <c r="B431" t="s">
        <v>243</v>
      </c>
      <c r="C431" t="s">
        <v>1474</v>
      </c>
      <c r="D431" s="11" t="s">
        <v>1234</v>
      </c>
      <c r="E431">
        <v>4.5999999999999996</v>
      </c>
      <c r="F431" s="11" t="s">
        <v>1235</v>
      </c>
      <c r="G431" t="s">
        <v>1236</v>
      </c>
      <c r="H431" t="s">
        <v>343</v>
      </c>
      <c r="I431" t="s">
        <v>269</v>
      </c>
      <c r="J431">
        <v>-1</v>
      </c>
      <c r="K431" t="s">
        <v>270</v>
      </c>
      <c r="L431" t="s">
        <v>257</v>
      </c>
      <c r="M431" t="s">
        <v>251</v>
      </c>
      <c r="N431" t="s">
        <v>620</v>
      </c>
      <c r="O431">
        <v>-1</v>
      </c>
    </row>
    <row r="432" spans="1:15" ht="17" hidden="1" customHeight="1" x14ac:dyDescent="0.2">
      <c r="A432">
        <v>430</v>
      </c>
      <c r="B432" t="s">
        <v>243</v>
      </c>
      <c r="C432" t="s">
        <v>1474</v>
      </c>
      <c r="D432" s="11" t="s">
        <v>1475</v>
      </c>
      <c r="E432">
        <v>-1</v>
      </c>
      <c r="F432" t="s">
        <v>1476</v>
      </c>
      <c r="G432" t="s">
        <v>939</v>
      </c>
      <c r="H432" t="s">
        <v>328</v>
      </c>
      <c r="I432" t="s">
        <v>905</v>
      </c>
      <c r="J432">
        <v>-1</v>
      </c>
      <c r="K432" t="s">
        <v>249</v>
      </c>
      <c r="L432">
        <v>-1</v>
      </c>
      <c r="M432">
        <v>-1</v>
      </c>
      <c r="N432" t="s">
        <v>241</v>
      </c>
      <c r="O432">
        <v>-1</v>
      </c>
    </row>
    <row r="433" spans="1:15" ht="17" customHeight="1" x14ac:dyDescent="0.2">
      <c r="A433">
        <v>431</v>
      </c>
      <c r="B433" t="s">
        <v>243</v>
      </c>
      <c r="C433" t="s">
        <v>1474</v>
      </c>
      <c r="D433" s="11" t="s">
        <v>1242</v>
      </c>
      <c r="E433">
        <v>-1</v>
      </c>
      <c r="F433" t="s">
        <v>1243</v>
      </c>
      <c r="G433" t="s">
        <v>864</v>
      </c>
      <c r="H433" t="s">
        <v>864</v>
      </c>
      <c r="I433" t="s">
        <v>334</v>
      </c>
      <c r="J433">
        <v>-1</v>
      </c>
      <c r="K433" t="s">
        <v>270</v>
      </c>
      <c r="L433">
        <v>-1</v>
      </c>
      <c r="M433">
        <v>-1</v>
      </c>
      <c r="N433" t="s">
        <v>241</v>
      </c>
      <c r="O433">
        <v>-1</v>
      </c>
    </row>
    <row r="434" spans="1:15" ht="17" customHeight="1" x14ac:dyDescent="0.2">
      <c r="A434">
        <v>432</v>
      </c>
      <c r="B434" t="s">
        <v>406</v>
      </c>
      <c r="C434" t="s">
        <v>1474</v>
      </c>
      <c r="D434" s="11" t="s">
        <v>942</v>
      </c>
      <c r="E434">
        <v>4.4000000000000004</v>
      </c>
      <c r="F434" s="11" t="s">
        <v>943</v>
      </c>
      <c r="G434" t="s">
        <v>360</v>
      </c>
      <c r="H434" t="s">
        <v>360</v>
      </c>
      <c r="I434" t="s">
        <v>269</v>
      </c>
      <c r="J434">
        <v>2008</v>
      </c>
      <c r="K434" t="s">
        <v>270</v>
      </c>
      <c r="L434" t="s">
        <v>276</v>
      </c>
      <c r="M434" t="s">
        <v>277</v>
      </c>
      <c r="N434" t="s">
        <v>411</v>
      </c>
      <c r="O434">
        <v>-1</v>
      </c>
    </row>
    <row r="435" spans="1:15" ht="17" customHeight="1" x14ac:dyDescent="0.2">
      <c r="A435">
        <v>433</v>
      </c>
      <c r="B435" t="s">
        <v>243</v>
      </c>
      <c r="C435" t="s">
        <v>1474</v>
      </c>
      <c r="D435" s="11" t="s">
        <v>1477</v>
      </c>
      <c r="E435">
        <v>3.6</v>
      </c>
      <c r="F435" s="11" t="s">
        <v>1478</v>
      </c>
      <c r="G435" t="s">
        <v>1479</v>
      </c>
      <c r="H435" t="s">
        <v>1479</v>
      </c>
      <c r="I435" t="s">
        <v>269</v>
      </c>
      <c r="J435">
        <v>-1</v>
      </c>
      <c r="K435" t="s">
        <v>270</v>
      </c>
      <c r="L435" t="s">
        <v>309</v>
      </c>
      <c r="M435" t="s">
        <v>277</v>
      </c>
      <c r="N435" t="s">
        <v>241</v>
      </c>
      <c r="O435" t="s">
        <v>1480</v>
      </c>
    </row>
    <row r="436" spans="1:15" ht="17" customHeight="1" x14ac:dyDescent="0.2">
      <c r="A436">
        <v>434</v>
      </c>
      <c r="B436" t="s">
        <v>243</v>
      </c>
      <c r="C436" t="s">
        <v>1474</v>
      </c>
      <c r="D436" t="s">
        <v>1481</v>
      </c>
      <c r="E436">
        <v>3.1</v>
      </c>
      <c r="F436" s="11" t="s">
        <v>1482</v>
      </c>
      <c r="G436" t="s">
        <v>1483</v>
      </c>
      <c r="H436" t="s">
        <v>1483</v>
      </c>
      <c r="I436" t="s">
        <v>283</v>
      </c>
      <c r="J436">
        <v>1956</v>
      </c>
      <c r="K436" t="s">
        <v>249</v>
      </c>
      <c r="L436" t="s">
        <v>1484</v>
      </c>
      <c r="M436" t="s">
        <v>498</v>
      </c>
      <c r="N436" t="s">
        <v>296</v>
      </c>
      <c r="O436">
        <v>-1</v>
      </c>
    </row>
    <row r="437" spans="1:15" ht="17" customHeight="1" x14ac:dyDescent="0.2">
      <c r="A437">
        <v>435</v>
      </c>
      <c r="B437" t="s">
        <v>243</v>
      </c>
      <c r="C437" t="s">
        <v>1474</v>
      </c>
      <c r="D437" s="11" t="s">
        <v>1485</v>
      </c>
      <c r="E437">
        <v>5</v>
      </c>
      <c r="F437" s="11" t="s">
        <v>1486</v>
      </c>
      <c r="G437" t="s">
        <v>395</v>
      </c>
      <c r="H437" t="s">
        <v>632</v>
      </c>
      <c r="I437" t="s">
        <v>334</v>
      </c>
      <c r="J437">
        <v>-1</v>
      </c>
      <c r="K437" t="s">
        <v>270</v>
      </c>
      <c r="L437">
        <v>-1</v>
      </c>
      <c r="M437">
        <v>-1</v>
      </c>
      <c r="N437" t="s">
        <v>429</v>
      </c>
      <c r="O437">
        <v>-1</v>
      </c>
    </row>
    <row r="438" spans="1:15" ht="17" customHeight="1" x14ac:dyDescent="0.2">
      <c r="A438">
        <v>436</v>
      </c>
      <c r="B438" t="s">
        <v>533</v>
      </c>
      <c r="C438" t="s">
        <v>1474</v>
      </c>
      <c r="D438" s="11" t="s">
        <v>1487</v>
      </c>
      <c r="E438">
        <v>5</v>
      </c>
      <c r="F438" s="11" t="s">
        <v>1488</v>
      </c>
      <c r="G438" t="s">
        <v>1489</v>
      </c>
      <c r="H438" t="s">
        <v>1490</v>
      </c>
      <c r="I438" t="s">
        <v>334</v>
      </c>
      <c r="J438">
        <v>2018</v>
      </c>
      <c r="K438" t="s">
        <v>270</v>
      </c>
      <c r="L438" t="s">
        <v>503</v>
      </c>
      <c r="M438" t="s">
        <v>251</v>
      </c>
      <c r="N438" t="s">
        <v>241</v>
      </c>
      <c r="O438">
        <v>-1</v>
      </c>
    </row>
    <row r="439" spans="1:15" ht="17" customHeight="1" x14ac:dyDescent="0.2">
      <c r="A439">
        <v>437</v>
      </c>
      <c r="B439" t="s">
        <v>243</v>
      </c>
      <c r="C439" t="s">
        <v>1474</v>
      </c>
      <c r="D439" s="11" t="s">
        <v>1255</v>
      </c>
      <c r="E439">
        <v>-1</v>
      </c>
      <c r="F439" t="s">
        <v>1256</v>
      </c>
      <c r="G439" t="s">
        <v>632</v>
      </c>
      <c r="H439" t="s">
        <v>1257</v>
      </c>
      <c r="I439" t="s">
        <v>269</v>
      </c>
      <c r="J439">
        <v>-1</v>
      </c>
      <c r="K439" t="s">
        <v>270</v>
      </c>
      <c r="L439" t="s">
        <v>309</v>
      </c>
      <c r="M439" t="s">
        <v>277</v>
      </c>
      <c r="N439" t="s">
        <v>241</v>
      </c>
      <c r="O439">
        <v>-1</v>
      </c>
    </row>
    <row r="440" spans="1:15" ht="17" customHeight="1" x14ac:dyDescent="0.2">
      <c r="A440">
        <v>438</v>
      </c>
      <c r="B440" t="s">
        <v>243</v>
      </c>
      <c r="C440" t="s">
        <v>1474</v>
      </c>
      <c r="D440" t="s">
        <v>1491</v>
      </c>
      <c r="E440">
        <v>-1</v>
      </c>
      <c r="F440" t="s">
        <v>1492</v>
      </c>
      <c r="G440" t="s">
        <v>409</v>
      </c>
      <c r="H440" t="s">
        <v>1493</v>
      </c>
      <c r="I440" t="s">
        <v>334</v>
      </c>
      <c r="J440">
        <v>-1</v>
      </c>
      <c r="K440" t="s">
        <v>270</v>
      </c>
      <c r="L440">
        <v>-1</v>
      </c>
      <c r="M440">
        <v>-1</v>
      </c>
      <c r="N440" t="s">
        <v>241</v>
      </c>
      <c r="O440">
        <v>-1</v>
      </c>
    </row>
    <row r="441" spans="1:15" ht="17" customHeight="1" x14ac:dyDescent="0.2">
      <c r="A441">
        <v>439</v>
      </c>
      <c r="B441" t="s">
        <v>243</v>
      </c>
      <c r="C441" t="s">
        <v>1474</v>
      </c>
      <c r="D441" s="11" t="s">
        <v>1494</v>
      </c>
      <c r="E441">
        <v>3.5</v>
      </c>
      <c r="F441" s="11" t="s">
        <v>1495</v>
      </c>
      <c r="G441" t="s">
        <v>892</v>
      </c>
      <c r="H441" t="s">
        <v>892</v>
      </c>
      <c r="I441" t="s">
        <v>324</v>
      </c>
      <c r="J441">
        <v>2014</v>
      </c>
      <c r="K441" t="s">
        <v>270</v>
      </c>
      <c r="L441" t="s">
        <v>1496</v>
      </c>
      <c r="M441" t="s">
        <v>1274</v>
      </c>
      <c r="N441" t="s">
        <v>241</v>
      </c>
      <c r="O441">
        <v>-1</v>
      </c>
    </row>
    <row r="442" spans="1:15" ht="17" customHeight="1" x14ac:dyDescent="0.2">
      <c r="A442">
        <v>440</v>
      </c>
      <c r="B442" t="s">
        <v>243</v>
      </c>
      <c r="C442" t="s">
        <v>1474</v>
      </c>
      <c r="D442" s="11" t="s">
        <v>1497</v>
      </c>
      <c r="E442">
        <v>-1</v>
      </c>
      <c r="F442" t="s">
        <v>1498</v>
      </c>
      <c r="G442" t="s">
        <v>255</v>
      </c>
      <c r="H442" t="s">
        <v>255</v>
      </c>
      <c r="I442" t="s">
        <v>334</v>
      </c>
      <c r="J442">
        <v>-1</v>
      </c>
      <c r="K442" t="s">
        <v>256</v>
      </c>
      <c r="L442" t="s">
        <v>356</v>
      </c>
      <c r="M442" t="s">
        <v>357</v>
      </c>
      <c r="N442" t="s">
        <v>648</v>
      </c>
      <c r="O442">
        <v>-1</v>
      </c>
    </row>
    <row r="443" spans="1:15" ht="17" customHeight="1" x14ac:dyDescent="0.2">
      <c r="A443">
        <v>441</v>
      </c>
      <c r="B443" t="s">
        <v>243</v>
      </c>
      <c r="C443" t="s">
        <v>1474</v>
      </c>
      <c r="D443" s="11" t="s">
        <v>1499</v>
      </c>
      <c r="E443">
        <v>5</v>
      </c>
      <c r="F443" s="11" t="s">
        <v>1500</v>
      </c>
      <c r="G443" t="s">
        <v>1501</v>
      </c>
      <c r="H443" t="s">
        <v>1501</v>
      </c>
      <c r="I443" t="s">
        <v>334</v>
      </c>
      <c r="J443">
        <v>-1</v>
      </c>
      <c r="K443" t="s">
        <v>249</v>
      </c>
      <c r="L443">
        <v>-1</v>
      </c>
      <c r="M443">
        <v>-1</v>
      </c>
      <c r="N443" t="s">
        <v>241</v>
      </c>
      <c r="O443">
        <v>-1</v>
      </c>
    </row>
    <row r="444" spans="1:15" ht="17" customHeight="1" x14ac:dyDescent="0.2">
      <c r="A444">
        <v>442</v>
      </c>
      <c r="B444" t="s">
        <v>243</v>
      </c>
      <c r="C444" t="s">
        <v>1474</v>
      </c>
      <c r="D444" s="11" t="s">
        <v>1502</v>
      </c>
      <c r="E444">
        <v>2.7</v>
      </c>
      <c r="F444" s="11" t="s">
        <v>1503</v>
      </c>
      <c r="G444" t="s">
        <v>1504</v>
      </c>
      <c r="H444" t="s">
        <v>680</v>
      </c>
      <c r="I444" t="s">
        <v>283</v>
      </c>
      <c r="J444">
        <v>2007</v>
      </c>
      <c r="K444" t="s">
        <v>249</v>
      </c>
      <c r="L444" t="s">
        <v>309</v>
      </c>
      <c r="M444" t="s">
        <v>277</v>
      </c>
      <c r="N444" t="s">
        <v>241</v>
      </c>
      <c r="O444">
        <v>-1</v>
      </c>
    </row>
    <row r="445" spans="1:15" ht="17" customHeight="1" x14ac:dyDescent="0.2">
      <c r="A445">
        <v>443</v>
      </c>
      <c r="B445" t="s">
        <v>243</v>
      </c>
      <c r="C445" t="s">
        <v>1474</v>
      </c>
      <c r="D445" s="11" t="s">
        <v>1505</v>
      </c>
      <c r="E445">
        <v>4.0999999999999996</v>
      </c>
      <c r="F445" s="11" t="s">
        <v>1506</v>
      </c>
      <c r="G445" t="s">
        <v>1188</v>
      </c>
      <c r="H445" t="s">
        <v>622</v>
      </c>
      <c r="I445" t="s">
        <v>237</v>
      </c>
      <c r="J445">
        <v>1977</v>
      </c>
      <c r="K445" t="s">
        <v>270</v>
      </c>
      <c r="L445" t="s">
        <v>250</v>
      </c>
      <c r="M445" t="s">
        <v>251</v>
      </c>
      <c r="N445" t="s">
        <v>258</v>
      </c>
      <c r="O445">
        <v>-1</v>
      </c>
    </row>
    <row r="446" spans="1:15" ht="17" hidden="1" customHeight="1" x14ac:dyDescent="0.2">
      <c r="A446">
        <v>444</v>
      </c>
      <c r="B446" t="s">
        <v>243</v>
      </c>
      <c r="C446" t="s">
        <v>1474</v>
      </c>
      <c r="D446" s="11" t="s">
        <v>1507</v>
      </c>
      <c r="E446">
        <v>2.1</v>
      </c>
      <c r="F446" s="11" t="s">
        <v>1508</v>
      </c>
      <c r="G446" t="s">
        <v>360</v>
      </c>
      <c r="H446" t="s">
        <v>1437</v>
      </c>
      <c r="I446" t="s">
        <v>905</v>
      </c>
      <c r="J446">
        <v>2019</v>
      </c>
      <c r="K446" t="s">
        <v>270</v>
      </c>
      <c r="L446" t="s">
        <v>729</v>
      </c>
      <c r="M446" t="s">
        <v>730</v>
      </c>
      <c r="N446" t="s">
        <v>241</v>
      </c>
      <c r="O446">
        <v>-1</v>
      </c>
    </row>
    <row r="447" spans="1:15" ht="17" customHeight="1" x14ac:dyDescent="0.2">
      <c r="A447">
        <v>445</v>
      </c>
      <c r="B447" t="s">
        <v>1262</v>
      </c>
      <c r="C447" t="s">
        <v>1474</v>
      </c>
      <c r="D447" s="11" t="s">
        <v>1263</v>
      </c>
      <c r="E447">
        <v>4.8</v>
      </c>
      <c r="F447" s="11" t="s">
        <v>1264</v>
      </c>
      <c r="G447" t="s">
        <v>236</v>
      </c>
      <c r="H447" t="s">
        <v>236</v>
      </c>
      <c r="I447" t="s">
        <v>263</v>
      </c>
      <c r="J447">
        <v>2000</v>
      </c>
      <c r="K447" t="s">
        <v>270</v>
      </c>
      <c r="L447" t="s">
        <v>386</v>
      </c>
      <c r="M447" t="s">
        <v>387</v>
      </c>
      <c r="N447" t="s">
        <v>241</v>
      </c>
      <c r="O447">
        <v>-1</v>
      </c>
    </row>
    <row r="448" spans="1:15" ht="17" customHeight="1" x14ac:dyDescent="0.2">
      <c r="A448">
        <v>446</v>
      </c>
      <c r="B448" t="s">
        <v>500</v>
      </c>
      <c r="C448" t="s">
        <v>1509</v>
      </c>
      <c r="D448" s="11" t="s">
        <v>501</v>
      </c>
      <c r="E448">
        <v>4.5</v>
      </c>
      <c r="F448" s="11" t="s">
        <v>502</v>
      </c>
      <c r="G448" t="s">
        <v>308</v>
      </c>
      <c r="H448" t="s">
        <v>308</v>
      </c>
      <c r="I448" t="s">
        <v>324</v>
      </c>
      <c r="J448">
        <v>1994</v>
      </c>
      <c r="K448" t="s">
        <v>270</v>
      </c>
      <c r="L448" t="s">
        <v>503</v>
      </c>
      <c r="M448" t="s">
        <v>251</v>
      </c>
      <c r="N448" t="s">
        <v>381</v>
      </c>
      <c r="O448">
        <v>-1</v>
      </c>
    </row>
    <row r="449" spans="1:15" ht="17" customHeight="1" x14ac:dyDescent="0.2">
      <c r="A449">
        <v>447</v>
      </c>
      <c r="B449" t="s">
        <v>546</v>
      </c>
      <c r="C449" t="s">
        <v>1509</v>
      </c>
      <c r="D449" s="11" t="s">
        <v>547</v>
      </c>
      <c r="E449">
        <v>4</v>
      </c>
      <c r="F449" s="11" t="s">
        <v>548</v>
      </c>
      <c r="G449" t="s">
        <v>360</v>
      </c>
      <c r="H449" t="s">
        <v>549</v>
      </c>
      <c r="I449" t="s">
        <v>248</v>
      </c>
      <c r="J449">
        <v>1982</v>
      </c>
      <c r="K449" t="s">
        <v>249</v>
      </c>
      <c r="L449" t="s">
        <v>276</v>
      </c>
      <c r="M449" t="s">
        <v>277</v>
      </c>
      <c r="N449" t="s">
        <v>296</v>
      </c>
      <c r="O449">
        <v>-1</v>
      </c>
    </row>
    <row r="450" spans="1:15" ht="17" customHeight="1" x14ac:dyDescent="0.2">
      <c r="A450">
        <v>448</v>
      </c>
      <c r="B450" t="s">
        <v>243</v>
      </c>
      <c r="C450" t="s">
        <v>1509</v>
      </c>
      <c r="D450" s="11" t="s">
        <v>1510</v>
      </c>
      <c r="E450">
        <v>3.3</v>
      </c>
      <c r="F450" s="11" t="s">
        <v>1511</v>
      </c>
      <c r="G450" t="s">
        <v>1335</v>
      </c>
      <c r="H450" t="s">
        <v>1335</v>
      </c>
      <c r="I450" t="s">
        <v>283</v>
      </c>
      <c r="J450">
        <v>-1</v>
      </c>
      <c r="K450" t="s">
        <v>238</v>
      </c>
      <c r="L450" t="s">
        <v>356</v>
      </c>
      <c r="M450" t="s">
        <v>357</v>
      </c>
      <c r="N450" t="s">
        <v>349</v>
      </c>
      <c r="O450">
        <v>-1</v>
      </c>
    </row>
    <row r="451" spans="1:15" ht="17" customHeight="1" x14ac:dyDescent="0.2">
      <c r="A451">
        <v>449</v>
      </c>
      <c r="B451" t="s">
        <v>944</v>
      </c>
      <c r="C451" t="s">
        <v>1509</v>
      </c>
      <c r="D451" s="11" t="s">
        <v>945</v>
      </c>
      <c r="E451">
        <v>3.9</v>
      </c>
      <c r="F451" s="11" t="s">
        <v>280</v>
      </c>
      <c r="G451" t="s">
        <v>281</v>
      </c>
      <c r="H451" t="s">
        <v>282</v>
      </c>
      <c r="I451" t="s">
        <v>283</v>
      </c>
      <c r="J451">
        <v>1996</v>
      </c>
      <c r="K451" t="s">
        <v>249</v>
      </c>
      <c r="L451" t="s">
        <v>284</v>
      </c>
      <c r="M451" t="s">
        <v>284</v>
      </c>
      <c r="N451" t="s">
        <v>285</v>
      </c>
      <c r="O451">
        <v>-1</v>
      </c>
    </row>
    <row r="452" spans="1:15" ht="17" customHeight="1" x14ac:dyDescent="0.2">
      <c r="A452">
        <v>450</v>
      </c>
      <c r="B452" t="s">
        <v>243</v>
      </c>
      <c r="C452" t="s">
        <v>1509</v>
      </c>
      <c r="D452" t="s">
        <v>1512</v>
      </c>
      <c r="E452">
        <v>3.2</v>
      </c>
      <c r="F452" s="11" t="s">
        <v>1513</v>
      </c>
      <c r="G452" t="s">
        <v>1468</v>
      </c>
      <c r="H452" t="s">
        <v>1247</v>
      </c>
      <c r="I452" t="s">
        <v>237</v>
      </c>
      <c r="J452">
        <v>2007</v>
      </c>
      <c r="K452" t="s">
        <v>270</v>
      </c>
      <c r="L452" t="s">
        <v>503</v>
      </c>
      <c r="M452" t="s">
        <v>251</v>
      </c>
      <c r="N452" t="s">
        <v>258</v>
      </c>
      <c r="O452">
        <v>-1</v>
      </c>
    </row>
    <row r="453" spans="1:15" ht="17" customHeight="1" x14ac:dyDescent="0.2">
      <c r="A453">
        <v>451</v>
      </c>
      <c r="B453" t="s">
        <v>243</v>
      </c>
      <c r="C453" t="s">
        <v>1509</v>
      </c>
      <c r="D453" s="11" t="s">
        <v>1514</v>
      </c>
      <c r="E453">
        <v>3.2</v>
      </c>
      <c r="F453" s="11" t="s">
        <v>1515</v>
      </c>
      <c r="G453" t="s">
        <v>1516</v>
      </c>
      <c r="H453" t="s">
        <v>1517</v>
      </c>
      <c r="I453" t="s">
        <v>237</v>
      </c>
      <c r="J453">
        <v>2009</v>
      </c>
      <c r="K453" t="s">
        <v>249</v>
      </c>
      <c r="L453" t="s">
        <v>340</v>
      </c>
      <c r="M453" t="s">
        <v>277</v>
      </c>
      <c r="N453" t="s">
        <v>241</v>
      </c>
      <c r="O453">
        <v>-1</v>
      </c>
    </row>
    <row r="454" spans="1:15" ht="17" customHeight="1" x14ac:dyDescent="0.2">
      <c r="A454">
        <v>452</v>
      </c>
      <c r="B454" t="s">
        <v>1518</v>
      </c>
      <c r="C454" t="s">
        <v>1509</v>
      </c>
      <c r="D454" t="s">
        <v>1519</v>
      </c>
      <c r="E454">
        <v>3.7</v>
      </c>
      <c r="F454" s="11" t="s">
        <v>1520</v>
      </c>
      <c r="G454" t="s">
        <v>380</v>
      </c>
      <c r="H454" t="s">
        <v>1521</v>
      </c>
      <c r="I454" t="s">
        <v>283</v>
      </c>
      <c r="J454">
        <v>1911</v>
      </c>
      <c r="K454" t="s">
        <v>249</v>
      </c>
      <c r="L454" t="s">
        <v>309</v>
      </c>
      <c r="M454" t="s">
        <v>277</v>
      </c>
      <c r="N454" t="s">
        <v>285</v>
      </c>
      <c r="O454" t="s">
        <v>1522</v>
      </c>
    </row>
    <row r="455" spans="1:15" ht="17" customHeight="1" x14ac:dyDescent="0.2">
      <c r="A455">
        <v>453</v>
      </c>
      <c r="B455" t="s">
        <v>243</v>
      </c>
      <c r="C455" t="s">
        <v>1509</v>
      </c>
      <c r="D455" t="s">
        <v>1523</v>
      </c>
      <c r="E455">
        <v>4.4000000000000004</v>
      </c>
      <c r="F455" s="11" t="s">
        <v>1524</v>
      </c>
      <c r="G455" t="s">
        <v>396</v>
      </c>
      <c r="H455" t="s">
        <v>827</v>
      </c>
      <c r="I455" t="s">
        <v>269</v>
      </c>
      <c r="J455">
        <v>2007</v>
      </c>
      <c r="K455" t="s">
        <v>270</v>
      </c>
      <c r="L455" t="s">
        <v>257</v>
      </c>
      <c r="M455" t="s">
        <v>251</v>
      </c>
      <c r="N455" t="s">
        <v>381</v>
      </c>
      <c r="O455" t="s">
        <v>1525</v>
      </c>
    </row>
    <row r="456" spans="1:15" ht="17" customHeight="1" x14ac:dyDescent="0.2">
      <c r="A456">
        <v>454</v>
      </c>
      <c r="B456" t="s">
        <v>243</v>
      </c>
      <c r="C456" t="s">
        <v>1509</v>
      </c>
      <c r="D456" s="11" t="s">
        <v>1526</v>
      </c>
      <c r="E456">
        <v>3.1</v>
      </c>
      <c r="F456" s="11" t="s">
        <v>1527</v>
      </c>
      <c r="G456" t="s">
        <v>295</v>
      </c>
      <c r="H456" t="s">
        <v>910</v>
      </c>
      <c r="I456" t="s">
        <v>334</v>
      </c>
      <c r="J456">
        <v>2009</v>
      </c>
      <c r="K456" t="s">
        <v>270</v>
      </c>
      <c r="L456" t="s">
        <v>309</v>
      </c>
      <c r="M456" t="s">
        <v>277</v>
      </c>
      <c r="N456" t="s">
        <v>429</v>
      </c>
      <c r="O456">
        <v>-1</v>
      </c>
    </row>
    <row r="457" spans="1:15" ht="17" customHeight="1" x14ac:dyDescent="0.2">
      <c r="A457">
        <v>455</v>
      </c>
      <c r="B457" t="s">
        <v>243</v>
      </c>
      <c r="C457" t="s">
        <v>1509</v>
      </c>
      <c r="D457" s="11" t="s">
        <v>1269</v>
      </c>
      <c r="E457">
        <v>3.3</v>
      </c>
      <c r="F457" s="11" t="s">
        <v>1270</v>
      </c>
      <c r="G457" t="s">
        <v>1271</v>
      </c>
      <c r="H457" t="s">
        <v>1271</v>
      </c>
      <c r="I457" t="s">
        <v>283</v>
      </c>
      <c r="J457">
        <v>1880</v>
      </c>
      <c r="K457" t="s">
        <v>1272</v>
      </c>
      <c r="L457" t="s">
        <v>1273</v>
      </c>
      <c r="M457" t="s">
        <v>1274</v>
      </c>
      <c r="N457" t="s">
        <v>252</v>
      </c>
      <c r="O457" t="s">
        <v>1275</v>
      </c>
    </row>
    <row r="458" spans="1:15" ht="17" customHeight="1" x14ac:dyDescent="0.2">
      <c r="A458">
        <v>456</v>
      </c>
      <c r="B458" t="s">
        <v>243</v>
      </c>
      <c r="C458" t="s">
        <v>1509</v>
      </c>
      <c r="D458" s="11" t="s">
        <v>1528</v>
      </c>
      <c r="E458">
        <v>3.5</v>
      </c>
      <c r="F458" s="11" t="s">
        <v>1529</v>
      </c>
      <c r="G458" t="s">
        <v>1530</v>
      </c>
      <c r="H458" t="s">
        <v>1530</v>
      </c>
      <c r="I458" t="s">
        <v>263</v>
      </c>
      <c r="J458">
        <v>2006</v>
      </c>
      <c r="K458" t="s">
        <v>270</v>
      </c>
      <c r="L458" t="s">
        <v>239</v>
      </c>
      <c r="M458" t="s">
        <v>240</v>
      </c>
      <c r="N458" t="s">
        <v>411</v>
      </c>
      <c r="O458">
        <v>-1</v>
      </c>
    </row>
    <row r="459" spans="1:15" ht="17" customHeight="1" x14ac:dyDescent="0.2">
      <c r="A459">
        <v>457</v>
      </c>
      <c r="B459" t="s">
        <v>243</v>
      </c>
      <c r="C459" t="s">
        <v>1509</v>
      </c>
      <c r="D459" s="11" t="s">
        <v>1279</v>
      </c>
      <c r="E459">
        <v>-1</v>
      </c>
      <c r="F459" t="s">
        <v>1280</v>
      </c>
      <c r="G459" t="s">
        <v>360</v>
      </c>
      <c r="H459" t="s">
        <v>1281</v>
      </c>
      <c r="I459" t="s">
        <v>334</v>
      </c>
      <c r="J459">
        <v>-1</v>
      </c>
      <c r="K459" t="s">
        <v>270</v>
      </c>
      <c r="L459">
        <v>-1</v>
      </c>
      <c r="M459">
        <v>-1</v>
      </c>
      <c r="N459" t="s">
        <v>648</v>
      </c>
      <c r="O459">
        <v>-1</v>
      </c>
    </row>
    <row r="460" spans="1:15" ht="17" customHeight="1" x14ac:dyDescent="0.2">
      <c r="A460">
        <v>458</v>
      </c>
      <c r="B460" t="s">
        <v>438</v>
      </c>
      <c r="C460" t="s">
        <v>1509</v>
      </c>
      <c r="D460" s="11" t="s">
        <v>1282</v>
      </c>
      <c r="E460">
        <v>2.6</v>
      </c>
      <c r="F460" s="11" t="s">
        <v>1283</v>
      </c>
      <c r="G460" t="s">
        <v>1131</v>
      </c>
      <c r="H460" t="s">
        <v>1131</v>
      </c>
      <c r="I460" t="s">
        <v>263</v>
      </c>
      <c r="J460">
        <v>1984</v>
      </c>
      <c r="K460" t="s">
        <v>1284</v>
      </c>
      <c r="L460" t="s">
        <v>1285</v>
      </c>
      <c r="M460" t="s">
        <v>1286</v>
      </c>
      <c r="N460" t="s">
        <v>241</v>
      </c>
      <c r="O460">
        <v>-1</v>
      </c>
    </row>
    <row r="461" spans="1:15" ht="17" hidden="1" customHeight="1" x14ac:dyDescent="0.2">
      <c r="A461">
        <v>459</v>
      </c>
      <c r="B461" t="s">
        <v>243</v>
      </c>
      <c r="C461" t="s">
        <v>1509</v>
      </c>
      <c r="D461" s="11" t="s">
        <v>1531</v>
      </c>
      <c r="E461">
        <v>-1</v>
      </c>
      <c r="F461" t="s">
        <v>1532</v>
      </c>
      <c r="G461" t="s">
        <v>1533</v>
      </c>
      <c r="H461">
        <v>-1</v>
      </c>
      <c r="I461">
        <v>-1</v>
      </c>
      <c r="J461">
        <v>-1</v>
      </c>
      <c r="K461">
        <v>-1</v>
      </c>
      <c r="L461">
        <v>-1</v>
      </c>
      <c r="M461">
        <v>-1</v>
      </c>
      <c r="N461">
        <v>-1</v>
      </c>
      <c r="O461">
        <v>-1</v>
      </c>
    </row>
    <row r="462" spans="1:15" ht="17" customHeight="1" x14ac:dyDescent="0.2">
      <c r="A462">
        <v>460</v>
      </c>
      <c r="B462" t="s">
        <v>243</v>
      </c>
      <c r="C462" t="s">
        <v>1509</v>
      </c>
      <c r="D462" s="11" t="s">
        <v>1534</v>
      </c>
      <c r="E462">
        <v>2.7</v>
      </c>
      <c r="F462" s="11" t="s">
        <v>1535</v>
      </c>
      <c r="G462" t="s">
        <v>236</v>
      </c>
      <c r="H462" t="s">
        <v>236</v>
      </c>
      <c r="I462" t="s">
        <v>237</v>
      </c>
      <c r="J462">
        <v>1968</v>
      </c>
      <c r="K462" t="s">
        <v>249</v>
      </c>
      <c r="L462" t="s">
        <v>271</v>
      </c>
      <c r="M462" t="s">
        <v>251</v>
      </c>
      <c r="N462" t="s">
        <v>258</v>
      </c>
      <c r="O462">
        <v>-1</v>
      </c>
    </row>
    <row r="463" spans="1:15" ht="17" customHeight="1" x14ac:dyDescent="0.2">
      <c r="A463">
        <v>461</v>
      </c>
      <c r="B463" t="s">
        <v>243</v>
      </c>
      <c r="C463" t="s">
        <v>1509</v>
      </c>
      <c r="D463" t="s">
        <v>1536</v>
      </c>
      <c r="E463">
        <v>3.5</v>
      </c>
      <c r="F463" s="11" t="s">
        <v>1537</v>
      </c>
      <c r="G463" t="s">
        <v>1468</v>
      </c>
      <c r="H463" t="s">
        <v>591</v>
      </c>
      <c r="I463" t="s">
        <v>263</v>
      </c>
      <c r="J463">
        <v>2009</v>
      </c>
      <c r="K463" t="s">
        <v>270</v>
      </c>
      <c r="L463" t="s">
        <v>257</v>
      </c>
      <c r="M463" t="s">
        <v>251</v>
      </c>
      <c r="N463" t="s">
        <v>241</v>
      </c>
      <c r="O463">
        <v>-1</v>
      </c>
    </row>
    <row r="464" spans="1:15" ht="17" customHeight="1" x14ac:dyDescent="0.2">
      <c r="A464">
        <v>462</v>
      </c>
      <c r="B464" t="s">
        <v>243</v>
      </c>
      <c r="C464" t="s">
        <v>1509</v>
      </c>
      <c r="D464" s="11" t="s">
        <v>1538</v>
      </c>
      <c r="E464">
        <v>3.2</v>
      </c>
      <c r="F464" s="11" t="s">
        <v>1539</v>
      </c>
      <c r="G464" t="s">
        <v>1120</v>
      </c>
      <c r="H464" t="s">
        <v>1540</v>
      </c>
      <c r="I464" t="s">
        <v>334</v>
      </c>
      <c r="J464">
        <v>-1</v>
      </c>
      <c r="K464" t="s">
        <v>270</v>
      </c>
      <c r="L464" t="s">
        <v>503</v>
      </c>
      <c r="M464" t="s">
        <v>251</v>
      </c>
      <c r="N464" t="s">
        <v>620</v>
      </c>
      <c r="O464">
        <v>-1</v>
      </c>
    </row>
    <row r="465" spans="1:15" ht="17" customHeight="1" x14ac:dyDescent="0.2">
      <c r="A465">
        <v>463</v>
      </c>
      <c r="B465" t="s">
        <v>1287</v>
      </c>
      <c r="C465" t="s">
        <v>1509</v>
      </c>
      <c r="D465" s="11" t="s">
        <v>1288</v>
      </c>
      <c r="E465">
        <v>3.8</v>
      </c>
      <c r="F465" s="11" t="s">
        <v>516</v>
      </c>
      <c r="G465" t="s">
        <v>517</v>
      </c>
      <c r="H465" t="s">
        <v>517</v>
      </c>
      <c r="I465" t="s">
        <v>324</v>
      </c>
      <c r="J465">
        <v>1986</v>
      </c>
      <c r="K465" t="s">
        <v>518</v>
      </c>
      <c r="L465" t="s">
        <v>519</v>
      </c>
      <c r="M465" t="s">
        <v>265</v>
      </c>
      <c r="N465" t="s">
        <v>258</v>
      </c>
      <c r="O465" t="s">
        <v>520</v>
      </c>
    </row>
    <row r="466" spans="1:15" ht="17" customHeight="1" x14ac:dyDescent="0.2">
      <c r="A466">
        <v>464</v>
      </c>
      <c r="B466" t="s">
        <v>243</v>
      </c>
      <c r="C466" t="s">
        <v>1509</v>
      </c>
      <c r="D466" s="11" t="s">
        <v>1541</v>
      </c>
      <c r="E466">
        <v>4.2</v>
      </c>
      <c r="F466" s="11" t="s">
        <v>1542</v>
      </c>
      <c r="G466" t="s">
        <v>1543</v>
      </c>
      <c r="H466" t="s">
        <v>1335</v>
      </c>
      <c r="I466" t="s">
        <v>269</v>
      </c>
      <c r="J466">
        <v>-1</v>
      </c>
      <c r="K466" t="s">
        <v>270</v>
      </c>
      <c r="L466" t="s">
        <v>309</v>
      </c>
      <c r="M466" t="s">
        <v>277</v>
      </c>
      <c r="N466" t="s">
        <v>648</v>
      </c>
      <c r="O466">
        <v>-1</v>
      </c>
    </row>
    <row r="467" spans="1:15" ht="17" customHeight="1" x14ac:dyDescent="0.2">
      <c r="A467">
        <v>465</v>
      </c>
      <c r="B467" t="s">
        <v>243</v>
      </c>
      <c r="C467" t="s">
        <v>1509</v>
      </c>
      <c r="D467" s="11" t="s">
        <v>1289</v>
      </c>
      <c r="E467">
        <v>4.8</v>
      </c>
      <c r="F467" s="11" t="s">
        <v>1290</v>
      </c>
      <c r="G467" t="s">
        <v>236</v>
      </c>
      <c r="H467" t="s">
        <v>1291</v>
      </c>
      <c r="I467" t="s">
        <v>334</v>
      </c>
      <c r="J467">
        <v>2011</v>
      </c>
      <c r="K467" t="s">
        <v>270</v>
      </c>
      <c r="L467" t="s">
        <v>309</v>
      </c>
      <c r="M467" t="s">
        <v>277</v>
      </c>
      <c r="N467" t="s">
        <v>241</v>
      </c>
      <c r="O467">
        <v>-1</v>
      </c>
    </row>
    <row r="468" spans="1:15" ht="17" customHeight="1" x14ac:dyDescent="0.2">
      <c r="A468">
        <v>466</v>
      </c>
      <c r="B468" t="s">
        <v>243</v>
      </c>
      <c r="C468" t="s">
        <v>1509</v>
      </c>
      <c r="D468" s="11" t="s">
        <v>1544</v>
      </c>
      <c r="E468">
        <v>4.2</v>
      </c>
      <c r="F468" s="11" t="s">
        <v>1545</v>
      </c>
      <c r="G468" t="s">
        <v>1546</v>
      </c>
      <c r="H468" t="s">
        <v>300</v>
      </c>
      <c r="I468" t="s">
        <v>269</v>
      </c>
      <c r="J468">
        <v>1989</v>
      </c>
      <c r="K468" t="s">
        <v>270</v>
      </c>
      <c r="L468" t="s">
        <v>503</v>
      </c>
      <c r="M468" t="s">
        <v>251</v>
      </c>
      <c r="N468" t="s">
        <v>377</v>
      </c>
      <c r="O468">
        <v>-1</v>
      </c>
    </row>
    <row r="469" spans="1:15" ht="17" customHeight="1" x14ac:dyDescent="0.2">
      <c r="A469">
        <v>467</v>
      </c>
      <c r="B469" t="s">
        <v>530</v>
      </c>
      <c r="C469" t="s">
        <v>1547</v>
      </c>
      <c r="D469" s="11" t="s">
        <v>531</v>
      </c>
      <c r="E469">
        <v>3.3</v>
      </c>
      <c r="F469" s="11" t="s">
        <v>532</v>
      </c>
      <c r="G469" t="s">
        <v>300</v>
      </c>
      <c r="H469" t="s">
        <v>300</v>
      </c>
      <c r="I469" t="s">
        <v>263</v>
      </c>
      <c r="J469">
        <v>2015</v>
      </c>
      <c r="K469" t="s">
        <v>270</v>
      </c>
      <c r="L469" t="s">
        <v>284</v>
      </c>
      <c r="M469" t="s">
        <v>284</v>
      </c>
      <c r="N469" t="s">
        <v>241</v>
      </c>
      <c r="O469">
        <v>-1</v>
      </c>
    </row>
    <row r="470" spans="1:15" ht="17" customHeight="1" x14ac:dyDescent="0.2">
      <c r="A470">
        <v>468</v>
      </c>
      <c r="B470" t="s">
        <v>243</v>
      </c>
      <c r="C470" t="s">
        <v>1547</v>
      </c>
      <c r="D470" s="11" t="s">
        <v>526</v>
      </c>
      <c r="E470">
        <v>4</v>
      </c>
      <c r="F470" s="11" t="s">
        <v>527</v>
      </c>
      <c r="G470" t="s">
        <v>475</v>
      </c>
      <c r="H470" t="s">
        <v>528</v>
      </c>
      <c r="I470" t="s">
        <v>237</v>
      </c>
      <c r="J470">
        <v>2006</v>
      </c>
      <c r="K470" t="s">
        <v>270</v>
      </c>
      <c r="L470" t="s">
        <v>301</v>
      </c>
      <c r="M470" t="s">
        <v>277</v>
      </c>
      <c r="N470" t="s">
        <v>411</v>
      </c>
      <c r="O470" t="s">
        <v>529</v>
      </c>
    </row>
    <row r="471" spans="1:15" ht="17" customHeight="1" x14ac:dyDescent="0.2">
      <c r="A471">
        <v>469</v>
      </c>
      <c r="B471" t="s">
        <v>1292</v>
      </c>
      <c r="C471" t="s">
        <v>1547</v>
      </c>
      <c r="D471" s="11" t="s">
        <v>1293</v>
      </c>
      <c r="E471">
        <v>3.9</v>
      </c>
      <c r="F471" s="11" t="s">
        <v>1294</v>
      </c>
      <c r="G471" t="s">
        <v>236</v>
      </c>
      <c r="H471" t="s">
        <v>236</v>
      </c>
      <c r="I471" t="s">
        <v>269</v>
      </c>
      <c r="J471">
        <v>2012</v>
      </c>
      <c r="K471" t="s">
        <v>270</v>
      </c>
      <c r="L471" t="s">
        <v>250</v>
      </c>
      <c r="M471" t="s">
        <v>251</v>
      </c>
      <c r="N471" t="s">
        <v>241</v>
      </c>
      <c r="O471">
        <v>-1</v>
      </c>
    </row>
    <row r="472" spans="1:15" ht="17" customHeight="1" x14ac:dyDescent="0.2">
      <c r="A472">
        <v>470</v>
      </c>
      <c r="B472" t="s">
        <v>951</v>
      </c>
      <c r="C472" t="s">
        <v>1547</v>
      </c>
      <c r="D472" s="11" t="s">
        <v>952</v>
      </c>
      <c r="E472">
        <v>3.7</v>
      </c>
      <c r="F472" s="11" t="s">
        <v>953</v>
      </c>
      <c r="G472" t="s">
        <v>954</v>
      </c>
      <c r="H472" t="s">
        <v>954</v>
      </c>
      <c r="I472" t="s">
        <v>237</v>
      </c>
      <c r="J472">
        <v>1999</v>
      </c>
      <c r="K472" t="s">
        <v>249</v>
      </c>
      <c r="L472" t="s">
        <v>955</v>
      </c>
      <c r="M472" t="s">
        <v>265</v>
      </c>
      <c r="N472" t="s">
        <v>258</v>
      </c>
      <c r="O472">
        <v>-1</v>
      </c>
    </row>
    <row r="473" spans="1:15" ht="17" customHeight="1" x14ac:dyDescent="0.2">
      <c r="A473">
        <v>471</v>
      </c>
      <c r="B473" t="s">
        <v>243</v>
      </c>
      <c r="C473" t="s">
        <v>1547</v>
      </c>
      <c r="D473" s="11" t="s">
        <v>1548</v>
      </c>
      <c r="E473">
        <v>3.9</v>
      </c>
      <c r="F473" s="11" t="s">
        <v>1549</v>
      </c>
      <c r="G473" t="s">
        <v>1550</v>
      </c>
      <c r="H473" t="s">
        <v>1437</v>
      </c>
      <c r="I473" t="s">
        <v>263</v>
      </c>
      <c r="J473">
        <v>2004</v>
      </c>
      <c r="K473" t="s">
        <v>270</v>
      </c>
      <c r="L473" t="s">
        <v>392</v>
      </c>
      <c r="M473" t="s">
        <v>392</v>
      </c>
      <c r="N473" t="s">
        <v>411</v>
      </c>
      <c r="O473">
        <v>-1</v>
      </c>
    </row>
    <row r="474" spans="1:15" ht="17" customHeight="1" x14ac:dyDescent="0.2">
      <c r="A474">
        <v>472</v>
      </c>
      <c r="B474" t="s">
        <v>1298</v>
      </c>
      <c r="C474" t="s">
        <v>1547</v>
      </c>
      <c r="D474" s="11" t="s">
        <v>1299</v>
      </c>
      <c r="E474">
        <v>3.5</v>
      </c>
      <c r="F474" s="11" t="s">
        <v>1300</v>
      </c>
      <c r="G474" t="s">
        <v>910</v>
      </c>
      <c r="H474" t="s">
        <v>910</v>
      </c>
      <c r="I474" t="s">
        <v>283</v>
      </c>
      <c r="J474">
        <v>1970</v>
      </c>
      <c r="K474" t="s">
        <v>249</v>
      </c>
      <c r="L474" t="s">
        <v>276</v>
      </c>
      <c r="M474" t="s">
        <v>277</v>
      </c>
      <c r="N474" t="s">
        <v>285</v>
      </c>
      <c r="O474" t="s">
        <v>1301</v>
      </c>
    </row>
    <row r="475" spans="1:15" ht="17" customHeight="1" x14ac:dyDescent="0.2">
      <c r="A475">
        <v>473</v>
      </c>
      <c r="B475" t="s">
        <v>243</v>
      </c>
      <c r="C475" t="s">
        <v>1547</v>
      </c>
      <c r="D475" s="11" t="s">
        <v>1551</v>
      </c>
      <c r="E475">
        <v>4</v>
      </c>
      <c r="F475" s="11" t="s">
        <v>1552</v>
      </c>
      <c r="G475" t="s">
        <v>409</v>
      </c>
      <c r="H475" t="s">
        <v>787</v>
      </c>
      <c r="I475" t="s">
        <v>334</v>
      </c>
      <c r="J475">
        <v>2012</v>
      </c>
      <c r="K475" t="s">
        <v>270</v>
      </c>
      <c r="L475" t="s">
        <v>386</v>
      </c>
      <c r="M475" t="s">
        <v>387</v>
      </c>
      <c r="N475" t="s">
        <v>241</v>
      </c>
      <c r="O475">
        <v>-1</v>
      </c>
    </row>
    <row r="476" spans="1:15" ht="17" customHeight="1" x14ac:dyDescent="0.2">
      <c r="A476">
        <v>474</v>
      </c>
      <c r="B476" t="s">
        <v>243</v>
      </c>
      <c r="C476" t="s">
        <v>1547</v>
      </c>
      <c r="D476" s="11" t="s">
        <v>1296</v>
      </c>
      <c r="E476">
        <v>3</v>
      </c>
      <c r="F476" s="11" t="s">
        <v>1297</v>
      </c>
      <c r="G476" t="s">
        <v>864</v>
      </c>
      <c r="H476" t="s">
        <v>422</v>
      </c>
      <c r="I476" t="s">
        <v>237</v>
      </c>
      <c r="J476">
        <v>1887</v>
      </c>
      <c r="K476" t="s">
        <v>270</v>
      </c>
      <c r="L476" t="s">
        <v>508</v>
      </c>
      <c r="M476" t="s">
        <v>240</v>
      </c>
      <c r="N476" t="s">
        <v>296</v>
      </c>
      <c r="O476">
        <v>-1</v>
      </c>
    </row>
    <row r="477" spans="1:15" ht="17" customHeight="1" x14ac:dyDescent="0.2">
      <c r="A477">
        <v>475</v>
      </c>
      <c r="B477" t="s">
        <v>243</v>
      </c>
      <c r="C477" t="s">
        <v>1547</v>
      </c>
      <c r="D477" s="11" t="s">
        <v>1553</v>
      </c>
      <c r="E477">
        <v>3.7</v>
      </c>
      <c r="F477" s="11" t="s">
        <v>1554</v>
      </c>
      <c r="G477" t="s">
        <v>380</v>
      </c>
      <c r="H477" t="s">
        <v>380</v>
      </c>
      <c r="I477" t="s">
        <v>248</v>
      </c>
      <c r="J477">
        <v>2000</v>
      </c>
      <c r="K477" t="s">
        <v>249</v>
      </c>
      <c r="L477" t="s">
        <v>1220</v>
      </c>
      <c r="M477" t="s">
        <v>387</v>
      </c>
      <c r="N477" t="s">
        <v>296</v>
      </c>
      <c r="O477">
        <v>-1</v>
      </c>
    </row>
    <row r="478" spans="1:15" ht="17" customHeight="1" x14ac:dyDescent="0.2">
      <c r="A478">
        <v>476</v>
      </c>
      <c r="B478" t="s">
        <v>243</v>
      </c>
      <c r="C478" t="s">
        <v>1547</v>
      </c>
      <c r="D478" s="11" t="s">
        <v>1555</v>
      </c>
      <c r="E478">
        <v>4.5</v>
      </c>
      <c r="F478" s="11" t="s">
        <v>1556</v>
      </c>
      <c r="G478" t="s">
        <v>328</v>
      </c>
      <c r="H478" t="s">
        <v>236</v>
      </c>
      <c r="I478" t="s">
        <v>334</v>
      </c>
      <c r="J478">
        <v>-1</v>
      </c>
      <c r="K478" t="s">
        <v>270</v>
      </c>
      <c r="L478">
        <v>-1</v>
      </c>
      <c r="M478">
        <v>-1</v>
      </c>
      <c r="N478" t="s">
        <v>648</v>
      </c>
      <c r="O478">
        <v>-1</v>
      </c>
    </row>
    <row r="479" spans="1:15" ht="17" customHeight="1" x14ac:dyDescent="0.2">
      <c r="A479">
        <v>477</v>
      </c>
      <c r="B479" t="s">
        <v>243</v>
      </c>
      <c r="C479" t="s">
        <v>1547</v>
      </c>
      <c r="D479" s="11" t="s">
        <v>1557</v>
      </c>
      <c r="E479">
        <v>2.8</v>
      </c>
      <c r="F479" s="11" t="s">
        <v>1558</v>
      </c>
      <c r="G479" t="s">
        <v>869</v>
      </c>
      <c r="H479" t="s">
        <v>869</v>
      </c>
      <c r="I479" t="s">
        <v>269</v>
      </c>
      <c r="J479">
        <v>1987</v>
      </c>
      <c r="K479" t="s">
        <v>238</v>
      </c>
      <c r="L479" t="s">
        <v>1559</v>
      </c>
      <c r="M479" t="s">
        <v>1560</v>
      </c>
      <c r="N479" t="s">
        <v>381</v>
      </c>
      <c r="O479">
        <v>-1</v>
      </c>
    </row>
    <row r="480" spans="1:15" ht="17" customHeight="1" x14ac:dyDescent="0.2">
      <c r="A480">
        <v>478</v>
      </c>
      <c r="B480" t="s">
        <v>243</v>
      </c>
      <c r="C480" t="s">
        <v>1547</v>
      </c>
      <c r="D480" s="11" t="s">
        <v>1561</v>
      </c>
      <c r="E480">
        <v>4.0999999999999996</v>
      </c>
      <c r="F480" s="11" t="s">
        <v>1562</v>
      </c>
      <c r="G480" t="s">
        <v>475</v>
      </c>
      <c r="H480" t="s">
        <v>475</v>
      </c>
      <c r="I480" t="s">
        <v>324</v>
      </c>
      <c r="J480">
        <v>-1</v>
      </c>
      <c r="K480" t="s">
        <v>270</v>
      </c>
      <c r="L480">
        <v>-1</v>
      </c>
      <c r="M480">
        <v>-1</v>
      </c>
      <c r="N480" t="s">
        <v>377</v>
      </c>
      <c r="O480">
        <v>-1</v>
      </c>
    </row>
    <row r="481" spans="1:15" ht="17" customHeight="1" x14ac:dyDescent="0.2">
      <c r="A481">
        <v>479</v>
      </c>
      <c r="B481" t="s">
        <v>956</v>
      </c>
      <c r="C481" t="s">
        <v>1547</v>
      </c>
      <c r="D481" s="11" t="s">
        <v>957</v>
      </c>
      <c r="E481">
        <v>2.9</v>
      </c>
      <c r="F481" s="11" t="s">
        <v>958</v>
      </c>
      <c r="G481" t="s">
        <v>959</v>
      </c>
      <c r="H481" t="s">
        <v>960</v>
      </c>
      <c r="I481" t="s">
        <v>324</v>
      </c>
      <c r="J481">
        <v>1996</v>
      </c>
      <c r="K481" t="s">
        <v>249</v>
      </c>
      <c r="L481" t="s">
        <v>961</v>
      </c>
      <c r="M481" t="s">
        <v>317</v>
      </c>
      <c r="N481" t="s">
        <v>411</v>
      </c>
      <c r="O481">
        <v>-1</v>
      </c>
    </row>
    <row r="482" spans="1:15" ht="17" customHeight="1" x14ac:dyDescent="0.2">
      <c r="A482">
        <v>480</v>
      </c>
      <c r="B482" t="s">
        <v>243</v>
      </c>
      <c r="C482" t="s">
        <v>1547</v>
      </c>
      <c r="D482" s="11" t="s">
        <v>1307</v>
      </c>
      <c r="E482">
        <v>4.7</v>
      </c>
      <c r="F482" s="11" t="s">
        <v>1308</v>
      </c>
      <c r="G482" t="s">
        <v>246</v>
      </c>
      <c r="H482" t="s">
        <v>702</v>
      </c>
      <c r="I482" t="s">
        <v>324</v>
      </c>
      <c r="J482">
        <v>2002</v>
      </c>
      <c r="K482" t="s">
        <v>518</v>
      </c>
      <c r="L482" t="s">
        <v>276</v>
      </c>
      <c r="M482" t="s">
        <v>277</v>
      </c>
      <c r="N482" t="s">
        <v>258</v>
      </c>
      <c r="O482" t="s">
        <v>1309</v>
      </c>
    </row>
    <row r="483" spans="1:15" ht="17" customHeight="1" x14ac:dyDescent="0.2">
      <c r="A483">
        <v>481</v>
      </c>
      <c r="B483" t="s">
        <v>243</v>
      </c>
      <c r="C483" t="s">
        <v>1547</v>
      </c>
      <c r="D483" s="11" t="s">
        <v>1563</v>
      </c>
      <c r="E483">
        <v>3.4</v>
      </c>
      <c r="F483" s="11" t="s">
        <v>1564</v>
      </c>
      <c r="G483" t="s">
        <v>1565</v>
      </c>
      <c r="H483" t="s">
        <v>1566</v>
      </c>
      <c r="I483" t="s">
        <v>237</v>
      </c>
      <c r="J483">
        <v>1998</v>
      </c>
      <c r="K483" t="s">
        <v>270</v>
      </c>
      <c r="L483" t="s">
        <v>1567</v>
      </c>
      <c r="M483" t="s">
        <v>1568</v>
      </c>
      <c r="N483" t="s">
        <v>258</v>
      </c>
      <c r="O483">
        <v>-1</v>
      </c>
    </row>
    <row r="484" spans="1:15" ht="17" customHeight="1" x14ac:dyDescent="0.2">
      <c r="A484">
        <v>482</v>
      </c>
      <c r="B484" t="s">
        <v>243</v>
      </c>
      <c r="C484" t="s">
        <v>1547</v>
      </c>
      <c r="D484" s="11" t="s">
        <v>1569</v>
      </c>
      <c r="E484">
        <v>3.9</v>
      </c>
      <c r="F484" s="11" t="s">
        <v>1570</v>
      </c>
      <c r="G484" t="s">
        <v>360</v>
      </c>
      <c r="H484" t="s">
        <v>1571</v>
      </c>
      <c r="I484" t="s">
        <v>237</v>
      </c>
      <c r="J484">
        <v>1995</v>
      </c>
      <c r="K484" t="s">
        <v>518</v>
      </c>
      <c r="L484" t="s">
        <v>503</v>
      </c>
      <c r="M484" t="s">
        <v>251</v>
      </c>
      <c r="N484" t="s">
        <v>296</v>
      </c>
      <c r="O484" t="s">
        <v>1572</v>
      </c>
    </row>
    <row r="485" spans="1:15" ht="17" customHeight="1" x14ac:dyDescent="0.2">
      <c r="A485">
        <v>483</v>
      </c>
      <c r="B485" t="s">
        <v>243</v>
      </c>
      <c r="C485" t="s">
        <v>1547</v>
      </c>
      <c r="D485" s="11" t="s">
        <v>1573</v>
      </c>
      <c r="E485">
        <v>2.9</v>
      </c>
      <c r="F485" s="11" t="s">
        <v>1574</v>
      </c>
      <c r="G485" t="s">
        <v>409</v>
      </c>
      <c r="H485" t="s">
        <v>632</v>
      </c>
      <c r="I485" t="s">
        <v>324</v>
      </c>
      <c r="J485">
        <v>1985</v>
      </c>
      <c r="K485" t="s">
        <v>270</v>
      </c>
      <c r="L485" t="s">
        <v>309</v>
      </c>
      <c r="M485" t="s">
        <v>277</v>
      </c>
      <c r="N485" t="s">
        <v>258</v>
      </c>
      <c r="O485">
        <v>-1</v>
      </c>
    </row>
    <row r="486" spans="1:15" ht="17" customHeight="1" x14ac:dyDescent="0.2">
      <c r="A486">
        <v>484</v>
      </c>
      <c r="B486" t="s">
        <v>1312</v>
      </c>
      <c r="C486" t="s">
        <v>1547</v>
      </c>
      <c r="D486" s="11" t="s">
        <v>1313</v>
      </c>
      <c r="E486">
        <v>4.5</v>
      </c>
      <c r="F486" s="11" t="s">
        <v>1314</v>
      </c>
      <c r="G486" t="s">
        <v>1315</v>
      </c>
      <c r="H486" t="s">
        <v>1315</v>
      </c>
      <c r="I486" t="s">
        <v>248</v>
      </c>
      <c r="J486">
        <v>1942</v>
      </c>
      <c r="K486" t="s">
        <v>238</v>
      </c>
      <c r="L486" t="s">
        <v>392</v>
      </c>
      <c r="M486" t="s">
        <v>392</v>
      </c>
      <c r="N486" t="s">
        <v>252</v>
      </c>
      <c r="O486" t="s">
        <v>1316</v>
      </c>
    </row>
    <row r="487" spans="1:15" ht="17" customHeight="1" x14ac:dyDescent="0.2">
      <c r="A487">
        <v>485</v>
      </c>
      <c r="B487" t="s">
        <v>243</v>
      </c>
      <c r="C487" t="s">
        <v>1547</v>
      </c>
      <c r="D487" s="11" t="s">
        <v>1317</v>
      </c>
      <c r="E487">
        <v>4.9000000000000004</v>
      </c>
      <c r="F487" s="11" t="s">
        <v>1318</v>
      </c>
      <c r="G487" t="s">
        <v>281</v>
      </c>
      <c r="H487" t="s">
        <v>281</v>
      </c>
      <c r="I487" t="s">
        <v>334</v>
      </c>
      <c r="J487">
        <v>2010</v>
      </c>
      <c r="K487" t="s">
        <v>270</v>
      </c>
      <c r="L487" t="s">
        <v>301</v>
      </c>
      <c r="M487" t="s">
        <v>277</v>
      </c>
      <c r="N487" t="s">
        <v>241</v>
      </c>
      <c r="O487">
        <v>-1</v>
      </c>
    </row>
    <row r="488" spans="1:15" ht="17" customHeight="1" x14ac:dyDescent="0.2">
      <c r="A488">
        <v>486</v>
      </c>
      <c r="B488" t="s">
        <v>962</v>
      </c>
      <c r="C488" t="s">
        <v>1547</v>
      </c>
      <c r="D488" s="11" t="s">
        <v>963</v>
      </c>
      <c r="E488">
        <v>5</v>
      </c>
      <c r="F488" s="11" t="s">
        <v>964</v>
      </c>
      <c r="G488" t="s">
        <v>702</v>
      </c>
      <c r="H488" t="s">
        <v>965</v>
      </c>
      <c r="I488" t="s">
        <v>334</v>
      </c>
      <c r="J488">
        <v>2011</v>
      </c>
      <c r="K488" t="s">
        <v>270</v>
      </c>
      <c r="L488" t="s">
        <v>309</v>
      </c>
      <c r="M488" t="s">
        <v>277</v>
      </c>
      <c r="N488" t="s">
        <v>429</v>
      </c>
      <c r="O488">
        <v>-1</v>
      </c>
    </row>
    <row r="489" spans="1:15" ht="17" customHeight="1" x14ac:dyDescent="0.2">
      <c r="A489">
        <v>487</v>
      </c>
      <c r="B489" t="s">
        <v>543</v>
      </c>
      <c r="C489" t="s">
        <v>1575</v>
      </c>
      <c r="D489" s="11" t="s">
        <v>544</v>
      </c>
      <c r="E489">
        <v>3.3</v>
      </c>
      <c r="F489" s="11" t="s">
        <v>532</v>
      </c>
      <c r="G489" t="s">
        <v>545</v>
      </c>
      <c r="H489" t="s">
        <v>300</v>
      </c>
      <c r="I489" t="s">
        <v>263</v>
      </c>
      <c r="J489">
        <v>2015</v>
      </c>
      <c r="K489" t="s">
        <v>270</v>
      </c>
      <c r="L489" t="s">
        <v>284</v>
      </c>
      <c r="M489" t="s">
        <v>284</v>
      </c>
      <c r="N489" t="s">
        <v>241</v>
      </c>
      <c r="O489">
        <v>-1</v>
      </c>
    </row>
    <row r="490" spans="1:15" ht="17" customHeight="1" x14ac:dyDescent="0.2">
      <c r="A490">
        <v>488</v>
      </c>
      <c r="B490" t="s">
        <v>243</v>
      </c>
      <c r="C490" t="s">
        <v>1575</v>
      </c>
      <c r="D490" s="11" t="s">
        <v>568</v>
      </c>
      <c r="E490">
        <v>3.5</v>
      </c>
      <c r="F490" s="11" t="s">
        <v>569</v>
      </c>
      <c r="G490" t="s">
        <v>328</v>
      </c>
      <c r="H490" t="s">
        <v>570</v>
      </c>
      <c r="I490" t="s">
        <v>237</v>
      </c>
      <c r="J490">
        <v>2019</v>
      </c>
      <c r="K490" t="s">
        <v>270</v>
      </c>
      <c r="L490" t="s">
        <v>340</v>
      </c>
      <c r="M490" t="s">
        <v>277</v>
      </c>
      <c r="N490" t="s">
        <v>241</v>
      </c>
      <c r="O490" t="s">
        <v>571</v>
      </c>
    </row>
    <row r="491" spans="1:15" ht="17" customHeight="1" x14ac:dyDescent="0.2">
      <c r="A491">
        <v>489</v>
      </c>
      <c r="B491" t="s">
        <v>243</v>
      </c>
      <c r="C491" t="s">
        <v>1575</v>
      </c>
      <c r="D491" s="11" t="s">
        <v>1576</v>
      </c>
      <c r="E491">
        <v>3.5</v>
      </c>
      <c r="F491" s="11" t="s">
        <v>1577</v>
      </c>
      <c r="G491" t="s">
        <v>1578</v>
      </c>
      <c r="H491" t="s">
        <v>1579</v>
      </c>
      <c r="I491" t="s">
        <v>334</v>
      </c>
      <c r="J491">
        <v>2010</v>
      </c>
      <c r="K491" t="s">
        <v>270</v>
      </c>
      <c r="L491" t="s">
        <v>356</v>
      </c>
      <c r="M491" t="s">
        <v>357</v>
      </c>
      <c r="N491" t="s">
        <v>429</v>
      </c>
      <c r="O491">
        <v>-1</v>
      </c>
    </row>
    <row r="492" spans="1:15" ht="17" customHeight="1" x14ac:dyDescent="0.2">
      <c r="A492">
        <v>490</v>
      </c>
      <c r="B492" t="s">
        <v>243</v>
      </c>
      <c r="C492" t="s">
        <v>1575</v>
      </c>
      <c r="D492" s="11" t="s">
        <v>1580</v>
      </c>
      <c r="E492">
        <v>4</v>
      </c>
      <c r="F492" s="11" t="s">
        <v>1581</v>
      </c>
      <c r="G492" t="s">
        <v>236</v>
      </c>
      <c r="H492" t="s">
        <v>1582</v>
      </c>
      <c r="I492" t="s">
        <v>334</v>
      </c>
      <c r="J492">
        <v>-1</v>
      </c>
      <c r="K492" t="s">
        <v>270</v>
      </c>
      <c r="L492" t="s">
        <v>1469</v>
      </c>
      <c r="M492" t="s">
        <v>1470</v>
      </c>
      <c r="N492" t="s">
        <v>648</v>
      </c>
      <c r="O492">
        <v>-1</v>
      </c>
    </row>
    <row r="493" spans="1:15" ht="17" customHeight="1" x14ac:dyDescent="0.2">
      <c r="A493">
        <v>491</v>
      </c>
      <c r="B493" t="s">
        <v>435</v>
      </c>
      <c r="C493" t="s">
        <v>1575</v>
      </c>
      <c r="D493" s="11" t="s">
        <v>1323</v>
      </c>
      <c r="E493">
        <v>3.9</v>
      </c>
      <c r="F493" s="11" t="s">
        <v>1324</v>
      </c>
      <c r="G493" t="s">
        <v>396</v>
      </c>
      <c r="H493" t="s">
        <v>480</v>
      </c>
      <c r="I493" t="s">
        <v>269</v>
      </c>
      <c r="J493">
        <v>2012</v>
      </c>
      <c r="K493" t="s">
        <v>249</v>
      </c>
      <c r="L493" t="s">
        <v>257</v>
      </c>
      <c r="M493" t="s">
        <v>251</v>
      </c>
      <c r="N493" t="s">
        <v>429</v>
      </c>
      <c r="O493">
        <v>-1</v>
      </c>
    </row>
    <row r="494" spans="1:15" ht="17" customHeight="1" x14ac:dyDescent="0.2">
      <c r="A494">
        <v>492</v>
      </c>
      <c r="B494" t="s">
        <v>243</v>
      </c>
      <c r="C494" t="s">
        <v>1575</v>
      </c>
      <c r="D494" t="s">
        <v>966</v>
      </c>
      <c r="E494">
        <v>3.4</v>
      </c>
      <c r="F494" s="11" t="s">
        <v>967</v>
      </c>
      <c r="G494" t="s">
        <v>261</v>
      </c>
      <c r="H494" t="s">
        <v>637</v>
      </c>
      <c r="I494" t="s">
        <v>324</v>
      </c>
      <c r="J494">
        <v>1990</v>
      </c>
      <c r="K494" t="s">
        <v>518</v>
      </c>
      <c r="L494" t="s">
        <v>503</v>
      </c>
      <c r="M494" t="s">
        <v>251</v>
      </c>
      <c r="N494" t="s">
        <v>258</v>
      </c>
      <c r="O494" t="s">
        <v>968</v>
      </c>
    </row>
    <row r="495" spans="1:15" ht="17" customHeight="1" x14ac:dyDescent="0.2">
      <c r="A495">
        <v>493</v>
      </c>
      <c r="B495" t="s">
        <v>243</v>
      </c>
      <c r="C495" t="s">
        <v>1575</v>
      </c>
      <c r="D495" s="11" t="s">
        <v>1583</v>
      </c>
      <c r="E495">
        <v>3.5</v>
      </c>
      <c r="F495" s="11" t="s">
        <v>1584</v>
      </c>
      <c r="G495" t="s">
        <v>360</v>
      </c>
      <c r="H495" t="s">
        <v>360</v>
      </c>
      <c r="I495" t="s">
        <v>283</v>
      </c>
      <c r="J495">
        <v>1969</v>
      </c>
      <c r="K495" t="s">
        <v>249</v>
      </c>
      <c r="L495" t="s">
        <v>1585</v>
      </c>
      <c r="M495" t="s">
        <v>290</v>
      </c>
      <c r="N495" t="s">
        <v>285</v>
      </c>
      <c r="O495" t="s">
        <v>1586</v>
      </c>
    </row>
    <row r="496" spans="1:15" ht="17" customHeight="1" x14ac:dyDescent="0.2">
      <c r="A496">
        <v>494</v>
      </c>
      <c r="B496" t="s">
        <v>243</v>
      </c>
      <c r="C496" t="s">
        <v>1575</v>
      </c>
      <c r="D496" s="11" t="s">
        <v>1587</v>
      </c>
      <c r="E496">
        <v>4.7</v>
      </c>
      <c r="F496" s="11" t="s">
        <v>1588</v>
      </c>
      <c r="G496" t="s">
        <v>328</v>
      </c>
      <c r="H496" t="s">
        <v>1589</v>
      </c>
      <c r="I496" t="s">
        <v>334</v>
      </c>
      <c r="J496">
        <v>-1</v>
      </c>
      <c r="K496" t="s">
        <v>270</v>
      </c>
      <c r="L496">
        <v>-1</v>
      </c>
      <c r="M496">
        <v>-1</v>
      </c>
      <c r="N496" t="s">
        <v>429</v>
      </c>
      <c r="O496">
        <v>-1</v>
      </c>
    </row>
    <row r="497" spans="1:15" ht="17" hidden="1" customHeight="1" x14ac:dyDescent="0.2">
      <c r="A497">
        <v>495</v>
      </c>
      <c r="B497" t="s">
        <v>243</v>
      </c>
      <c r="C497" t="s">
        <v>1575</v>
      </c>
      <c r="D497" s="11" t="s">
        <v>1325</v>
      </c>
      <c r="E497">
        <v>-1</v>
      </c>
      <c r="F497" t="s">
        <v>1326</v>
      </c>
      <c r="G497" t="s">
        <v>360</v>
      </c>
      <c r="H497">
        <v>-1</v>
      </c>
      <c r="I497">
        <v>-1</v>
      </c>
      <c r="J497">
        <v>-1</v>
      </c>
      <c r="K497">
        <v>-1</v>
      </c>
      <c r="L497">
        <v>-1</v>
      </c>
      <c r="M497">
        <v>-1</v>
      </c>
      <c r="N497">
        <v>-1</v>
      </c>
      <c r="O497">
        <v>-1</v>
      </c>
    </row>
    <row r="498" spans="1:15" ht="17" hidden="1" customHeight="1" x14ac:dyDescent="0.2">
      <c r="A498">
        <v>496</v>
      </c>
      <c r="B498" t="s">
        <v>243</v>
      </c>
      <c r="C498" t="s">
        <v>1575</v>
      </c>
      <c r="D498" s="11" t="s">
        <v>1325</v>
      </c>
      <c r="E498">
        <v>-1</v>
      </c>
      <c r="F498" t="s">
        <v>1326</v>
      </c>
      <c r="G498" t="s">
        <v>360</v>
      </c>
      <c r="H498">
        <v>-1</v>
      </c>
      <c r="I498">
        <v>-1</v>
      </c>
      <c r="J498">
        <v>-1</v>
      </c>
      <c r="K498">
        <v>-1</v>
      </c>
      <c r="L498">
        <v>-1</v>
      </c>
      <c r="M498">
        <v>-1</v>
      </c>
      <c r="N498">
        <v>-1</v>
      </c>
      <c r="O498">
        <v>-1</v>
      </c>
    </row>
    <row r="499" spans="1:15" ht="17" hidden="1" customHeight="1" x14ac:dyDescent="0.2">
      <c r="A499">
        <v>497</v>
      </c>
      <c r="B499" t="s">
        <v>243</v>
      </c>
      <c r="C499" t="s">
        <v>1575</v>
      </c>
      <c r="D499" s="11" t="s">
        <v>1325</v>
      </c>
      <c r="E499">
        <v>-1</v>
      </c>
      <c r="F499" t="s">
        <v>1326</v>
      </c>
      <c r="G499" t="s">
        <v>360</v>
      </c>
      <c r="H499">
        <v>-1</v>
      </c>
      <c r="I499">
        <v>-1</v>
      </c>
      <c r="J499">
        <v>-1</v>
      </c>
      <c r="K499">
        <v>-1</v>
      </c>
      <c r="L499">
        <v>-1</v>
      </c>
      <c r="M499">
        <v>-1</v>
      </c>
      <c r="N499">
        <v>-1</v>
      </c>
      <c r="O499">
        <v>-1</v>
      </c>
    </row>
    <row r="500" spans="1:15" ht="17" hidden="1" customHeight="1" x14ac:dyDescent="0.2">
      <c r="A500">
        <v>498</v>
      </c>
      <c r="B500" t="s">
        <v>243</v>
      </c>
      <c r="C500" t="s">
        <v>1575</v>
      </c>
      <c r="D500" s="11" t="s">
        <v>1325</v>
      </c>
      <c r="E500">
        <v>-1</v>
      </c>
      <c r="F500" t="s">
        <v>1326</v>
      </c>
      <c r="G500" t="s">
        <v>360</v>
      </c>
      <c r="H500">
        <v>-1</v>
      </c>
      <c r="I500">
        <v>-1</v>
      </c>
      <c r="J500">
        <v>-1</v>
      </c>
      <c r="K500">
        <v>-1</v>
      </c>
      <c r="L500">
        <v>-1</v>
      </c>
      <c r="M500">
        <v>-1</v>
      </c>
      <c r="N500">
        <v>-1</v>
      </c>
      <c r="O500">
        <v>-1</v>
      </c>
    </row>
    <row r="501" spans="1:15" ht="17" hidden="1" customHeight="1" x14ac:dyDescent="0.2">
      <c r="A501">
        <v>499</v>
      </c>
      <c r="B501" t="s">
        <v>243</v>
      </c>
      <c r="C501" t="s">
        <v>1575</v>
      </c>
      <c r="D501" s="11" t="s">
        <v>1325</v>
      </c>
      <c r="E501">
        <v>-1</v>
      </c>
      <c r="F501" t="s">
        <v>1326</v>
      </c>
      <c r="G501" t="s">
        <v>360</v>
      </c>
      <c r="H501">
        <v>-1</v>
      </c>
      <c r="I501">
        <v>-1</v>
      </c>
      <c r="J501">
        <v>-1</v>
      </c>
      <c r="K501">
        <v>-1</v>
      </c>
      <c r="L501">
        <v>-1</v>
      </c>
      <c r="M501">
        <v>-1</v>
      </c>
      <c r="N501">
        <v>-1</v>
      </c>
      <c r="O501">
        <v>-1</v>
      </c>
    </row>
    <row r="502" spans="1:15" ht="17" hidden="1" customHeight="1" x14ac:dyDescent="0.2">
      <c r="A502">
        <v>500</v>
      </c>
      <c r="B502" t="s">
        <v>243</v>
      </c>
      <c r="C502" t="s">
        <v>1575</v>
      </c>
      <c r="D502" s="11" t="s">
        <v>1325</v>
      </c>
      <c r="E502">
        <v>-1</v>
      </c>
      <c r="F502" t="s">
        <v>1326</v>
      </c>
      <c r="G502" t="s">
        <v>360</v>
      </c>
      <c r="H502">
        <v>-1</v>
      </c>
      <c r="I502">
        <v>-1</v>
      </c>
      <c r="J502">
        <v>-1</v>
      </c>
      <c r="K502">
        <v>-1</v>
      </c>
      <c r="L502">
        <v>-1</v>
      </c>
      <c r="M502">
        <v>-1</v>
      </c>
      <c r="N502">
        <v>-1</v>
      </c>
      <c r="O502">
        <v>-1</v>
      </c>
    </row>
    <row r="503" spans="1:15" ht="17" customHeight="1" x14ac:dyDescent="0.2">
      <c r="A503">
        <v>501</v>
      </c>
      <c r="B503" t="s">
        <v>243</v>
      </c>
      <c r="C503" t="s">
        <v>1575</v>
      </c>
      <c r="D503" s="11" t="s">
        <v>1590</v>
      </c>
      <c r="E503">
        <v>4.5999999999999996</v>
      </c>
      <c r="F503" s="11" t="s">
        <v>1591</v>
      </c>
      <c r="G503" t="s">
        <v>1592</v>
      </c>
      <c r="H503" t="s">
        <v>1065</v>
      </c>
      <c r="I503" t="s">
        <v>334</v>
      </c>
      <c r="J503">
        <v>1988</v>
      </c>
      <c r="K503" t="s">
        <v>270</v>
      </c>
      <c r="L503" t="s">
        <v>503</v>
      </c>
      <c r="M503" t="s">
        <v>251</v>
      </c>
      <c r="N503" t="s">
        <v>377</v>
      </c>
      <c r="O503">
        <v>-1</v>
      </c>
    </row>
    <row r="504" spans="1:15" ht="17" customHeight="1" x14ac:dyDescent="0.2">
      <c r="A504">
        <v>502</v>
      </c>
      <c r="B504" t="s">
        <v>243</v>
      </c>
      <c r="C504" t="s">
        <v>1575</v>
      </c>
      <c r="D504" s="11" t="s">
        <v>1593</v>
      </c>
      <c r="E504">
        <v>4</v>
      </c>
      <c r="F504" s="11" t="s">
        <v>1594</v>
      </c>
      <c r="G504" t="s">
        <v>410</v>
      </c>
      <c r="H504" t="s">
        <v>916</v>
      </c>
      <c r="I504" t="s">
        <v>269</v>
      </c>
      <c r="J504">
        <v>1999</v>
      </c>
      <c r="K504" t="s">
        <v>270</v>
      </c>
      <c r="L504" t="s">
        <v>276</v>
      </c>
      <c r="M504" t="s">
        <v>277</v>
      </c>
      <c r="N504" t="s">
        <v>377</v>
      </c>
      <c r="O504">
        <v>-1</v>
      </c>
    </row>
    <row r="505" spans="1:15" ht="17" customHeight="1" x14ac:dyDescent="0.2">
      <c r="A505">
        <v>503</v>
      </c>
      <c r="B505" t="s">
        <v>243</v>
      </c>
      <c r="C505" t="s">
        <v>1575</v>
      </c>
      <c r="D505" s="11" t="s">
        <v>1595</v>
      </c>
      <c r="E505">
        <v>4</v>
      </c>
      <c r="F505" s="11" t="s">
        <v>1596</v>
      </c>
      <c r="G505" t="s">
        <v>300</v>
      </c>
      <c r="H505" t="s">
        <v>1597</v>
      </c>
      <c r="I505" t="s">
        <v>334</v>
      </c>
      <c r="J505">
        <v>-1</v>
      </c>
      <c r="K505" t="s">
        <v>270</v>
      </c>
      <c r="L505" t="s">
        <v>503</v>
      </c>
      <c r="M505" t="s">
        <v>251</v>
      </c>
      <c r="N505" t="s">
        <v>429</v>
      </c>
      <c r="O505">
        <v>-1</v>
      </c>
    </row>
    <row r="506" spans="1:15" ht="17" customHeight="1" x14ac:dyDescent="0.2">
      <c r="A506">
        <v>504</v>
      </c>
      <c r="B506" t="s">
        <v>243</v>
      </c>
      <c r="C506" t="s">
        <v>1575</v>
      </c>
      <c r="D506" s="11" t="s">
        <v>1598</v>
      </c>
      <c r="E506">
        <v>-1</v>
      </c>
      <c r="F506" t="s">
        <v>1599</v>
      </c>
      <c r="G506" t="s">
        <v>246</v>
      </c>
      <c r="H506">
        <v>-1</v>
      </c>
      <c r="I506" t="s">
        <v>334</v>
      </c>
      <c r="J506">
        <v>-1</v>
      </c>
      <c r="K506" t="s">
        <v>905</v>
      </c>
      <c r="L506">
        <v>-1</v>
      </c>
      <c r="M506">
        <v>-1</v>
      </c>
      <c r="N506" t="s">
        <v>241</v>
      </c>
      <c r="O506">
        <v>-1</v>
      </c>
    </row>
    <row r="507" spans="1:15" ht="17" customHeight="1" x14ac:dyDescent="0.2">
      <c r="A507">
        <v>505</v>
      </c>
      <c r="B507" t="s">
        <v>243</v>
      </c>
      <c r="C507" t="s">
        <v>1575</v>
      </c>
      <c r="D507" s="11" t="s">
        <v>1600</v>
      </c>
      <c r="E507">
        <v>4.7</v>
      </c>
      <c r="F507" s="11" t="s">
        <v>1601</v>
      </c>
      <c r="G507" t="s">
        <v>300</v>
      </c>
      <c r="H507" t="s">
        <v>1602</v>
      </c>
      <c r="I507" t="s">
        <v>269</v>
      </c>
      <c r="J507">
        <v>1994</v>
      </c>
      <c r="K507" t="s">
        <v>270</v>
      </c>
      <c r="L507" t="s">
        <v>503</v>
      </c>
      <c r="M507" t="s">
        <v>251</v>
      </c>
      <c r="N507" t="s">
        <v>377</v>
      </c>
      <c r="O507">
        <v>-1</v>
      </c>
    </row>
    <row r="508" spans="1:15" ht="17" customHeight="1" x14ac:dyDescent="0.2">
      <c r="A508">
        <v>506</v>
      </c>
      <c r="B508" t="s">
        <v>243</v>
      </c>
      <c r="C508" t="s">
        <v>1575</v>
      </c>
      <c r="D508" s="11" t="s">
        <v>1603</v>
      </c>
      <c r="E508">
        <v>3.5</v>
      </c>
      <c r="F508" s="11" t="s">
        <v>1604</v>
      </c>
      <c r="G508" t="s">
        <v>360</v>
      </c>
      <c r="H508" t="s">
        <v>360</v>
      </c>
      <c r="I508" t="s">
        <v>269</v>
      </c>
      <c r="J508">
        <v>1998</v>
      </c>
      <c r="K508" t="s">
        <v>270</v>
      </c>
      <c r="L508" t="s">
        <v>257</v>
      </c>
      <c r="M508" t="s">
        <v>251</v>
      </c>
      <c r="N508" t="s">
        <v>381</v>
      </c>
      <c r="O508">
        <v>-1</v>
      </c>
    </row>
    <row r="509" spans="1:15" ht="17" customHeight="1" x14ac:dyDescent="0.2">
      <c r="A509">
        <v>507</v>
      </c>
      <c r="B509" t="s">
        <v>970</v>
      </c>
      <c r="C509" t="s">
        <v>1575</v>
      </c>
      <c r="D509" s="11" t="s">
        <v>971</v>
      </c>
      <c r="E509">
        <v>5</v>
      </c>
      <c r="F509" s="11" t="s">
        <v>964</v>
      </c>
      <c r="G509" t="s">
        <v>972</v>
      </c>
      <c r="H509" t="s">
        <v>965</v>
      </c>
      <c r="I509" t="s">
        <v>334</v>
      </c>
      <c r="J509">
        <v>2011</v>
      </c>
      <c r="K509" t="s">
        <v>270</v>
      </c>
      <c r="L509" t="s">
        <v>309</v>
      </c>
      <c r="M509" t="s">
        <v>277</v>
      </c>
      <c r="N509" t="s">
        <v>429</v>
      </c>
      <c r="O509">
        <v>-1</v>
      </c>
    </row>
    <row r="510" spans="1:15" ht="17" customHeight="1" x14ac:dyDescent="0.2">
      <c r="A510">
        <v>508</v>
      </c>
      <c r="B510" t="s">
        <v>1605</v>
      </c>
      <c r="C510" t="s">
        <v>1606</v>
      </c>
      <c r="D510" s="11" t="s">
        <v>1607</v>
      </c>
      <c r="E510">
        <v>4.0999999999999996</v>
      </c>
      <c r="F510" s="11" t="s">
        <v>1608</v>
      </c>
      <c r="G510" t="s">
        <v>1086</v>
      </c>
      <c r="H510" t="s">
        <v>282</v>
      </c>
      <c r="I510" t="s">
        <v>283</v>
      </c>
      <c r="J510">
        <v>1896</v>
      </c>
      <c r="K510" t="s">
        <v>249</v>
      </c>
      <c r="L510" t="s">
        <v>284</v>
      </c>
      <c r="M510" t="s">
        <v>284</v>
      </c>
      <c r="N510" t="s">
        <v>285</v>
      </c>
      <c r="O510" t="s">
        <v>1609</v>
      </c>
    </row>
    <row r="511" spans="1:15" ht="17" customHeight="1" x14ac:dyDescent="0.2">
      <c r="A511">
        <v>509</v>
      </c>
      <c r="B511" t="s">
        <v>580</v>
      </c>
      <c r="C511" t="s">
        <v>1606</v>
      </c>
      <c r="D511" s="11" t="s">
        <v>1610</v>
      </c>
      <c r="E511">
        <v>4</v>
      </c>
      <c r="F511" s="11" t="s">
        <v>582</v>
      </c>
      <c r="G511" t="s">
        <v>1611</v>
      </c>
      <c r="H511" t="s">
        <v>584</v>
      </c>
      <c r="I511" t="s">
        <v>283</v>
      </c>
      <c r="J511">
        <v>1913</v>
      </c>
      <c r="K511" t="s">
        <v>249</v>
      </c>
      <c r="L511" t="s">
        <v>284</v>
      </c>
      <c r="M511" t="s">
        <v>284</v>
      </c>
      <c r="N511" t="s">
        <v>285</v>
      </c>
      <c r="O511" t="s">
        <v>585</v>
      </c>
    </row>
    <row r="512" spans="1:15" ht="17" customHeight="1" x14ac:dyDescent="0.2">
      <c r="A512">
        <v>510</v>
      </c>
      <c r="B512" t="s">
        <v>243</v>
      </c>
      <c r="C512" t="s">
        <v>1606</v>
      </c>
      <c r="D512" s="11" t="s">
        <v>1612</v>
      </c>
      <c r="E512">
        <v>3.6</v>
      </c>
      <c r="F512" s="11" t="s">
        <v>1613</v>
      </c>
      <c r="G512" t="s">
        <v>409</v>
      </c>
      <c r="H512" t="s">
        <v>1437</v>
      </c>
      <c r="I512" t="s">
        <v>324</v>
      </c>
      <c r="J512">
        <v>2002</v>
      </c>
      <c r="K512" t="s">
        <v>249</v>
      </c>
      <c r="L512" t="s">
        <v>503</v>
      </c>
      <c r="M512" t="s">
        <v>251</v>
      </c>
      <c r="N512" t="s">
        <v>241</v>
      </c>
      <c r="O512" t="s">
        <v>1614</v>
      </c>
    </row>
    <row r="513" spans="1:15" ht="17" customHeight="1" x14ac:dyDescent="0.2">
      <c r="A513">
        <v>511</v>
      </c>
      <c r="B513" t="s">
        <v>1615</v>
      </c>
      <c r="C513" t="s">
        <v>1606</v>
      </c>
      <c r="D513" s="11" t="s">
        <v>1616</v>
      </c>
      <c r="E513">
        <v>5</v>
      </c>
      <c r="F513" s="11" t="s">
        <v>1617</v>
      </c>
      <c r="G513" t="s">
        <v>236</v>
      </c>
      <c r="H513" t="s">
        <v>1618</v>
      </c>
      <c r="I513" t="s">
        <v>334</v>
      </c>
      <c r="J513">
        <v>1987</v>
      </c>
      <c r="K513" t="s">
        <v>270</v>
      </c>
      <c r="L513" t="s">
        <v>503</v>
      </c>
      <c r="M513" t="s">
        <v>251</v>
      </c>
      <c r="N513" t="s">
        <v>241</v>
      </c>
      <c r="O513">
        <v>-1</v>
      </c>
    </row>
    <row r="514" spans="1:15" ht="17" customHeight="1" x14ac:dyDescent="0.2">
      <c r="A514">
        <v>512</v>
      </c>
      <c r="B514" t="s">
        <v>457</v>
      </c>
      <c r="C514" t="s">
        <v>1606</v>
      </c>
      <c r="D514" s="11" t="s">
        <v>969</v>
      </c>
      <c r="E514">
        <v>3.5</v>
      </c>
      <c r="F514" s="11" t="s">
        <v>689</v>
      </c>
      <c r="G514" t="s">
        <v>247</v>
      </c>
      <c r="H514" t="s">
        <v>690</v>
      </c>
      <c r="I514" t="s">
        <v>248</v>
      </c>
      <c r="J514">
        <v>-1</v>
      </c>
      <c r="K514" t="s">
        <v>249</v>
      </c>
      <c r="L514" t="s">
        <v>392</v>
      </c>
      <c r="M514" t="s">
        <v>392</v>
      </c>
      <c r="N514" t="s">
        <v>296</v>
      </c>
      <c r="O514">
        <v>-1</v>
      </c>
    </row>
    <row r="515" spans="1:15" ht="17" hidden="1" customHeight="1" x14ac:dyDescent="0.2">
      <c r="A515">
        <v>513</v>
      </c>
      <c r="B515" t="s">
        <v>243</v>
      </c>
      <c r="C515" t="s">
        <v>1606</v>
      </c>
      <c r="D515" s="11" t="s">
        <v>1619</v>
      </c>
      <c r="E515">
        <v>4.7</v>
      </c>
      <c r="F515" s="11" t="s">
        <v>1620</v>
      </c>
      <c r="G515" t="s">
        <v>410</v>
      </c>
      <c r="H515" t="s">
        <v>1504</v>
      </c>
      <c r="I515" t="s">
        <v>905</v>
      </c>
      <c r="J515">
        <v>-1</v>
      </c>
      <c r="K515" t="s">
        <v>270</v>
      </c>
      <c r="L515" t="s">
        <v>1621</v>
      </c>
      <c r="M515" t="s">
        <v>686</v>
      </c>
      <c r="N515" t="s">
        <v>648</v>
      </c>
      <c r="O515">
        <v>-1</v>
      </c>
    </row>
    <row r="516" spans="1:15" ht="17" customHeight="1" x14ac:dyDescent="0.2">
      <c r="A516">
        <v>514</v>
      </c>
      <c r="B516" t="s">
        <v>243</v>
      </c>
      <c r="C516" t="s">
        <v>1606</v>
      </c>
      <c r="D516" s="11" t="s">
        <v>1328</v>
      </c>
      <c r="E516">
        <v>3.5</v>
      </c>
      <c r="F516" s="11" t="s">
        <v>689</v>
      </c>
      <c r="G516" t="s">
        <v>247</v>
      </c>
      <c r="H516" t="s">
        <v>690</v>
      </c>
      <c r="I516" t="s">
        <v>248</v>
      </c>
      <c r="J516">
        <v>-1</v>
      </c>
      <c r="K516" t="s">
        <v>249</v>
      </c>
      <c r="L516" t="s">
        <v>392</v>
      </c>
      <c r="M516" t="s">
        <v>392</v>
      </c>
      <c r="N516" t="s">
        <v>296</v>
      </c>
      <c r="O516">
        <v>-1</v>
      </c>
    </row>
    <row r="517" spans="1:15" ht="17" customHeight="1" x14ac:dyDescent="0.2">
      <c r="A517">
        <v>515</v>
      </c>
      <c r="B517" t="s">
        <v>243</v>
      </c>
      <c r="C517" t="s">
        <v>1606</v>
      </c>
      <c r="D517" s="11" t="s">
        <v>1622</v>
      </c>
      <c r="E517">
        <v>3.6</v>
      </c>
      <c r="F517" s="11" t="s">
        <v>1623</v>
      </c>
      <c r="G517" t="s">
        <v>1624</v>
      </c>
      <c r="H517" t="s">
        <v>1625</v>
      </c>
      <c r="I517" t="s">
        <v>263</v>
      </c>
      <c r="J517">
        <v>-1</v>
      </c>
      <c r="K517" t="s">
        <v>315</v>
      </c>
      <c r="L517">
        <v>-1</v>
      </c>
      <c r="M517">
        <v>-1</v>
      </c>
      <c r="N517" t="s">
        <v>241</v>
      </c>
      <c r="O517">
        <v>-1</v>
      </c>
    </row>
    <row r="518" spans="1:15" ht="17" customHeight="1" x14ac:dyDescent="0.2">
      <c r="A518">
        <v>516</v>
      </c>
      <c r="B518" t="s">
        <v>974</v>
      </c>
      <c r="C518" t="s">
        <v>1606</v>
      </c>
      <c r="D518" s="11" t="s">
        <v>975</v>
      </c>
      <c r="E518">
        <v>3.9</v>
      </c>
      <c r="F518" s="11" t="s">
        <v>976</v>
      </c>
      <c r="G518" t="s">
        <v>977</v>
      </c>
      <c r="H518" t="s">
        <v>978</v>
      </c>
      <c r="I518" t="s">
        <v>237</v>
      </c>
      <c r="J518">
        <v>1947</v>
      </c>
      <c r="K518" t="s">
        <v>238</v>
      </c>
      <c r="L518" t="s">
        <v>250</v>
      </c>
      <c r="M518" t="s">
        <v>251</v>
      </c>
      <c r="N518" t="s">
        <v>318</v>
      </c>
      <c r="O518" t="s">
        <v>979</v>
      </c>
    </row>
    <row r="519" spans="1:15" ht="17" customHeight="1" x14ac:dyDescent="0.2">
      <c r="A519">
        <v>517</v>
      </c>
      <c r="B519" t="s">
        <v>243</v>
      </c>
      <c r="C519" t="s">
        <v>1606</v>
      </c>
      <c r="D519" s="11" t="s">
        <v>1626</v>
      </c>
      <c r="E519">
        <v>2.7</v>
      </c>
      <c r="F519" s="11" t="s">
        <v>1627</v>
      </c>
      <c r="G519" t="s">
        <v>1628</v>
      </c>
      <c r="H519" t="s">
        <v>246</v>
      </c>
      <c r="I519" t="s">
        <v>269</v>
      </c>
      <c r="J519">
        <v>2010</v>
      </c>
      <c r="K519" t="s">
        <v>249</v>
      </c>
      <c r="L519" t="s">
        <v>392</v>
      </c>
      <c r="M519" t="s">
        <v>392</v>
      </c>
      <c r="N519" t="s">
        <v>241</v>
      </c>
      <c r="O519">
        <v>-1</v>
      </c>
    </row>
    <row r="520" spans="1:15" ht="17" customHeight="1" x14ac:dyDescent="0.2">
      <c r="A520">
        <v>518</v>
      </c>
      <c r="B520" t="s">
        <v>973</v>
      </c>
      <c r="C520" t="s">
        <v>1606</v>
      </c>
      <c r="D520" s="11" t="s">
        <v>611</v>
      </c>
      <c r="E520">
        <v>4.8</v>
      </c>
      <c r="F520" s="11" t="s">
        <v>459</v>
      </c>
      <c r="G520" t="s">
        <v>255</v>
      </c>
      <c r="H520" t="s">
        <v>255</v>
      </c>
      <c r="I520" t="s">
        <v>324</v>
      </c>
      <c r="J520">
        <v>2012</v>
      </c>
      <c r="K520" t="s">
        <v>270</v>
      </c>
      <c r="L520" t="s">
        <v>276</v>
      </c>
      <c r="M520" t="s">
        <v>277</v>
      </c>
      <c r="N520" t="s">
        <v>241</v>
      </c>
      <c r="O520">
        <v>-1</v>
      </c>
    </row>
    <row r="521" spans="1:15" ht="17" hidden="1" customHeight="1" x14ac:dyDescent="0.2">
      <c r="A521">
        <v>519</v>
      </c>
      <c r="B521" t="s">
        <v>1629</v>
      </c>
      <c r="C521" t="s">
        <v>1606</v>
      </c>
      <c r="D521" s="11" t="s">
        <v>1630</v>
      </c>
      <c r="E521">
        <v>-1</v>
      </c>
      <c r="F521" t="s">
        <v>1631</v>
      </c>
      <c r="G521" t="s">
        <v>281</v>
      </c>
      <c r="H521">
        <v>-1</v>
      </c>
      <c r="I521">
        <v>-1</v>
      </c>
      <c r="J521">
        <v>-1</v>
      </c>
      <c r="K521">
        <v>-1</v>
      </c>
      <c r="L521">
        <v>-1</v>
      </c>
      <c r="M521">
        <v>-1</v>
      </c>
      <c r="N521">
        <v>-1</v>
      </c>
      <c r="O521">
        <v>-1</v>
      </c>
    </row>
    <row r="522" spans="1:15" ht="17" customHeight="1" x14ac:dyDescent="0.2">
      <c r="A522">
        <v>520</v>
      </c>
      <c r="B522" t="s">
        <v>243</v>
      </c>
      <c r="C522" t="s">
        <v>1606</v>
      </c>
      <c r="D522" s="11" t="s">
        <v>1632</v>
      </c>
      <c r="E522">
        <v>4</v>
      </c>
      <c r="F522" s="11" t="s">
        <v>1633</v>
      </c>
      <c r="G522" t="s">
        <v>328</v>
      </c>
      <c r="H522" t="s">
        <v>1091</v>
      </c>
      <c r="I522" t="s">
        <v>269</v>
      </c>
      <c r="J522">
        <v>-1</v>
      </c>
      <c r="K522" t="s">
        <v>270</v>
      </c>
      <c r="L522" t="s">
        <v>1634</v>
      </c>
      <c r="M522" t="s">
        <v>1635</v>
      </c>
      <c r="N522" t="s">
        <v>620</v>
      </c>
      <c r="O522">
        <v>-1</v>
      </c>
    </row>
    <row r="523" spans="1:15" ht="17" customHeight="1" x14ac:dyDescent="0.2">
      <c r="A523">
        <v>521</v>
      </c>
      <c r="B523" t="s">
        <v>243</v>
      </c>
      <c r="C523" t="s">
        <v>1606</v>
      </c>
      <c r="D523" s="11" t="s">
        <v>1636</v>
      </c>
      <c r="E523">
        <v>3.8</v>
      </c>
      <c r="F523" s="11" t="s">
        <v>1637</v>
      </c>
      <c r="G523" t="s">
        <v>328</v>
      </c>
      <c r="H523" t="s">
        <v>869</v>
      </c>
      <c r="I523" t="s">
        <v>269</v>
      </c>
      <c r="J523">
        <v>2010</v>
      </c>
      <c r="K523" t="s">
        <v>249</v>
      </c>
      <c r="L523" t="s">
        <v>309</v>
      </c>
      <c r="M523" t="s">
        <v>277</v>
      </c>
      <c r="N523" t="s">
        <v>377</v>
      </c>
      <c r="O523">
        <v>-1</v>
      </c>
    </row>
    <row r="524" spans="1:15" ht="17" customHeight="1" x14ac:dyDescent="0.2">
      <c r="A524">
        <v>522</v>
      </c>
      <c r="B524" t="s">
        <v>1638</v>
      </c>
      <c r="C524" t="s">
        <v>1606</v>
      </c>
      <c r="D524" s="11" t="s">
        <v>1639</v>
      </c>
      <c r="E524">
        <v>4.2</v>
      </c>
      <c r="F524" s="11" t="s">
        <v>1640</v>
      </c>
      <c r="G524" t="s">
        <v>1253</v>
      </c>
      <c r="H524" t="s">
        <v>1086</v>
      </c>
      <c r="I524" t="s">
        <v>263</v>
      </c>
      <c r="J524">
        <v>2012</v>
      </c>
      <c r="K524" t="s">
        <v>249</v>
      </c>
      <c r="L524" t="s">
        <v>284</v>
      </c>
      <c r="M524" t="s">
        <v>284</v>
      </c>
      <c r="N524" t="s">
        <v>241</v>
      </c>
      <c r="O524">
        <v>-1</v>
      </c>
    </row>
    <row r="525" spans="1:15" ht="17" customHeight="1" x14ac:dyDescent="0.2">
      <c r="A525">
        <v>523</v>
      </c>
      <c r="B525" t="s">
        <v>1641</v>
      </c>
      <c r="C525" t="s">
        <v>1606</v>
      </c>
      <c r="D525" s="11" t="s">
        <v>1642</v>
      </c>
      <c r="E525">
        <v>3.9</v>
      </c>
      <c r="F525" s="11" t="s">
        <v>976</v>
      </c>
      <c r="G525" t="s">
        <v>713</v>
      </c>
      <c r="H525" t="s">
        <v>978</v>
      </c>
      <c r="I525" t="s">
        <v>237</v>
      </c>
      <c r="J525">
        <v>1947</v>
      </c>
      <c r="K525" t="s">
        <v>238</v>
      </c>
      <c r="L525" t="s">
        <v>250</v>
      </c>
      <c r="M525" t="s">
        <v>251</v>
      </c>
      <c r="N525" t="s">
        <v>318</v>
      </c>
      <c r="O525" t="s">
        <v>979</v>
      </c>
    </row>
    <row r="526" spans="1:15" ht="17" hidden="1" customHeight="1" x14ac:dyDescent="0.2">
      <c r="A526">
        <v>524</v>
      </c>
      <c r="B526" t="s">
        <v>243</v>
      </c>
      <c r="C526" t="s">
        <v>1606</v>
      </c>
      <c r="D526" s="11" t="s">
        <v>1643</v>
      </c>
      <c r="E526">
        <v>-1</v>
      </c>
      <c r="F526" t="s">
        <v>1644</v>
      </c>
      <c r="G526" t="s">
        <v>236</v>
      </c>
      <c r="H526" t="s">
        <v>236</v>
      </c>
      <c r="I526" t="s">
        <v>905</v>
      </c>
      <c r="J526">
        <v>-1</v>
      </c>
      <c r="K526" t="s">
        <v>270</v>
      </c>
      <c r="L526">
        <v>-1</v>
      </c>
      <c r="M526">
        <v>-1</v>
      </c>
      <c r="N526" t="s">
        <v>241</v>
      </c>
      <c r="O526">
        <v>-1</v>
      </c>
    </row>
    <row r="527" spans="1:15" ht="17" customHeight="1" x14ac:dyDescent="0.2">
      <c r="A527">
        <v>525</v>
      </c>
      <c r="B527" t="s">
        <v>243</v>
      </c>
      <c r="C527" t="s">
        <v>1606</v>
      </c>
      <c r="D527" s="11" t="s">
        <v>1340</v>
      </c>
      <c r="E527">
        <v>4.5</v>
      </c>
      <c r="F527" s="11" t="s">
        <v>1341</v>
      </c>
      <c r="G527" t="s">
        <v>328</v>
      </c>
      <c r="H527" t="s">
        <v>1342</v>
      </c>
      <c r="I527" t="s">
        <v>334</v>
      </c>
      <c r="J527">
        <v>1980</v>
      </c>
      <c r="K527" t="s">
        <v>270</v>
      </c>
      <c r="L527" t="s">
        <v>503</v>
      </c>
      <c r="M527" t="s">
        <v>251</v>
      </c>
      <c r="N527" t="s">
        <v>241</v>
      </c>
      <c r="O527" t="s">
        <v>1343</v>
      </c>
    </row>
    <row r="528" spans="1:15" ht="17" customHeight="1" x14ac:dyDescent="0.2">
      <c r="A528">
        <v>526</v>
      </c>
      <c r="B528" t="s">
        <v>1344</v>
      </c>
      <c r="C528" t="s">
        <v>1606</v>
      </c>
      <c r="D528" s="11" t="s">
        <v>1345</v>
      </c>
      <c r="E528">
        <v>3.5</v>
      </c>
      <c r="F528" s="11" t="s">
        <v>1346</v>
      </c>
      <c r="G528" t="s">
        <v>410</v>
      </c>
      <c r="H528" t="s">
        <v>410</v>
      </c>
      <c r="I528" t="s">
        <v>324</v>
      </c>
      <c r="J528">
        <v>2003</v>
      </c>
      <c r="K528" t="s">
        <v>238</v>
      </c>
      <c r="L528" t="s">
        <v>250</v>
      </c>
      <c r="M528" t="s">
        <v>251</v>
      </c>
      <c r="N528" t="s">
        <v>258</v>
      </c>
      <c r="O528">
        <v>-1</v>
      </c>
    </row>
    <row r="529" spans="1:15" ht="17" customHeight="1" x14ac:dyDescent="0.2">
      <c r="A529">
        <v>527</v>
      </c>
      <c r="B529" t="s">
        <v>243</v>
      </c>
      <c r="C529" t="s">
        <v>1606</v>
      </c>
      <c r="D529" s="11" t="s">
        <v>1645</v>
      </c>
      <c r="E529">
        <v>2.7</v>
      </c>
      <c r="F529" s="11" t="s">
        <v>1646</v>
      </c>
      <c r="G529" t="s">
        <v>236</v>
      </c>
      <c r="H529" t="s">
        <v>1647</v>
      </c>
      <c r="I529" t="s">
        <v>237</v>
      </c>
      <c r="J529">
        <v>1976</v>
      </c>
      <c r="K529" t="s">
        <v>249</v>
      </c>
      <c r="L529" t="s">
        <v>1648</v>
      </c>
      <c r="M529" t="s">
        <v>251</v>
      </c>
      <c r="N529" t="s">
        <v>252</v>
      </c>
      <c r="O529">
        <v>-1</v>
      </c>
    </row>
    <row r="530" spans="1:15" ht="17" customHeight="1" x14ac:dyDescent="0.2">
      <c r="A530">
        <v>528</v>
      </c>
      <c r="B530" t="s">
        <v>243</v>
      </c>
      <c r="C530" t="s">
        <v>1606</v>
      </c>
      <c r="D530" s="11" t="s">
        <v>1649</v>
      </c>
      <c r="E530">
        <v>3.5</v>
      </c>
      <c r="F530" s="11" t="s">
        <v>1650</v>
      </c>
      <c r="G530" t="s">
        <v>328</v>
      </c>
      <c r="H530" t="s">
        <v>622</v>
      </c>
      <c r="I530" t="s">
        <v>269</v>
      </c>
      <c r="J530">
        <v>2012</v>
      </c>
      <c r="K530" t="s">
        <v>270</v>
      </c>
      <c r="L530" t="s">
        <v>257</v>
      </c>
      <c r="M530" t="s">
        <v>251</v>
      </c>
      <c r="N530" t="s">
        <v>381</v>
      </c>
      <c r="O530">
        <v>-1</v>
      </c>
    </row>
    <row r="531" spans="1:15" ht="17" customHeight="1" x14ac:dyDescent="0.2">
      <c r="A531">
        <v>529</v>
      </c>
      <c r="B531" t="s">
        <v>593</v>
      </c>
      <c r="C531" t="s">
        <v>1651</v>
      </c>
      <c r="D531" s="11" t="s">
        <v>594</v>
      </c>
      <c r="E531">
        <v>4.9000000000000004</v>
      </c>
      <c r="F531" s="11" t="s">
        <v>595</v>
      </c>
      <c r="G531" t="s">
        <v>596</v>
      </c>
      <c r="H531" t="s">
        <v>300</v>
      </c>
      <c r="I531" t="s">
        <v>334</v>
      </c>
      <c r="J531">
        <v>2016</v>
      </c>
      <c r="K531" t="s">
        <v>270</v>
      </c>
      <c r="L531" t="s">
        <v>503</v>
      </c>
      <c r="M531" t="s">
        <v>251</v>
      </c>
      <c r="N531" t="s">
        <v>241</v>
      </c>
      <c r="O531">
        <v>-1</v>
      </c>
    </row>
    <row r="532" spans="1:15" ht="17" customHeight="1" x14ac:dyDescent="0.2">
      <c r="A532">
        <v>530</v>
      </c>
      <c r="B532" t="s">
        <v>243</v>
      </c>
      <c r="C532" t="s">
        <v>1651</v>
      </c>
      <c r="D532" t="s">
        <v>586</v>
      </c>
      <c r="E532">
        <v>3.6</v>
      </c>
      <c r="F532" s="11" t="s">
        <v>587</v>
      </c>
      <c r="G532" t="s">
        <v>328</v>
      </c>
      <c r="H532" t="s">
        <v>588</v>
      </c>
      <c r="I532" t="s">
        <v>269</v>
      </c>
      <c r="J532">
        <v>2001</v>
      </c>
      <c r="K532" t="s">
        <v>270</v>
      </c>
      <c r="L532" t="s">
        <v>309</v>
      </c>
      <c r="M532" t="s">
        <v>277</v>
      </c>
      <c r="N532" t="s">
        <v>381</v>
      </c>
      <c r="O532">
        <v>-1</v>
      </c>
    </row>
    <row r="533" spans="1:15" ht="17" customHeight="1" x14ac:dyDescent="0.2">
      <c r="A533">
        <v>531</v>
      </c>
      <c r="B533" t="s">
        <v>243</v>
      </c>
      <c r="C533" t="s">
        <v>1651</v>
      </c>
      <c r="D533" s="11" t="s">
        <v>1652</v>
      </c>
      <c r="E533">
        <v>5</v>
      </c>
      <c r="F533" s="11" t="s">
        <v>1653</v>
      </c>
      <c r="G533" t="s">
        <v>328</v>
      </c>
      <c r="H533" t="s">
        <v>1479</v>
      </c>
      <c r="I533" t="s">
        <v>334</v>
      </c>
      <c r="J533">
        <v>-1</v>
      </c>
      <c r="K533" t="s">
        <v>270</v>
      </c>
      <c r="L533">
        <v>-1</v>
      </c>
      <c r="M533">
        <v>-1</v>
      </c>
      <c r="N533" t="s">
        <v>241</v>
      </c>
      <c r="O533">
        <v>-1</v>
      </c>
    </row>
    <row r="534" spans="1:15" ht="17" customHeight="1" x14ac:dyDescent="0.2">
      <c r="A534">
        <v>532</v>
      </c>
      <c r="B534" t="s">
        <v>243</v>
      </c>
      <c r="C534" t="s">
        <v>1651</v>
      </c>
      <c r="D534" s="11" t="s">
        <v>1351</v>
      </c>
      <c r="E534">
        <v>3.1</v>
      </c>
      <c r="F534" s="11" t="s">
        <v>1352</v>
      </c>
      <c r="G534" t="s">
        <v>728</v>
      </c>
      <c r="H534" t="s">
        <v>1086</v>
      </c>
      <c r="I534" t="s">
        <v>334</v>
      </c>
      <c r="J534">
        <v>2001</v>
      </c>
      <c r="K534" t="s">
        <v>270</v>
      </c>
      <c r="L534" t="s">
        <v>503</v>
      </c>
      <c r="M534" t="s">
        <v>251</v>
      </c>
      <c r="N534" t="s">
        <v>429</v>
      </c>
      <c r="O534">
        <v>-1</v>
      </c>
    </row>
    <row r="535" spans="1:15" ht="17" customHeight="1" x14ac:dyDescent="0.2">
      <c r="A535">
        <v>533</v>
      </c>
      <c r="B535" t="s">
        <v>716</v>
      </c>
      <c r="C535" t="s">
        <v>1651</v>
      </c>
      <c r="D535" s="11" t="s">
        <v>1654</v>
      </c>
      <c r="E535">
        <v>3.9</v>
      </c>
      <c r="F535" s="11" t="s">
        <v>1655</v>
      </c>
      <c r="G535" t="s">
        <v>360</v>
      </c>
      <c r="H535" t="s">
        <v>360</v>
      </c>
      <c r="I535" t="s">
        <v>263</v>
      </c>
      <c r="J535">
        <v>2009</v>
      </c>
      <c r="K535" t="s">
        <v>270</v>
      </c>
      <c r="L535" t="s">
        <v>340</v>
      </c>
      <c r="M535" t="s">
        <v>277</v>
      </c>
      <c r="N535" t="s">
        <v>241</v>
      </c>
      <c r="O535">
        <v>-1</v>
      </c>
    </row>
    <row r="536" spans="1:15" ht="17" customHeight="1" x14ac:dyDescent="0.2">
      <c r="A536">
        <v>534</v>
      </c>
      <c r="B536" t="s">
        <v>243</v>
      </c>
      <c r="C536" t="s">
        <v>1651</v>
      </c>
      <c r="D536" s="11" t="s">
        <v>1656</v>
      </c>
      <c r="E536">
        <v>3.4</v>
      </c>
      <c r="F536" s="11" t="s">
        <v>1657</v>
      </c>
      <c r="G536" t="s">
        <v>1658</v>
      </c>
      <c r="H536" t="s">
        <v>385</v>
      </c>
      <c r="I536" t="s">
        <v>269</v>
      </c>
      <c r="J536">
        <v>1986</v>
      </c>
      <c r="K536" t="s">
        <v>270</v>
      </c>
      <c r="L536" t="s">
        <v>309</v>
      </c>
      <c r="M536" t="s">
        <v>277</v>
      </c>
      <c r="N536" t="s">
        <v>381</v>
      </c>
      <c r="O536">
        <v>-1</v>
      </c>
    </row>
    <row r="537" spans="1:15" ht="17" customHeight="1" x14ac:dyDescent="0.2">
      <c r="A537">
        <v>535</v>
      </c>
      <c r="B537" t="s">
        <v>1659</v>
      </c>
      <c r="C537" t="s">
        <v>1651</v>
      </c>
      <c r="D537" s="11" t="s">
        <v>1660</v>
      </c>
      <c r="E537">
        <v>4.0999999999999996</v>
      </c>
      <c r="F537" s="11" t="s">
        <v>1661</v>
      </c>
      <c r="G537" t="s">
        <v>475</v>
      </c>
      <c r="H537" t="s">
        <v>727</v>
      </c>
      <c r="I537" t="s">
        <v>283</v>
      </c>
      <c r="J537">
        <v>1976</v>
      </c>
      <c r="K537" t="s">
        <v>249</v>
      </c>
      <c r="L537" t="s">
        <v>276</v>
      </c>
      <c r="M537" t="s">
        <v>277</v>
      </c>
      <c r="N537" t="s">
        <v>285</v>
      </c>
      <c r="O537" t="s">
        <v>1662</v>
      </c>
    </row>
    <row r="538" spans="1:15" ht="17" customHeight="1" x14ac:dyDescent="0.2">
      <c r="A538">
        <v>536</v>
      </c>
      <c r="B538" t="s">
        <v>243</v>
      </c>
      <c r="C538" t="s">
        <v>1651</v>
      </c>
      <c r="D538" s="11" t="s">
        <v>1663</v>
      </c>
      <c r="E538">
        <v>4.0999999999999996</v>
      </c>
      <c r="F538" s="11" t="s">
        <v>1664</v>
      </c>
      <c r="G538" t="s">
        <v>827</v>
      </c>
      <c r="H538" t="s">
        <v>1665</v>
      </c>
      <c r="I538" t="s">
        <v>283</v>
      </c>
      <c r="J538">
        <v>1966</v>
      </c>
      <c r="K538" t="s">
        <v>249</v>
      </c>
      <c r="L538" t="s">
        <v>503</v>
      </c>
      <c r="M538" t="s">
        <v>251</v>
      </c>
      <c r="N538" t="s">
        <v>252</v>
      </c>
      <c r="O538">
        <v>-1</v>
      </c>
    </row>
    <row r="539" spans="1:15" ht="17" customHeight="1" x14ac:dyDescent="0.2">
      <c r="A539">
        <v>537</v>
      </c>
      <c r="B539" t="s">
        <v>1353</v>
      </c>
      <c r="C539" t="s">
        <v>1651</v>
      </c>
      <c r="D539" s="11" t="s">
        <v>1354</v>
      </c>
      <c r="E539">
        <v>3.5</v>
      </c>
      <c r="F539" s="11" t="s">
        <v>1355</v>
      </c>
      <c r="G539" t="s">
        <v>637</v>
      </c>
      <c r="H539" t="s">
        <v>637</v>
      </c>
      <c r="I539" t="s">
        <v>324</v>
      </c>
      <c r="J539">
        <v>2011</v>
      </c>
      <c r="K539" t="s">
        <v>270</v>
      </c>
      <c r="L539" t="s">
        <v>1356</v>
      </c>
      <c r="M539" t="s">
        <v>1185</v>
      </c>
      <c r="N539" t="s">
        <v>241</v>
      </c>
      <c r="O539">
        <v>-1</v>
      </c>
    </row>
    <row r="540" spans="1:15" ht="17" customHeight="1" x14ac:dyDescent="0.2">
      <c r="A540">
        <v>538</v>
      </c>
      <c r="B540" t="s">
        <v>982</v>
      </c>
      <c r="C540" t="s">
        <v>1651</v>
      </c>
      <c r="D540" s="11" t="s">
        <v>983</v>
      </c>
      <c r="E540">
        <v>4.3</v>
      </c>
      <c r="F540" s="11" t="s">
        <v>984</v>
      </c>
      <c r="G540" t="s">
        <v>939</v>
      </c>
      <c r="H540" t="s">
        <v>632</v>
      </c>
      <c r="I540" t="s">
        <v>263</v>
      </c>
      <c r="J540">
        <v>2010</v>
      </c>
      <c r="K540" t="s">
        <v>270</v>
      </c>
      <c r="L540" t="s">
        <v>309</v>
      </c>
      <c r="M540" t="s">
        <v>277</v>
      </c>
      <c r="N540" t="s">
        <v>258</v>
      </c>
      <c r="O540" t="s">
        <v>985</v>
      </c>
    </row>
    <row r="541" spans="1:15" ht="17" customHeight="1" x14ac:dyDescent="0.2">
      <c r="A541">
        <v>539</v>
      </c>
      <c r="B541" t="s">
        <v>1666</v>
      </c>
      <c r="C541" t="s">
        <v>1651</v>
      </c>
      <c r="D541" s="11" t="s">
        <v>1667</v>
      </c>
      <c r="E541">
        <v>4.4000000000000004</v>
      </c>
      <c r="F541" s="11" t="s">
        <v>1668</v>
      </c>
      <c r="G541" t="s">
        <v>300</v>
      </c>
      <c r="H541" t="s">
        <v>300</v>
      </c>
      <c r="I541" t="s">
        <v>324</v>
      </c>
      <c r="J541">
        <v>2012</v>
      </c>
      <c r="K541" t="s">
        <v>270</v>
      </c>
      <c r="L541" t="s">
        <v>737</v>
      </c>
      <c r="M541" t="s">
        <v>387</v>
      </c>
      <c r="N541" t="s">
        <v>258</v>
      </c>
      <c r="O541">
        <v>-1</v>
      </c>
    </row>
    <row r="542" spans="1:15" ht="17" customHeight="1" x14ac:dyDescent="0.2">
      <c r="A542">
        <v>540</v>
      </c>
      <c r="B542" t="s">
        <v>243</v>
      </c>
      <c r="C542" t="s">
        <v>1651</v>
      </c>
      <c r="D542" t="s">
        <v>1357</v>
      </c>
      <c r="E542">
        <v>3.8</v>
      </c>
      <c r="F542" s="11" t="s">
        <v>1358</v>
      </c>
      <c r="G542" t="s">
        <v>1331</v>
      </c>
      <c r="H542" t="s">
        <v>1359</v>
      </c>
      <c r="I542" t="s">
        <v>237</v>
      </c>
      <c r="J542">
        <v>1999</v>
      </c>
      <c r="K542" t="s">
        <v>270</v>
      </c>
      <c r="L542" t="s">
        <v>309</v>
      </c>
      <c r="M542" t="s">
        <v>277</v>
      </c>
      <c r="N542" t="s">
        <v>411</v>
      </c>
      <c r="O542">
        <v>-1</v>
      </c>
    </row>
    <row r="543" spans="1:15" ht="17" customHeight="1" x14ac:dyDescent="0.2">
      <c r="A543">
        <v>541</v>
      </c>
      <c r="B543" t="s">
        <v>243</v>
      </c>
      <c r="C543" t="s">
        <v>1651</v>
      </c>
      <c r="D543" s="11" t="s">
        <v>1360</v>
      </c>
      <c r="E543">
        <v>3.7</v>
      </c>
      <c r="F543" s="11" t="s">
        <v>1361</v>
      </c>
      <c r="G543" t="s">
        <v>395</v>
      </c>
      <c r="H543" t="s">
        <v>1253</v>
      </c>
      <c r="I543" t="s">
        <v>248</v>
      </c>
      <c r="J543">
        <v>1908</v>
      </c>
      <c r="K543" t="s">
        <v>518</v>
      </c>
      <c r="L543" t="s">
        <v>316</v>
      </c>
      <c r="M543" t="s">
        <v>317</v>
      </c>
      <c r="N543" t="s">
        <v>241</v>
      </c>
      <c r="O543" t="s">
        <v>1362</v>
      </c>
    </row>
    <row r="544" spans="1:15" ht="17" customHeight="1" x14ac:dyDescent="0.2">
      <c r="A544">
        <v>542</v>
      </c>
      <c r="B544" t="s">
        <v>1669</v>
      </c>
      <c r="C544" t="s">
        <v>1651</v>
      </c>
      <c r="D544" s="11" t="s">
        <v>1670</v>
      </c>
      <c r="E544">
        <v>3.9</v>
      </c>
      <c r="F544" s="11" t="s">
        <v>976</v>
      </c>
      <c r="G544" t="s">
        <v>978</v>
      </c>
      <c r="H544" t="s">
        <v>978</v>
      </c>
      <c r="I544" t="s">
        <v>237</v>
      </c>
      <c r="J544">
        <v>1947</v>
      </c>
      <c r="K544" t="s">
        <v>238</v>
      </c>
      <c r="L544" t="s">
        <v>250</v>
      </c>
      <c r="M544" t="s">
        <v>251</v>
      </c>
      <c r="N544" t="s">
        <v>318</v>
      </c>
      <c r="O544" t="s">
        <v>979</v>
      </c>
    </row>
    <row r="545" spans="1:15" ht="17" customHeight="1" x14ac:dyDescent="0.2">
      <c r="A545">
        <v>543</v>
      </c>
      <c r="B545" t="s">
        <v>243</v>
      </c>
      <c r="C545" t="s">
        <v>1651</v>
      </c>
      <c r="D545" s="11" t="s">
        <v>1671</v>
      </c>
      <c r="E545">
        <v>3.9</v>
      </c>
      <c r="F545" s="11" t="s">
        <v>1672</v>
      </c>
      <c r="G545" t="s">
        <v>1673</v>
      </c>
      <c r="H545" t="s">
        <v>632</v>
      </c>
      <c r="I545" t="s">
        <v>263</v>
      </c>
      <c r="J545">
        <v>2006</v>
      </c>
      <c r="K545" t="s">
        <v>270</v>
      </c>
      <c r="L545" t="s">
        <v>309</v>
      </c>
      <c r="M545" t="s">
        <v>277</v>
      </c>
      <c r="N545" t="s">
        <v>381</v>
      </c>
      <c r="O545">
        <v>-1</v>
      </c>
    </row>
    <row r="546" spans="1:15" ht="17" customHeight="1" x14ac:dyDescent="0.2">
      <c r="A546">
        <v>544</v>
      </c>
      <c r="B546" t="s">
        <v>990</v>
      </c>
      <c r="C546" t="s">
        <v>1651</v>
      </c>
      <c r="D546" s="11" t="s">
        <v>991</v>
      </c>
      <c r="E546">
        <v>3.7</v>
      </c>
      <c r="F546" s="11" t="s">
        <v>887</v>
      </c>
      <c r="G546" t="s">
        <v>255</v>
      </c>
      <c r="H546" t="s">
        <v>888</v>
      </c>
      <c r="I546" t="s">
        <v>248</v>
      </c>
      <c r="J546">
        <v>1851</v>
      </c>
      <c r="K546" t="s">
        <v>270</v>
      </c>
      <c r="L546" t="s">
        <v>239</v>
      </c>
      <c r="M546" t="s">
        <v>240</v>
      </c>
      <c r="N546" t="s">
        <v>285</v>
      </c>
      <c r="O546">
        <v>-1</v>
      </c>
    </row>
    <row r="547" spans="1:15" ht="17" customHeight="1" x14ac:dyDescent="0.2">
      <c r="A547">
        <v>545</v>
      </c>
      <c r="B547" t="s">
        <v>243</v>
      </c>
      <c r="C547" t="s">
        <v>1651</v>
      </c>
      <c r="D547" s="11" t="s">
        <v>1674</v>
      </c>
      <c r="E547">
        <v>2.9</v>
      </c>
      <c r="F547" s="11" t="s">
        <v>1675</v>
      </c>
      <c r="G547" t="s">
        <v>328</v>
      </c>
      <c r="H547" t="s">
        <v>632</v>
      </c>
      <c r="I547" t="s">
        <v>263</v>
      </c>
      <c r="J547">
        <v>-1</v>
      </c>
      <c r="K547" t="s">
        <v>1366</v>
      </c>
      <c r="L547" t="s">
        <v>309</v>
      </c>
      <c r="M547" t="s">
        <v>277</v>
      </c>
      <c r="N547" t="s">
        <v>381</v>
      </c>
      <c r="O547">
        <v>-1</v>
      </c>
    </row>
    <row r="548" spans="1:15" ht="17" customHeight="1" x14ac:dyDescent="0.2">
      <c r="A548">
        <v>546</v>
      </c>
      <c r="B548" t="s">
        <v>243</v>
      </c>
      <c r="C548" t="s">
        <v>1651</v>
      </c>
      <c r="D548" t="s">
        <v>1676</v>
      </c>
      <c r="E548">
        <v>4.5999999999999996</v>
      </c>
      <c r="F548" s="11" t="s">
        <v>1677</v>
      </c>
      <c r="G548" t="s">
        <v>236</v>
      </c>
      <c r="H548" t="s">
        <v>1678</v>
      </c>
      <c r="I548" t="s">
        <v>269</v>
      </c>
      <c r="J548">
        <v>2012</v>
      </c>
      <c r="K548" t="s">
        <v>270</v>
      </c>
      <c r="L548" t="s">
        <v>309</v>
      </c>
      <c r="M548" t="s">
        <v>277</v>
      </c>
      <c r="N548" t="s">
        <v>241</v>
      </c>
      <c r="O548">
        <v>-1</v>
      </c>
    </row>
    <row r="549" spans="1:15" ht="17" customHeight="1" x14ac:dyDescent="0.2">
      <c r="A549">
        <v>547</v>
      </c>
      <c r="B549" t="s">
        <v>243</v>
      </c>
      <c r="C549" t="s">
        <v>1651</v>
      </c>
      <c r="D549" s="11" t="s">
        <v>1679</v>
      </c>
      <c r="E549">
        <v>3.4</v>
      </c>
      <c r="F549" s="11" t="s">
        <v>1680</v>
      </c>
      <c r="G549" t="s">
        <v>395</v>
      </c>
      <c r="H549" t="s">
        <v>933</v>
      </c>
      <c r="I549" t="s">
        <v>324</v>
      </c>
      <c r="J549">
        <v>1997</v>
      </c>
      <c r="K549" t="s">
        <v>270</v>
      </c>
      <c r="L549" t="s">
        <v>301</v>
      </c>
      <c r="M549" t="s">
        <v>277</v>
      </c>
      <c r="N549" t="s">
        <v>377</v>
      </c>
      <c r="O549">
        <v>-1</v>
      </c>
    </row>
    <row r="550" spans="1:15" ht="17" customHeight="1" x14ac:dyDescent="0.2">
      <c r="A550">
        <v>548</v>
      </c>
      <c r="B550" t="s">
        <v>1367</v>
      </c>
      <c r="C550" t="s">
        <v>1651</v>
      </c>
      <c r="D550" s="11" t="s">
        <v>1368</v>
      </c>
      <c r="E550">
        <v>4</v>
      </c>
      <c r="F550" s="11" t="s">
        <v>1369</v>
      </c>
      <c r="G550" t="s">
        <v>574</v>
      </c>
      <c r="H550" t="s">
        <v>574</v>
      </c>
      <c r="I550" t="s">
        <v>283</v>
      </c>
      <c r="J550">
        <v>1853</v>
      </c>
      <c r="K550" t="s">
        <v>249</v>
      </c>
      <c r="L550" t="s">
        <v>239</v>
      </c>
      <c r="M550" t="s">
        <v>240</v>
      </c>
      <c r="N550" t="s">
        <v>285</v>
      </c>
      <c r="O550">
        <v>-1</v>
      </c>
    </row>
    <row r="551" spans="1:15" ht="17" customHeight="1" x14ac:dyDescent="0.2">
      <c r="A551">
        <v>549</v>
      </c>
      <c r="B551" t="s">
        <v>576</v>
      </c>
      <c r="C551" t="s">
        <v>1681</v>
      </c>
      <c r="D551" s="11" t="s">
        <v>577</v>
      </c>
      <c r="E551">
        <v>3.3</v>
      </c>
      <c r="F551" s="11" t="s">
        <v>578</v>
      </c>
      <c r="G551" t="s">
        <v>579</v>
      </c>
      <c r="H551" t="s">
        <v>579</v>
      </c>
      <c r="I551" t="s">
        <v>324</v>
      </c>
      <c r="J551">
        <v>2003</v>
      </c>
      <c r="K551" t="s">
        <v>249</v>
      </c>
      <c r="L551" t="s">
        <v>284</v>
      </c>
      <c r="M551" t="s">
        <v>284</v>
      </c>
      <c r="N551" t="s">
        <v>258</v>
      </c>
      <c r="O551">
        <v>-1</v>
      </c>
    </row>
    <row r="552" spans="1:15" ht="17" customHeight="1" x14ac:dyDescent="0.2">
      <c r="A552">
        <v>550</v>
      </c>
      <c r="B552" t="s">
        <v>243</v>
      </c>
      <c r="C552" t="s">
        <v>1681</v>
      </c>
      <c r="D552" s="11" t="s">
        <v>597</v>
      </c>
      <c r="E552">
        <v>4.3</v>
      </c>
      <c r="F552" s="11" t="s">
        <v>598</v>
      </c>
      <c r="G552" t="s">
        <v>599</v>
      </c>
      <c r="H552" t="s">
        <v>599</v>
      </c>
      <c r="I552" t="s">
        <v>269</v>
      </c>
      <c r="J552">
        <v>1999</v>
      </c>
      <c r="K552" t="s">
        <v>270</v>
      </c>
      <c r="L552" t="s">
        <v>276</v>
      </c>
      <c r="M552" t="s">
        <v>277</v>
      </c>
      <c r="N552" t="s">
        <v>381</v>
      </c>
      <c r="O552">
        <v>-1</v>
      </c>
    </row>
    <row r="553" spans="1:15" ht="17" customHeight="1" x14ac:dyDescent="0.2">
      <c r="A553">
        <v>551</v>
      </c>
      <c r="B553" t="s">
        <v>457</v>
      </c>
      <c r="C553" t="s">
        <v>1681</v>
      </c>
      <c r="D553" s="11" t="s">
        <v>1682</v>
      </c>
      <c r="E553">
        <v>3.9</v>
      </c>
      <c r="F553" s="11" t="s">
        <v>1655</v>
      </c>
      <c r="G553" t="s">
        <v>360</v>
      </c>
      <c r="H553" t="s">
        <v>360</v>
      </c>
      <c r="I553" t="s">
        <v>263</v>
      </c>
      <c r="J553">
        <v>2009</v>
      </c>
      <c r="K553" t="s">
        <v>270</v>
      </c>
      <c r="L553" t="s">
        <v>340</v>
      </c>
      <c r="M553" t="s">
        <v>277</v>
      </c>
      <c r="N553" t="s">
        <v>241</v>
      </c>
      <c r="O553">
        <v>-1</v>
      </c>
    </row>
    <row r="554" spans="1:15" ht="17" customHeight="1" x14ac:dyDescent="0.2">
      <c r="A554">
        <v>552</v>
      </c>
      <c r="B554" t="s">
        <v>1370</v>
      </c>
      <c r="C554" t="s">
        <v>1681</v>
      </c>
      <c r="D554" s="11" t="s">
        <v>1371</v>
      </c>
      <c r="E554">
        <v>3.6</v>
      </c>
      <c r="F554" s="11" t="s">
        <v>1372</v>
      </c>
      <c r="G554" t="s">
        <v>360</v>
      </c>
      <c r="H554" t="s">
        <v>360</v>
      </c>
      <c r="I554" t="s">
        <v>237</v>
      </c>
      <c r="J554">
        <v>2011</v>
      </c>
      <c r="K554" t="s">
        <v>518</v>
      </c>
      <c r="L554" t="s">
        <v>340</v>
      </c>
      <c r="M554" t="s">
        <v>277</v>
      </c>
      <c r="N554" t="s">
        <v>241</v>
      </c>
      <c r="O554">
        <v>-1</v>
      </c>
    </row>
    <row r="555" spans="1:15" ht="17" customHeight="1" x14ac:dyDescent="0.2">
      <c r="A555">
        <v>553</v>
      </c>
      <c r="B555" t="s">
        <v>1683</v>
      </c>
      <c r="C555" t="s">
        <v>1681</v>
      </c>
      <c r="D555" s="11" t="s">
        <v>1684</v>
      </c>
      <c r="E555">
        <v>4.7</v>
      </c>
      <c r="F555" s="11" t="s">
        <v>1685</v>
      </c>
      <c r="G555" t="s">
        <v>1686</v>
      </c>
      <c r="H555" t="s">
        <v>360</v>
      </c>
      <c r="I555" t="s">
        <v>237</v>
      </c>
      <c r="J555">
        <v>2008</v>
      </c>
      <c r="K555" t="s">
        <v>249</v>
      </c>
      <c r="L555" t="s">
        <v>276</v>
      </c>
      <c r="M555" t="s">
        <v>277</v>
      </c>
      <c r="N555" t="s">
        <v>258</v>
      </c>
      <c r="O555" t="s">
        <v>1687</v>
      </c>
    </row>
    <row r="556" spans="1:15" ht="17" customHeight="1" x14ac:dyDescent="0.2">
      <c r="A556">
        <v>554</v>
      </c>
      <c r="B556" t="s">
        <v>1376</v>
      </c>
      <c r="C556" t="s">
        <v>1681</v>
      </c>
      <c r="D556" s="11" t="s">
        <v>1377</v>
      </c>
      <c r="E556">
        <v>3.6</v>
      </c>
      <c r="F556" s="11" t="s">
        <v>1378</v>
      </c>
      <c r="G556" t="s">
        <v>281</v>
      </c>
      <c r="H556" t="s">
        <v>281</v>
      </c>
      <c r="I556" t="s">
        <v>248</v>
      </c>
      <c r="J556">
        <v>1978</v>
      </c>
      <c r="K556" t="s">
        <v>249</v>
      </c>
      <c r="L556" t="s">
        <v>284</v>
      </c>
      <c r="M556" t="s">
        <v>284</v>
      </c>
      <c r="N556" t="s">
        <v>285</v>
      </c>
      <c r="O556">
        <v>-1</v>
      </c>
    </row>
    <row r="557" spans="1:15" ht="17" hidden="1" customHeight="1" x14ac:dyDescent="0.2">
      <c r="A557">
        <v>555</v>
      </c>
      <c r="B557" t="s">
        <v>243</v>
      </c>
      <c r="C557" t="s">
        <v>1681</v>
      </c>
      <c r="D557" s="11" t="s">
        <v>1379</v>
      </c>
      <c r="E557">
        <v>-1</v>
      </c>
      <c r="F557" t="s">
        <v>1380</v>
      </c>
      <c r="G557" t="s">
        <v>360</v>
      </c>
      <c r="H557">
        <v>-1</v>
      </c>
      <c r="I557">
        <v>-1</v>
      </c>
      <c r="J557">
        <v>-1</v>
      </c>
      <c r="K557">
        <v>-1</v>
      </c>
      <c r="L557">
        <v>-1</v>
      </c>
      <c r="M557">
        <v>-1</v>
      </c>
      <c r="N557">
        <v>-1</v>
      </c>
      <c r="O557">
        <v>-1</v>
      </c>
    </row>
    <row r="558" spans="1:15" ht="17" customHeight="1" x14ac:dyDescent="0.2">
      <c r="A558">
        <v>556</v>
      </c>
      <c r="B558" t="s">
        <v>992</v>
      </c>
      <c r="C558" t="s">
        <v>1681</v>
      </c>
      <c r="D558" s="11" t="s">
        <v>993</v>
      </c>
      <c r="E558">
        <v>3.3</v>
      </c>
      <c r="F558" s="11" t="s">
        <v>532</v>
      </c>
      <c r="G558" t="s">
        <v>545</v>
      </c>
      <c r="H558" t="s">
        <v>300</v>
      </c>
      <c r="I558" t="s">
        <v>263</v>
      </c>
      <c r="J558">
        <v>2015</v>
      </c>
      <c r="K558" t="s">
        <v>270</v>
      </c>
      <c r="L558" t="s">
        <v>284</v>
      </c>
      <c r="M558" t="s">
        <v>284</v>
      </c>
      <c r="N558" t="s">
        <v>241</v>
      </c>
      <c r="O558">
        <v>-1</v>
      </c>
    </row>
    <row r="559" spans="1:15" ht="17" customHeight="1" x14ac:dyDescent="0.2">
      <c r="A559">
        <v>557</v>
      </c>
      <c r="B559" t="s">
        <v>243</v>
      </c>
      <c r="C559" t="s">
        <v>1681</v>
      </c>
      <c r="D559" s="11" t="s">
        <v>1688</v>
      </c>
      <c r="E559">
        <v>3.3</v>
      </c>
      <c r="F559" s="11" t="s">
        <v>1689</v>
      </c>
      <c r="G559" t="s">
        <v>294</v>
      </c>
      <c r="H559" t="s">
        <v>294</v>
      </c>
      <c r="I559" t="s">
        <v>263</v>
      </c>
      <c r="J559">
        <v>1972</v>
      </c>
      <c r="K559" t="s">
        <v>270</v>
      </c>
      <c r="L559" t="s">
        <v>239</v>
      </c>
      <c r="M559" t="s">
        <v>240</v>
      </c>
      <c r="N559" t="s">
        <v>318</v>
      </c>
      <c r="O559" t="s">
        <v>1690</v>
      </c>
    </row>
    <row r="560" spans="1:15" ht="17" customHeight="1" x14ac:dyDescent="0.2">
      <c r="A560">
        <v>558</v>
      </c>
      <c r="B560" t="s">
        <v>1691</v>
      </c>
      <c r="C560" t="s">
        <v>1681</v>
      </c>
      <c r="D560" s="11" t="s">
        <v>1692</v>
      </c>
      <c r="E560">
        <v>3.8</v>
      </c>
      <c r="F560" s="11" t="s">
        <v>1693</v>
      </c>
      <c r="G560" t="s">
        <v>236</v>
      </c>
      <c r="H560" t="s">
        <v>1694</v>
      </c>
      <c r="I560" t="s">
        <v>269</v>
      </c>
      <c r="J560">
        <v>1996</v>
      </c>
      <c r="K560" t="s">
        <v>238</v>
      </c>
      <c r="L560" t="s">
        <v>257</v>
      </c>
      <c r="M560" t="s">
        <v>251</v>
      </c>
      <c r="N560" t="s">
        <v>381</v>
      </c>
      <c r="O560" t="s">
        <v>1695</v>
      </c>
    </row>
    <row r="561" spans="1:15" ht="17" customHeight="1" x14ac:dyDescent="0.2">
      <c r="A561">
        <v>559</v>
      </c>
      <c r="B561" t="s">
        <v>243</v>
      </c>
      <c r="C561" t="s">
        <v>1681</v>
      </c>
      <c r="D561" s="11" t="s">
        <v>1696</v>
      </c>
      <c r="E561">
        <v>4.5</v>
      </c>
      <c r="F561" s="11" t="s">
        <v>1697</v>
      </c>
      <c r="G561" t="s">
        <v>246</v>
      </c>
      <c r="H561" t="s">
        <v>395</v>
      </c>
      <c r="I561" t="s">
        <v>263</v>
      </c>
      <c r="J561">
        <v>2004</v>
      </c>
      <c r="K561" t="s">
        <v>270</v>
      </c>
      <c r="L561" t="s">
        <v>257</v>
      </c>
      <c r="M561" t="s">
        <v>251</v>
      </c>
      <c r="N561" t="s">
        <v>241</v>
      </c>
      <c r="O561">
        <v>-1</v>
      </c>
    </row>
    <row r="562" spans="1:15" ht="17" customHeight="1" x14ac:dyDescent="0.2">
      <c r="A562">
        <v>560</v>
      </c>
      <c r="B562" t="s">
        <v>406</v>
      </c>
      <c r="C562" t="s">
        <v>1681</v>
      </c>
      <c r="D562" s="11" t="s">
        <v>1390</v>
      </c>
      <c r="E562">
        <v>4.5</v>
      </c>
      <c r="F562" s="11" t="s">
        <v>394</v>
      </c>
      <c r="G562" t="s">
        <v>396</v>
      </c>
      <c r="H562" t="s">
        <v>396</v>
      </c>
      <c r="I562" t="s">
        <v>269</v>
      </c>
      <c r="J562">
        <v>2005</v>
      </c>
      <c r="K562" t="s">
        <v>270</v>
      </c>
      <c r="L562" t="s">
        <v>335</v>
      </c>
      <c r="M562" t="s">
        <v>315</v>
      </c>
      <c r="N562" t="s">
        <v>381</v>
      </c>
      <c r="O562">
        <v>-1</v>
      </c>
    </row>
    <row r="563" spans="1:15" ht="17" customHeight="1" x14ac:dyDescent="0.2">
      <c r="A563">
        <v>561</v>
      </c>
      <c r="B563" t="s">
        <v>1698</v>
      </c>
      <c r="C563" t="s">
        <v>1681</v>
      </c>
      <c r="D563" s="11" t="s">
        <v>1699</v>
      </c>
      <c r="E563">
        <v>3.4</v>
      </c>
      <c r="F563" s="11" t="s">
        <v>1700</v>
      </c>
      <c r="G563" t="s">
        <v>246</v>
      </c>
      <c r="H563" t="s">
        <v>247</v>
      </c>
      <c r="I563" t="s">
        <v>237</v>
      </c>
      <c r="J563">
        <v>2017</v>
      </c>
      <c r="K563" t="s">
        <v>270</v>
      </c>
      <c r="L563" t="s">
        <v>392</v>
      </c>
      <c r="M563" t="s">
        <v>392</v>
      </c>
      <c r="N563" t="s">
        <v>252</v>
      </c>
      <c r="O563">
        <v>-1</v>
      </c>
    </row>
    <row r="564" spans="1:15" ht="17" customHeight="1" x14ac:dyDescent="0.2">
      <c r="A564">
        <v>562</v>
      </c>
      <c r="B564" t="s">
        <v>457</v>
      </c>
      <c r="C564" t="s">
        <v>1681</v>
      </c>
      <c r="D564" s="11" t="s">
        <v>1701</v>
      </c>
      <c r="E564">
        <v>3.1</v>
      </c>
      <c r="F564" s="11" t="s">
        <v>1702</v>
      </c>
      <c r="G564" t="s">
        <v>300</v>
      </c>
      <c r="H564" t="s">
        <v>1703</v>
      </c>
      <c r="I564" t="s">
        <v>237</v>
      </c>
      <c r="J564">
        <v>1974</v>
      </c>
      <c r="K564" t="s">
        <v>270</v>
      </c>
      <c r="L564" t="s">
        <v>503</v>
      </c>
      <c r="M564" t="s">
        <v>251</v>
      </c>
      <c r="N564" t="s">
        <v>318</v>
      </c>
      <c r="O564">
        <v>-1</v>
      </c>
    </row>
    <row r="565" spans="1:15" ht="17" customHeight="1" x14ac:dyDescent="0.2">
      <c r="A565">
        <v>563</v>
      </c>
      <c r="B565" t="s">
        <v>1704</v>
      </c>
      <c r="C565" t="s">
        <v>1681</v>
      </c>
      <c r="D565" s="11" t="s">
        <v>1705</v>
      </c>
      <c r="E565">
        <v>4</v>
      </c>
      <c r="F565" s="11" t="s">
        <v>548</v>
      </c>
      <c r="G565" t="s">
        <v>360</v>
      </c>
      <c r="H565" t="s">
        <v>549</v>
      </c>
      <c r="I565" t="s">
        <v>248</v>
      </c>
      <c r="J565">
        <v>1982</v>
      </c>
      <c r="K565" t="s">
        <v>249</v>
      </c>
      <c r="L565" t="s">
        <v>276</v>
      </c>
      <c r="M565" t="s">
        <v>277</v>
      </c>
      <c r="N565" t="s">
        <v>296</v>
      </c>
      <c r="O565">
        <v>-1</v>
      </c>
    </row>
    <row r="566" spans="1:15" ht="17" customHeight="1" x14ac:dyDescent="0.2">
      <c r="A566">
        <v>564</v>
      </c>
      <c r="B566" t="s">
        <v>1391</v>
      </c>
      <c r="C566" t="s">
        <v>1681</v>
      </c>
      <c r="D566" s="11" t="s">
        <v>1392</v>
      </c>
      <c r="E566">
        <v>3.3</v>
      </c>
      <c r="F566" s="11" t="s">
        <v>532</v>
      </c>
      <c r="G566" t="s">
        <v>300</v>
      </c>
      <c r="H566" t="s">
        <v>300</v>
      </c>
      <c r="I566" t="s">
        <v>263</v>
      </c>
      <c r="J566">
        <v>2015</v>
      </c>
      <c r="K566" t="s">
        <v>270</v>
      </c>
      <c r="L566" t="s">
        <v>284</v>
      </c>
      <c r="M566" t="s">
        <v>284</v>
      </c>
      <c r="N566" t="s">
        <v>241</v>
      </c>
      <c r="O566">
        <v>-1</v>
      </c>
    </row>
    <row r="567" spans="1:15" ht="17" customHeight="1" x14ac:dyDescent="0.2">
      <c r="A567">
        <v>565</v>
      </c>
      <c r="B567" t="s">
        <v>1706</v>
      </c>
      <c r="C567" t="s">
        <v>1681</v>
      </c>
      <c r="D567" s="11" t="s">
        <v>1707</v>
      </c>
      <c r="E567">
        <v>4.0999999999999996</v>
      </c>
      <c r="F567" s="11" t="s">
        <v>1708</v>
      </c>
      <c r="G567" t="s">
        <v>1253</v>
      </c>
      <c r="H567" t="s">
        <v>1253</v>
      </c>
      <c r="I567" t="s">
        <v>237</v>
      </c>
      <c r="J567">
        <v>1976</v>
      </c>
      <c r="K567" t="s">
        <v>270</v>
      </c>
      <c r="L567" t="s">
        <v>555</v>
      </c>
      <c r="M567" t="s">
        <v>265</v>
      </c>
      <c r="N567" t="s">
        <v>258</v>
      </c>
      <c r="O567">
        <v>-1</v>
      </c>
    </row>
    <row r="568" spans="1:15" ht="17" customHeight="1" x14ac:dyDescent="0.2">
      <c r="A568">
        <v>566</v>
      </c>
      <c r="B568" t="s">
        <v>1709</v>
      </c>
      <c r="C568" t="s">
        <v>1681</v>
      </c>
      <c r="D568" s="11" t="s">
        <v>1710</v>
      </c>
      <c r="E568">
        <v>4.2</v>
      </c>
      <c r="F568" s="11" t="s">
        <v>384</v>
      </c>
      <c r="G568" t="s">
        <v>385</v>
      </c>
      <c r="H568" t="s">
        <v>385</v>
      </c>
      <c r="I568" t="s">
        <v>269</v>
      </c>
      <c r="J568">
        <v>1996</v>
      </c>
      <c r="K568" t="s">
        <v>270</v>
      </c>
      <c r="L568" t="s">
        <v>386</v>
      </c>
      <c r="M568" t="s">
        <v>387</v>
      </c>
      <c r="N568" t="s">
        <v>258</v>
      </c>
      <c r="O568">
        <v>-1</v>
      </c>
    </row>
    <row r="569" spans="1:15" ht="17" customHeight="1" x14ac:dyDescent="0.2">
      <c r="A569">
        <v>567</v>
      </c>
      <c r="B569" t="s">
        <v>438</v>
      </c>
      <c r="C569" t="s">
        <v>1681</v>
      </c>
      <c r="D569" s="11" t="s">
        <v>1711</v>
      </c>
      <c r="E569">
        <v>3.9</v>
      </c>
      <c r="F569" s="11" t="s">
        <v>1712</v>
      </c>
      <c r="G569" t="s">
        <v>236</v>
      </c>
      <c r="H569" t="s">
        <v>236</v>
      </c>
      <c r="I569" t="s">
        <v>334</v>
      </c>
      <c r="J569">
        <v>-1</v>
      </c>
      <c r="K569" t="s">
        <v>270</v>
      </c>
      <c r="L569" t="s">
        <v>309</v>
      </c>
      <c r="M569" t="s">
        <v>277</v>
      </c>
      <c r="N569" t="s">
        <v>241</v>
      </c>
      <c r="O569">
        <v>-1</v>
      </c>
    </row>
    <row r="570" spans="1:15" ht="17" hidden="1" customHeight="1" x14ac:dyDescent="0.2">
      <c r="A570">
        <v>568</v>
      </c>
      <c r="B570" t="s">
        <v>243</v>
      </c>
      <c r="C570" t="s">
        <v>1681</v>
      </c>
      <c r="D570" t="s">
        <v>1713</v>
      </c>
      <c r="E570">
        <v>-1</v>
      </c>
      <c r="F570" t="s">
        <v>1714</v>
      </c>
      <c r="G570" t="s">
        <v>1120</v>
      </c>
      <c r="H570" t="s">
        <v>1715</v>
      </c>
      <c r="I570" t="s">
        <v>905</v>
      </c>
      <c r="J570">
        <v>-1</v>
      </c>
      <c r="K570" t="s">
        <v>249</v>
      </c>
      <c r="L570">
        <v>-1</v>
      </c>
      <c r="M570">
        <v>-1</v>
      </c>
      <c r="N570" t="s">
        <v>241</v>
      </c>
      <c r="O570">
        <v>-1</v>
      </c>
    </row>
    <row r="571" spans="1:15" ht="17" customHeight="1" x14ac:dyDescent="0.2">
      <c r="A571">
        <v>569</v>
      </c>
      <c r="B571" t="s">
        <v>1716</v>
      </c>
      <c r="C571" t="s">
        <v>1681</v>
      </c>
      <c r="D571" s="11" t="s">
        <v>1717</v>
      </c>
      <c r="E571">
        <v>3.3</v>
      </c>
      <c r="F571" s="11" t="s">
        <v>761</v>
      </c>
      <c r="G571" t="s">
        <v>395</v>
      </c>
      <c r="H571" t="s">
        <v>288</v>
      </c>
      <c r="I571" t="s">
        <v>248</v>
      </c>
      <c r="J571">
        <v>1958</v>
      </c>
      <c r="K571" t="s">
        <v>238</v>
      </c>
      <c r="L571" t="s">
        <v>335</v>
      </c>
      <c r="M571" t="s">
        <v>315</v>
      </c>
      <c r="N571" t="s">
        <v>252</v>
      </c>
      <c r="O571" t="s">
        <v>762</v>
      </c>
    </row>
    <row r="572" spans="1:15" ht="17" customHeight="1" x14ac:dyDescent="0.2">
      <c r="A572">
        <v>570</v>
      </c>
      <c r="B572" t="s">
        <v>243</v>
      </c>
      <c r="C572" t="s">
        <v>1718</v>
      </c>
      <c r="D572" s="11" t="s">
        <v>612</v>
      </c>
      <c r="E572">
        <v>3.9</v>
      </c>
      <c r="F572" s="11" t="s">
        <v>613</v>
      </c>
      <c r="G572" t="s">
        <v>409</v>
      </c>
      <c r="H572" t="s">
        <v>304</v>
      </c>
      <c r="I572" t="s">
        <v>283</v>
      </c>
      <c r="J572">
        <v>1911</v>
      </c>
      <c r="K572" t="s">
        <v>270</v>
      </c>
      <c r="L572" t="s">
        <v>614</v>
      </c>
      <c r="M572" t="s">
        <v>265</v>
      </c>
      <c r="N572" t="s">
        <v>285</v>
      </c>
      <c r="O572">
        <v>-1</v>
      </c>
    </row>
    <row r="573" spans="1:15" ht="17" customHeight="1" x14ac:dyDescent="0.2">
      <c r="A573">
        <v>571</v>
      </c>
      <c r="B573" t="s">
        <v>607</v>
      </c>
      <c r="C573" t="s">
        <v>1718</v>
      </c>
      <c r="D573" s="11" t="s">
        <v>608</v>
      </c>
      <c r="E573">
        <v>4.5</v>
      </c>
      <c r="F573" s="11" t="s">
        <v>609</v>
      </c>
      <c r="G573" t="s">
        <v>610</v>
      </c>
      <c r="H573" t="s">
        <v>610</v>
      </c>
      <c r="I573" t="s">
        <v>269</v>
      </c>
      <c r="J573">
        <v>2003</v>
      </c>
      <c r="K573" t="s">
        <v>270</v>
      </c>
      <c r="L573" t="s">
        <v>276</v>
      </c>
      <c r="M573" t="s">
        <v>277</v>
      </c>
      <c r="N573" t="s">
        <v>377</v>
      </c>
      <c r="O573">
        <v>-1</v>
      </c>
    </row>
    <row r="574" spans="1:15" ht="17" customHeight="1" x14ac:dyDescent="0.2">
      <c r="A574">
        <v>572</v>
      </c>
      <c r="B574" t="s">
        <v>1719</v>
      </c>
      <c r="C574" t="s">
        <v>1718</v>
      </c>
      <c r="D574" s="11" t="s">
        <v>1720</v>
      </c>
      <c r="E574">
        <v>4.2</v>
      </c>
      <c r="F574" s="11" t="s">
        <v>1721</v>
      </c>
      <c r="G574" t="s">
        <v>1722</v>
      </c>
      <c r="H574" t="s">
        <v>1722</v>
      </c>
      <c r="I574" t="s">
        <v>263</v>
      </c>
      <c r="J574">
        <v>1971</v>
      </c>
      <c r="K574" t="s">
        <v>249</v>
      </c>
      <c r="L574" t="s">
        <v>392</v>
      </c>
      <c r="M574" t="s">
        <v>392</v>
      </c>
      <c r="N574" t="s">
        <v>258</v>
      </c>
      <c r="O574" t="s">
        <v>1723</v>
      </c>
    </row>
    <row r="575" spans="1:15" ht="17" customHeight="1" x14ac:dyDescent="0.2">
      <c r="A575">
        <v>573</v>
      </c>
      <c r="B575" t="s">
        <v>1398</v>
      </c>
      <c r="C575" t="s">
        <v>1718</v>
      </c>
      <c r="D575" s="11" t="s">
        <v>1399</v>
      </c>
      <c r="E575">
        <v>3.5</v>
      </c>
      <c r="F575" s="11" t="s">
        <v>689</v>
      </c>
      <c r="G575" t="s">
        <v>247</v>
      </c>
      <c r="H575" t="s">
        <v>690</v>
      </c>
      <c r="I575" t="s">
        <v>248</v>
      </c>
      <c r="J575">
        <v>-1</v>
      </c>
      <c r="K575" t="s">
        <v>249</v>
      </c>
      <c r="L575" t="s">
        <v>392</v>
      </c>
      <c r="M575" t="s">
        <v>392</v>
      </c>
      <c r="N575" t="s">
        <v>296</v>
      </c>
      <c r="O575">
        <v>-1</v>
      </c>
    </row>
    <row r="576" spans="1:15" ht="17" customHeight="1" x14ac:dyDescent="0.2">
      <c r="A576">
        <v>574</v>
      </c>
      <c r="B576" t="s">
        <v>1400</v>
      </c>
      <c r="C576" t="s">
        <v>1718</v>
      </c>
      <c r="D576" s="11" t="s">
        <v>1401</v>
      </c>
      <c r="E576">
        <v>4</v>
      </c>
      <c r="F576" s="11" t="s">
        <v>1402</v>
      </c>
      <c r="G576" t="s">
        <v>1403</v>
      </c>
      <c r="H576" t="s">
        <v>1403</v>
      </c>
      <c r="I576" t="s">
        <v>237</v>
      </c>
      <c r="J576">
        <v>1974</v>
      </c>
      <c r="K576" t="s">
        <v>270</v>
      </c>
      <c r="L576" t="s">
        <v>392</v>
      </c>
      <c r="M576" t="s">
        <v>392</v>
      </c>
      <c r="N576" t="s">
        <v>258</v>
      </c>
      <c r="O576">
        <v>-1</v>
      </c>
    </row>
    <row r="577" spans="1:15" ht="17" customHeight="1" x14ac:dyDescent="0.2">
      <c r="A577">
        <v>575</v>
      </c>
      <c r="B577" t="s">
        <v>1404</v>
      </c>
      <c r="C577" t="s">
        <v>1718</v>
      </c>
      <c r="D577" s="11" t="s">
        <v>1405</v>
      </c>
      <c r="E577">
        <v>4.5</v>
      </c>
      <c r="F577" s="11" t="s">
        <v>511</v>
      </c>
      <c r="G577" t="s">
        <v>512</v>
      </c>
      <c r="H577" t="s">
        <v>512</v>
      </c>
      <c r="I577" t="s">
        <v>324</v>
      </c>
      <c r="J577">
        <v>2010</v>
      </c>
      <c r="K577" t="s">
        <v>270</v>
      </c>
      <c r="L577" t="s">
        <v>392</v>
      </c>
      <c r="M577" t="s">
        <v>392</v>
      </c>
      <c r="N577" t="s">
        <v>258</v>
      </c>
      <c r="O577">
        <v>-1</v>
      </c>
    </row>
    <row r="578" spans="1:15" ht="17" customHeight="1" x14ac:dyDescent="0.2">
      <c r="A578">
        <v>576</v>
      </c>
      <c r="B578" t="s">
        <v>832</v>
      </c>
      <c r="C578" t="s">
        <v>1718</v>
      </c>
      <c r="D578" s="11" t="s">
        <v>1406</v>
      </c>
      <c r="E578">
        <v>4.5</v>
      </c>
      <c r="F578" s="11" t="s">
        <v>303</v>
      </c>
      <c r="G578" t="s">
        <v>247</v>
      </c>
      <c r="H578" t="s">
        <v>304</v>
      </c>
      <c r="I578" t="s">
        <v>263</v>
      </c>
      <c r="J578">
        <v>2012</v>
      </c>
      <c r="K578" t="s">
        <v>270</v>
      </c>
      <c r="L578" t="s">
        <v>301</v>
      </c>
      <c r="M578" t="s">
        <v>277</v>
      </c>
      <c r="N578" t="s">
        <v>258</v>
      </c>
      <c r="O578" t="s">
        <v>305</v>
      </c>
    </row>
    <row r="579" spans="1:15" ht="17" customHeight="1" x14ac:dyDescent="0.2">
      <c r="A579">
        <v>577</v>
      </c>
      <c r="B579" t="s">
        <v>1724</v>
      </c>
      <c r="C579" t="s">
        <v>1718</v>
      </c>
      <c r="D579" s="11" t="s">
        <v>1725</v>
      </c>
      <c r="E579">
        <v>3.8</v>
      </c>
      <c r="F579" s="11" t="s">
        <v>1726</v>
      </c>
      <c r="G579" t="s">
        <v>599</v>
      </c>
      <c r="H579" t="s">
        <v>599</v>
      </c>
      <c r="I579" t="s">
        <v>263</v>
      </c>
      <c r="J579">
        <v>-1</v>
      </c>
      <c r="K579" t="s">
        <v>1284</v>
      </c>
      <c r="L579" t="s">
        <v>1285</v>
      </c>
      <c r="M579" t="s">
        <v>1286</v>
      </c>
      <c r="N579" t="s">
        <v>241</v>
      </c>
      <c r="O579">
        <v>-1</v>
      </c>
    </row>
    <row r="580" spans="1:15" ht="17" customHeight="1" x14ac:dyDescent="0.2">
      <c r="A580">
        <v>578</v>
      </c>
      <c r="B580" t="s">
        <v>1407</v>
      </c>
      <c r="C580" t="s">
        <v>1718</v>
      </c>
      <c r="D580" s="11" t="s">
        <v>1408</v>
      </c>
      <c r="E580">
        <v>3.9</v>
      </c>
      <c r="F580" s="11" t="s">
        <v>1409</v>
      </c>
      <c r="G580" t="s">
        <v>1410</v>
      </c>
      <c r="H580" t="s">
        <v>480</v>
      </c>
      <c r="I580" t="s">
        <v>283</v>
      </c>
      <c r="J580">
        <v>1933</v>
      </c>
      <c r="K580" t="s">
        <v>642</v>
      </c>
      <c r="L580" t="s">
        <v>628</v>
      </c>
      <c r="M580" t="s">
        <v>387</v>
      </c>
      <c r="N580" t="s">
        <v>241</v>
      </c>
      <c r="O580">
        <v>-1</v>
      </c>
    </row>
    <row r="581" spans="1:15" ht="17" customHeight="1" x14ac:dyDescent="0.2">
      <c r="A581">
        <v>579</v>
      </c>
      <c r="B581" t="s">
        <v>1727</v>
      </c>
      <c r="C581" t="s">
        <v>1718</v>
      </c>
      <c r="D581" s="11" t="s">
        <v>1728</v>
      </c>
      <c r="E581">
        <v>2</v>
      </c>
      <c r="F581" s="11" t="s">
        <v>1729</v>
      </c>
      <c r="G581" t="s">
        <v>1730</v>
      </c>
      <c r="H581" t="s">
        <v>288</v>
      </c>
      <c r="I581" t="s">
        <v>269</v>
      </c>
      <c r="J581">
        <v>-1</v>
      </c>
      <c r="K581" t="s">
        <v>270</v>
      </c>
      <c r="L581" t="s">
        <v>284</v>
      </c>
      <c r="M581" t="s">
        <v>284</v>
      </c>
      <c r="N581" t="s">
        <v>241</v>
      </c>
      <c r="O581">
        <v>-1</v>
      </c>
    </row>
    <row r="582" spans="1:15" ht="17" customHeight="1" x14ac:dyDescent="0.2">
      <c r="A582">
        <v>580</v>
      </c>
      <c r="B582" t="s">
        <v>1731</v>
      </c>
      <c r="C582" t="s">
        <v>1718</v>
      </c>
      <c r="D582" s="11" t="s">
        <v>1732</v>
      </c>
      <c r="E582">
        <v>4.8</v>
      </c>
      <c r="F582" s="11" t="s">
        <v>1733</v>
      </c>
      <c r="G582" t="s">
        <v>450</v>
      </c>
      <c r="H582" t="s">
        <v>450</v>
      </c>
      <c r="I582" t="s">
        <v>269</v>
      </c>
      <c r="J582">
        <v>2013</v>
      </c>
      <c r="K582" t="s">
        <v>249</v>
      </c>
      <c r="L582" t="s">
        <v>284</v>
      </c>
      <c r="M582" t="s">
        <v>284</v>
      </c>
      <c r="N582" t="s">
        <v>241</v>
      </c>
      <c r="O582">
        <v>-1</v>
      </c>
    </row>
    <row r="583" spans="1:15" ht="17" customHeight="1" x14ac:dyDescent="0.2">
      <c r="A583">
        <v>581</v>
      </c>
      <c r="B583" t="s">
        <v>1734</v>
      </c>
      <c r="C583" t="s">
        <v>1718</v>
      </c>
      <c r="D583" s="11" t="s">
        <v>1735</v>
      </c>
      <c r="E583">
        <v>3.9</v>
      </c>
      <c r="F583" s="11" t="s">
        <v>1409</v>
      </c>
      <c r="G583" t="s">
        <v>1410</v>
      </c>
      <c r="H583" t="s">
        <v>480</v>
      </c>
      <c r="I583" t="s">
        <v>283</v>
      </c>
      <c r="J583">
        <v>1933</v>
      </c>
      <c r="K583" t="s">
        <v>642</v>
      </c>
      <c r="L583" t="s">
        <v>628</v>
      </c>
      <c r="M583" t="s">
        <v>387</v>
      </c>
      <c r="N583" t="s">
        <v>241</v>
      </c>
      <c r="O583">
        <v>-1</v>
      </c>
    </row>
    <row r="584" spans="1:15" ht="17" customHeight="1" x14ac:dyDescent="0.2">
      <c r="A584">
        <v>582</v>
      </c>
      <c r="B584" t="s">
        <v>1419</v>
      </c>
      <c r="C584" t="s">
        <v>1718</v>
      </c>
      <c r="D584" s="11" t="s">
        <v>1420</v>
      </c>
      <c r="E584">
        <v>3.3</v>
      </c>
      <c r="F584" s="11" t="s">
        <v>1421</v>
      </c>
      <c r="G584" t="s">
        <v>1422</v>
      </c>
      <c r="H584" t="s">
        <v>1422</v>
      </c>
      <c r="I584" t="s">
        <v>248</v>
      </c>
      <c r="J584">
        <v>1875</v>
      </c>
      <c r="K584" t="s">
        <v>270</v>
      </c>
      <c r="L584" t="s">
        <v>519</v>
      </c>
      <c r="M584" t="s">
        <v>265</v>
      </c>
      <c r="N584" t="s">
        <v>285</v>
      </c>
      <c r="O584">
        <v>-1</v>
      </c>
    </row>
    <row r="585" spans="1:15" ht="17" customHeight="1" x14ac:dyDescent="0.2">
      <c r="A585">
        <v>583</v>
      </c>
      <c r="B585" t="s">
        <v>1736</v>
      </c>
      <c r="C585" t="s">
        <v>1718</v>
      </c>
      <c r="D585" s="11" t="s">
        <v>1737</v>
      </c>
      <c r="E585">
        <v>3.3</v>
      </c>
      <c r="F585" s="11" t="s">
        <v>761</v>
      </c>
      <c r="G585" t="s">
        <v>288</v>
      </c>
      <c r="H585" t="s">
        <v>288</v>
      </c>
      <c r="I585" t="s">
        <v>248</v>
      </c>
      <c r="J585">
        <v>1958</v>
      </c>
      <c r="K585" t="s">
        <v>238</v>
      </c>
      <c r="L585" t="s">
        <v>335</v>
      </c>
      <c r="M585" t="s">
        <v>315</v>
      </c>
      <c r="N585" t="s">
        <v>252</v>
      </c>
      <c r="O585" t="s">
        <v>762</v>
      </c>
    </row>
    <row r="586" spans="1:15" ht="17" customHeight="1" x14ac:dyDescent="0.2">
      <c r="A586">
        <v>584</v>
      </c>
      <c r="B586" t="s">
        <v>1423</v>
      </c>
      <c r="C586" t="s">
        <v>1718</v>
      </c>
      <c r="D586" s="11" t="s">
        <v>1424</v>
      </c>
      <c r="E586">
        <v>5</v>
      </c>
      <c r="F586" s="11" t="s">
        <v>1425</v>
      </c>
      <c r="G586" t="s">
        <v>1253</v>
      </c>
      <c r="H586" t="s">
        <v>670</v>
      </c>
      <c r="I586" t="s">
        <v>269</v>
      </c>
      <c r="J586">
        <v>2016</v>
      </c>
      <c r="K586" t="s">
        <v>270</v>
      </c>
      <c r="L586" t="s">
        <v>301</v>
      </c>
      <c r="M586" t="s">
        <v>277</v>
      </c>
      <c r="N586" t="s">
        <v>241</v>
      </c>
      <c r="O586">
        <v>-1</v>
      </c>
    </row>
    <row r="587" spans="1:15" ht="17" customHeight="1" x14ac:dyDescent="0.2">
      <c r="A587">
        <v>585</v>
      </c>
      <c r="B587" t="s">
        <v>1738</v>
      </c>
      <c r="C587" t="s">
        <v>1718</v>
      </c>
      <c r="D587" s="11" t="s">
        <v>1739</v>
      </c>
      <c r="E587">
        <v>4.4000000000000004</v>
      </c>
      <c r="F587" s="11" t="s">
        <v>1740</v>
      </c>
      <c r="G587" t="s">
        <v>1730</v>
      </c>
      <c r="H587" t="s">
        <v>288</v>
      </c>
      <c r="I587" t="s">
        <v>269</v>
      </c>
      <c r="J587">
        <v>-1</v>
      </c>
      <c r="K587" t="s">
        <v>249</v>
      </c>
      <c r="L587">
        <v>-1</v>
      </c>
      <c r="M587">
        <v>-1</v>
      </c>
      <c r="N587" t="s">
        <v>241</v>
      </c>
      <c r="O587">
        <v>-1</v>
      </c>
    </row>
    <row r="588" spans="1:15" ht="17" customHeight="1" x14ac:dyDescent="0.2">
      <c r="A588">
        <v>586</v>
      </c>
      <c r="B588" t="s">
        <v>406</v>
      </c>
      <c r="C588" t="s">
        <v>1718</v>
      </c>
      <c r="D588" s="11" t="s">
        <v>1741</v>
      </c>
      <c r="E588">
        <v>3.4</v>
      </c>
      <c r="F588" s="11" t="s">
        <v>376</v>
      </c>
      <c r="G588" t="s">
        <v>300</v>
      </c>
      <c r="H588" t="s">
        <v>300</v>
      </c>
      <c r="I588" t="s">
        <v>269</v>
      </c>
      <c r="J588">
        <v>1992</v>
      </c>
      <c r="K588" t="s">
        <v>270</v>
      </c>
      <c r="L588" t="s">
        <v>271</v>
      </c>
      <c r="M588" t="s">
        <v>251</v>
      </c>
      <c r="N588" t="s">
        <v>377</v>
      </c>
      <c r="O588">
        <v>-1</v>
      </c>
    </row>
    <row r="589" spans="1:15" ht="17" customHeight="1" x14ac:dyDescent="0.2">
      <c r="A589">
        <v>587</v>
      </c>
      <c r="B589" t="s">
        <v>1742</v>
      </c>
      <c r="C589" t="s">
        <v>1718</v>
      </c>
      <c r="D589" s="11" t="s">
        <v>1743</v>
      </c>
      <c r="E589">
        <v>3.3</v>
      </c>
      <c r="F589" s="11" t="s">
        <v>1744</v>
      </c>
      <c r="G589" t="s">
        <v>1745</v>
      </c>
      <c r="H589" t="s">
        <v>1745</v>
      </c>
      <c r="I589" t="s">
        <v>237</v>
      </c>
      <c r="J589">
        <v>1996</v>
      </c>
      <c r="K589" t="s">
        <v>249</v>
      </c>
      <c r="L589" t="s">
        <v>356</v>
      </c>
      <c r="M589" t="s">
        <v>357</v>
      </c>
      <c r="N589" t="s">
        <v>252</v>
      </c>
      <c r="O589">
        <v>-1</v>
      </c>
    </row>
    <row r="590" spans="1:15" ht="17" customHeight="1" x14ac:dyDescent="0.2">
      <c r="A590">
        <v>588</v>
      </c>
      <c r="B590" t="s">
        <v>716</v>
      </c>
      <c r="C590" t="s">
        <v>1718</v>
      </c>
      <c r="D590" s="11" t="s">
        <v>1746</v>
      </c>
      <c r="E590">
        <v>2.9</v>
      </c>
      <c r="F590" s="11" t="s">
        <v>268</v>
      </c>
      <c r="G590" t="s">
        <v>236</v>
      </c>
      <c r="H590" t="s">
        <v>236</v>
      </c>
      <c r="I590" t="s">
        <v>269</v>
      </c>
      <c r="J590">
        <v>1998</v>
      </c>
      <c r="K590" t="s">
        <v>270</v>
      </c>
      <c r="L590" t="s">
        <v>271</v>
      </c>
      <c r="M590" t="s">
        <v>251</v>
      </c>
      <c r="N590" t="s">
        <v>241</v>
      </c>
      <c r="O590" t="s">
        <v>272</v>
      </c>
    </row>
    <row r="591" spans="1:15" ht="17" customHeight="1" x14ac:dyDescent="0.2">
      <c r="A591">
        <v>589</v>
      </c>
      <c r="B591" t="s">
        <v>1747</v>
      </c>
      <c r="C591" t="s">
        <v>1718</v>
      </c>
      <c r="D591" s="11" t="s">
        <v>1748</v>
      </c>
      <c r="E591">
        <v>3.8</v>
      </c>
      <c r="F591" s="11" t="s">
        <v>1749</v>
      </c>
      <c r="G591" t="s">
        <v>1126</v>
      </c>
      <c r="H591" t="s">
        <v>1750</v>
      </c>
      <c r="I591" t="s">
        <v>283</v>
      </c>
      <c r="J591">
        <v>1949</v>
      </c>
      <c r="K591" t="s">
        <v>315</v>
      </c>
      <c r="L591" t="s">
        <v>335</v>
      </c>
      <c r="M591" t="s">
        <v>315</v>
      </c>
      <c r="N591" t="s">
        <v>296</v>
      </c>
      <c r="O591" t="s">
        <v>1751</v>
      </c>
    </row>
    <row r="592" spans="1:15" ht="17" customHeight="1" x14ac:dyDescent="0.2">
      <c r="A592">
        <v>590</v>
      </c>
      <c r="B592" t="s">
        <v>406</v>
      </c>
      <c r="C592" t="s">
        <v>1718</v>
      </c>
      <c r="D592" s="11" t="s">
        <v>1752</v>
      </c>
      <c r="E592">
        <v>3.5</v>
      </c>
      <c r="F592" s="11" t="s">
        <v>689</v>
      </c>
      <c r="G592" t="s">
        <v>395</v>
      </c>
      <c r="H592" t="s">
        <v>690</v>
      </c>
      <c r="I592" t="s">
        <v>248</v>
      </c>
      <c r="J592">
        <v>-1</v>
      </c>
      <c r="K592" t="s">
        <v>249</v>
      </c>
      <c r="L592" t="s">
        <v>392</v>
      </c>
      <c r="M592" t="s">
        <v>392</v>
      </c>
      <c r="N592" t="s">
        <v>296</v>
      </c>
      <c r="O592">
        <v>-1</v>
      </c>
    </row>
    <row r="593" spans="1:15" ht="17" customHeight="1" x14ac:dyDescent="0.2">
      <c r="A593">
        <v>591</v>
      </c>
      <c r="B593" t="s">
        <v>615</v>
      </c>
      <c r="C593" t="s">
        <v>1753</v>
      </c>
      <c r="D593" s="11" t="s">
        <v>616</v>
      </c>
      <c r="E593">
        <v>4</v>
      </c>
      <c r="F593" s="11" t="s">
        <v>582</v>
      </c>
      <c r="G593" t="s">
        <v>583</v>
      </c>
      <c r="H593" t="s">
        <v>584</v>
      </c>
      <c r="I593" t="s">
        <v>283</v>
      </c>
      <c r="J593">
        <v>1913</v>
      </c>
      <c r="K593" t="s">
        <v>249</v>
      </c>
      <c r="L593" t="s">
        <v>284</v>
      </c>
      <c r="M593" t="s">
        <v>284</v>
      </c>
      <c r="N593" t="s">
        <v>285</v>
      </c>
      <c r="O593" t="s">
        <v>585</v>
      </c>
    </row>
    <row r="594" spans="1:15" ht="17" customHeight="1" x14ac:dyDescent="0.2">
      <c r="A594">
        <v>592</v>
      </c>
      <c r="B594" t="s">
        <v>457</v>
      </c>
      <c r="C594" t="s">
        <v>1753</v>
      </c>
      <c r="D594" s="11" t="s">
        <v>656</v>
      </c>
      <c r="E594">
        <v>4</v>
      </c>
      <c r="F594" s="11" t="s">
        <v>548</v>
      </c>
      <c r="G594" t="s">
        <v>360</v>
      </c>
      <c r="H594" t="s">
        <v>549</v>
      </c>
      <c r="I594" t="s">
        <v>248</v>
      </c>
      <c r="J594">
        <v>1982</v>
      </c>
      <c r="K594" t="s">
        <v>249</v>
      </c>
      <c r="L594" t="s">
        <v>276</v>
      </c>
      <c r="M594" t="s">
        <v>277</v>
      </c>
      <c r="N594" t="s">
        <v>296</v>
      </c>
      <c r="O594">
        <v>-1</v>
      </c>
    </row>
    <row r="595" spans="1:15" ht="17" customHeight="1" x14ac:dyDescent="0.2">
      <c r="A595">
        <v>593</v>
      </c>
      <c r="B595" t="s">
        <v>243</v>
      </c>
      <c r="C595" t="s">
        <v>1753</v>
      </c>
      <c r="D595" s="11" t="s">
        <v>1563</v>
      </c>
      <c r="E595">
        <v>3.4</v>
      </c>
      <c r="F595" s="11" t="s">
        <v>1564</v>
      </c>
      <c r="G595" t="s">
        <v>1565</v>
      </c>
      <c r="H595" t="s">
        <v>1566</v>
      </c>
      <c r="I595" t="s">
        <v>237</v>
      </c>
      <c r="J595">
        <v>1998</v>
      </c>
      <c r="K595" t="s">
        <v>270</v>
      </c>
      <c r="L595" t="s">
        <v>1567</v>
      </c>
      <c r="M595" t="s">
        <v>1568</v>
      </c>
      <c r="N595" t="s">
        <v>258</v>
      </c>
      <c r="O595">
        <v>-1</v>
      </c>
    </row>
    <row r="596" spans="1:15" ht="17" customHeight="1" x14ac:dyDescent="0.2">
      <c r="A596">
        <v>594</v>
      </c>
      <c r="B596" t="s">
        <v>243</v>
      </c>
      <c r="C596" t="s">
        <v>1753</v>
      </c>
      <c r="D596" s="11" t="s">
        <v>1754</v>
      </c>
      <c r="E596">
        <v>3.9</v>
      </c>
      <c r="F596" s="11" t="s">
        <v>1239</v>
      </c>
      <c r="G596" t="s">
        <v>1755</v>
      </c>
      <c r="H596" t="s">
        <v>1240</v>
      </c>
      <c r="I596" t="s">
        <v>283</v>
      </c>
      <c r="J596">
        <v>1830</v>
      </c>
      <c r="K596" t="s">
        <v>249</v>
      </c>
      <c r="L596" t="s">
        <v>284</v>
      </c>
      <c r="M596" t="s">
        <v>284</v>
      </c>
      <c r="N596" t="s">
        <v>285</v>
      </c>
      <c r="O596" t="s">
        <v>1241</v>
      </c>
    </row>
    <row r="597" spans="1:15" ht="17" hidden="1" customHeight="1" x14ac:dyDescent="0.2">
      <c r="A597">
        <v>595</v>
      </c>
      <c r="B597" t="s">
        <v>243</v>
      </c>
      <c r="C597" t="s">
        <v>1753</v>
      </c>
      <c r="D597" s="11" t="s">
        <v>1756</v>
      </c>
      <c r="E597">
        <v>3.8</v>
      </c>
      <c r="F597" s="11" t="s">
        <v>1757</v>
      </c>
      <c r="G597" t="s">
        <v>328</v>
      </c>
      <c r="H597" t="s">
        <v>1758</v>
      </c>
      <c r="I597" t="s">
        <v>905</v>
      </c>
      <c r="J597">
        <v>1947</v>
      </c>
      <c r="K597" t="s">
        <v>315</v>
      </c>
      <c r="L597" t="s">
        <v>335</v>
      </c>
      <c r="M597" t="s">
        <v>315</v>
      </c>
      <c r="N597" t="s">
        <v>241</v>
      </c>
      <c r="O597">
        <v>-1</v>
      </c>
    </row>
    <row r="598" spans="1:15" ht="17" customHeight="1" x14ac:dyDescent="0.2">
      <c r="A598">
        <v>596</v>
      </c>
      <c r="B598" t="s">
        <v>243</v>
      </c>
      <c r="C598" t="s">
        <v>1753</v>
      </c>
      <c r="D598" s="11" t="s">
        <v>1759</v>
      </c>
      <c r="E598">
        <v>4.5</v>
      </c>
      <c r="F598" s="11" t="s">
        <v>1760</v>
      </c>
      <c r="G598" t="s">
        <v>300</v>
      </c>
      <c r="H598" t="s">
        <v>300</v>
      </c>
      <c r="I598" t="s">
        <v>324</v>
      </c>
      <c r="J598">
        <v>2008</v>
      </c>
      <c r="K598" t="s">
        <v>270</v>
      </c>
      <c r="L598" t="s">
        <v>257</v>
      </c>
      <c r="M598" t="s">
        <v>251</v>
      </c>
      <c r="N598" t="s">
        <v>411</v>
      </c>
      <c r="O598">
        <v>-1</v>
      </c>
    </row>
    <row r="599" spans="1:15" ht="17" customHeight="1" x14ac:dyDescent="0.2">
      <c r="A599">
        <v>597</v>
      </c>
      <c r="B599" t="s">
        <v>243</v>
      </c>
      <c r="C599" t="s">
        <v>1753</v>
      </c>
      <c r="D599" s="11" t="s">
        <v>1761</v>
      </c>
      <c r="E599">
        <v>4.3</v>
      </c>
      <c r="F599" s="11" t="s">
        <v>1762</v>
      </c>
      <c r="G599" t="s">
        <v>591</v>
      </c>
      <c r="H599" t="s">
        <v>591</v>
      </c>
      <c r="I599" t="s">
        <v>269</v>
      </c>
      <c r="J599">
        <v>2009</v>
      </c>
      <c r="K599" t="s">
        <v>270</v>
      </c>
      <c r="L599" t="s">
        <v>271</v>
      </c>
      <c r="M599" t="s">
        <v>251</v>
      </c>
      <c r="N599" t="s">
        <v>377</v>
      </c>
      <c r="O599">
        <v>-1</v>
      </c>
    </row>
    <row r="600" spans="1:15" ht="17" customHeight="1" x14ac:dyDescent="0.2">
      <c r="A600">
        <v>598</v>
      </c>
      <c r="B600" t="s">
        <v>243</v>
      </c>
      <c r="C600" t="s">
        <v>1753</v>
      </c>
      <c r="D600" s="11" t="s">
        <v>1763</v>
      </c>
      <c r="E600">
        <v>3.6</v>
      </c>
      <c r="F600" s="11" t="s">
        <v>1764</v>
      </c>
      <c r="G600" t="s">
        <v>1765</v>
      </c>
      <c r="H600" t="s">
        <v>236</v>
      </c>
      <c r="I600" t="s">
        <v>334</v>
      </c>
      <c r="J600">
        <v>-1</v>
      </c>
      <c r="K600" t="s">
        <v>270</v>
      </c>
      <c r="L600">
        <v>-1</v>
      </c>
      <c r="M600">
        <v>-1</v>
      </c>
      <c r="N600" t="s">
        <v>241</v>
      </c>
      <c r="O600">
        <v>-1</v>
      </c>
    </row>
    <row r="601" spans="1:15" ht="17" customHeight="1" x14ac:dyDescent="0.2">
      <c r="A601">
        <v>599</v>
      </c>
      <c r="B601" t="s">
        <v>243</v>
      </c>
      <c r="C601" t="s">
        <v>1753</v>
      </c>
      <c r="D601" s="11" t="s">
        <v>1766</v>
      </c>
      <c r="E601">
        <v>2.9</v>
      </c>
      <c r="F601" s="11" t="s">
        <v>1767</v>
      </c>
      <c r="G601" t="s">
        <v>680</v>
      </c>
      <c r="H601" t="s">
        <v>680</v>
      </c>
      <c r="I601" t="s">
        <v>283</v>
      </c>
      <c r="J601">
        <v>2005</v>
      </c>
      <c r="K601" t="s">
        <v>270</v>
      </c>
      <c r="L601" t="s">
        <v>356</v>
      </c>
      <c r="M601" t="s">
        <v>357</v>
      </c>
      <c r="N601" t="s">
        <v>241</v>
      </c>
      <c r="O601">
        <v>-1</v>
      </c>
    </row>
    <row r="602" spans="1:15" ht="17" customHeight="1" x14ac:dyDescent="0.2">
      <c r="A602">
        <v>600</v>
      </c>
      <c r="B602" t="s">
        <v>243</v>
      </c>
      <c r="C602" t="s">
        <v>1753</v>
      </c>
      <c r="D602" s="11" t="s">
        <v>1573</v>
      </c>
      <c r="E602">
        <v>2.9</v>
      </c>
      <c r="F602" s="11" t="s">
        <v>1574</v>
      </c>
      <c r="G602" t="s">
        <v>409</v>
      </c>
      <c r="H602" t="s">
        <v>632</v>
      </c>
      <c r="I602" t="s">
        <v>324</v>
      </c>
      <c r="J602">
        <v>1985</v>
      </c>
      <c r="K602" t="s">
        <v>270</v>
      </c>
      <c r="L602" t="s">
        <v>309</v>
      </c>
      <c r="M602" t="s">
        <v>277</v>
      </c>
      <c r="N602" t="s">
        <v>258</v>
      </c>
      <c r="O602">
        <v>-1</v>
      </c>
    </row>
    <row r="603" spans="1:15" ht="17" customHeight="1" x14ac:dyDescent="0.2">
      <c r="A603">
        <v>601</v>
      </c>
      <c r="B603" t="s">
        <v>243</v>
      </c>
      <c r="C603" t="s">
        <v>1753</v>
      </c>
      <c r="D603" s="11" t="s">
        <v>1768</v>
      </c>
      <c r="E603">
        <v>3.2</v>
      </c>
      <c r="F603" s="11" t="s">
        <v>1769</v>
      </c>
      <c r="G603" t="s">
        <v>1770</v>
      </c>
      <c r="H603" t="s">
        <v>1437</v>
      </c>
      <c r="I603" t="s">
        <v>269</v>
      </c>
      <c r="J603">
        <v>2004</v>
      </c>
      <c r="K603" t="s">
        <v>270</v>
      </c>
      <c r="L603" t="s">
        <v>340</v>
      </c>
      <c r="M603" t="s">
        <v>277</v>
      </c>
      <c r="N603" t="s">
        <v>381</v>
      </c>
      <c r="O603">
        <v>-1</v>
      </c>
    </row>
    <row r="604" spans="1:15" ht="17" customHeight="1" x14ac:dyDescent="0.2">
      <c r="A604">
        <v>602</v>
      </c>
      <c r="B604" t="s">
        <v>1312</v>
      </c>
      <c r="C604" t="s">
        <v>1753</v>
      </c>
      <c r="D604" s="11" t="s">
        <v>1313</v>
      </c>
      <c r="E604">
        <v>4.5</v>
      </c>
      <c r="F604" s="11" t="s">
        <v>1314</v>
      </c>
      <c r="G604" t="s">
        <v>1315</v>
      </c>
      <c r="H604" t="s">
        <v>1315</v>
      </c>
      <c r="I604" t="s">
        <v>248</v>
      </c>
      <c r="J604">
        <v>1942</v>
      </c>
      <c r="K604" t="s">
        <v>238</v>
      </c>
      <c r="L604" t="s">
        <v>392</v>
      </c>
      <c r="M604" t="s">
        <v>392</v>
      </c>
      <c r="N604" t="s">
        <v>252</v>
      </c>
      <c r="O604" t="s">
        <v>1316</v>
      </c>
    </row>
    <row r="605" spans="1:15" ht="17" customHeight="1" x14ac:dyDescent="0.2">
      <c r="A605">
        <v>603</v>
      </c>
      <c r="B605" t="s">
        <v>962</v>
      </c>
      <c r="C605" t="s">
        <v>1753</v>
      </c>
      <c r="D605" s="11" t="s">
        <v>963</v>
      </c>
      <c r="E605">
        <v>5</v>
      </c>
      <c r="F605" s="11" t="s">
        <v>964</v>
      </c>
      <c r="G605" t="s">
        <v>702</v>
      </c>
      <c r="H605" t="s">
        <v>965</v>
      </c>
      <c r="I605" t="s">
        <v>334</v>
      </c>
      <c r="J605">
        <v>2011</v>
      </c>
      <c r="K605" t="s">
        <v>270</v>
      </c>
      <c r="L605" t="s">
        <v>309</v>
      </c>
      <c r="M605" t="s">
        <v>277</v>
      </c>
      <c r="N605" t="s">
        <v>429</v>
      </c>
      <c r="O605">
        <v>-1</v>
      </c>
    </row>
    <row r="606" spans="1:15" ht="17" customHeight="1" x14ac:dyDescent="0.2">
      <c r="A606">
        <v>604</v>
      </c>
      <c r="B606" t="s">
        <v>243</v>
      </c>
      <c r="C606" t="s">
        <v>1753</v>
      </c>
      <c r="D606" s="11" t="s">
        <v>1576</v>
      </c>
      <c r="E606">
        <v>3.5</v>
      </c>
      <c r="F606" s="11" t="s">
        <v>1577</v>
      </c>
      <c r="G606" t="s">
        <v>1578</v>
      </c>
      <c r="H606" t="s">
        <v>1579</v>
      </c>
      <c r="I606" t="s">
        <v>334</v>
      </c>
      <c r="J606">
        <v>2010</v>
      </c>
      <c r="K606" t="s">
        <v>270</v>
      </c>
      <c r="L606" t="s">
        <v>356</v>
      </c>
      <c r="M606" t="s">
        <v>357</v>
      </c>
      <c r="N606" t="s">
        <v>429</v>
      </c>
      <c r="O606">
        <v>-1</v>
      </c>
    </row>
    <row r="607" spans="1:15" ht="17" customHeight="1" x14ac:dyDescent="0.2">
      <c r="A607">
        <v>605</v>
      </c>
      <c r="B607" t="s">
        <v>243</v>
      </c>
      <c r="C607" t="s">
        <v>1753</v>
      </c>
      <c r="D607" s="11" t="s">
        <v>1580</v>
      </c>
      <c r="E607">
        <v>4</v>
      </c>
      <c r="F607" s="11" t="s">
        <v>1581</v>
      </c>
      <c r="G607" t="s">
        <v>236</v>
      </c>
      <c r="H607" t="s">
        <v>1582</v>
      </c>
      <c r="I607" t="s">
        <v>334</v>
      </c>
      <c r="J607">
        <v>-1</v>
      </c>
      <c r="K607" t="s">
        <v>270</v>
      </c>
      <c r="L607" t="s">
        <v>1469</v>
      </c>
      <c r="M607" t="s">
        <v>1470</v>
      </c>
      <c r="N607" t="s">
        <v>648</v>
      </c>
      <c r="O607">
        <v>-1</v>
      </c>
    </row>
    <row r="608" spans="1:15" ht="17" customHeight="1" x14ac:dyDescent="0.2">
      <c r="A608">
        <v>606</v>
      </c>
      <c r="B608" t="s">
        <v>243</v>
      </c>
      <c r="C608" t="s">
        <v>1753</v>
      </c>
      <c r="D608" s="11" t="s">
        <v>1771</v>
      </c>
      <c r="E608">
        <v>4.4000000000000004</v>
      </c>
      <c r="F608" s="11" t="s">
        <v>1772</v>
      </c>
      <c r="G608" t="s">
        <v>328</v>
      </c>
      <c r="H608" t="s">
        <v>632</v>
      </c>
      <c r="I608" t="s">
        <v>269</v>
      </c>
      <c r="J608">
        <v>1997</v>
      </c>
      <c r="K608" t="s">
        <v>518</v>
      </c>
      <c r="L608" t="s">
        <v>301</v>
      </c>
      <c r="M608" t="s">
        <v>277</v>
      </c>
      <c r="N608" t="s">
        <v>258</v>
      </c>
      <c r="O608">
        <v>-1</v>
      </c>
    </row>
    <row r="609" spans="1:15" ht="17" customHeight="1" x14ac:dyDescent="0.2">
      <c r="A609">
        <v>607</v>
      </c>
      <c r="B609" t="s">
        <v>243</v>
      </c>
      <c r="C609" t="s">
        <v>1753</v>
      </c>
      <c r="D609" s="11" t="s">
        <v>1773</v>
      </c>
      <c r="E609">
        <v>4.2</v>
      </c>
      <c r="F609" s="11" t="s">
        <v>1774</v>
      </c>
      <c r="G609" t="s">
        <v>380</v>
      </c>
      <c r="H609" t="s">
        <v>1579</v>
      </c>
      <c r="I609" t="s">
        <v>283</v>
      </c>
      <c r="J609">
        <v>1999</v>
      </c>
      <c r="K609" t="s">
        <v>270</v>
      </c>
      <c r="L609" t="s">
        <v>309</v>
      </c>
      <c r="M609" t="s">
        <v>277</v>
      </c>
      <c r="N609" t="s">
        <v>252</v>
      </c>
      <c r="O609" t="s">
        <v>1775</v>
      </c>
    </row>
    <row r="610" spans="1:15" ht="17" customHeight="1" x14ac:dyDescent="0.2">
      <c r="A610">
        <v>608</v>
      </c>
      <c r="B610" t="s">
        <v>243</v>
      </c>
      <c r="C610" t="s">
        <v>1753</v>
      </c>
      <c r="D610" s="11" t="s">
        <v>1776</v>
      </c>
      <c r="E610">
        <v>3.2</v>
      </c>
      <c r="F610" s="11" t="s">
        <v>1777</v>
      </c>
      <c r="G610" t="s">
        <v>347</v>
      </c>
      <c r="H610" t="s">
        <v>347</v>
      </c>
      <c r="I610" t="s">
        <v>334</v>
      </c>
      <c r="J610">
        <v>-1</v>
      </c>
      <c r="K610" t="s">
        <v>270</v>
      </c>
      <c r="L610" t="s">
        <v>257</v>
      </c>
      <c r="M610" t="s">
        <v>251</v>
      </c>
      <c r="N610" t="s">
        <v>429</v>
      </c>
      <c r="O610">
        <v>-1</v>
      </c>
    </row>
    <row r="611" spans="1:15" ht="17" customHeight="1" x14ac:dyDescent="0.2">
      <c r="A611">
        <v>609</v>
      </c>
      <c r="B611" t="s">
        <v>243</v>
      </c>
      <c r="C611" t="s">
        <v>1753</v>
      </c>
      <c r="D611" s="11" t="s">
        <v>1778</v>
      </c>
      <c r="E611">
        <v>3.4</v>
      </c>
      <c r="F611" s="11" t="s">
        <v>1779</v>
      </c>
      <c r="G611" t="s">
        <v>827</v>
      </c>
      <c r="H611" t="s">
        <v>827</v>
      </c>
      <c r="I611" t="s">
        <v>269</v>
      </c>
      <c r="J611">
        <v>1985</v>
      </c>
      <c r="K611" t="s">
        <v>270</v>
      </c>
      <c r="L611" t="s">
        <v>392</v>
      </c>
      <c r="M611" t="s">
        <v>392</v>
      </c>
      <c r="N611" t="s">
        <v>381</v>
      </c>
      <c r="O611">
        <v>-1</v>
      </c>
    </row>
    <row r="612" spans="1:15" ht="17" customHeight="1" x14ac:dyDescent="0.2">
      <c r="A612">
        <v>610</v>
      </c>
      <c r="B612" t="s">
        <v>243</v>
      </c>
      <c r="C612" t="s">
        <v>1753</v>
      </c>
      <c r="D612" s="11" t="s">
        <v>1587</v>
      </c>
      <c r="E612">
        <v>4.7</v>
      </c>
      <c r="F612" s="11" t="s">
        <v>1588</v>
      </c>
      <c r="G612" t="s">
        <v>328</v>
      </c>
      <c r="H612" t="s">
        <v>1589</v>
      </c>
      <c r="I612" t="s">
        <v>334</v>
      </c>
      <c r="J612">
        <v>-1</v>
      </c>
      <c r="K612" t="s">
        <v>270</v>
      </c>
      <c r="L612">
        <v>-1</v>
      </c>
      <c r="M612">
        <v>-1</v>
      </c>
      <c r="N612" t="s">
        <v>429</v>
      </c>
      <c r="O612">
        <v>-1</v>
      </c>
    </row>
    <row r="613" spans="1:15" ht="17" customHeight="1" x14ac:dyDescent="0.2">
      <c r="A613">
        <v>611</v>
      </c>
      <c r="B613" t="s">
        <v>623</v>
      </c>
      <c r="C613" t="s">
        <v>1780</v>
      </c>
      <c r="D613" s="11" t="s">
        <v>624</v>
      </c>
      <c r="E613">
        <v>3.6</v>
      </c>
      <c r="F613" s="11" t="s">
        <v>625</v>
      </c>
      <c r="G613" t="s">
        <v>626</v>
      </c>
      <c r="H613" t="s">
        <v>627</v>
      </c>
      <c r="I613" t="s">
        <v>324</v>
      </c>
      <c r="J613">
        <v>1997</v>
      </c>
      <c r="K613" t="s">
        <v>270</v>
      </c>
      <c r="L613" t="s">
        <v>628</v>
      </c>
      <c r="M613" t="s">
        <v>387</v>
      </c>
      <c r="N613" t="s">
        <v>241</v>
      </c>
      <c r="O613">
        <v>-1</v>
      </c>
    </row>
    <row r="614" spans="1:15" ht="17" customHeight="1" x14ac:dyDescent="0.2">
      <c r="A614">
        <v>612</v>
      </c>
      <c r="B614" t="s">
        <v>457</v>
      </c>
      <c r="C614" t="s">
        <v>1780</v>
      </c>
      <c r="D614" s="11" t="s">
        <v>621</v>
      </c>
      <c r="E614">
        <v>4.2</v>
      </c>
      <c r="F614" s="11" t="s">
        <v>245</v>
      </c>
      <c r="G614" t="s">
        <v>622</v>
      </c>
      <c r="H614" t="s">
        <v>247</v>
      </c>
      <c r="I614" t="s">
        <v>248</v>
      </c>
      <c r="J614">
        <v>1968</v>
      </c>
      <c r="K614" t="s">
        <v>249</v>
      </c>
      <c r="L614" t="s">
        <v>250</v>
      </c>
      <c r="M614" t="s">
        <v>251</v>
      </c>
      <c r="N614" t="s">
        <v>252</v>
      </c>
      <c r="O614">
        <v>-1</v>
      </c>
    </row>
    <row r="615" spans="1:15" ht="17" hidden="1" customHeight="1" x14ac:dyDescent="0.2">
      <c r="A615">
        <v>613</v>
      </c>
      <c r="B615" t="s">
        <v>243</v>
      </c>
      <c r="C615" t="s">
        <v>1780</v>
      </c>
      <c r="D615" s="11" t="s">
        <v>1781</v>
      </c>
      <c r="E615">
        <v>-1</v>
      </c>
      <c r="F615" t="s">
        <v>1782</v>
      </c>
      <c r="G615" t="s">
        <v>1483</v>
      </c>
      <c r="H615">
        <v>-1</v>
      </c>
      <c r="I615">
        <v>-1</v>
      </c>
      <c r="J615">
        <v>-1</v>
      </c>
      <c r="K615">
        <v>-1</v>
      </c>
      <c r="L615">
        <v>-1</v>
      </c>
      <c r="M615">
        <v>-1</v>
      </c>
      <c r="N615">
        <v>-1</v>
      </c>
      <c r="O615">
        <v>-1</v>
      </c>
    </row>
    <row r="616" spans="1:15" ht="17" customHeight="1" x14ac:dyDescent="0.2">
      <c r="A616">
        <v>614</v>
      </c>
      <c r="B616" t="s">
        <v>243</v>
      </c>
      <c r="C616" t="s">
        <v>1780</v>
      </c>
      <c r="D616" s="11" t="s">
        <v>1783</v>
      </c>
      <c r="E616">
        <v>3.2</v>
      </c>
      <c r="F616" s="11" t="s">
        <v>1784</v>
      </c>
      <c r="G616" t="s">
        <v>1785</v>
      </c>
      <c r="H616" t="s">
        <v>709</v>
      </c>
      <c r="I616" t="s">
        <v>283</v>
      </c>
      <c r="J616">
        <v>1853</v>
      </c>
      <c r="K616" t="s">
        <v>270</v>
      </c>
      <c r="L616" t="s">
        <v>239</v>
      </c>
      <c r="M616" t="s">
        <v>240</v>
      </c>
      <c r="N616" t="s">
        <v>285</v>
      </c>
      <c r="O616" t="s">
        <v>1786</v>
      </c>
    </row>
    <row r="617" spans="1:15" ht="17" hidden="1" customHeight="1" x14ac:dyDescent="0.2">
      <c r="A617">
        <v>615</v>
      </c>
      <c r="B617" t="s">
        <v>243</v>
      </c>
      <c r="C617" t="s">
        <v>1780</v>
      </c>
      <c r="D617" s="11" t="s">
        <v>1787</v>
      </c>
      <c r="E617">
        <v>-1</v>
      </c>
      <c r="F617" t="s">
        <v>1788</v>
      </c>
      <c r="G617" t="s">
        <v>1789</v>
      </c>
      <c r="H617" t="s">
        <v>395</v>
      </c>
      <c r="I617" t="s">
        <v>905</v>
      </c>
      <c r="J617">
        <v>-1</v>
      </c>
      <c r="K617" t="s">
        <v>270</v>
      </c>
      <c r="L617">
        <v>-1</v>
      </c>
      <c r="M617">
        <v>-1</v>
      </c>
      <c r="N617" t="s">
        <v>241</v>
      </c>
      <c r="O617">
        <v>-1</v>
      </c>
    </row>
    <row r="618" spans="1:15" ht="17" customHeight="1" x14ac:dyDescent="0.2">
      <c r="A618">
        <v>616</v>
      </c>
      <c r="B618" t="s">
        <v>243</v>
      </c>
      <c r="C618" t="s">
        <v>1780</v>
      </c>
      <c r="D618" s="11" t="s">
        <v>1790</v>
      </c>
      <c r="E618">
        <v>2.8</v>
      </c>
      <c r="F618" s="11" t="s">
        <v>1791</v>
      </c>
      <c r="G618" t="s">
        <v>924</v>
      </c>
      <c r="H618" t="s">
        <v>1792</v>
      </c>
      <c r="I618" t="s">
        <v>237</v>
      </c>
      <c r="J618">
        <v>1983</v>
      </c>
      <c r="K618" t="s">
        <v>518</v>
      </c>
      <c r="L618" t="s">
        <v>1793</v>
      </c>
      <c r="M618" t="s">
        <v>498</v>
      </c>
      <c r="N618" t="s">
        <v>296</v>
      </c>
      <c r="O618">
        <v>-1</v>
      </c>
    </row>
    <row r="619" spans="1:15" ht="17" customHeight="1" x14ac:dyDescent="0.2">
      <c r="A619">
        <v>617</v>
      </c>
      <c r="B619" t="s">
        <v>243</v>
      </c>
      <c r="C619" t="s">
        <v>1780</v>
      </c>
      <c r="D619" s="11" t="s">
        <v>1773</v>
      </c>
      <c r="E619">
        <v>4.2</v>
      </c>
      <c r="F619" s="11" t="s">
        <v>1774</v>
      </c>
      <c r="G619" t="s">
        <v>380</v>
      </c>
      <c r="H619" t="s">
        <v>1579</v>
      </c>
      <c r="I619" t="s">
        <v>283</v>
      </c>
      <c r="J619">
        <v>1999</v>
      </c>
      <c r="K619" t="s">
        <v>270</v>
      </c>
      <c r="L619" t="s">
        <v>309</v>
      </c>
      <c r="M619" t="s">
        <v>277</v>
      </c>
      <c r="N619" t="s">
        <v>252</v>
      </c>
      <c r="O619" t="s">
        <v>1775</v>
      </c>
    </row>
    <row r="620" spans="1:15" ht="17" customHeight="1" x14ac:dyDescent="0.2">
      <c r="A620">
        <v>618</v>
      </c>
      <c r="B620" t="s">
        <v>243</v>
      </c>
      <c r="C620" t="s">
        <v>1780</v>
      </c>
      <c r="D620" s="11" t="s">
        <v>1794</v>
      </c>
      <c r="E620">
        <v>4.5</v>
      </c>
      <c r="F620" s="11" t="s">
        <v>1795</v>
      </c>
      <c r="G620" t="s">
        <v>622</v>
      </c>
      <c r="H620" t="s">
        <v>827</v>
      </c>
      <c r="I620" t="s">
        <v>269</v>
      </c>
      <c r="J620">
        <v>2009</v>
      </c>
      <c r="K620" t="s">
        <v>270</v>
      </c>
      <c r="L620" t="s">
        <v>392</v>
      </c>
      <c r="M620" t="s">
        <v>392</v>
      </c>
      <c r="N620" t="s">
        <v>241</v>
      </c>
      <c r="O620">
        <v>-1</v>
      </c>
    </row>
    <row r="621" spans="1:15" ht="17" customHeight="1" x14ac:dyDescent="0.2">
      <c r="A621">
        <v>619</v>
      </c>
      <c r="B621" t="s">
        <v>243</v>
      </c>
      <c r="C621" t="s">
        <v>1780</v>
      </c>
      <c r="D621" s="11" t="s">
        <v>1796</v>
      </c>
      <c r="E621">
        <v>3</v>
      </c>
      <c r="F621" s="11" t="s">
        <v>1797</v>
      </c>
      <c r="G621" t="s">
        <v>417</v>
      </c>
      <c r="H621" t="s">
        <v>417</v>
      </c>
      <c r="I621" t="s">
        <v>269</v>
      </c>
      <c r="J621">
        <v>2006</v>
      </c>
      <c r="K621" t="s">
        <v>270</v>
      </c>
      <c r="L621" t="s">
        <v>257</v>
      </c>
      <c r="M621" t="s">
        <v>251</v>
      </c>
      <c r="N621" t="s">
        <v>377</v>
      </c>
      <c r="O621">
        <v>-1</v>
      </c>
    </row>
    <row r="622" spans="1:15" ht="17" customHeight="1" x14ac:dyDescent="0.2">
      <c r="A622">
        <v>620</v>
      </c>
      <c r="B622" t="s">
        <v>243</v>
      </c>
      <c r="C622" t="s">
        <v>1780</v>
      </c>
      <c r="D622" s="11" t="s">
        <v>1798</v>
      </c>
      <c r="E622">
        <v>3.3</v>
      </c>
      <c r="F622" s="11" t="s">
        <v>1799</v>
      </c>
      <c r="G622" t="s">
        <v>409</v>
      </c>
      <c r="H622" t="s">
        <v>294</v>
      </c>
      <c r="I622" t="s">
        <v>248</v>
      </c>
      <c r="J622">
        <v>1951</v>
      </c>
      <c r="K622" t="s">
        <v>249</v>
      </c>
      <c r="L622" t="s">
        <v>392</v>
      </c>
      <c r="M622" t="s">
        <v>392</v>
      </c>
      <c r="N622" t="s">
        <v>252</v>
      </c>
      <c r="O622" t="s">
        <v>1800</v>
      </c>
    </row>
    <row r="623" spans="1:15" ht="17" customHeight="1" x14ac:dyDescent="0.2">
      <c r="A623">
        <v>621</v>
      </c>
      <c r="B623" t="s">
        <v>243</v>
      </c>
      <c r="C623" t="s">
        <v>1780</v>
      </c>
      <c r="D623" s="11" t="s">
        <v>1801</v>
      </c>
      <c r="E623">
        <v>4</v>
      </c>
      <c r="F623" s="11" t="s">
        <v>1802</v>
      </c>
      <c r="G623" t="s">
        <v>1331</v>
      </c>
      <c r="H623" t="s">
        <v>1281</v>
      </c>
      <c r="I623" t="s">
        <v>334</v>
      </c>
      <c r="J623">
        <v>-1</v>
      </c>
      <c r="K623" t="s">
        <v>270</v>
      </c>
      <c r="L623">
        <v>-1</v>
      </c>
      <c r="M623">
        <v>-1</v>
      </c>
      <c r="N623" t="s">
        <v>648</v>
      </c>
      <c r="O623">
        <v>-1</v>
      </c>
    </row>
    <row r="624" spans="1:15" ht="17" customHeight="1" x14ac:dyDescent="0.2">
      <c r="A624">
        <v>622</v>
      </c>
      <c r="B624" t="s">
        <v>406</v>
      </c>
      <c r="C624" t="s">
        <v>1780</v>
      </c>
      <c r="D624" s="11" t="s">
        <v>1803</v>
      </c>
      <c r="E624">
        <v>3.5</v>
      </c>
      <c r="F624" s="11" t="s">
        <v>1804</v>
      </c>
      <c r="G624" t="s">
        <v>1805</v>
      </c>
      <c r="H624" t="s">
        <v>1805</v>
      </c>
      <c r="I624" t="s">
        <v>263</v>
      </c>
      <c r="J624">
        <v>2013</v>
      </c>
      <c r="K624" t="s">
        <v>270</v>
      </c>
      <c r="L624" t="s">
        <v>356</v>
      </c>
      <c r="M624" t="s">
        <v>357</v>
      </c>
      <c r="N624" t="s">
        <v>241</v>
      </c>
      <c r="O624">
        <v>-1</v>
      </c>
    </row>
    <row r="625" spans="1:15" ht="17" customHeight="1" x14ac:dyDescent="0.2">
      <c r="A625">
        <v>623</v>
      </c>
      <c r="B625" t="s">
        <v>243</v>
      </c>
      <c r="C625" t="s">
        <v>1780</v>
      </c>
      <c r="D625" s="11" t="s">
        <v>1806</v>
      </c>
      <c r="E625">
        <v>3.5</v>
      </c>
      <c r="F625" s="11" t="s">
        <v>1807</v>
      </c>
      <c r="G625" t="s">
        <v>972</v>
      </c>
      <c r="H625" t="s">
        <v>236</v>
      </c>
      <c r="I625" t="s">
        <v>334</v>
      </c>
      <c r="J625">
        <v>1998</v>
      </c>
      <c r="K625" t="s">
        <v>270</v>
      </c>
      <c r="L625" t="s">
        <v>257</v>
      </c>
      <c r="M625" t="s">
        <v>251</v>
      </c>
      <c r="N625" t="s">
        <v>411</v>
      </c>
      <c r="O625">
        <v>-1</v>
      </c>
    </row>
    <row r="626" spans="1:15" ht="17" customHeight="1" x14ac:dyDescent="0.2">
      <c r="A626">
        <v>624</v>
      </c>
      <c r="B626" t="s">
        <v>243</v>
      </c>
      <c r="C626" t="s">
        <v>1780</v>
      </c>
      <c r="D626" s="11" t="s">
        <v>1808</v>
      </c>
      <c r="E626">
        <v>3.6</v>
      </c>
      <c r="F626" s="11" t="s">
        <v>1809</v>
      </c>
      <c r="G626" t="s">
        <v>247</v>
      </c>
      <c r="H626" t="s">
        <v>1810</v>
      </c>
      <c r="I626" t="s">
        <v>269</v>
      </c>
      <c r="J626">
        <v>1990</v>
      </c>
      <c r="K626" t="s">
        <v>270</v>
      </c>
      <c r="L626" t="s">
        <v>276</v>
      </c>
      <c r="M626" t="s">
        <v>277</v>
      </c>
      <c r="N626" t="s">
        <v>377</v>
      </c>
      <c r="O626">
        <v>-1</v>
      </c>
    </row>
    <row r="627" spans="1:15" ht="17" customHeight="1" x14ac:dyDescent="0.2">
      <c r="A627">
        <v>625</v>
      </c>
      <c r="B627" t="s">
        <v>243</v>
      </c>
      <c r="C627" t="s">
        <v>1780</v>
      </c>
      <c r="D627" s="11" t="s">
        <v>1811</v>
      </c>
      <c r="E627">
        <v>3</v>
      </c>
      <c r="F627" s="11" t="s">
        <v>1812</v>
      </c>
      <c r="G627" t="s">
        <v>622</v>
      </c>
      <c r="H627" t="s">
        <v>622</v>
      </c>
      <c r="I627" t="s">
        <v>269</v>
      </c>
      <c r="J627">
        <v>2012</v>
      </c>
      <c r="K627" t="s">
        <v>270</v>
      </c>
      <c r="L627" t="s">
        <v>301</v>
      </c>
      <c r="M627" t="s">
        <v>277</v>
      </c>
      <c r="N627" t="s">
        <v>241</v>
      </c>
      <c r="O627">
        <v>-1</v>
      </c>
    </row>
    <row r="628" spans="1:15" ht="17" customHeight="1" x14ac:dyDescent="0.2">
      <c r="A628">
        <v>626</v>
      </c>
      <c r="B628" t="s">
        <v>1813</v>
      </c>
      <c r="C628" t="s">
        <v>1780</v>
      </c>
      <c r="D628" s="11" t="s">
        <v>1814</v>
      </c>
      <c r="E628">
        <v>4</v>
      </c>
      <c r="F628" s="11" t="s">
        <v>695</v>
      </c>
      <c r="G628" t="s">
        <v>1815</v>
      </c>
      <c r="H628" t="s">
        <v>632</v>
      </c>
      <c r="I628" t="s">
        <v>237</v>
      </c>
      <c r="J628">
        <v>1996</v>
      </c>
      <c r="K628" t="s">
        <v>238</v>
      </c>
      <c r="L628" t="s">
        <v>257</v>
      </c>
      <c r="M628" t="s">
        <v>251</v>
      </c>
      <c r="N628" t="s">
        <v>258</v>
      </c>
      <c r="O628" t="s">
        <v>696</v>
      </c>
    </row>
    <row r="629" spans="1:15" ht="17" customHeight="1" x14ac:dyDescent="0.2">
      <c r="A629">
        <v>627</v>
      </c>
      <c r="B629" t="s">
        <v>243</v>
      </c>
      <c r="C629" t="s">
        <v>1780</v>
      </c>
      <c r="D629" s="11" t="s">
        <v>1590</v>
      </c>
      <c r="E629">
        <v>4.5999999999999996</v>
      </c>
      <c r="F629" s="11" t="s">
        <v>1591</v>
      </c>
      <c r="G629" t="s">
        <v>1592</v>
      </c>
      <c r="H629" t="s">
        <v>1065</v>
      </c>
      <c r="I629" t="s">
        <v>334</v>
      </c>
      <c r="J629">
        <v>1988</v>
      </c>
      <c r="K629" t="s">
        <v>270</v>
      </c>
      <c r="L629" t="s">
        <v>503</v>
      </c>
      <c r="M629" t="s">
        <v>251</v>
      </c>
      <c r="N629" t="s">
        <v>377</v>
      </c>
      <c r="O629">
        <v>-1</v>
      </c>
    </row>
    <row r="630" spans="1:15" ht="17" customHeight="1" x14ac:dyDescent="0.2">
      <c r="A630">
        <v>628</v>
      </c>
      <c r="B630" t="s">
        <v>243</v>
      </c>
      <c r="C630" t="s">
        <v>1780</v>
      </c>
      <c r="D630" s="11" t="s">
        <v>1816</v>
      </c>
      <c r="E630">
        <v>4.3</v>
      </c>
      <c r="F630" s="11" t="s">
        <v>1817</v>
      </c>
      <c r="G630" t="s">
        <v>1818</v>
      </c>
      <c r="H630" t="s">
        <v>1819</v>
      </c>
      <c r="I630" t="s">
        <v>237</v>
      </c>
      <c r="J630">
        <v>2000</v>
      </c>
      <c r="K630" t="s">
        <v>270</v>
      </c>
      <c r="L630" t="s">
        <v>276</v>
      </c>
      <c r="M630" t="s">
        <v>277</v>
      </c>
      <c r="N630" t="s">
        <v>258</v>
      </c>
      <c r="O630">
        <v>-1</v>
      </c>
    </row>
    <row r="631" spans="1:15" ht="17" customHeight="1" x14ac:dyDescent="0.2">
      <c r="A631">
        <v>629</v>
      </c>
      <c r="B631" t="s">
        <v>243</v>
      </c>
      <c r="C631" t="s">
        <v>1780</v>
      </c>
      <c r="D631" s="11" t="s">
        <v>1600</v>
      </c>
      <c r="E631">
        <v>4.7</v>
      </c>
      <c r="F631" s="11" t="s">
        <v>1601</v>
      </c>
      <c r="G631" t="s">
        <v>300</v>
      </c>
      <c r="H631" t="s">
        <v>1602</v>
      </c>
      <c r="I631" t="s">
        <v>269</v>
      </c>
      <c r="J631">
        <v>1994</v>
      </c>
      <c r="K631" t="s">
        <v>270</v>
      </c>
      <c r="L631" t="s">
        <v>503</v>
      </c>
      <c r="M631" t="s">
        <v>251</v>
      </c>
      <c r="N631" t="s">
        <v>377</v>
      </c>
      <c r="O631">
        <v>-1</v>
      </c>
    </row>
    <row r="632" spans="1:15" ht="17" customHeight="1" x14ac:dyDescent="0.2">
      <c r="A632">
        <v>630</v>
      </c>
      <c r="B632" t="s">
        <v>243</v>
      </c>
      <c r="C632" t="s">
        <v>1780</v>
      </c>
      <c r="D632" s="11" t="s">
        <v>1820</v>
      </c>
      <c r="E632">
        <v>3.7</v>
      </c>
      <c r="F632" s="11" t="s">
        <v>1821</v>
      </c>
      <c r="G632" t="s">
        <v>869</v>
      </c>
      <c r="H632" t="s">
        <v>480</v>
      </c>
      <c r="I632" t="s">
        <v>324</v>
      </c>
      <c r="J632">
        <v>2004</v>
      </c>
      <c r="K632" t="s">
        <v>270</v>
      </c>
      <c r="L632" t="s">
        <v>309</v>
      </c>
      <c r="M632" t="s">
        <v>277</v>
      </c>
      <c r="N632" t="s">
        <v>241</v>
      </c>
      <c r="O632">
        <v>-1</v>
      </c>
    </row>
    <row r="633" spans="1:15" ht="17" customHeight="1" x14ac:dyDescent="0.2">
      <c r="A633">
        <v>631</v>
      </c>
      <c r="B633" t="s">
        <v>633</v>
      </c>
      <c r="C633" t="s">
        <v>1822</v>
      </c>
      <c r="D633" s="11" t="s">
        <v>634</v>
      </c>
      <c r="E633">
        <v>3.9</v>
      </c>
      <c r="F633" s="11" t="s">
        <v>613</v>
      </c>
      <c r="G633" t="s">
        <v>236</v>
      </c>
      <c r="H633" t="s">
        <v>304</v>
      </c>
      <c r="I633" t="s">
        <v>283</v>
      </c>
      <c r="J633">
        <v>1911</v>
      </c>
      <c r="K633" t="s">
        <v>270</v>
      </c>
      <c r="L633" t="s">
        <v>614</v>
      </c>
      <c r="M633" t="s">
        <v>265</v>
      </c>
      <c r="N633" t="s">
        <v>285</v>
      </c>
      <c r="O633">
        <v>-1</v>
      </c>
    </row>
    <row r="634" spans="1:15" ht="17" customHeight="1" x14ac:dyDescent="0.2">
      <c r="A634">
        <v>632</v>
      </c>
      <c r="B634" t="s">
        <v>243</v>
      </c>
      <c r="C634" t="s">
        <v>1822</v>
      </c>
      <c r="D634" s="11" t="s">
        <v>644</v>
      </c>
      <c r="E634">
        <v>4.9000000000000004</v>
      </c>
      <c r="F634" s="11" t="s">
        <v>645</v>
      </c>
      <c r="G634" t="s">
        <v>646</v>
      </c>
      <c r="H634" t="s">
        <v>647</v>
      </c>
      <c r="I634" t="s">
        <v>334</v>
      </c>
      <c r="J634">
        <v>2013</v>
      </c>
      <c r="K634" t="s">
        <v>270</v>
      </c>
      <c r="L634" t="s">
        <v>301</v>
      </c>
      <c r="M634" t="s">
        <v>277</v>
      </c>
      <c r="N634" t="s">
        <v>648</v>
      </c>
      <c r="O634">
        <v>-1</v>
      </c>
    </row>
    <row r="635" spans="1:15" ht="17" customHeight="1" x14ac:dyDescent="0.2">
      <c r="A635">
        <v>633</v>
      </c>
      <c r="B635" t="s">
        <v>243</v>
      </c>
      <c r="C635" t="s">
        <v>1822</v>
      </c>
      <c r="D635" s="11" t="s">
        <v>1823</v>
      </c>
      <c r="E635">
        <v>3</v>
      </c>
      <c r="F635" s="11" t="s">
        <v>1824</v>
      </c>
      <c r="G635" t="s">
        <v>410</v>
      </c>
      <c r="H635" t="s">
        <v>1159</v>
      </c>
      <c r="I635" t="s">
        <v>269</v>
      </c>
      <c r="J635">
        <v>-1</v>
      </c>
      <c r="K635" t="s">
        <v>270</v>
      </c>
      <c r="L635" t="s">
        <v>257</v>
      </c>
      <c r="M635" t="s">
        <v>251</v>
      </c>
      <c r="N635" t="s">
        <v>620</v>
      </c>
      <c r="O635">
        <v>-1</v>
      </c>
    </row>
    <row r="636" spans="1:15" ht="17" customHeight="1" x14ac:dyDescent="0.2">
      <c r="A636">
        <v>634</v>
      </c>
      <c r="B636" t="s">
        <v>243</v>
      </c>
      <c r="C636" t="s">
        <v>1822</v>
      </c>
      <c r="D636" s="11" t="s">
        <v>1825</v>
      </c>
      <c r="E636">
        <v>2.5</v>
      </c>
      <c r="F636" s="11" t="s">
        <v>1826</v>
      </c>
      <c r="G636" t="s">
        <v>1231</v>
      </c>
      <c r="H636" t="s">
        <v>1231</v>
      </c>
      <c r="I636" t="s">
        <v>248</v>
      </c>
      <c r="J636">
        <v>1954</v>
      </c>
      <c r="K636" t="s">
        <v>270</v>
      </c>
      <c r="L636" t="s">
        <v>1648</v>
      </c>
      <c r="M636" t="s">
        <v>251</v>
      </c>
      <c r="N636" t="s">
        <v>241</v>
      </c>
      <c r="O636" t="s">
        <v>1827</v>
      </c>
    </row>
    <row r="637" spans="1:15" ht="17" customHeight="1" x14ac:dyDescent="0.2">
      <c r="A637">
        <v>635</v>
      </c>
      <c r="B637" t="s">
        <v>243</v>
      </c>
      <c r="C637" t="s">
        <v>1822</v>
      </c>
      <c r="D637" s="11" t="s">
        <v>1603</v>
      </c>
      <c r="E637">
        <v>3.5</v>
      </c>
      <c r="F637" s="11" t="s">
        <v>1604</v>
      </c>
      <c r="G637" t="s">
        <v>360</v>
      </c>
      <c r="H637" t="s">
        <v>360</v>
      </c>
      <c r="I637" t="s">
        <v>269</v>
      </c>
      <c r="J637">
        <v>1998</v>
      </c>
      <c r="K637" t="s">
        <v>270</v>
      </c>
      <c r="L637" t="s">
        <v>257</v>
      </c>
      <c r="M637" t="s">
        <v>251</v>
      </c>
      <c r="N637" t="s">
        <v>381</v>
      </c>
      <c r="O637">
        <v>-1</v>
      </c>
    </row>
    <row r="638" spans="1:15" ht="17" customHeight="1" x14ac:dyDescent="0.2">
      <c r="A638">
        <v>636</v>
      </c>
      <c r="B638" t="s">
        <v>970</v>
      </c>
      <c r="C638" t="s">
        <v>1822</v>
      </c>
      <c r="D638" s="11" t="s">
        <v>971</v>
      </c>
      <c r="E638">
        <v>5</v>
      </c>
      <c r="F638" s="11" t="s">
        <v>964</v>
      </c>
      <c r="G638" t="s">
        <v>972</v>
      </c>
      <c r="H638" t="s">
        <v>965</v>
      </c>
      <c r="I638" t="s">
        <v>334</v>
      </c>
      <c r="J638">
        <v>2011</v>
      </c>
      <c r="K638" t="s">
        <v>270</v>
      </c>
      <c r="L638" t="s">
        <v>309</v>
      </c>
      <c r="M638" t="s">
        <v>277</v>
      </c>
      <c r="N638" t="s">
        <v>429</v>
      </c>
      <c r="O638">
        <v>-1</v>
      </c>
    </row>
    <row r="639" spans="1:15" ht="17" customHeight="1" x14ac:dyDescent="0.2">
      <c r="A639">
        <v>637</v>
      </c>
      <c r="B639" t="s">
        <v>243</v>
      </c>
      <c r="C639" t="s">
        <v>1822</v>
      </c>
      <c r="D639" s="11" t="s">
        <v>1598</v>
      </c>
      <c r="E639">
        <v>-1</v>
      </c>
      <c r="F639" t="s">
        <v>1599</v>
      </c>
      <c r="G639" t="s">
        <v>246</v>
      </c>
      <c r="H639">
        <v>-1</v>
      </c>
      <c r="I639" t="s">
        <v>334</v>
      </c>
      <c r="J639">
        <v>-1</v>
      </c>
      <c r="K639" t="s">
        <v>905</v>
      </c>
      <c r="L639">
        <v>-1</v>
      </c>
      <c r="M639">
        <v>-1</v>
      </c>
      <c r="N639" t="s">
        <v>241</v>
      </c>
      <c r="O639">
        <v>-1</v>
      </c>
    </row>
    <row r="640" spans="1:15" ht="17" customHeight="1" x14ac:dyDescent="0.2">
      <c r="A640">
        <v>638</v>
      </c>
      <c r="B640" t="s">
        <v>457</v>
      </c>
      <c r="C640" t="s">
        <v>1822</v>
      </c>
      <c r="D640" s="11" t="s">
        <v>969</v>
      </c>
      <c r="E640">
        <v>3.5</v>
      </c>
      <c r="F640" s="11" t="s">
        <v>689</v>
      </c>
      <c r="G640" t="s">
        <v>247</v>
      </c>
      <c r="H640" t="s">
        <v>690</v>
      </c>
      <c r="I640" t="s">
        <v>248</v>
      </c>
      <c r="J640">
        <v>-1</v>
      </c>
      <c r="K640" t="s">
        <v>249</v>
      </c>
      <c r="L640" t="s">
        <v>392</v>
      </c>
      <c r="M640" t="s">
        <v>392</v>
      </c>
      <c r="N640" t="s">
        <v>296</v>
      </c>
      <c r="O640">
        <v>-1</v>
      </c>
    </row>
    <row r="641" spans="1:15" ht="17" customHeight="1" x14ac:dyDescent="0.2">
      <c r="A641">
        <v>639</v>
      </c>
      <c r="B641" t="s">
        <v>243</v>
      </c>
      <c r="C641" t="s">
        <v>1822</v>
      </c>
      <c r="D641" s="11" t="s">
        <v>1828</v>
      </c>
      <c r="E641">
        <v>3</v>
      </c>
      <c r="F641" s="11" t="s">
        <v>1829</v>
      </c>
      <c r="G641" t="s">
        <v>417</v>
      </c>
      <c r="H641" t="s">
        <v>1830</v>
      </c>
      <c r="I641" t="s">
        <v>269</v>
      </c>
      <c r="J641">
        <v>1999</v>
      </c>
      <c r="K641" t="s">
        <v>270</v>
      </c>
      <c r="L641" t="s">
        <v>301</v>
      </c>
      <c r="M641" t="s">
        <v>277</v>
      </c>
      <c r="N641" t="s">
        <v>241</v>
      </c>
      <c r="O641" t="s">
        <v>1831</v>
      </c>
    </row>
    <row r="642" spans="1:15" ht="17" customHeight="1" x14ac:dyDescent="0.2">
      <c r="A642">
        <v>640</v>
      </c>
      <c r="B642" t="s">
        <v>1615</v>
      </c>
      <c r="C642" t="s">
        <v>1822</v>
      </c>
      <c r="D642" s="11" t="s">
        <v>1616</v>
      </c>
      <c r="E642">
        <v>5</v>
      </c>
      <c r="F642" s="11" t="s">
        <v>1617</v>
      </c>
      <c r="G642" t="s">
        <v>236</v>
      </c>
      <c r="H642" t="s">
        <v>1618</v>
      </c>
      <c r="I642" t="s">
        <v>334</v>
      </c>
      <c r="J642">
        <v>1987</v>
      </c>
      <c r="K642" t="s">
        <v>270</v>
      </c>
      <c r="L642" t="s">
        <v>503</v>
      </c>
      <c r="M642" t="s">
        <v>251</v>
      </c>
      <c r="N642" t="s">
        <v>241</v>
      </c>
      <c r="O642">
        <v>-1</v>
      </c>
    </row>
    <row r="643" spans="1:15" ht="17" customHeight="1" x14ac:dyDescent="0.2">
      <c r="A643">
        <v>641</v>
      </c>
      <c r="B643" t="s">
        <v>243</v>
      </c>
      <c r="C643" t="s">
        <v>1822</v>
      </c>
      <c r="D643" s="11" t="s">
        <v>1832</v>
      </c>
      <c r="E643">
        <v>4.7</v>
      </c>
      <c r="F643" s="11" t="s">
        <v>1833</v>
      </c>
      <c r="G643" t="s">
        <v>300</v>
      </c>
      <c r="H643" t="s">
        <v>1231</v>
      </c>
      <c r="I643" t="s">
        <v>269</v>
      </c>
      <c r="J643">
        <v>-1</v>
      </c>
      <c r="K643" t="s">
        <v>270</v>
      </c>
      <c r="L643" t="s">
        <v>309</v>
      </c>
      <c r="M643" t="s">
        <v>277</v>
      </c>
      <c r="N643" t="s">
        <v>241</v>
      </c>
      <c r="O643">
        <v>-1</v>
      </c>
    </row>
    <row r="644" spans="1:15" ht="17" customHeight="1" x14ac:dyDescent="0.2">
      <c r="A644">
        <v>642</v>
      </c>
      <c r="B644" t="s">
        <v>406</v>
      </c>
      <c r="C644" t="s">
        <v>1822</v>
      </c>
      <c r="D644" s="11" t="s">
        <v>1834</v>
      </c>
      <c r="E644">
        <v>3.3</v>
      </c>
      <c r="F644" s="11" t="s">
        <v>1835</v>
      </c>
      <c r="G644" t="s">
        <v>1456</v>
      </c>
      <c r="H644" t="s">
        <v>1456</v>
      </c>
      <c r="I644" t="s">
        <v>324</v>
      </c>
      <c r="J644">
        <v>1992</v>
      </c>
      <c r="K644" t="s">
        <v>270</v>
      </c>
      <c r="L644" t="s">
        <v>239</v>
      </c>
      <c r="M644" t="s">
        <v>240</v>
      </c>
      <c r="N644" t="s">
        <v>258</v>
      </c>
      <c r="O644">
        <v>-1</v>
      </c>
    </row>
    <row r="645" spans="1:15" ht="17" customHeight="1" x14ac:dyDescent="0.2">
      <c r="A645">
        <v>643</v>
      </c>
      <c r="B645" t="s">
        <v>243</v>
      </c>
      <c r="C645" t="s">
        <v>1822</v>
      </c>
      <c r="D645" s="11" t="s">
        <v>1836</v>
      </c>
      <c r="E645">
        <v>3.3</v>
      </c>
      <c r="F645" s="11" t="s">
        <v>1837</v>
      </c>
      <c r="G645" t="s">
        <v>1065</v>
      </c>
      <c r="H645" t="s">
        <v>1065</v>
      </c>
      <c r="I645" t="s">
        <v>237</v>
      </c>
      <c r="J645">
        <v>1974</v>
      </c>
      <c r="K645" t="s">
        <v>270</v>
      </c>
      <c r="L645" t="s">
        <v>239</v>
      </c>
      <c r="M645" t="s">
        <v>240</v>
      </c>
      <c r="N645" t="s">
        <v>241</v>
      </c>
      <c r="O645" t="s">
        <v>1838</v>
      </c>
    </row>
    <row r="646" spans="1:15" ht="17" customHeight="1" x14ac:dyDescent="0.2">
      <c r="A646">
        <v>644</v>
      </c>
      <c r="B646" t="s">
        <v>243</v>
      </c>
      <c r="C646" t="s">
        <v>1822</v>
      </c>
      <c r="D646" s="11" t="s">
        <v>1839</v>
      </c>
      <c r="E646">
        <v>3.5</v>
      </c>
      <c r="F646" s="11" t="s">
        <v>1840</v>
      </c>
      <c r="G646" t="s">
        <v>246</v>
      </c>
      <c r="H646" t="s">
        <v>869</v>
      </c>
      <c r="I646" t="s">
        <v>283</v>
      </c>
      <c r="J646">
        <v>1962</v>
      </c>
      <c r="K646" t="s">
        <v>249</v>
      </c>
      <c r="L646" t="s">
        <v>392</v>
      </c>
      <c r="M646" t="s">
        <v>392</v>
      </c>
      <c r="N646" t="s">
        <v>296</v>
      </c>
      <c r="O646" t="s">
        <v>1841</v>
      </c>
    </row>
    <row r="647" spans="1:15" ht="17" customHeight="1" x14ac:dyDescent="0.2">
      <c r="A647">
        <v>645</v>
      </c>
      <c r="B647" t="s">
        <v>1842</v>
      </c>
      <c r="C647" t="s">
        <v>1822</v>
      </c>
      <c r="D647" s="11" t="s">
        <v>1843</v>
      </c>
      <c r="E647">
        <v>4.0999999999999996</v>
      </c>
      <c r="F647" s="11" t="s">
        <v>1661</v>
      </c>
      <c r="G647" t="s">
        <v>475</v>
      </c>
      <c r="H647" t="s">
        <v>727</v>
      </c>
      <c r="I647" t="s">
        <v>283</v>
      </c>
      <c r="J647">
        <v>1976</v>
      </c>
      <c r="K647" t="s">
        <v>249</v>
      </c>
      <c r="L647" t="s">
        <v>276</v>
      </c>
      <c r="M647" t="s">
        <v>277</v>
      </c>
      <c r="N647" t="s">
        <v>285</v>
      </c>
      <c r="O647" t="s">
        <v>1662</v>
      </c>
    </row>
    <row r="648" spans="1:15" ht="17" customHeight="1" x14ac:dyDescent="0.2">
      <c r="A648">
        <v>646</v>
      </c>
      <c r="B648" t="s">
        <v>243</v>
      </c>
      <c r="C648" t="s">
        <v>1822</v>
      </c>
      <c r="D648" s="11" t="s">
        <v>1328</v>
      </c>
      <c r="E648">
        <v>3.5</v>
      </c>
      <c r="F648" s="11" t="s">
        <v>689</v>
      </c>
      <c r="G648" t="s">
        <v>247</v>
      </c>
      <c r="H648" t="s">
        <v>690</v>
      </c>
      <c r="I648" t="s">
        <v>248</v>
      </c>
      <c r="J648">
        <v>-1</v>
      </c>
      <c r="K648" t="s">
        <v>249</v>
      </c>
      <c r="L648" t="s">
        <v>392</v>
      </c>
      <c r="M648" t="s">
        <v>392</v>
      </c>
      <c r="N648" t="s">
        <v>296</v>
      </c>
      <c r="O648">
        <v>-1</v>
      </c>
    </row>
    <row r="649" spans="1:15" ht="17" customHeight="1" x14ac:dyDescent="0.2">
      <c r="A649">
        <v>647</v>
      </c>
      <c r="B649" t="s">
        <v>974</v>
      </c>
      <c r="C649" t="s">
        <v>1822</v>
      </c>
      <c r="D649" s="11" t="s">
        <v>975</v>
      </c>
      <c r="E649">
        <v>3.9</v>
      </c>
      <c r="F649" s="11" t="s">
        <v>976</v>
      </c>
      <c r="G649" t="s">
        <v>977</v>
      </c>
      <c r="H649" t="s">
        <v>978</v>
      </c>
      <c r="I649" t="s">
        <v>237</v>
      </c>
      <c r="J649">
        <v>1947</v>
      </c>
      <c r="K649" t="s">
        <v>238</v>
      </c>
      <c r="L649" t="s">
        <v>250</v>
      </c>
      <c r="M649" t="s">
        <v>251</v>
      </c>
      <c r="N649" t="s">
        <v>318</v>
      </c>
      <c r="O649" t="s">
        <v>979</v>
      </c>
    </row>
    <row r="650" spans="1:15" ht="17" customHeight="1" x14ac:dyDescent="0.2">
      <c r="A650">
        <v>648</v>
      </c>
      <c r="B650" t="s">
        <v>243</v>
      </c>
      <c r="C650" t="s">
        <v>1822</v>
      </c>
      <c r="D650" s="11" t="s">
        <v>1329</v>
      </c>
      <c r="E650">
        <v>4.7</v>
      </c>
      <c r="F650" s="11" t="s">
        <v>1330</v>
      </c>
      <c r="G650" t="s">
        <v>1331</v>
      </c>
      <c r="H650" t="s">
        <v>1332</v>
      </c>
      <c r="I650" t="s">
        <v>269</v>
      </c>
      <c r="J650">
        <v>2008</v>
      </c>
      <c r="K650" t="s">
        <v>270</v>
      </c>
      <c r="L650" t="s">
        <v>257</v>
      </c>
      <c r="M650" t="s">
        <v>251</v>
      </c>
      <c r="N650" t="s">
        <v>241</v>
      </c>
      <c r="O650">
        <v>-1</v>
      </c>
    </row>
    <row r="651" spans="1:15" ht="17" customHeight="1" x14ac:dyDescent="0.2">
      <c r="A651">
        <v>649</v>
      </c>
      <c r="B651" t="s">
        <v>973</v>
      </c>
      <c r="C651" t="s">
        <v>1822</v>
      </c>
      <c r="D651" s="11" t="s">
        <v>611</v>
      </c>
      <c r="E651">
        <v>4.8</v>
      </c>
      <c r="F651" s="11" t="s">
        <v>459</v>
      </c>
      <c r="G651" t="s">
        <v>255</v>
      </c>
      <c r="H651" t="s">
        <v>255</v>
      </c>
      <c r="I651" t="s">
        <v>324</v>
      </c>
      <c r="J651">
        <v>2012</v>
      </c>
      <c r="K651" t="s">
        <v>270</v>
      </c>
      <c r="L651" t="s">
        <v>276</v>
      </c>
      <c r="M651" t="s">
        <v>277</v>
      </c>
      <c r="N651" t="s">
        <v>241</v>
      </c>
      <c r="O651">
        <v>-1</v>
      </c>
    </row>
    <row r="652" spans="1:15" ht="17" hidden="1" customHeight="1" x14ac:dyDescent="0.2">
      <c r="A652">
        <v>650</v>
      </c>
      <c r="B652" t="s">
        <v>1629</v>
      </c>
      <c r="C652" t="s">
        <v>1822</v>
      </c>
      <c r="D652" s="11" t="s">
        <v>1630</v>
      </c>
      <c r="E652">
        <v>-1</v>
      </c>
      <c r="F652" t="s">
        <v>1631</v>
      </c>
      <c r="G652" t="s">
        <v>281</v>
      </c>
      <c r="H652">
        <v>-1</v>
      </c>
      <c r="I652">
        <v>-1</v>
      </c>
      <c r="J652">
        <v>-1</v>
      </c>
      <c r="K652">
        <v>-1</v>
      </c>
      <c r="L652">
        <v>-1</v>
      </c>
      <c r="M652">
        <v>-1</v>
      </c>
      <c r="N652">
        <v>-1</v>
      </c>
      <c r="O652">
        <v>-1</v>
      </c>
    </row>
    <row r="653" spans="1:15" ht="17" customHeight="1" x14ac:dyDescent="0.2">
      <c r="A653">
        <v>651</v>
      </c>
      <c r="B653" t="s">
        <v>980</v>
      </c>
      <c r="C653" t="s">
        <v>1822</v>
      </c>
      <c r="D653" s="11" t="s">
        <v>981</v>
      </c>
      <c r="E653">
        <v>4</v>
      </c>
      <c r="F653" s="11" t="s">
        <v>582</v>
      </c>
      <c r="G653" t="s">
        <v>583</v>
      </c>
      <c r="H653" t="s">
        <v>584</v>
      </c>
      <c r="I653" t="s">
        <v>283</v>
      </c>
      <c r="J653">
        <v>1913</v>
      </c>
      <c r="K653" t="s">
        <v>249</v>
      </c>
      <c r="L653" t="s">
        <v>284</v>
      </c>
      <c r="M653" t="s">
        <v>284</v>
      </c>
      <c r="N653" t="s">
        <v>285</v>
      </c>
      <c r="O653" t="s">
        <v>585</v>
      </c>
    </row>
    <row r="654" spans="1:15" ht="17" customHeight="1" x14ac:dyDescent="0.2">
      <c r="A654">
        <v>652</v>
      </c>
      <c r="B654" t="s">
        <v>457</v>
      </c>
      <c r="C654" t="s">
        <v>1844</v>
      </c>
      <c r="D654" s="11" t="s">
        <v>635</v>
      </c>
      <c r="E654">
        <v>3.8</v>
      </c>
      <c r="F654" s="11" t="s">
        <v>636</v>
      </c>
      <c r="G654" t="s">
        <v>637</v>
      </c>
      <c r="H654" t="s">
        <v>637</v>
      </c>
      <c r="I654" t="s">
        <v>269</v>
      </c>
      <c r="J654">
        <v>2009</v>
      </c>
      <c r="K654" t="s">
        <v>270</v>
      </c>
      <c r="L654" t="s">
        <v>271</v>
      </c>
      <c r="M654" t="s">
        <v>251</v>
      </c>
      <c r="N654" t="s">
        <v>377</v>
      </c>
      <c r="O654" t="s">
        <v>638</v>
      </c>
    </row>
    <row r="655" spans="1:15" ht="17" customHeight="1" x14ac:dyDescent="0.2">
      <c r="A655">
        <v>653</v>
      </c>
      <c r="B655" t="s">
        <v>724</v>
      </c>
      <c r="C655" t="s">
        <v>1844</v>
      </c>
      <c r="D655" s="11" t="s">
        <v>725</v>
      </c>
      <c r="E655">
        <v>3.8</v>
      </c>
      <c r="F655" s="11" t="s">
        <v>726</v>
      </c>
      <c r="G655" t="s">
        <v>727</v>
      </c>
      <c r="H655" t="s">
        <v>728</v>
      </c>
      <c r="I655" t="s">
        <v>248</v>
      </c>
      <c r="J655">
        <v>1996</v>
      </c>
      <c r="K655" t="s">
        <v>249</v>
      </c>
      <c r="L655" t="s">
        <v>729</v>
      </c>
      <c r="M655" t="s">
        <v>730</v>
      </c>
      <c r="N655" t="s">
        <v>296</v>
      </c>
      <c r="O655">
        <v>-1</v>
      </c>
    </row>
    <row r="656" spans="1:15" ht="17" customHeight="1" x14ac:dyDescent="0.2">
      <c r="A656">
        <v>654</v>
      </c>
      <c r="B656" t="s">
        <v>243</v>
      </c>
      <c r="C656" t="s">
        <v>1844</v>
      </c>
      <c r="D656" s="11" t="s">
        <v>1626</v>
      </c>
      <c r="E656">
        <v>2.7</v>
      </c>
      <c r="F656" s="11" t="s">
        <v>1627</v>
      </c>
      <c r="G656" t="s">
        <v>1628</v>
      </c>
      <c r="H656" t="s">
        <v>246</v>
      </c>
      <c r="I656" t="s">
        <v>269</v>
      </c>
      <c r="J656">
        <v>2010</v>
      </c>
      <c r="K656" t="s">
        <v>249</v>
      </c>
      <c r="L656" t="s">
        <v>392</v>
      </c>
      <c r="M656" t="s">
        <v>392</v>
      </c>
      <c r="N656" t="s">
        <v>241</v>
      </c>
      <c r="O656">
        <v>-1</v>
      </c>
    </row>
    <row r="657" spans="1:15" ht="17" customHeight="1" x14ac:dyDescent="0.2">
      <c r="A657">
        <v>655</v>
      </c>
      <c r="B657" t="s">
        <v>243</v>
      </c>
      <c r="C657" t="s">
        <v>1844</v>
      </c>
      <c r="D657" s="11" t="s">
        <v>1632</v>
      </c>
      <c r="E657">
        <v>4</v>
      </c>
      <c r="F657" s="11" t="s">
        <v>1633</v>
      </c>
      <c r="G657" t="s">
        <v>328</v>
      </c>
      <c r="H657" t="s">
        <v>1091</v>
      </c>
      <c r="I657" t="s">
        <v>269</v>
      </c>
      <c r="J657">
        <v>-1</v>
      </c>
      <c r="K657" t="s">
        <v>270</v>
      </c>
      <c r="L657" t="s">
        <v>1634</v>
      </c>
      <c r="M657" t="s">
        <v>1635</v>
      </c>
      <c r="N657" t="s">
        <v>620</v>
      </c>
      <c r="O657">
        <v>-1</v>
      </c>
    </row>
    <row r="658" spans="1:15" ht="17" hidden="1" customHeight="1" x14ac:dyDescent="0.2">
      <c r="A658">
        <v>656</v>
      </c>
      <c r="B658" t="s">
        <v>243</v>
      </c>
      <c r="C658" t="s">
        <v>1844</v>
      </c>
      <c r="D658" s="11" t="s">
        <v>1845</v>
      </c>
      <c r="E658">
        <v>-1</v>
      </c>
      <c r="F658" t="s">
        <v>1846</v>
      </c>
      <c r="G658" t="s">
        <v>939</v>
      </c>
      <c r="H658">
        <v>-1</v>
      </c>
      <c r="I658">
        <v>-1</v>
      </c>
      <c r="J658">
        <v>-1</v>
      </c>
      <c r="K658">
        <v>-1</v>
      </c>
      <c r="L658">
        <v>-1</v>
      </c>
      <c r="M658">
        <v>-1</v>
      </c>
      <c r="N658">
        <v>-1</v>
      </c>
      <c r="O658">
        <v>-1</v>
      </c>
    </row>
    <row r="659" spans="1:15" ht="17" hidden="1" customHeight="1" x14ac:dyDescent="0.2">
      <c r="A659">
        <v>657</v>
      </c>
      <c r="B659" t="s">
        <v>243</v>
      </c>
      <c r="C659" t="s">
        <v>1844</v>
      </c>
      <c r="D659" s="11" t="s">
        <v>1847</v>
      </c>
      <c r="E659">
        <v>-1</v>
      </c>
      <c r="F659" t="s">
        <v>1848</v>
      </c>
      <c r="G659" t="s">
        <v>1231</v>
      </c>
      <c r="H659">
        <v>-1</v>
      </c>
      <c r="I659">
        <v>-1</v>
      </c>
      <c r="J659">
        <v>-1</v>
      </c>
      <c r="K659">
        <v>-1</v>
      </c>
      <c r="L659">
        <v>-1</v>
      </c>
      <c r="M659">
        <v>-1</v>
      </c>
      <c r="N659">
        <v>-1</v>
      </c>
      <c r="O659">
        <v>-1</v>
      </c>
    </row>
    <row r="660" spans="1:15" ht="17" customHeight="1" x14ac:dyDescent="0.2">
      <c r="A660">
        <v>658</v>
      </c>
      <c r="B660" t="s">
        <v>243</v>
      </c>
      <c r="C660" t="s">
        <v>1844</v>
      </c>
      <c r="D660" s="11" t="s">
        <v>1636</v>
      </c>
      <c r="E660">
        <v>3.8</v>
      </c>
      <c r="F660" s="11" t="s">
        <v>1637</v>
      </c>
      <c r="G660" t="s">
        <v>328</v>
      </c>
      <c r="H660" t="s">
        <v>869</v>
      </c>
      <c r="I660" t="s">
        <v>269</v>
      </c>
      <c r="J660">
        <v>2010</v>
      </c>
      <c r="K660" t="s">
        <v>249</v>
      </c>
      <c r="L660" t="s">
        <v>309</v>
      </c>
      <c r="M660" t="s">
        <v>277</v>
      </c>
      <c r="N660" t="s">
        <v>377</v>
      </c>
      <c r="O660">
        <v>-1</v>
      </c>
    </row>
    <row r="661" spans="1:15" ht="17" customHeight="1" x14ac:dyDescent="0.2">
      <c r="A661">
        <v>659</v>
      </c>
      <c r="B661" t="s">
        <v>243</v>
      </c>
      <c r="C661" t="s">
        <v>1844</v>
      </c>
      <c r="D661" s="11" t="s">
        <v>1337</v>
      </c>
      <c r="E661">
        <v>3.2</v>
      </c>
      <c r="F661" s="11" t="s">
        <v>1338</v>
      </c>
      <c r="G661" t="s">
        <v>1339</v>
      </c>
      <c r="H661" t="s">
        <v>246</v>
      </c>
      <c r="I661" t="s">
        <v>283</v>
      </c>
      <c r="J661">
        <v>2018</v>
      </c>
      <c r="K661" t="s">
        <v>249</v>
      </c>
      <c r="L661" t="s">
        <v>392</v>
      </c>
      <c r="M661" t="s">
        <v>392</v>
      </c>
      <c r="N661" t="s">
        <v>241</v>
      </c>
      <c r="O661">
        <v>-1</v>
      </c>
    </row>
    <row r="662" spans="1:15" ht="17" hidden="1" customHeight="1" x14ac:dyDescent="0.2">
      <c r="A662">
        <v>660</v>
      </c>
      <c r="B662" t="s">
        <v>243</v>
      </c>
      <c r="C662" t="s">
        <v>1844</v>
      </c>
      <c r="D662" s="11" t="s">
        <v>1849</v>
      </c>
      <c r="E662">
        <v>-1</v>
      </c>
      <c r="F662" t="s">
        <v>1850</v>
      </c>
      <c r="G662" t="s">
        <v>1851</v>
      </c>
      <c r="H662">
        <v>-1</v>
      </c>
      <c r="I662">
        <v>-1</v>
      </c>
      <c r="J662">
        <v>-1</v>
      </c>
      <c r="K662">
        <v>-1</v>
      </c>
      <c r="L662">
        <v>-1</v>
      </c>
      <c r="M662">
        <v>-1</v>
      </c>
      <c r="N662">
        <v>-1</v>
      </c>
      <c r="O662">
        <v>-1</v>
      </c>
    </row>
    <row r="663" spans="1:15" ht="17" customHeight="1" x14ac:dyDescent="0.2">
      <c r="A663">
        <v>661</v>
      </c>
      <c r="B663" t="s">
        <v>243</v>
      </c>
      <c r="C663" t="s">
        <v>1844</v>
      </c>
      <c r="D663" s="11" t="s">
        <v>1852</v>
      </c>
      <c r="E663">
        <v>3.6</v>
      </c>
      <c r="F663" s="11" t="s">
        <v>1853</v>
      </c>
      <c r="G663" t="s">
        <v>1854</v>
      </c>
      <c r="H663" t="s">
        <v>1854</v>
      </c>
      <c r="I663" t="s">
        <v>283</v>
      </c>
      <c r="J663">
        <v>-1</v>
      </c>
      <c r="K663" t="s">
        <v>249</v>
      </c>
      <c r="L663" t="s">
        <v>1178</v>
      </c>
      <c r="M663" t="s">
        <v>290</v>
      </c>
      <c r="N663" t="s">
        <v>241</v>
      </c>
      <c r="O663">
        <v>-1</v>
      </c>
    </row>
    <row r="664" spans="1:15" ht="17" customHeight="1" x14ac:dyDescent="0.2">
      <c r="A664">
        <v>662</v>
      </c>
      <c r="B664" t="s">
        <v>243</v>
      </c>
      <c r="C664" t="s">
        <v>1844</v>
      </c>
      <c r="D664" t="s">
        <v>1333</v>
      </c>
      <c r="E664">
        <v>4.4000000000000004</v>
      </c>
      <c r="F664" s="11" t="s">
        <v>1334</v>
      </c>
      <c r="G664" t="s">
        <v>1335</v>
      </c>
      <c r="H664" t="s">
        <v>1336</v>
      </c>
      <c r="I664" t="s">
        <v>269</v>
      </c>
      <c r="J664">
        <v>-1</v>
      </c>
      <c r="K664" t="s">
        <v>270</v>
      </c>
      <c r="L664">
        <v>-1</v>
      </c>
      <c r="M664">
        <v>-1</v>
      </c>
      <c r="N664" t="s">
        <v>241</v>
      </c>
      <c r="O664">
        <v>-1</v>
      </c>
    </row>
    <row r="665" spans="1:15" ht="17" customHeight="1" x14ac:dyDescent="0.2">
      <c r="A665">
        <v>663</v>
      </c>
      <c r="B665" t="s">
        <v>243</v>
      </c>
      <c r="C665" t="s">
        <v>1844</v>
      </c>
      <c r="D665" s="11" t="s">
        <v>1855</v>
      </c>
      <c r="E665">
        <v>4.0999999999999996</v>
      </c>
      <c r="F665" s="11" t="s">
        <v>1856</v>
      </c>
      <c r="G665" t="s">
        <v>1261</v>
      </c>
      <c r="H665" t="s">
        <v>1857</v>
      </c>
      <c r="I665" t="s">
        <v>263</v>
      </c>
      <c r="J665">
        <v>2004</v>
      </c>
      <c r="K665" t="s">
        <v>270</v>
      </c>
      <c r="L665" t="s">
        <v>503</v>
      </c>
      <c r="M665" t="s">
        <v>251</v>
      </c>
      <c r="N665" t="s">
        <v>241</v>
      </c>
      <c r="O665">
        <v>-1</v>
      </c>
    </row>
    <row r="666" spans="1:15" ht="17" customHeight="1" x14ac:dyDescent="0.2">
      <c r="A666">
        <v>664</v>
      </c>
      <c r="B666" t="s">
        <v>243</v>
      </c>
      <c r="C666" t="s">
        <v>1844</v>
      </c>
      <c r="D666" s="11" t="s">
        <v>1858</v>
      </c>
      <c r="E666">
        <v>-1</v>
      </c>
      <c r="F666" t="s">
        <v>1859</v>
      </c>
      <c r="G666" t="s">
        <v>1860</v>
      </c>
      <c r="H666" t="s">
        <v>972</v>
      </c>
      <c r="I666" t="s">
        <v>334</v>
      </c>
      <c r="J666">
        <v>-1</v>
      </c>
      <c r="K666" t="s">
        <v>270</v>
      </c>
      <c r="L666">
        <v>-1</v>
      </c>
      <c r="M666">
        <v>-1</v>
      </c>
      <c r="N666" t="s">
        <v>241</v>
      </c>
      <c r="O666">
        <v>-1</v>
      </c>
    </row>
    <row r="667" spans="1:15" ht="17" customHeight="1" x14ac:dyDescent="0.2">
      <c r="A667">
        <v>665</v>
      </c>
      <c r="B667" t="s">
        <v>243</v>
      </c>
      <c r="C667" t="s">
        <v>1844</v>
      </c>
      <c r="D667" s="11" t="s">
        <v>1861</v>
      </c>
      <c r="E667">
        <v>3.8</v>
      </c>
      <c r="F667" s="11" t="s">
        <v>1862</v>
      </c>
      <c r="G667" t="s">
        <v>480</v>
      </c>
      <c r="H667" t="s">
        <v>480</v>
      </c>
      <c r="I667" t="s">
        <v>324</v>
      </c>
      <c r="J667">
        <v>2005</v>
      </c>
      <c r="K667" t="s">
        <v>270</v>
      </c>
      <c r="L667" t="s">
        <v>309</v>
      </c>
      <c r="M667" t="s">
        <v>277</v>
      </c>
      <c r="N667" t="s">
        <v>411</v>
      </c>
      <c r="O667">
        <v>-1</v>
      </c>
    </row>
    <row r="668" spans="1:15" ht="17" customHeight="1" x14ac:dyDescent="0.2">
      <c r="A668">
        <v>666</v>
      </c>
      <c r="B668" t="s">
        <v>243</v>
      </c>
      <c r="C668" t="s">
        <v>1844</v>
      </c>
      <c r="D668" s="11" t="s">
        <v>1863</v>
      </c>
      <c r="E668">
        <v>4</v>
      </c>
      <c r="F668" s="11" t="s">
        <v>1864</v>
      </c>
      <c r="G668" t="s">
        <v>255</v>
      </c>
      <c r="H668" t="s">
        <v>281</v>
      </c>
      <c r="I668" t="s">
        <v>237</v>
      </c>
      <c r="J668">
        <v>2010</v>
      </c>
      <c r="K668" t="s">
        <v>249</v>
      </c>
      <c r="L668" t="s">
        <v>284</v>
      </c>
      <c r="M668" t="s">
        <v>284</v>
      </c>
      <c r="N668" t="s">
        <v>258</v>
      </c>
      <c r="O668" t="s">
        <v>1865</v>
      </c>
    </row>
    <row r="669" spans="1:15" ht="17" customHeight="1" x14ac:dyDescent="0.2">
      <c r="A669">
        <v>667</v>
      </c>
      <c r="B669" t="s">
        <v>243</v>
      </c>
      <c r="C669" t="s">
        <v>1844</v>
      </c>
      <c r="D669" s="11" t="s">
        <v>1866</v>
      </c>
      <c r="E669">
        <v>3.6</v>
      </c>
      <c r="F669" s="11" t="s">
        <v>1867</v>
      </c>
      <c r="G669" t="s">
        <v>1868</v>
      </c>
      <c r="H669" t="s">
        <v>1868</v>
      </c>
      <c r="I669" t="s">
        <v>237</v>
      </c>
      <c r="J669">
        <v>1989</v>
      </c>
      <c r="K669" t="s">
        <v>270</v>
      </c>
      <c r="L669" t="s">
        <v>271</v>
      </c>
      <c r="M669" t="s">
        <v>251</v>
      </c>
      <c r="N669" t="s">
        <v>241</v>
      </c>
      <c r="O669">
        <v>-1</v>
      </c>
    </row>
    <row r="670" spans="1:15" ht="17" hidden="1" customHeight="1" x14ac:dyDescent="0.2">
      <c r="A670">
        <v>668</v>
      </c>
      <c r="B670" t="s">
        <v>243</v>
      </c>
      <c r="C670" t="s">
        <v>1844</v>
      </c>
      <c r="D670" s="11" t="s">
        <v>1869</v>
      </c>
      <c r="E670">
        <v>-1</v>
      </c>
      <c r="F670" t="s">
        <v>1870</v>
      </c>
      <c r="G670" t="s">
        <v>360</v>
      </c>
      <c r="H670">
        <v>-1</v>
      </c>
      <c r="I670">
        <v>-1</v>
      </c>
      <c r="J670">
        <v>-1</v>
      </c>
      <c r="K670">
        <v>-1</v>
      </c>
      <c r="L670">
        <v>-1</v>
      </c>
      <c r="M670">
        <v>-1</v>
      </c>
      <c r="N670">
        <v>-1</v>
      </c>
      <c r="O670">
        <v>-1</v>
      </c>
    </row>
    <row r="671" spans="1:15" ht="17" hidden="1" customHeight="1" x14ac:dyDescent="0.2">
      <c r="A671">
        <v>669</v>
      </c>
      <c r="B671" t="s">
        <v>243</v>
      </c>
      <c r="C671" t="s">
        <v>1844</v>
      </c>
      <c r="D671" s="11" t="s">
        <v>1871</v>
      </c>
      <c r="E671">
        <v>-1</v>
      </c>
      <c r="F671" t="s">
        <v>1872</v>
      </c>
      <c r="G671" t="s">
        <v>1873</v>
      </c>
      <c r="H671">
        <v>-1</v>
      </c>
      <c r="I671">
        <v>-1</v>
      </c>
      <c r="J671">
        <v>-1</v>
      </c>
      <c r="K671">
        <v>-1</v>
      </c>
      <c r="L671">
        <v>-1</v>
      </c>
      <c r="M671">
        <v>-1</v>
      </c>
      <c r="N671">
        <v>-1</v>
      </c>
      <c r="O671">
        <v>-1</v>
      </c>
    </row>
    <row r="672" spans="1:15" ht="17" customHeight="1" x14ac:dyDescent="0.2">
      <c r="A672">
        <v>670</v>
      </c>
      <c r="B672" t="s">
        <v>243</v>
      </c>
      <c r="C672" t="s">
        <v>1844</v>
      </c>
      <c r="D672" t="s">
        <v>1874</v>
      </c>
      <c r="E672">
        <v>5</v>
      </c>
      <c r="F672" s="11" t="s">
        <v>1875</v>
      </c>
      <c r="G672" t="s">
        <v>360</v>
      </c>
      <c r="H672" t="s">
        <v>475</v>
      </c>
      <c r="I672" t="s">
        <v>334</v>
      </c>
      <c r="J672">
        <v>-1</v>
      </c>
      <c r="K672" t="s">
        <v>270</v>
      </c>
      <c r="L672" t="s">
        <v>271</v>
      </c>
      <c r="M672" t="s">
        <v>251</v>
      </c>
      <c r="N672" t="s">
        <v>429</v>
      </c>
      <c r="O672">
        <v>-1</v>
      </c>
    </row>
    <row r="673" spans="1:15" ht="17" customHeight="1" x14ac:dyDescent="0.2">
      <c r="A673">
        <v>671</v>
      </c>
      <c r="B673" t="s">
        <v>243</v>
      </c>
      <c r="C673" t="s">
        <v>1844</v>
      </c>
      <c r="D673" s="11" t="s">
        <v>1645</v>
      </c>
      <c r="E673">
        <v>2.7</v>
      </c>
      <c r="F673" s="11" t="s">
        <v>1646</v>
      </c>
      <c r="G673" t="s">
        <v>236</v>
      </c>
      <c r="H673" t="s">
        <v>1647</v>
      </c>
      <c r="I673" t="s">
        <v>237</v>
      </c>
      <c r="J673">
        <v>1976</v>
      </c>
      <c r="K673" t="s">
        <v>249</v>
      </c>
      <c r="L673" t="s">
        <v>1648</v>
      </c>
      <c r="M673" t="s">
        <v>251</v>
      </c>
      <c r="N673" t="s">
        <v>252</v>
      </c>
      <c r="O673">
        <v>-1</v>
      </c>
    </row>
    <row r="674" spans="1:15" ht="17" customHeight="1" x14ac:dyDescent="0.2">
      <c r="A674">
        <v>671</v>
      </c>
      <c r="B674" t="s">
        <v>243</v>
      </c>
      <c r="C674" t="s">
        <v>1844</v>
      </c>
      <c r="D674" s="11" t="s">
        <v>1645</v>
      </c>
      <c r="E674">
        <v>2.7</v>
      </c>
      <c r="F674" s="11" t="s">
        <v>1646</v>
      </c>
      <c r="G674" t="s">
        <v>236</v>
      </c>
      <c r="H674" t="s">
        <v>1647</v>
      </c>
      <c r="I674" t="s">
        <v>237</v>
      </c>
      <c r="J674">
        <v>1976</v>
      </c>
      <c r="K674" t="s">
        <v>249</v>
      </c>
      <c r="L674" t="s">
        <v>1648</v>
      </c>
      <c r="M674" t="s">
        <v>251</v>
      </c>
      <c r="N674" t="s">
        <v>252</v>
      </c>
      <c r="O674">
        <v>-1</v>
      </c>
    </row>
  </sheetData>
  <autoFilter ref="A1:O674" xr:uid="{FA74A00A-C2E6-8D4D-88D7-AAD028AC6290}">
    <filterColumn colId="8">
      <filters>
        <filter val="1 to 50 employees"/>
        <filter val="10000+ employees"/>
        <filter val="1001 to 5000 employees"/>
        <filter val="201 to 500 employees"/>
        <filter val="5001 to 10000 employees"/>
        <filter val="501 to 1000 employees"/>
        <filter val="51 to 200 employees"/>
      </filters>
    </filterColumn>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82A92-5C9C-B840-82E3-6491BE3808CC}">
  <sheetPr codeName="Sheet10"/>
  <dimension ref="A1:T674"/>
  <sheetViews>
    <sheetView topLeftCell="J1" workbookViewId="0">
      <selection activeCell="L2" sqref="L2"/>
    </sheetView>
  </sheetViews>
  <sheetFormatPr baseColWidth="10" defaultRowHeight="17" customHeight="1" x14ac:dyDescent="0.2"/>
  <cols>
    <col min="2" max="2" width="43.6640625" customWidth="1"/>
    <col min="3" max="3" width="43.6640625" style="16" customWidth="1"/>
    <col min="4" max="4" width="25.33203125" bestFit="1" customWidth="1"/>
    <col min="5" max="6" width="25.33203125" style="16" customWidth="1"/>
    <col min="9" max="9" width="31.6640625" customWidth="1"/>
    <col min="10" max="10" width="31.6640625" style="16" customWidth="1"/>
    <col min="11" max="11" width="19.1640625" customWidth="1"/>
    <col min="12" max="12" width="19.1640625" style="16" customWidth="1"/>
    <col min="13" max="13" width="21.5" customWidth="1"/>
    <col min="14" max="14" width="23.83203125" customWidth="1"/>
    <col min="16" max="16" width="23.6640625" customWidth="1"/>
    <col min="17" max="17" width="37.6640625" customWidth="1"/>
    <col min="18" max="18" width="24.5" customWidth="1"/>
    <col min="19" max="19" width="26.1640625" customWidth="1"/>
    <col min="20" max="20" width="21" customWidth="1"/>
  </cols>
  <sheetData>
    <row r="1" spans="1:20" ht="17" customHeight="1" x14ac:dyDescent="0.2">
      <c r="A1" t="s">
        <v>217</v>
      </c>
      <c r="B1" t="s">
        <v>218</v>
      </c>
      <c r="C1" s="16" t="s">
        <v>1876</v>
      </c>
      <c r="D1" t="s">
        <v>219</v>
      </c>
      <c r="E1" s="16" t="s">
        <v>1877</v>
      </c>
      <c r="F1" s="16" t="s">
        <v>1878</v>
      </c>
      <c r="G1" t="s">
        <v>220</v>
      </c>
      <c r="H1" t="s">
        <v>221</v>
      </c>
      <c r="I1" t="s">
        <v>222</v>
      </c>
      <c r="J1" s="16" t="s">
        <v>1879</v>
      </c>
      <c r="K1" t="s">
        <v>223</v>
      </c>
      <c r="L1" s="16" t="s">
        <v>1880</v>
      </c>
      <c r="M1" t="s">
        <v>224</v>
      </c>
      <c r="N1" t="s">
        <v>225</v>
      </c>
      <c r="O1" t="s">
        <v>226</v>
      </c>
      <c r="P1" t="s">
        <v>227</v>
      </c>
      <c r="Q1" t="s">
        <v>228</v>
      </c>
      <c r="R1" t="s">
        <v>229</v>
      </c>
      <c r="S1" t="s">
        <v>230</v>
      </c>
      <c r="T1" t="s">
        <v>231</v>
      </c>
    </row>
    <row r="2" spans="1:20" ht="17" customHeight="1" x14ac:dyDescent="0.2">
      <c r="A2">
        <v>0</v>
      </c>
      <c r="B2" t="s">
        <v>232</v>
      </c>
      <c r="C2" s="16" t="str" cm="1">
        <f t="array" ref="C2:C674">IF(ISNUMBER(SEARCH("data scientist", LOWER(job_title))), "Data Scientist", IF(ISNUMBER(SEARCH("data analyst", LOWER(job_title))), "Data Analyst",IF(ISNUMBER(SEARCH("data engineer", LOWER(job_title))), "Data Engineer", IF(ISNUMBER(SEARCH("machine learning engineer", LOWER(job_title))), "Machine Learning Engineer", "Other"))))</f>
        <v>Data Scientist</v>
      </c>
      <c r="D2" t="s">
        <v>233</v>
      </c>
      <c r="E2" s="16" cm="1">
        <f t="array" ref="E2:F2">_xlfn.TEXTSPLIT(SUBSTITUTE(SUBSTITUTE(SUBSTITUTE(SUBSTITUTE(D2, "(Glassdoor est.)", ""), "(Employer est.)", ""), "$", ""), "K", "000"), "-") * 1</f>
        <v>137000</v>
      </c>
      <c r="F2" s="16">
        <v>171000</v>
      </c>
      <c r="G2" s="11" t="s">
        <v>234</v>
      </c>
      <c r="H2">
        <v>3.1</v>
      </c>
      <c r="I2" s="11" t="s">
        <v>235</v>
      </c>
      <c r="J2" s="17" t="str">
        <f>LEFT(I2,LEN(I2)-4)</f>
        <v>Healthfirst</v>
      </c>
      <c r="K2" t="s">
        <v>236</v>
      </c>
      <c r="L2" s="16" t="str">
        <f>IF(ISNUMBER(FIND(",", K2)), RIGHT(K2, 2), VLOOKUP(K2,lookup!$A$2:$B$7,2,FALSE))</f>
        <v>NY</v>
      </c>
      <c r="M2" t="s">
        <v>236</v>
      </c>
      <c r="N2" t="s">
        <v>237</v>
      </c>
      <c r="O2">
        <v>1993</v>
      </c>
      <c r="P2" t="s">
        <v>238</v>
      </c>
      <c r="Q2" t="s">
        <v>239</v>
      </c>
      <c r="R2" t="s">
        <v>240</v>
      </c>
      <c r="S2" t="s">
        <v>241</v>
      </c>
      <c r="T2" t="s">
        <v>242</v>
      </c>
    </row>
    <row r="3" spans="1:20" ht="17" customHeight="1" x14ac:dyDescent="0.2">
      <c r="A3">
        <v>1</v>
      </c>
      <c r="B3" t="s">
        <v>243</v>
      </c>
      <c r="C3" s="16" t="str">
        <v>Data Scientist</v>
      </c>
      <c r="D3" t="s">
        <v>233</v>
      </c>
      <c r="E3" s="16" cm="1">
        <f t="array" ref="E3:F3">_xlfn.TEXTSPLIT(SUBSTITUTE(SUBSTITUTE(SUBSTITUTE(SUBSTITUTE(D3, "(Glassdoor est.)", ""), "(Employer est.)", ""), "$", ""), "K", "000"), "-") * 1</f>
        <v>137000</v>
      </c>
      <c r="F3" s="16">
        <v>171000</v>
      </c>
      <c r="G3" s="11" t="s">
        <v>244</v>
      </c>
      <c r="H3">
        <v>4.2</v>
      </c>
      <c r="I3" s="11" t="s">
        <v>245</v>
      </c>
      <c r="J3" s="17" t="str">
        <f t="shared" ref="J3:J66" si="0">LEFT(I3,LEN(I3)-4)</f>
        <v>ManTech</v>
      </c>
      <c r="K3" t="s">
        <v>246</v>
      </c>
      <c r="L3" s="16" t="str">
        <f>IF(ISNUMBER(FIND(",", K3)), RIGHT(K3, 2), VLOOKUP(K3,lookup!$A$2:$B$7,2,FALSE))</f>
        <v>VA</v>
      </c>
      <c r="M3" t="s">
        <v>247</v>
      </c>
      <c r="N3" t="s">
        <v>248</v>
      </c>
      <c r="O3">
        <v>1968</v>
      </c>
      <c r="P3" t="s">
        <v>249</v>
      </c>
      <c r="Q3" t="s">
        <v>250</v>
      </c>
      <c r="R3" t="s">
        <v>251</v>
      </c>
      <c r="S3" t="s">
        <v>252</v>
      </c>
      <c r="T3">
        <v>-1</v>
      </c>
    </row>
    <row r="4" spans="1:20" ht="17" customHeight="1" x14ac:dyDescent="0.2">
      <c r="A4">
        <v>2</v>
      </c>
      <c r="B4" t="s">
        <v>243</v>
      </c>
      <c r="C4" s="16" t="str">
        <v>Data Scientist</v>
      </c>
      <c r="D4" t="s">
        <v>233</v>
      </c>
      <c r="E4" s="16" cm="1">
        <f t="array" ref="E4:F4">_xlfn.TEXTSPLIT(SUBSTITUTE(SUBSTITUTE(SUBSTITUTE(SUBSTITUTE(D4, "(Glassdoor est.)", ""), "(Employer est.)", ""), "$", ""), "K", "000"), "-") * 1</f>
        <v>137000</v>
      </c>
      <c r="F4" s="16">
        <v>171000</v>
      </c>
      <c r="G4" s="11" t="s">
        <v>253</v>
      </c>
      <c r="H4">
        <v>3.8</v>
      </c>
      <c r="I4" s="11" t="s">
        <v>254</v>
      </c>
      <c r="J4" s="17" t="str">
        <f t="shared" si="0"/>
        <v>Analysis Group</v>
      </c>
      <c r="K4" t="s">
        <v>255</v>
      </c>
      <c r="L4" s="16" t="str">
        <f>IF(ISNUMBER(FIND(",", K4)), RIGHT(K4, 2), VLOOKUP(K4,lookup!$A$2:$B$7,2,FALSE))</f>
        <v>MA</v>
      </c>
      <c r="M4" t="s">
        <v>255</v>
      </c>
      <c r="N4" t="s">
        <v>237</v>
      </c>
      <c r="O4">
        <v>1981</v>
      </c>
      <c r="P4" t="s">
        <v>256</v>
      </c>
      <c r="Q4" t="s">
        <v>257</v>
      </c>
      <c r="R4" t="s">
        <v>251</v>
      </c>
      <c r="S4" t="s">
        <v>258</v>
      </c>
      <c r="T4">
        <v>-1</v>
      </c>
    </row>
    <row r="5" spans="1:20" ht="17" customHeight="1" x14ac:dyDescent="0.2">
      <c r="A5">
        <v>3</v>
      </c>
      <c r="B5" t="s">
        <v>243</v>
      </c>
      <c r="C5" s="16" t="str">
        <v>Data Scientist</v>
      </c>
      <c r="D5" t="s">
        <v>233</v>
      </c>
      <c r="E5" s="16" cm="1">
        <f t="array" ref="E5:F5">_xlfn.TEXTSPLIT(SUBSTITUTE(SUBSTITUTE(SUBSTITUTE(SUBSTITUTE(D5, "(Glassdoor est.)", ""), "(Employer est.)", ""), "$", ""), "K", "000"), "-") * 1</f>
        <v>137000</v>
      </c>
      <c r="F5" s="16">
        <v>171000</v>
      </c>
      <c r="G5" s="11" t="s">
        <v>259</v>
      </c>
      <c r="H5">
        <v>3.5</v>
      </c>
      <c r="I5" s="11" t="s">
        <v>260</v>
      </c>
      <c r="J5" s="17" t="str">
        <f t="shared" si="0"/>
        <v>INFICON</v>
      </c>
      <c r="K5" t="s">
        <v>261</v>
      </c>
      <c r="L5" s="16" t="str">
        <f>IF(ISNUMBER(FIND(",", K5)), RIGHT(K5, 2), VLOOKUP(K5,lookup!$A$2:$B$7,2,FALSE))</f>
        <v>MA</v>
      </c>
      <c r="M5" t="s">
        <v>262</v>
      </c>
      <c r="N5" t="s">
        <v>263</v>
      </c>
      <c r="O5">
        <v>2000</v>
      </c>
      <c r="P5" t="s">
        <v>249</v>
      </c>
      <c r="Q5" t="s">
        <v>264</v>
      </c>
      <c r="R5" t="s">
        <v>265</v>
      </c>
      <c r="S5" t="s">
        <v>258</v>
      </c>
      <c r="T5" t="s">
        <v>266</v>
      </c>
    </row>
    <row r="6" spans="1:20" ht="17" customHeight="1" x14ac:dyDescent="0.2">
      <c r="A6">
        <v>4</v>
      </c>
      <c r="B6" t="s">
        <v>243</v>
      </c>
      <c r="C6" s="16" t="str">
        <v>Data Scientist</v>
      </c>
      <c r="D6" t="s">
        <v>233</v>
      </c>
      <c r="E6" s="16" cm="1">
        <f t="array" ref="E6:F6">_xlfn.TEXTSPLIT(SUBSTITUTE(SUBSTITUTE(SUBSTITUTE(SUBSTITUTE(D6, "(Glassdoor est.)", ""), "(Employer est.)", ""), "$", ""), "K", "000"), "-") * 1</f>
        <v>137000</v>
      </c>
      <c r="F6" s="16">
        <v>171000</v>
      </c>
      <c r="G6" s="11" t="s">
        <v>267</v>
      </c>
      <c r="H6">
        <v>2.9</v>
      </c>
      <c r="I6" s="11" t="s">
        <v>268</v>
      </c>
      <c r="J6" s="17" t="str">
        <f t="shared" si="0"/>
        <v>Affinity Solutions</v>
      </c>
      <c r="K6" t="s">
        <v>236</v>
      </c>
      <c r="L6" s="16" t="str">
        <f>IF(ISNUMBER(FIND(",", K6)), RIGHT(K6, 2), VLOOKUP(K6,lookup!$A$2:$B$7,2,FALSE))</f>
        <v>NY</v>
      </c>
      <c r="M6" t="s">
        <v>236</v>
      </c>
      <c r="N6" t="s">
        <v>269</v>
      </c>
      <c r="O6">
        <v>1998</v>
      </c>
      <c r="P6" t="s">
        <v>270</v>
      </c>
      <c r="Q6" t="s">
        <v>271</v>
      </c>
      <c r="R6" t="s">
        <v>251</v>
      </c>
      <c r="S6" t="s">
        <v>241</v>
      </c>
      <c r="T6" t="s">
        <v>272</v>
      </c>
    </row>
    <row r="7" spans="1:20" ht="17" customHeight="1" x14ac:dyDescent="0.2">
      <c r="A7">
        <v>5</v>
      </c>
      <c r="B7" t="s">
        <v>243</v>
      </c>
      <c r="C7" s="16" t="str">
        <v>Data Scientist</v>
      </c>
      <c r="D7" t="s">
        <v>233</v>
      </c>
      <c r="E7" s="16" cm="1">
        <f t="array" ref="E7:F7">_xlfn.TEXTSPLIT(SUBSTITUTE(SUBSTITUTE(SUBSTITUTE(SUBSTITUTE(D7, "(Glassdoor est.)", ""), "(Employer est.)", ""), "$", ""), "K", "000"), "-") * 1</f>
        <v>137000</v>
      </c>
      <c r="F7" s="16">
        <v>171000</v>
      </c>
      <c r="G7" s="11" t="s">
        <v>273</v>
      </c>
      <c r="H7">
        <v>4.2</v>
      </c>
      <c r="I7" s="11" t="s">
        <v>274</v>
      </c>
      <c r="J7" s="17" t="str">
        <f t="shared" si="0"/>
        <v>HG Insights</v>
      </c>
      <c r="K7" t="s">
        <v>275</v>
      </c>
      <c r="L7" s="16" t="str">
        <f>IF(ISNUMBER(FIND(",", K7)), RIGHT(K7, 2), VLOOKUP(K7,lookup!$A$2:$B$7,2,FALSE))</f>
        <v>CA</v>
      </c>
      <c r="M7" t="s">
        <v>275</v>
      </c>
      <c r="N7" t="s">
        <v>269</v>
      </c>
      <c r="O7">
        <v>2010</v>
      </c>
      <c r="P7" t="s">
        <v>270</v>
      </c>
      <c r="Q7" t="s">
        <v>276</v>
      </c>
      <c r="R7" t="s">
        <v>277</v>
      </c>
      <c r="S7" t="s">
        <v>241</v>
      </c>
      <c r="T7">
        <v>-1</v>
      </c>
    </row>
    <row r="8" spans="1:20" ht="17" customHeight="1" x14ac:dyDescent="0.2">
      <c r="A8">
        <v>6</v>
      </c>
      <c r="B8" t="s">
        <v>278</v>
      </c>
      <c r="C8" s="16" t="str">
        <v>Data Scientist</v>
      </c>
      <c r="D8" t="s">
        <v>233</v>
      </c>
      <c r="E8" s="16" cm="1">
        <f t="array" ref="E8:F8">_xlfn.TEXTSPLIT(SUBSTITUTE(SUBSTITUTE(SUBSTITUTE(SUBSTITUTE(D8, "(Glassdoor est.)", ""), "(Employer est.)", ""), "$", ""), "K", "000"), "-") * 1</f>
        <v>137000</v>
      </c>
      <c r="F8" s="16">
        <v>171000</v>
      </c>
      <c r="G8" s="11" t="s">
        <v>279</v>
      </c>
      <c r="H8">
        <v>3.9</v>
      </c>
      <c r="I8" s="11" t="s">
        <v>280</v>
      </c>
      <c r="J8" s="17" t="str">
        <f t="shared" si="0"/>
        <v>Novartis</v>
      </c>
      <c r="K8" t="s">
        <v>281</v>
      </c>
      <c r="L8" s="16" t="str">
        <f>IF(ISNUMBER(FIND(",", K8)), RIGHT(K8, 2), VLOOKUP(K8,lookup!$A$2:$B$7,2,FALSE))</f>
        <v>MA</v>
      </c>
      <c r="M8" t="s">
        <v>282</v>
      </c>
      <c r="N8" t="s">
        <v>283</v>
      </c>
      <c r="O8">
        <v>1996</v>
      </c>
      <c r="P8" t="s">
        <v>249</v>
      </c>
      <c r="Q8" t="s">
        <v>284</v>
      </c>
      <c r="R8" t="s">
        <v>284</v>
      </c>
      <c r="S8" t="s">
        <v>285</v>
      </c>
      <c r="T8">
        <v>-1</v>
      </c>
    </row>
    <row r="9" spans="1:20" ht="17" customHeight="1" x14ac:dyDescent="0.2">
      <c r="A9">
        <v>7</v>
      </c>
      <c r="B9" t="s">
        <v>243</v>
      </c>
      <c r="C9" s="16" t="str">
        <v>Data Scientist</v>
      </c>
      <c r="D9" t="s">
        <v>233</v>
      </c>
      <c r="E9" s="16" cm="1">
        <f t="array" ref="E9:F9">_xlfn.TEXTSPLIT(SUBSTITUTE(SUBSTITUTE(SUBSTITUTE(SUBSTITUTE(D9, "(Glassdoor est.)", ""), "(Employer est.)", ""), "$", ""), "K", "000"), "-") * 1</f>
        <v>137000</v>
      </c>
      <c r="F9" s="16">
        <v>171000</v>
      </c>
      <c r="G9" s="11" t="s">
        <v>286</v>
      </c>
      <c r="H9">
        <v>3.5</v>
      </c>
      <c r="I9" s="11" t="s">
        <v>287</v>
      </c>
      <c r="J9" s="17" t="str">
        <f t="shared" si="0"/>
        <v>iRobot</v>
      </c>
      <c r="K9" t="s">
        <v>288</v>
      </c>
      <c r="L9" s="16" t="str">
        <f>IF(ISNUMBER(FIND(",", K9)), RIGHT(K9, 2), VLOOKUP(K9,lookup!$A$2:$B$7,2,FALSE))</f>
        <v>MA</v>
      </c>
      <c r="M9" t="s">
        <v>288</v>
      </c>
      <c r="N9" t="s">
        <v>237</v>
      </c>
      <c r="O9">
        <v>1990</v>
      </c>
      <c r="P9" t="s">
        <v>249</v>
      </c>
      <c r="Q9" t="s">
        <v>289</v>
      </c>
      <c r="R9" t="s">
        <v>290</v>
      </c>
      <c r="S9" t="s">
        <v>252</v>
      </c>
      <c r="T9">
        <v>-1</v>
      </c>
    </row>
    <row r="10" spans="1:20" ht="17" customHeight="1" x14ac:dyDescent="0.2">
      <c r="A10">
        <v>8</v>
      </c>
      <c r="B10" t="s">
        <v>291</v>
      </c>
      <c r="C10" s="16" t="str">
        <v>Data Scientist</v>
      </c>
      <c r="D10" t="s">
        <v>233</v>
      </c>
      <c r="E10" s="16" cm="1">
        <f t="array" ref="E10:F10">_xlfn.TEXTSPLIT(SUBSTITUTE(SUBSTITUTE(SUBSTITUTE(SUBSTITUTE(D10, "(Glassdoor est.)", ""), "(Employer est.)", ""), "$", ""), "K", "000"), "-") * 1</f>
        <v>137000</v>
      </c>
      <c r="F10" s="16">
        <v>171000</v>
      </c>
      <c r="G10" t="s">
        <v>292</v>
      </c>
      <c r="H10">
        <v>4.4000000000000004</v>
      </c>
      <c r="I10" s="11" t="s">
        <v>293</v>
      </c>
      <c r="J10" s="17" t="str">
        <f t="shared" si="0"/>
        <v>Intuit - Data</v>
      </c>
      <c r="K10" t="s">
        <v>294</v>
      </c>
      <c r="L10" s="16" t="str">
        <f>IF(ISNUMBER(FIND(",", K10)), RIGHT(K10, 2), VLOOKUP(K10,lookup!$A$2:$B$7,2,FALSE))</f>
        <v>CA</v>
      </c>
      <c r="M10" t="s">
        <v>295</v>
      </c>
      <c r="N10" t="s">
        <v>248</v>
      </c>
      <c r="O10">
        <v>1983</v>
      </c>
      <c r="P10" t="s">
        <v>249</v>
      </c>
      <c r="Q10" t="s">
        <v>276</v>
      </c>
      <c r="R10" t="s">
        <v>277</v>
      </c>
      <c r="S10" t="s">
        <v>296</v>
      </c>
      <c r="T10" t="s">
        <v>297</v>
      </c>
    </row>
    <row r="11" spans="1:20" ht="17" customHeight="1" x14ac:dyDescent="0.2">
      <c r="A11">
        <v>9</v>
      </c>
      <c r="B11" t="s">
        <v>243</v>
      </c>
      <c r="C11" s="16" t="str">
        <v>Data Scientist</v>
      </c>
      <c r="D11" t="s">
        <v>233</v>
      </c>
      <c r="E11" s="16" cm="1">
        <f t="array" ref="E11:F11">_xlfn.TEXTSPLIT(SUBSTITUTE(SUBSTITUTE(SUBSTITUTE(SUBSTITUTE(D11, "(Glassdoor est.)", ""), "(Employer est.)", ""), "$", ""), "K", "000"), "-") * 1</f>
        <v>137000</v>
      </c>
      <c r="F11" s="16">
        <v>171000</v>
      </c>
      <c r="G11" s="11" t="s">
        <v>298</v>
      </c>
      <c r="H11">
        <v>3.6</v>
      </c>
      <c r="I11" s="11" t="s">
        <v>299</v>
      </c>
      <c r="J11" s="17" t="str">
        <f t="shared" si="0"/>
        <v>XSELL Technologies</v>
      </c>
      <c r="K11" t="s">
        <v>300</v>
      </c>
      <c r="L11" s="16" t="str">
        <f>IF(ISNUMBER(FIND(",", K11)), RIGHT(K11, 2), VLOOKUP(K11,lookup!$A$2:$B$7,2,FALSE))</f>
        <v>IL</v>
      </c>
      <c r="M11" t="s">
        <v>300</v>
      </c>
      <c r="N11" t="s">
        <v>269</v>
      </c>
      <c r="O11">
        <v>2014</v>
      </c>
      <c r="P11" t="s">
        <v>270</v>
      </c>
      <c r="Q11" t="s">
        <v>301</v>
      </c>
      <c r="R11" t="s">
        <v>277</v>
      </c>
      <c r="S11" t="s">
        <v>241</v>
      </c>
      <c r="T11">
        <v>-1</v>
      </c>
    </row>
    <row r="12" spans="1:20" ht="17" customHeight="1" x14ac:dyDescent="0.2">
      <c r="A12">
        <v>10</v>
      </c>
      <c r="B12" t="s">
        <v>243</v>
      </c>
      <c r="C12" s="16" t="str">
        <v>Data Scientist</v>
      </c>
      <c r="D12" t="s">
        <v>233</v>
      </c>
      <c r="E12" s="16" cm="1">
        <f t="array" ref="E12:F12">_xlfn.TEXTSPLIT(SUBSTITUTE(SUBSTITUTE(SUBSTITUTE(SUBSTITUTE(D12, "(Glassdoor est.)", ""), "(Employer est.)", ""), "$", ""), "K", "000"), "-") * 1</f>
        <v>137000</v>
      </c>
      <c r="F12" s="16">
        <v>171000</v>
      </c>
      <c r="G12" s="11" t="s">
        <v>302</v>
      </c>
      <c r="H12">
        <v>4.5</v>
      </c>
      <c r="I12" s="11" t="s">
        <v>303</v>
      </c>
      <c r="J12" s="17" t="str">
        <f t="shared" si="0"/>
        <v>Novetta</v>
      </c>
      <c r="K12" t="s">
        <v>247</v>
      </c>
      <c r="L12" s="16" t="str">
        <f>IF(ISNUMBER(FIND(",", K12)), RIGHT(K12, 2), VLOOKUP(K12,lookup!$A$2:$B$7,2,FALSE))</f>
        <v>VA</v>
      </c>
      <c r="M12" t="s">
        <v>304</v>
      </c>
      <c r="N12" t="s">
        <v>263</v>
      </c>
      <c r="O12">
        <v>2012</v>
      </c>
      <c r="P12" t="s">
        <v>270</v>
      </c>
      <c r="Q12" t="s">
        <v>301</v>
      </c>
      <c r="R12" t="s">
        <v>277</v>
      </c>
      <c r="S12" t="s">
        <v>258</v>
      </c>
      <c r="T12" t="s">
        <v>305</v>
      </c>
    </row>
    <row r="13" spans="1:20" ht="17" customHeight="1" x14ac:dyDescent="0.2">
      <c r="A13">
        <v>11</v>
      </c>
      <c r="B13" t="s">
        <v>243</v>
      </c>
      <c r="C13" s="16" t="str">
        <v>Data Scientist</v>
      </c>
      <c r="D13" t="s">
        <v>233</v>
      </c>
      <c r="E13" s="16" cm="1">
        <f t="array" ref="E13:F13">_xlfn.TEXTSPLIT(SUBSTITUTE(SUBSTITUTE(SUBSTITUTE(SUBSTITUTE(D13, "(Glassdoor est.)", ""), "(Employer est.)", ""), "$", ""), "K", "000"), "-") * 1</f>
        <v>137000</v>
      </c>
      <c r="F13" s="16">
        <v>171000</v>
      </c>
      <c r="G13" s="11" t="s">
        <v>306</v>
      </c>
      <c r="H13">
        <v>4.7</v>
      </c>
      <c r="I13" s="11" t="s">
        <v>307</v>
      </c>
      <c r="J13" s="17" t="str">
        <f t="shared" si="0"/>
        <v>1904labs</v>
      </c>
      <c r="K13" t="s">
        <v>308</v>
      </c>
      <c r="L13" s="16" t="str">
        <f>IF(ISNUMBER(FIND(",", K13)), RIGHT(K13, 2), VLOOKUP(K13,lookup!$A$2:$B$7,2,FALSE))</f>
        <v>MO</v>
      </c>
      <c r="M13" t="s">
        <v>308</v>
      </c>
      <c r="N13" t="s">
        <v>269</v>
      </c>
      <c r="O13">
        <v>2016</v>
      </c>
      <c r="P13" t="s">
        <v>270</v>
      </c>
      <c r="Q13" t="s">
        <v>309</v>
      </c>
      <c r="R13" t="s">
        <v>277</v>
      </c>
      <c r="S13" t="s">
        <v>241</v>
      </c>
      <c r="T13" t="s">
        <v>310</v>
      </c>
    </row>
    <row r="14" spans="1:20" ht="17" customHeight="1" x14ac:dyDescent="0.2">
      <c r="A14">
        <v>12</v>
      </c>
      <c r="B14" t="s">
        <v>311</v>
      </c>
      <c r="C14" s="16" t="str">
        <v>Data Scientist</v>
      </c>
      <c r="D14" t="s">
        <v>233</v>
      </c>
      <c r="E14" s="16" cm="1">
        <f t="array" ref="E14:F14">_xlfn.TEXTSPLIT(SUBSTITUTE(SUBSTITUTE(SUBSTITUTE(SUBSTITUTE(D14, "(Glassdoor est.)", ""), "(Employer est.)", ""), "$", ""), "K", "000"), "-") * 1</f>
        <v>137000</v>
      </c>
      <c r="F14" s="16">
        <v>171000</v>
      </c>
      <c r="G14" s="11" t="s">
        <v>312</v>
      </c>
      <c r="H14">
        <v>3.7</v>
      </c>
      <c r="I14" s="11" t="s">
        <v>313</v>
      </c>
      <c r="J14" s="17" t="str">
        <f t="shared" si="0"/>
        <v>PNNL</v>
      </c>
      <c r="K14" t="s">
        <v>314</v>
      </c>
      <c r="L14" s="16" t="str">
        <f>IF(ISNUMBER(FIND(",", K14)), RIGHT(K14, 2), VLOOKUP(K14,lookup!$A$2:$B$7,2,FALSE))</f>
        <v>WA</v>
      </c>
      <c r="M14" t="s">
        <v>314</v>
      </c>
      <c r="N14" t="s">
        <v>237</v>
      </c>
      <c r="O14">
        <v>1965</v>
      </c>
      <c r="P14" t="s">
        <v>315</v>
      </c>
      <c r="Q14" t="s">
        <v>316</v>
      </c>
      <c r="R14" t="s">
        <v>317</v>
      </c>
      <c r="S14" t="s">
        <v>318</v>
      </c>
      <c r="T14" t="s">
        <v>319</v>
      </c>
    </row>
    <row r="15" spans="1:20" ht="17" customHeight="1" x14ac:dyDescent="0.2">
      <c r="A15">
        <v>13</v>
      </c>
      <c r="B15" t="s">
        <v>320</v>
      </c>
      <c r="C15" s="16" t="str">
        <v>Other</v>
      </c>
      <c r="D15" t="s">
        <v>233</v>
      </c>
      <c r="E15" s="16" cm="1">
        <f t="array" ref="E15:F15">_xlfn.TEXTSPLIT(SUBSTITUTE(SUBSTITUTE(SUBSTITUTE(SUBSTITUTE(D15, "(Glassdoor est.)", ""), "(Employer est.)", ""), "$", ""), "K", "000"), "-") * 1</f>
        <v>137000</v>
      </c>
      <c r="F15" s="16">
        <v>171000</v>
      </c>
      <c r="G15" s="11" t="s">
        <v>321</v>
      </c>
      <c r="H15">
        <v>3.1</v>
      </c>
      <c r="I15" s="11" t="s">
        <v>322</v>
      </c>
      <c r="J15" s="17" t="str">
        <f t="shared" si="0"/>
        <v>Old World Industries</v>
      </c>
      <c r="K15" t="s">
        <v>323</v>
      </c>
      <c r="L15" s="16" t="str">
        <f>IF(ISNUMBER(FIND(",", K15)), RIGHT(K15, 2), VLOOKUP(K15,lookup!$A$2:$B$7,2,FALSE))</f>
        <v>IL</v>
      </c>
      <c r="M15" t="s">
        <v>323</v>
      </c>
      <c r="N15" t="s">
        <v>324</v>
      </c>
      <c r="O15">
        <v>1973</v>
      </c>
      <c r="P15" t="s">
        <v>270</v>
      </c>
      <c r="Q15" t="s">
        <v>325</v>
      </c>
      <c r="R15" t="s">
        <v>265</v>
      </c>
      <c r="S15" t="s">
        <v>252</v>
      </c>
      <c r="T15">
        <v>-1</v>
      </c>
    </row>
    <row r="16" spans="1:20" ht="17" customHeight="1" x14ac:dyDescent="0.2">
      <c r="A16">
        <v>14</v>
      </c>
      <c r="B16" t="s">
        <v>243</v>
      </c>
      <c r="C16" s="16" t="str">
        <v>Data Scientist</v>
      </c>
      <c r="D16" t="s">
        <v>233</v>
      </c>
      <c r="E16" s="16" cm="1">
        <f t="array" ref="E16:F16">_xlfn.TEXTSPLIT(SUBSTITUTE(SUBSTITUTE(SUBSTITUTE(SUBSTITUTE(D16, "(Glassdoor est.)", ""), "(Employer est.)", ""), "$", ""), "K", "000"), "-") * 1</f>
        <v>137000</v>
      </c>
      <c r="F16" s="16">
        <v>171000</v>
      </c>
      <c r="G16" s="11" t="s">
        <v>326</v>
      </c>
      <c r="H16">
        <v>3.4</v>
      </c>
      <c r="I16" s="11" t="s">
        <v>327</v>
      </c>
      <c r="J16" s="17" t="str">
        <f t="shared" si="0"/>
        <v>Mathematica Policy Research</v>
      </c>
      <c r="K16" t="s">
        <v>328</v>
      </c>
      <c r="L16" s="16" t="str">
        <f>IF(ISNUMBER(FIND(",", K16)), RIGHT(K16, 2), VLOOKUP(K16,lookup!$A$2:$B$7,2,FALSE))</f>
        <v>DC</v>
      </c>
      <c r="M16" t="s">
        <v>329</v>
      </c>
      <c r="N16" t="s">
        <v>237</v>
      </c>
      <c r="O16">
        <v>1986</v>
      </c>
      <c r="P16" t="s">
        <v>270</v>
      </c>
      <c r="Q16" t="s">
        <v>257</v>
      </c>
      <c r="R16" t="s">
        <v>251</v>
      </c>
      <c r="S16" t="s">
        <v>258</v>
      </c>
      <c r="T16">
        <v>-1</v>
      </c>
    </row>
    <row r="17" spans="1:20" ht="17" customHeight="1" x14ac:dyDescent="0.2">
      <c r="A17">
        <v>15</v>
      </c>
      <c r="B17" t="s">
        <v>330</v>
      </c>
      <c r="C17" s="16" t="str">
        <v>Data Scientist</v>
      </c>
      <c r="D17" t="s">
        <v>233</v>
      </c>
      <c r="E17" s="16" cm="1">
        <f t="array" ref="E17:F17">_xlfn.TEXTSPLIT(SUBSTITUTE(SUBSTITUTE(SUBSTITUTE(SUBSTITUTE(D17, "(Glassdoor est.)", ""), "(Employer est.)", ""), "$", ""), "K", "000"), "-") * 1</f>
        <v>137000</v>
      </c>
      <c r="F17" s="16">
        <v>171000</v>
      </c>
      <c r="G17" s="11" t="s">
        <v>331</v>
      </c>
      <c r="H17">
        <v>4.4000000000000004</v>
      </c>
      <c r="I17" s="11" t="s">
        <v>332</v>
      </c>
      <c r="J17" s="17" t="str">
        <f t="shared" si="0"/>
        <v>Guzman &amp; Griffin Technologies (GGTI)</v>
      </c>
      <c r="K17" t="s">
        <v>328</v>
      </c>
      <c r="L17" s="16" t="str">
        <f>IF(ISNUMBER(FIND(",", K17)), RIGHT(K17, 2), VLOOKUP(K17,lookup!$A$2:$B$7,2,FALSE))</f>
        <v>DC</v>
      </c>
      <c r="M17" t="s">
        <v>333</v>
      </c>
      <c r="N17" t="s">
        <v>334</v>
      </c>
      <c r="O17">
        <v>1997</v>
      </c>
      <c r="P17" t="s">
        <v>270</v>
      </c>
      <c r="Q17" t="s">
        <v>335</v>
      </c>
      <c r="R17" t="s">
        <v>315</v>
      </c>
      <c r="S17" t="s">
        <v>241</v>
      </c>
      <c r="T17">
        <v>-1</v>
      </c>
    </row>
    <row r="18" spans="1:20" ht="17" customHeight="1" x14ac:dyDescent="0.2">
      <c r="A18">
        <v>16</v>
      </c>
      <c r="B18" t="s">
        <v>336</v>
      </c>
      <c r="C18" s="16" t="str">
        <v>Data Scientist</v>
      </c>
      <c r="D18" t="s">
        <v>233</v>
      </c>
      <c r="E18" s="16" cm="1">
        <f t="array" ref="E18:F18">_xlfn.TEXTSPLIT(SUBSTITUTE(SUBSTITUTE(SUBSTITUTE(SUBSTITUTE(D18, "(Glassdoor est.)", ""), "(Employer est.)", ""), "$", ""), "K", "000"), "-") * 1</f>
        <v>137000</v>
      </c>
      <c r="F18" s="16">
        <v>171000</v>
      </c>
      <c r="G18" s="11" t="s">
        <v>337</v>
      </c>
      <c r="H18">
        <v>4.0999999999999996</v>
      </c>
      <c r="I18" s="11" t="s">
        <v>338</v>
      </c>
      <c r="J18" s="17" t="str">
        <f t="shared" si="0"/>
        <v>Upside Business Travel</v>
      </c>
      <c r="K18" t="s">
        <v>339</v>
      </c>
      <c r="L18" s="16" t="str">
        <f>IF(ISNUMBER(FIND(",", K18)), RIGHT(K18, 2), VLOOKUP(K18,lookup!$A$2:$B$7,2,FALSE))</f>
        <v>Other</v>
      </c>
      <c r="M18" t="s">
        <v>328</v>
      </c>
      <c r="N18" t="s">
        <v>269</v>
      </c>
      <c r="O18">
        <v>2015</v>
      </c>
      <c r="P18" t="s">
        <v>270</v>
      </c>
      <c r="Q18" t="s">
        <v>340</v>
      </c>
      <c r="R18" t="s">
        <v>277</v>
      </c>
      <c r="S18" t="s">
        <v>241</v>
      </c>
      <c r="T18">
        <v>-1</v>
      </c>
    </row>
    <row r="19" spans="1:20" ht="17" customHeight="1" x14ac:dyDescent="0.2">
      <c r="A19">
        <v>17</v>
      </c>
      <c r="B19" t="s">
        <v>243</v>
      </c>
      <c r="C19" s="16" t="str">
        <v>Data Scientist</v>
      </c>
      <c r="D19" t="s">
        <v>233</v>
      </c>
      <c r="E19" s="16" cm="1">
        <f t="array" ref="E19:F19">_xlfn.TEXTSPLIT(SUBSTITUTE(SUBSTITUTE(SUBSTITUTE(SUBSTITUTE(D19, "(Glassdoor est.)", ""), "(Employer est.)", ""), "$", ""), "K", "000"), "-") * 1</f>
        <v>137000</v>
      </c>
      <c r="F19" s="16">
        <v>171000</v>
      </c>
      <c r="G19" s="11" t="s">
        <v>341</v>
      </c>
      <c r="H19">
        <v>3.5</v>
      </c>
      <c r="I19" s="11" t="s">
        <v>342</v>
      </c>
      <c r="J19" s="17" t="str">
        <f t="shared" si="0"/>
        <v>Buckman</v>
      </c>
      <c r="K19" t="s">
        <v>343</v>
      </c>
      <c r="L19" s="16" t="str">
        <f>IF(ISNUMBER(FIND(",", K19)), RIGHT(K19, 2), VLOOKUP(K19,lookup!$A$2:$B$7,2,FALSE))</f>
        <v>TN</v>
      </c>
      <c r="M19" t="s">
        <v>343</v>
      </c>
      <c r="N19" t="s">
        <v>237</v>
      </c>
      <c r="O19">
        <v>1945</v>
      </c>
      <c r="P19" t="s">
        <v>270</v>
      </c>
      <c r="Q19" t="s">
        <v>325</v>
      </c>
      <c r="R19" t="s">
        <v>265</v>
      </c>
      <c r="S19" t="s">
        <v>318</v>
      </c>
      <c r="T19">
        <v>-1</v>
      </c>
    </row>
    <row r="20" spans="1:20" ht="17" customHeight="1" x14ac:dyDescent="0.2">
      <c r="A20">
        <v>18</v>
      </c>
      <c r="B20" t="s">
        <v>344</v>
      </c>
      <c r="C20" s="16" t="str">
        <v>Data Analyst</v>
      </c>
      <c r="D20" t="s">
        <v>233</v>
      </c>
      <c r="E20" s="16" cm="1">
        <f t="array" ref="E20:F20">_xlfn.TEXTSPLIT(SUBSTITUTE(SUBSTITUTE(SUBSTITUTE(SUBSTITUTE(D20, "(Glassdoor est.)", ""), "(Employer est.)", ""), "$", ""), "K", "000"), "-") * 1</f>
        <v>137000</v>
      </c>
      <c r="F20" s="16">
        <v>171000</v>
      </c>
      <c r="G20" s="11" t="s">
        <v>345</v>
      </c>
      <c r="H20">
        <v>4.2</v>
      </c>
      <c r="I20" s="11" t="s">
        <v>346</v>
      </c>
      <c r="J20" s="17" t="str">
        <f t="shared" si="0"/>
        <v>Insight Enterprises, Inc.</v>
      </c>
      <c r="K20" t="s">
        <v>347</v>
      </c>
      <c r="L20" s="16" t="str">
        <f>IF(ISNUMBER(FIND(",", K20)), RIGHT(K20, 2), VLOOKUP(K20,lookup!$A$2:$B$7,2,FALSE))</f>
        <v>TX</v>
      </c>
      <c r="M20" t="s">
        <v>348</v>
      </c>
      <c r="N20" t="s">
        <v>248</v>
      </c>
      <c r="O20">
        <v>1988</v>
      </c>
      <c r="P20" t="s">
        <v>249</v>
      </c>
      <c r="Q20" t="s">
        <v>301</v>
      </c>
      <c r="R20" t="s">
        <v>277</v>
      </c>
      <c r="S20" t="s">
        <v>349</v>
      </c>
      <c r="T20" t="s">
        <v>350</v>
      </c>
    </row>
    <row r="21" spans="1:20" ht="17" customHeight="1" x14ac:dyDescent="0.2">
      <c r="A21">
        <v>19</v>
      </c>
      <c r="B21" t="s">
        <v>351</v>
      </c>
      <c r="C21" s="16" t="str">
        <v>Other</v>
      </c>
      <c r="D21" t="s">
        <v>233</v>
      </c>
      <c r="E21" s="16" cm="1">
        <f t="array" ref="E21:F21">_xlfn.TEXTSPLIT(SUBSTITUTE(SUBSTITUTE(SUBSTITUTE(SUBSTITUTE(D21, "(Glassdoor est.)", ""), "(Employer est.)", ""), "$", ""), "K", "000"), "-") * 1</f>
        <v>137000</v>
      </c>
      <c r="F21" s="16">
        <v>171000</v>
      </c>
      <c r="G21" s="11" t="s">
        <v>352</v>
      </c>
      <c r="H21">
        <v>3.5</v>
      </c>
      <c r="I21" s="11" t="s">
        <v>353</v>
      </c>
      <c r="J21" s="17" t="str">
        <f t="shared" si="0"/>
        <v>Tower Health</v>
      </c>
      <c r="K21" t="s">
        <v>354</v>
      </c>
      <c r="L21" s="16" t="str">
        <f>IF(ISNUMBER(FIND(",", K21)), RIGHT(K21, 2), VLOOKUP(K21,lookup!$A$2:$B$7,2,FALSE))</f>
        <v>PA</v>
      </c>
      <c r="M21" t="s">
        <v>355</v>
      </c>
      <c r="N21" t="s">
        <v>248</v>
      </c>
      <c r="O21">
        <v>2017</v>
      </c>
      <c r="P21" t="s">
        <v>238</v>
      </c>
      <c r="Q21" t="s">
        <v>356</v>
      </c>
      <c r="R21" t="s">
        <v>357</v>
      </c>
      <c r="S21" t="s">
        <v>241</v>
      </c>
      <c r="T21">
        <v>-1</v>
      </c>
    </row>
    <row r="22" spans="1:20" ht="17" customHeight="1" x14ac:dyDescent="0.2">
      <c r="A22">
        <v>20</v>
      </c>
      <c r="B22" t="s">
        <v>243</v>
      </c>
      <c r="C22" s="16" t="str">
        <v>Data Scientist</v>
      </c>
      <c r="D22" t="s">
        <v>233</v>
      </c>
      <c r="E22" s="16" cm="1">
        <f t="array" ref="E22:F22">_xlfn.TEXTSPLIT(SUBSTITUTE(SUBSTITUTE(SUBSTITUTE(SUBSTITUTE(D22, "(Glassdoor est.)", ""), "(Employer est.)", ""), "$", ""), "K", "000"), "-") * 1</f>
        <v>137000</v>
      </c>
      <c r="F22" s="16">
        <v>171000</v>
      </c>
      <c r="G22" s="11" t="s">
        <v>358</v>
      </c>
      <c r="H22">
        <v>3.2</v>
      </c>
      <c r="I22" s="11" t="s">
        <v>359</v>
      </c>
      <c r="J22" s="17" t="str">
        <f t="shared" si="0"/>
        <v>Triplebyte</v>
      </c>
      <c r="K22" t="s">
        <v>236</v>
      </c>
      <c r="L22" s="16" t="str">
        <f>IF(ISNUMBER(FIND(",", K22)), RIGHT(K22, 2), VLOOKUP(K22,lookup!$A$2:$B$7,2,FALSE))</f>
        <v>NY</v>
      </c>
      <c r="M22" t="s">
        <v>360</v>
      </c>
      <c r="N22" t="s">
        <v>269</v>
      </c>
      <c r="O22">
        <v>2015</v>
      </c>
      <c r="P22" t="s">
        <v>270</v>
      </c>
      <c r="Q22" t="s">
        <v>276</v>
      </c>
      <c r="R22" t="s">
        <v>277</v>
      </c>
      <c r="S22" t="s">
        <v>241</v>
      </c>
      <c r="T22">
        <v>-1</v>
      </c>
    </row>
    <row r="23" spans="1:20" ht="17" customHeight="1" x14ac:dyDescent="0.2">
      <c r="A23">
        <v>21</v>
      </c>
      <c r="B23" t="s">
        <v>361</v>
      </c>
      <c r="C23" s="16" t="str">
        <v>Data Scientist</v>
      </c>
      <c r="D23" t="s">
        <v>233</v>
      </c>
      <c r="E23" s="16" cm="1">
        <f t="array" ref="E23:F23">_xlfn.TEXTSPLIT(SUBSTITUTE(SUBSTITUTE(SUBSTITUTE(SUBSTITUTE(D23, "(Glassdoor est.)", ""), "(Employer est.)", ""), "$", ""), "K", "000"), "-") * 1</f>
        <v>137000</v>
      </c>
      <c r="F23" s="16">
        <v>171000</v>
      </c>
      <c r="G23" s="11" t="s">
        <v>362</v>
      </c>
      <c r="H23">
        <v>4.3</v>
      </c>
      <c r="I23" s="11" t="s">
        <v>363</v>
      </c>
      <c r="J23" s="17" t="str">
        <f t="shared" si="0"/>
        <v>PulsePoint</v>
      </c>
      <c r="K23" t="s">
        <v>236</v>
      </c>
      <c r="L23" s="16" t="str">
        <f>IF(ISNUMBER(FIND(",", K23)), RIGHT(K23, 2), VLOOKUP(K23,lookup!$A$2:$B$7,2,FALSE))</f>
        <v>NY</v>
      </c>
      <c r="M23" t="s">
        <v>236</v>
      </c>
      <c r="N23" t="s">
        <v>269</v>
      </c>
      <c r="O23">
        <v>2011</v>
      </c>
      <c r="P23" t="s">
        <v>270</v>
      </c>
      <c r="Q23" t="s">
        <v>340</v>
      </c>
      <c r="R23" t="s">
        <v>277</v>
      </c>
      <c r="S23" t="s">
        <v>258</v>
      </c>
      <c r="T23" t="s">
        <v>364</v>
      </c>
    </row>
    <row r="24" spans="1:20" ht="17" customHeight="1" x14ac:dyDescent="0.2">
      <c r="A24">
        <v>22</v>
      </c>
      <c r="B24" t="s">
        <v>365</v>
      </c>
      <c r="C24" s="16" t="str">
        <v>Other</v>
      </c>
      <c r="D24" t="s">
        <v>233</v>
      </c>
      <c r="E24" s="16" cm="1">
        <f t="array" ref="E24:F24">_xlfn.TEXTSPLIT(SUBSTITUTE(SUBSTITUTE(SUBSTITUTE(SUBSTITUTE(D24, "(Glassdoor est.)", ""), "(Employer est.)", ""), "$", ""), "K", "000"), "-") * 1</f>
        <v>137000</v>
      </c>
      <c r="F24" s="16">
        <v>171000</v>
      </c>
      <c r="G24" s="11" t="s">
        <v>366</v>
      </c>
      <c r="H24">
        <v>3.5</v>
      </c>
      <c r="I24" s="11" t="s">
        <v>367</v>
      </c>
      <c r="J24" s="17" t="str">
        <f t="shared" si="0"/>
        <v>Exponent</v>
      </c>
      <c r="K24" t="s">
        <v>368</v>
      </c>
      <c r="L24" s="16" t="str">
        <f>IF(ISNUMBER(FIND(",", K24)), RIGHT(K24, 2), VLOOKUP(K24,lookup!$A$2:$B$7,2,FALSE))</f>
        <v>AZ</v>
      </c>
      <c r="M24" t="s">
        <v>369</v>
      </c>
      <c r="N24" t="s">
        <v>237</v>
      </c>
      <c r="O24">
        <v>1967</v>
      </c>
      <c r="P24" t="s">
        <v>249</v>
      </c>
      <c r="Q24" t="s">
        <v>257</v>
      </c>
      <c r="R24" t="s">
        <v>251</v>
      </c>
      <c r="S24" t="s">
        <v>258</v>
      </c>
      <c r="T24">
        <v>-1</v>
      </c>
    </row>
    <row r="25" spans="1:20" ht="17" customHeight="1" x14ac:dyDescent="0.2">
      <c r="A25">
        <v>23</v>
      </c>
      <c r="B25" t="s">
        <v>370</v>
      </c>
      <c r="C25" s="16" t="str">
        <v>Other</v>
      </c>
      <c r="D25" t="s">
        <v>233</v>
      </c>
      <c r="E25" s="16" cm="1">
        <f t="array" ref="E25:F25">_xlfn.TEXTSPLIT(SUBSTITUTE(SUBSTITUTE(SUBSTITUTE(SUBSTITUTE(D25, "(Glassdoor est.)", ""), "(Employer est.)", ""), "$", ""), "K", "000"), "-") * 1</f>
        <v>137000</v>
      </c>
      <c r="F25" s="16">
        <v>171000</v>
      </c>
      <c r="G25" s="11" t="s">
        <v>371</v>
      </c>
      <c r="H25">
        <v>3.5</v>
      </c>
      <c r="I25" s="11" t="s">
        <v>372</v>
      </c>
      <c r="J25" s="17" t="str">
        <f t="shared" si="0"/>
        <v>Guardian Life</v>
      </c>
      <c r="K25" t="s">
        <v>373</v>
      </c>
      <c r="L25" s="16" t="str">
        <f>IF(ISNUMBER(FIND(",", K25)), RIGHT(K25, 2), VLOOKUP(K25,lookup!$A$2:$B$7,2,FALSE))</f>
        <v>WI</v>
      </c>
      <c r="M25" t="s">
        <v>236</v>
      </c>
      <c r="N25" t="s">
        <v>248</v>
      </c>
      <c r="O25">
        <v>1860</v>
      </c>
      <c r="P25" t="s">
        <v>270</v>
      </c>
      <c r="Q25" t="s">
        <v>239</v>
      </c>
      <c r="R25" t="s">
        <v>240</v>
      </c>
      <c r="S25" t="s">
        <v>349</v>
      </c>
      <c r="T25" t="s">
        <v>374</v>
      </c>
    </row>
    <row r="26" spans="1:20" ht="17" customHeight="1" x14ac:dyDescent="0.2">
      <c r="A26">
        <v>24</v>
      </c>
      <c r="B26" t="s">
        <v>243</v>
      </c>
      <c r="C26" s="16" t="str">
        <v>Data Scientist</v>
      </c>
      <c r="D26" t="s">
        <v>233</v>
      </c>
      <c r="E26" s="16" cm="1">
        <f t="array" ref="E26:F26">_xlfn.TEXTSPLIT(SUBSTITUTE(SUBSTITUTE(SUBSTITUTE(SUBSTITUTE(D26, "(Glassdoor est.)", ""), "(Employer est.)", ""), "$", ""), "K", "000"), "-") * 1</f>
        <v>137000</v>
      </c>
      <c r="F26" s="16">
        <v>171000</v>
      </c>
      <c r="G26" s="11" t="s">
        <v>375</v>
      </c>
      <c r="H26">
        <v>3.4</v>
      </c>
      <c r="I26" s="11" t="s">
        <v>376</v>
      </c>
      <c r="J26" s="17" t="str">
        <f t="shared" si="0"/>
        <v>Spectrum Communications and Consulting</v>
      </c>
      <c r="K26" t="s">
        <v>300</v>
      </c>
      <c r="L26" s="16" t="str">
        <f>IF(ISNUMBER(FIND(",", K26)), RIGHT(K26, 2), VLOOKUP(K26,lookup!$A$2:$B$7,2,FALSE))</f>
        <v>IL</v>
      </c>
      <c r="M26" t="s">
        <v>300</v>
      </c>
      <c r="N26" t="s">
        <v>269</v>
      </c>
      <c r="O26">
        <v>1992</v>
      </c>
      <c r="P26" t="s">
        <v>270</v>
      </c>
      <c r="Q26" t="s">
        <v>271</v>
      </c>
      <c r="R26" t="s">
        <v>251</v>
      </c>
      <c r="S26" t="s">
        <v>377</v>
      </c>
      <c r="T26">
        <v>-1</v>
      </c>
    </row>
    <row r="27" spans="1:20" ht="17" customHeight="1" x14ac:dyDescent="0.2">
      <c r="A27">
        <v>25</v>
      </c>
      <c r="B27" t="s">
        <v>243</v>
      </c>
      <c r="C27" s="16" t="str">
        <v>Data Scientist</v>
      </c>
      <c r="D27" t="s">
        <v>233</v>
      </c>
      <c r="E27" s="16" cm="1">
        <f t="array" ref="E27:F27">_xlfn.TEXTSPLIT(SUBSTITUTE(SUBSTITUTE(SUBSTITUTE(SUBSTITUTE(D27, "(Glassdoor est.)", ""), "(Employer est.)", ""), "$", ""), "K", "000"), "-") * 1</f>
        <v>137000</v>
      </c>
      <c r="F27" s="16">
        <v>171000</v>
      </c>
      <c r="G27" s="11" t="s">
        <v>378</v>
      </c>
      <c r="H27">
        <v>4.7</v>
      </c>
      <c r="I27" s="11" t="s">
        <v>379</v>
      </c>
      <c r="J27" s="17" t="str">
        <f t="shared" si="0"/>
        <v>Oversight Systems</v>
      </c>
      <c r="K27" t="s">
        <v>380</v>
      </c>
      <c r="L27" s="16" t="str">
        <f>IF(ISNUMBER(FIND(",", K27)), RIGHT(K27, 2), VLOOKUP(K27,lookup!$A$2:$B$7,2,FALSE))</f>
        <v>GA</v>
      </c>
      <c r="M27" t="s">
        <v>380</v>
      </c>
      <c r="N27" t="s">
        <v>269</v>
      </c>
      <c r="O27">
        <v>2003</v>
      </c>
      <c r="P27" t="s">
        <v>270</v>
      </c>
      <c r="Q27" t="s">
        <v>276</v>
      </c>
      <c r="R27" t="s">
        <v>277</v>
      </c>
      <c r="S27" t="s">
        <v>381</v>
      </c>
      <c r="T27">
        <v>-1</v>
      </c>
    </row>
    <row r="28" spans="1:20" ht="17" customHeight="1" x14ac:dyDescent="0.2">
      <c r="A28">
        <v>26</v>
      </c>
      <c r="B28" t="s">
        <v>382</v>
      </c>
      <c r="C28" s="16" t="str">
        <v>Data Scientist</v>
      </c>
      <c r="D28" t="s">
        <v>233</v>
      </c>
      <c r="E28" s="16" cm="1">
        <f t="array" ref="E28:F28">_xlfn.TEXTSPLIT(SUBSTITUTE(SUBSTITUTE(SUBSTITUTE(SUBSTITUTE(D28, "(Glassdoor est.)", ""), "(Employer est.)", ""), "$", ""), "K", "000"), "-") * 1</f>
        <v>137000</v>
      </c>
      <c r="F28" s="16">
        <v>171000</v>
      </c>
      <c r="G28" s="11" t="s">
        <v>383</v>
      </c>
      <c r="H28">
        <v>4.2</v>
      </c>
      <c r="I28" s="11" t="s">
        <v>384</v>
      </c>
      <c r="J28" s="17" t="str">
        <f t="shared" si="0"/>
        <v>LSQ</v>
      </c>
      <c r="K28" t="s">
        <v>385</v>
      </c>
      <c r="L28" s="16" t="str">
        <f>IF(ISNUMBER(FIND(",", K28)), RIGHT(K28, 2), VLOOKUP(K28,lookup!$A$2:$B$7,2,FALSE))</f>
        <v>FL</v>
      </c>
      <c r="M28" t="s">
        <v>385</v>
      </c>
      <c r="N28" t="s">
        <v>269</v>
      </c>
      <c r="O28">
        <v>1996</v>
      </c>
      <c r="P28" t="s">
        <v>270</v>
      </c>
      <c r="Q28" t="s">
        <v>386</v>
      </c>
      <c r="R28" t="s">
        <v>387</v>
      </c>
      <c r="S28" t="s">
        <v>258</v>
      </c>
      <c r="T28">
        <v>-1</v>
      </c>
    </row>
    <row r="29" spans="1:20" ht="17" customHeight="1" x14ac:dyDescent="0.2">
      <c r="A29">
        <v>27</v>
      </c>
      <c r="B29" t="s">
        <v>388</v>
      </c>
      <c r="C29" s="16" t="str">
        <v>Data Scientist</v>
      </c>
      <c r="D29" t="s">
        <v>233</v>
      </c>
      <c r="E29" s="16" cm="1">
        <f t="array" ref="E29:F29">_xlfn.TEXTSPLIT(SUBSTITUTE(SUBSTITUTE(SUBSTITUTE(SUBSTITUTE(D29, "(Glassdoor est.)", ""), "(Employer est.)", ""), "$", ""), "K", "000"), "-") * 1</f>
        <v>137000</v>
      </c>
      <c r="F29" s="16">
        <v>171000</v>
      </c>
      <c r="G29" s="11" t="s">
        <v>389</v>
      </c>
      <c r="H29">
        <v>3.8</v>
      </c>
      <c r="I29" s="11" t="s">
        <v>390</v>
      </c>
      <c r="J29" s="17" t="str">
        <f t="shared" si="0"/>
        <v>MIT Lincoln Laboratory</v>
      </c>
      <c r="K29" t="s">
        <v>391</v>
      </c>
      <c r="L29" s="16" t="str">
        <f>IF(ISNUMBER(FIND(",", K29)), RIGHT(K29, 2), VLOOKUP(K29,lookup!$A$2:$B$7,2,FALSE))</f>
        <v>MA</v>
      </c>
      <c r="M29" t="s">
        <v>391</v>
      </c>
      <c r="N29" t="s">
        <v>237</v>
      </c>
      <c r="O29">
        <v>1951</v>
      </c>
      <c r="P29" t="s">
        <v>238</v>
      </c>
      <c r="Q29" t="s">
        <v>392</v>
      </c>
      <c r="R29" t="s">
        <v>392</v>
      </c>
      <c r="S29" t="s">
        <v>241</v>
      </c>
      <c r="T29">
        <v>-1</v>
      </c>
    </row>
    <row r="30" spans="1:20" ht="17" customHeight="1" x14ac:dyDescent="0.2">
      <c r="A30">
        <v>28</v>
      </c>
      <c r="B30" t="s">
        <v>243</v>
      </c>
      <c r="C30" s="16" t="str">
        <v>Data Scientist</v>
      </c>
      <c r="D30" t="s">
        <v>233</v>
      </c>
      <c r="E30" s="16" cm="1">
        <f t="array" ref="E30:F30">_xlfn.TEXTSPLIT(SUBSTITUTE(SUBSTITUTE(SUBSTITUTE(SUBSTITUTE(D30, "(Glassdoor est.)", ""), "(Employer est.)", ""), "$", ""), "K", "000"), "-") * 1</f>
        <v>137000</v>
      </c>
      <c r="F30" s="16">
        <v>171000</v>
      </c>
      <c r="G30" s="11" t="s">
        <v>393</v>
      </c>
      <c r="H30">
        <v>4.5</v>
      </c>
      <c r="I30" s="11" t="s">
        <v>394</v>
      </c>
      <c r="J30" s="17" t="str">
        <f t="shared" si="0"/>
        <v>Kingfisher Systems</v>
      </c>
      <c r="K30" t="s">
        <v>395</v>
      </c>
      <c r="L30" s="16" t="str">
        <f>IF(ISNUMBER(FIND(",", K30)), RIGHT(K30, 2), VLOOKUP(K30,lookup!$A$2:$B$7,2,FALSE))</f>
        <v>VA</v>
      </c>
      <c r="M30" t="s">
        <v>396</v>
      </c>
      <c r="N30" t="s">
        <v>269</v>
      </c>
      <c r="O30">
        <v>2005</v>
      </c>
      <c r="P30" t="s">
        <v>270</v>
      </c>
      <c r="Q30" t="s">
        <v>335</v>
      </c>
      <c r="R30" t="s">
        <v>315</v>
      </c>
      <c r="S30" t="s">
        <v>381</v>
      </c>
      <c r="T30">
        <v>-1</v>
      </c>
    </row>
    <row r="31" spans="1:20" ht="17" customHeight="1" x14ac:dyDescent="0.2">
      <c r="A31">
        <v>29</v>
      </c>
      <c r="B31" t="s">
        <v>243</v>
      </c>
      <c r="C31" s="16" t="str">
        <v>Data Scientist</v>
      </c>
      <c r="D31" t="s">
        <v>233</v>
      </c>
      <c r="E31" s="16" cm="1">
        <f t="array" ref="E31:F31">_xlfn.TEXTSPLIT(SUBSTITUTE(SUBSTITUTE(SUBSTITUTE(SUBSTITUTE(D31, "(Glassdoor est.)", ""), "(Employer est.)", ""), "$", ""), "K", "000"), "-") * 1</f>
        <v>137000</v>
      </c>
      <c r="F31" s="16">
        <v>171000</v>
      </c>
      <c r="G31" s="11" t="s">
        <v>397</v>
      </c>
      <c r="H31">
        <v>2.8</v>
      </c>
      <c r="I31" s="11" t="s">
        <v>398</v>
      </c>
      <c r="J31" s="17" t="str">
        <f t="shared" si="0"/>
        <v>Formation</v>
      </c>
      <c r="K31" t="s">
        <v>360</v>
      </c>
      <c r="L31" s="16" t="str">
        <f>IF(ISNUMBER(FIND(",", K31)), RIGHT(K31, 2), VLOOKUP(K31,lookup!$A$2:$B$7,2,FALSE))</f>
        <v>CA</v>
      </c>
      <c r="M31" t="s">
        <v>360</v>
      </c>
      <c r="N31" t="s">
        <v>269</v>
      </c>
      <c r="O31">
        <v>2015</v>
      </c>
      <c r="P31" t="s">
        <v>270</v>
      </c>
      <c r="Q31" t="s">
        <v>301</v>
      </c>
      <c r="R31" t="s">
        <v>277</v>
      </c>
      <c r="S31" t="s">
        <v>241</v>
      </c>
      <c r="T31">
        <v>-1</v>
      </c>
    </row>
    <row r="32" spans="1:20" ht="17" customHeight="1" x14ac:dyDescent="0.2">
      <c r="A32">
        <v>30</v>
      </c>
      <c r="B32" t="s">
        <v>243</v>
      </c>
      <c r="C32" s="16" t="str">
        <v>Data Scientist</v>
      </c>
      <c r="D32" t="s">
        <v>399</v>
      </c>
      <c r="E32" s="16" cm="1">
        <f t="array" ref="E32:F32">_xlfn.TEXTSPLIT(SUBSTITUTE(SUBSTITUTE(SUBSTITUTE(SUBSTITUTE(D32, "(Glassdoor est.)", ""), "(Employer est.)", ""), "$", ""), "K", "000"), "-") * 1</f>
        <v>75000</v>
      </c>
      <c r="F32" s="16">
        <v>131000</v>
      </c>
      <c r="G32" s="11" t="s">
        <v>253</v>
      </c>
      <c r="H32">
        <v>3.8</v>
      </c>
      <c r="I32" s="11" t="s">
        <v>254</v>
      </c>
      <c r="J32" s="17" t="str">
        <f t="shared" si="0"/>
        <v>Analysis Group</v>
      </c>
      <c r="K32" t="s">
        <v>255</v>
      </c>
      <c r="L32" s="16" t="str">
        <f>IF(ISNUMBER(FIND(",", K32)), RIGHT(K32, 2), VLOOKUP(K32,lookup!$A$2:$B$7,2,FALSE))</f>
        <v>MA</v>
      </c>
      <c r="M32" t="s">
        <v>255</v>
      </c>
      <c r="N32" t="s">
        <v>237</v>
      </c>
      <c r="O32">
        <v>1981</v>
      </c>
      <c r="P32" t="s">
        <v>256</v>
      </c>
      <c r="Q32" t="s">
        <v>257</v>
      </c>
      <c r="R32" t="s">
        <v>251</v>
      </c>
      <c r="S32" t="s">
        <v>258</v>
      </c>
      <c r="T32">
        <v>-1</v>
      </c>
    </row>
    <row r="33" spans="1:20" ht="17" customHeight="1" x14ac:dyDescent="0.2">
      <c r="A33">
        <v>31</v>
      </c>
      <c r="B33" t="s">
        <v>278</v>
      </c>
      <c r="C33" s="16" t="str">
        <v>Data Scientist</v>
      </c>
      <c r="D33" t="s">
        <v>399</v>
      </c>
      <c r="E33" s="16" cm="1">
        <f t="array" ref="E33:F33">_xlfn.TEXTSPLIT(SUBSTITUTE(SUBSTITUTE(SUBSTITUTE(SUBSTITUTE(D33, "(Glassdoor est.)", ""), "(Employer est.)", ""), "$", ""), "K", "000"), "-") * 1</f>
        <v>75000</v>
      </c>
      <c r="F33" s="16">
        <v>131000</v>
      </c>
      <c r="G33" s="11" t="s">
        <v>279</v>
      </c>
      <c r="H33">
        <v>3.9</v>
      </c>
      <c r="I33" s="11" t="s">
        <v>280</v>
      </c>
      <c r="J33" s="17" t="str">
        <f t="shared" si="0"/>
        <v>Novartis</v>
      </c>
      <c r="K33" t="s">
        <v>281</v>
      </c>
      <c r="L33" s="16" t="str">
        <f>IF(ISNUMBER(FIND(",", K33)), RIGHT(K33, 2), VLOOKUP(K33,lookup!$A$2:$B$7,2,FALSE))</f>
        <v>MA</v>
      </c>
      <c r="M33" t="s">
        <v>282</v>
      </c>
      <c r="N33" t="s">
        <v>283</v>
      </c>
      <c r="O33">
        <v>1996</v>
      </c>
      <c r="P33" t="s">
        <v>249</v>
      </c>
      <c r="Q33" t="s">
        <v>284</v>
      </c>
      <c r="R33" t="s">
        <v>284</v>
      </c>
      <c r="S33" t="s">
        <v>285</v>
      </c>
      <c r="T33">
        <v>-1</v>
      </c>
    </row>
    <row r="34" spans="1:20" ht="17" customHeight="1" x14ac:dyDescent="0.2">
      <c r="A34">
        <v>32</v>
      </c>
      <c r="B34" t="s">
        <v>243</v>
      </c>
      <c r="C34" s="16" t="str">
        <v>Data Scientist</v>
      </c>
      <c r="D34" t="s">
        <v>399</v>
      </c>
      <c r="E34" s="16" cm="1">
        <f t="array" ref="E34:F34">_xlfn.TEXTSPLIT(SUBSTITUTE(SUBSTITUTE(SUBSTITUTE(SUBSTITUTE(D34, "(Glassdoor est.)", ""), "(Employer est.)", ""), "$", ""), "K", "000"), "-") * 1</f>
        <v>75000</v>
      </c>
      <c r="F34" s="16">
        <v>131000</v>
      </c>
      <c r="G34" s="11" t="s">
        <v>400</v>
      </c>
      <c r="H34">
        <v>5</v>
      </c>
      <c r="I34" s="11" t="s">
        <v>401</v>
      </c>
      <c r="J34" s="17" t="str">
        <f t="shared" si="0"/>
        <v>Cohere Health</v>
      </c>
      <c r="K34" t="s">
        <v>255</v>
      </c>
      <c r="L34" s="16" t="str">
        <f>IF(ISNUMBER(FIND(",", K34)), RIGHT(K34, 2), VLOOKUP(K34,lookup!$A$2:$B$7,2,FALSE))</f>
        <v>MA</v>
      </c>
      <c r="M34" t="s">
        <v>255</v>
      </c>
      <c r="N34" t="s">
        <v>334</v>
      </c>
      <c r="O34">
        <v>2019</v>
      </c>
      <c r="P34" t="s">
        <v>270</v>
      </c>
      <c r="Q34" t="s">
        <v>309</v>
      </c>
      <c r="R34" t="s">
        <v>277</v>
      </c>
      <c r="S34" t="s">
        <v>241</v>
      </c>
      <c r="T34">
        <v>-1</v>
      </c>
    </row>
    <row r="35" spans="1:20" ht="17" customHeight="1" x14ac:dyDescent="0.2">
      <c r="A35">
        <v>33</v>
      </c>
      <c r="B35" t="s">
        <v>402</v>
      </c>
      <c r="C35" s="16" t="str">
        <v>Data Scientist</v>
      </c>
      <c r="D35" t="s">
        <v>399</v>
      </c>
      <c r="E35" s="16" cm="1">
        <f t="array" ref="E35:F35">_xlfn.TEXTSPLIT(SUBSTITUTE(SUBSTITUTE(SUBSTITUTE(SUBSTITUTE(D35, "(Glassdoor est.)", ""), "(Employer est.)", ""), "$", ""), "K", "000"), "-") * 1</f>
        <v>75000</v>
      </c>
      <c r="F35" s="16">
        <v>131000</v>
      </c>
      <c r="G35" s="11" t="s">
        <v>403</v>
      </c>
      <c r="H35">
        <v>4.8</v>
      </c>
      <c r="I35" s="11" t="s">
        <v>404</v>
      </c>
      <c r="J35" s="17" t="str">
        <f t="shared" si="0"/>
        <v>Acuity Insurance</v>
      </c>
      <c r="K35" t="s">
        <v>405</v>
      </c>
      <c r="L35" s="16" t="str">
        <f>IF(ISNUMBER(FIND(",", K35)), RIGHT(K35, 2), VLOOKUP(K35,lookup!$A$2:$B$7,2,FALSE))</f>
        <v>WI</v>
      </c>
      <c r="M35" t="s">
        <v>405</v>
      </c>
      <c r="N35" t="s">
        <v>237</v>
      </c>
      <c r="O35">
        <v>1925</v>
      </c>
      <c r="P35" t="s">
        <v>270</v>
      </c>
      <c r="Q35" t="s">
        <v>239</v>
      </c>
      <c r="R35" t="s">
        <v>240</v>
      </c>
      <c r="S35" t="s">
        <v>252</v>
      </c>
      <c r="T35">
        <v>-1</v>
      </c>
    </row>
    <row r="36" spans="1:20" ht="17" customHeight="1" x14ac:dyDescent="0.2">
      <c r="A36">
        <v>34</v>
      </c>
      <c r="B36" t="s">
        <v>406</v>
      </c>
      <c r="C36" s="16" t="str">
        <v>Data Engineer</v>
      </c>
      <c r="D36" t="s">
        <v>399</v>
      </c>
      <c r="E36" s="16" cm="1">
        <f t="array" ref="E36:F36">_xlfn.TEXTSPLIT(SUBSTITUTE(SUBSTITUTE(SUBSTITUTE(SUBSTITUTE(D36, "(Glassdoor est.)", ""), "(Employer est.)", ""), "$", ""), "K", "000"), "-") * 1</f>
        <v>75000</v>
      </c>
      <c r="F36" s="16">
        <v>131000</v>
      </c>
      <c r="G36" s="11" t="s">
        <v>407</v>
      </c>
      <c r="H36">
        <v>3.6</v>
      </c>
      <c r="I36" s="11" t="s">
        <v>408</v>
      </c>
      <c r="J36" s="17" t="str">
        <f t="shared" si="0"/>
        <v>Chef</v>
      </c>
      <c r="K36" t="s">
        <v>409</v>
      </c>
      <c r="L36" s="16" t="str">
        <f>IF(ISNUMBER(FIND(",", K36)), RIGHT(K36, 2), VLOOKUP(K36,lookup!$A$2:$B$7,2,FALSE))</f>
        <v>Other</v>
      </c>
      <c r="M36" t="s">
        <v>410</v>
      </c>
      <c r="N36" t="s">
        <v>324</v>
      </c>
      <c r="O36">
        <v>2008</v>
      </c>
      <c r="P36" t="s">
        <v>270</v>
      </c>
      <c r="Q36" t="s">
        <v>301</v>
      </c>
      <c r="R36" t="s">
        <v>277</v>
      </c>
      <c r="S36" t="s">
        <v>411</v>
      </c>
      <c r="T36" t="s">
        <v>412</v>
      </c>
    </row>
    <row r="37" spans="1:20" ht="17" customHeight="1" x14ac:dyDescent="0.2">
      <c r="A37">
        <v>35</v>
      </c>
      <c r="B37" t="s">
        <v>413</v>
      </c>
      <c r="C37" s="16" t="str">
        <v>Data Scientist</v>
      </c>
      <c r="D37" t="s">
        <v>399</v>
      </c>
      <c r="E37" s="16" cm="1">
        <f t="array" ref="E37:F37">_xlfn.TEXTSPLIT(SUBSTITUTE(SUBSTITUTE(SUBSTITUTE(SUBSTITUTE(D37, "(Glassdoor est.)", ""), "(Employer est.)", ""), "$", ""), "K", "000"), "-") * 1</f>
        <v>75000</v>
      </c>
      <c r="F37" s="16">
        <v>131000</v>
      </c>
      <c r="G37" s="11" t="s">
        <v>414</v>
      </c>
      <c r="H37">
        <v>3.3</v>
      </c>
      <c r="I37" s="11" t="s">
        <v>415</v>
      </c>
      <c r="J37" s="17" t="str">
        <f t="shared" si="0"/>
        <v>Puget Sound Energy</v>
      </c>
      <c r="K37" t="s">
        <v>416</v>
      </c>
      <c r="L37" s="16" t="str">
        <f>IF(ISNUMBER(FIND(",", K37)), RIGHT(K37, 2), VLOOKUP(K37,lookup!$A$2:$B$7,2,FALSE))</f>
        <v>WA</v>
      </c>
      <c r="M37" t="s">
        <v>417</v>
      </c>
      <c r="N37" t="s">
        <v>237</v>
      </c>
      <c r="O37">
        <v>1999</v>
      </c>
      <c r="P37" t="s">
        <v>270</v>
      </c>
      <c r="Q37" t="s">
        <v>418</v>
      </c>
      <c r="R37" t="s">
        <v>317</v>
      </c>
      <c r="S37" t="s">
        <v>296</v>
      </c>
      <c r="T37">
        <v>-1</v>
      </c>
    </row>
    <row r="38" spans="1:20" ht="17" customHeight="1" x14ac:dyDescent="0.2">
      <c r="A38">
        <v>36</v>
      </c>
      <c r="B38" t="s">
        <v>419</v>
      </c>
      <c r="C38" s="16" t="str">
        <v>Other</v>
      </c>
      <c r="D38" t="s">
        <v>399</v>
      </c>
      <c r="E38" s="16" cm="1">
        <f t="array" ref="E38:F38">_xlfn.TEXTSPLIT(SUBSTITUTE(SUBSTITUTE(SUBSTITUTE(SUBSTITUTE(D38, "(Glassdoor est.)", ""), "(Employer est.)", ""), "$", ""), "K", "000"), "-") * 1</f>
        <v>75000</v>
      </c>
      <c r="F38" s="16">
        <v>131000</v>
      </c>
      <c r="G38" s="11" t="s">
        <v>420</v>
      </c>
      <c r="H38">
        <v>2.7</v>
      </c>
      <c r="I38" s="11" t="s">
        <v>421</v>
      </c>
      <c r="J38" s="17" t="str">
        <f t="shared" si="0"/>
        <v>Sandhills Global</v>
      </c>
      <c r="K38" t="s">
        <v>422</v>
      </c>
      <c r="L38" s="16" t="str">
        <f>IF(ISNUMBER(FIND(",", K38)), RIGHT(K38, 2), VLOOKUP(K38,lookup!$A$2:$B$7,2,FALSE))</f>
        <v>NE</v>
      </c>
      <c r="M38" t="s">
        <v>422</v>
      </c>
      <c r="N38" t="s">
        <v>237</v>
      </c>
      <c r="O38">
        <v>1978</v>
      </c>
      <c r="P38" t="s">
        <v>270</v>
      </c>
      <c r="Q38" t="s">
        <v>301</v>
      </c>
      <c r="R38" t="s">
        <v>277</v>
      </c>
      <c r="S38" t="s">
        <v>411</v>
      </c>
      <c r="T38">
        <v>-1</v>
      </c>
    </row>
    <row r="39" spans="1:20" ht="17" customHeight="1" x14ac:dyDescent="0.2">
      <c r="A39">
        <v>37</v>
      </c>
      <c r="B39" t="s">
        <v>243</v>
      </c>
      <c r="C39" s="16" t="str">
        <v>Data Scientist</v>
      </c>
      <c r="D39" t="s">
        <v>399</v>
      </c>
      <c r="E39" s="16" cm="1">
        <f t="array" ref="E39:F39">_xlfn.TEXTSPLIT(SUBSTITUTE(SUBSTITUTE(SUBSTITUTE(SUBSTITUTE(D39, "(Glassdoor est.)", ""), "(Employer est.)", ""), "$", ""), "K", "000"), "-") * 1</f>
        <v>75000</v>
      </c>
      <c r="F39" s="16">
        <v>131000</v>
      </c>
      <c r="G39" s="11" t="s">
        <v>423</v>
      </c>
      <c r="H39">
        <v>2.7</v>
      </c>
      <c r="I39" s="11" t="s">
        <v>424</v>
      </c>
      <c r="J39" s="17" t="str">
        <f t="shared" si="0"/>
        <v>A Place for Mom</v>
      </c>
      <c r="K39" t="s">
        <v>425</v>
      </c>
      <c r="L39" s="16" t="str">
        <f>IF(ISNUMBER(FIND(",", K39)), RIGHT(K39, 2), VLOOKUP(K39,lookup!$A$2:$B$7,2,FALSE))</f>
        <v>KS</v>
      </c>
      <c r="M39" t="s">
        <v>236</v>
      </c>
      <c r="N39" t="s">
        <v>263</v>
      </c>
      <c r="O39">
        <v>2000</v>
      </c>
      <c r="P39" t="s">
        <v>270</v>
      </c>
      <c r="Q39" t="s">
        <v>356</v>
      </c>
      <c r="R39" t="s">
        <v>357</v>
      </c>
      <c r="S39" t="s">
        <v>241</v>
      </c>
      <c r="T39" t="s">
        <v>426</v>
      </c>
    </row>
    <row r="40" spans="1:20" ht="17" customHeight="1" x14ac:dyDescent="0.2">
      <c r="A40">
        <v>38</v>
      </c>
      <c r="B40" t="s">
        <v>243</v>
      </c>
      <c r="C40" s="16" t="str">
        <v>Data Scientist</v>
      </c>
      <c r="D40" t="s">
        <v>399</v>
      </c>
      <c r="E40" s="16" cm="1">
        <f t="array" ref="E40:F40">_xlfn.TEXTSPLIT(SUBSTITUTE(SUBSTITUTE(SUBSTITUTE(SUBSTITUTE(D40, "(Glassdoor est.)", ""), "(Employer est.)", ""), "$", ""), "K", "000"), "-") * 1</f>
        <v>75000</v>
      </c>
      <c r="F40" s="16">
        <v>131000</v>
      </c>
      <c r="G40" s="11" t="s">
        <v>427</v>
      </c>
      <c r="H40">
        <v>2.2000000000000002</v>
      </c>
      <c r="I40" s="11" t="s">
        <v>428</v>
      </c>
      <c r="J40" s="17" t="str">
        <f t="shared" si="0"/>
        <v>Great-Circle Technologies</v>
      </c>
      <c r="K40" t="s">
        <v>246</v>
      </c>
      <c r="L40" s="16" t="str">
        <f>IF(ISNUMBER(FIND(",", K40)), RIGHT(K40, 2), VLOOKUP(K40,lookup!$A$2:$B$7,2,FALSE))</f>
        <v>VA</v>
      </c>
      <c r="M40" t="s">
        <v>246</v>
      </c>
      <c r="N40" t="s">
        <v>334</v>
      </c>
      <c r="O40">
        <v>2000</v>
      </c>
      <c r="P40" t="s">
        <v>270</v>
      </c>
      <c r="Q40" t="s">
        <v>301</v>
      </c>
      <c r="R40" t="s">
        <v>277</v>
      </c>
      <c r="S40" t="s">
        <v>429</v>
      </c>
      <c r="T40">
        <v>-1</v>
      </c>
    </row>
    <row r="41" spans="1:20" ht="17" customHeight="1" x14ac:dyDescent="0.2">
      <c r="A41">
        <v>39</v>
      </c>
      <c r="B41" t="s">
        <v>430</v>
      </c>
      <c r="C41" s="16" t="str">
        <v>Data Scientist</v>
      </c>
      <c r="D41" t="s">
        <v>399</v>
      </c>
      <c r="E41" s="16" cm="1">
        <f t="array" ref="E41:F41">_xlfn.TEXTSPLIT(SUBSTITUTE(SUBSTITUTE(SUBSTITUTE(SUBSTITUTE(D41, "(Glassdoor est.)", ""), "(Employer est.)", ""), "$", ""), "K", "000"), "-") * 1</f>
        <v>75000</v>
      </c>
      <c r="F41" s="16">
        <v>131000</v>
      </c>
      <c r="G41" s="11" t="s">
        <v>431</v>
      </c>
      <c r="H41">
        <v>3.4</v>
      </c>
      <c r="I41" s="11" t="s">
        <v>432</v>
      </c>
      <c r="J41" s="17" t="str">
        <f t="shared" si="0"/>
        <v>Edmunds.com</v>
      </c>
      <c r="K41" t="s">
        <v>433</v>
      </c>
      <c r="L41" s="16" t="str">
        <f>IF(ISNUMBER(FIND(",", K41)), RIGHT(K41, 2), VLOOKUP(K41,lookup!$A$2:$B$7,2,FALSE))</f>
        <v>CA</v>
      </c>
      <c r="M41" t="s">
        <v>433</v>
      </c>
      <c r="N41" t="s">
        <v>263</v>
      </c>
      <c r="O41">
        <v>1966</v>
      </c>
      <c r="P41" t="s">
        <v>270</v>
      </c>
      <c r="Q41" t="s">
        <v>340</v>
      </c>
      <c r="R41" t="s">
        <v>277</v>
      </c>
      <c r="S41" t="s">
        <v>258</v>
      </c>
      <c r="T41" t="s">
        <v>434</v>
      </c>
    </row>
    <row r="42" spans="1:20" ht="17" customHeight="1" x14ac:dyDescent="0.2">
      <c r="A42">
        <v>40</v>
      </c>
      <c r="B42" t="s">
        <v>435</v>
      </c>
      <c r="C42" s="16" t="str">
        <v>Data Analyst</v>
      </c>
      <c r="D42" t="s">
        <v>399</v>
      </c>
      <c r="E42" s="16" cm="1">
        <f t="array" ref="E42:F42">_xlfn.TEXTSPLIT(SUBSTITUTE(SUBSTITUTE(SUBSTITUTE(SUBSTITUTE(D42, "(Glassdoor est.)", ""), "(Employer est.)", ""), "$", ""), "K", "000"), "-") * 1</f>
        <v>75000</v>
      </c>
      <c r="F42" s="16">
        <v>131000</v>
      </c>
      <c r="G42" s="11" t="s">
        <v>436</v>
      </c>
      <c r="H42">
        <v>3.1</v>
      </c>
      <c r="I42" s="11" t="s">
        <v>437</v>
      </c>
      <c r="J42" s="17" t="str">
        <f t="shared" si="0"/>
        <v>Cambridge Associates, LLC</v>
      </c>
      <c r="K42" t="s">
        <v>255</v>
      </c>
      <c r="L42" s="16" t="str">
        <f>IF(ISNUMBER(FIND(",", K42)), RIGHT(K42, 2), VLOOKUP(K42,lookup!$A$2:$B$7,2,FALSE))</f>
        <v>MA</v>
      </c>
      <c r="M42" t="s">
        <v>255</v>
      </c>
      <c r="N42" t="s">
        <v>263</v>
      </c>
      <c r="O42">
        <v>1973</v>
      </c>
      <c r="P42" t="s">
        <v>270</v>
      </c>
      <c r="Q42" t="s">
        <v>386</v>
      </c>
      <c r="R42" t="s">
        <v>387</v>
      </c>
      <c r="S42" t="s">
        <v>258</v>
      </c>
      <c r="T42">
        <v>-1</v>
      </c>
    </row>
    <row r="43" spans="1:20" ht="17" customHeight="1" x14ac:dyDescent="0.2">
      <c r="A43">
        <v>41</v>
      </c>
      <c r="B43" t="s">
        <v>438</v>
      </c>
      <c r="C43" s="16" t="str">
        <v>Machine Learning Engineer</v>
      </c>
      <c r="D43" t="s">
        <v>399</v>
      </c>
      <c r="E43" s="16" cm="1">
        <f t="array" ref="E43:F43">_xlfn.TEXTSPLIT(SUBSTITUTE(SUBSTITUTE(SUBSTITUTE(SUBSTITUTE(D43, "(Glassdoor est.)", ""), "(Employer est.)", ""), "$", ""), "K", "000"), "-") * 1</f>
        <v>75000</v>
      </c>
      <c r="F43" s="16">
        <v>131000</v>
      </c>
      <c r="G43" s="11" t="s">
        <v>439</v>
      </c>
      <c r="H43">
        <v>3.4</v>
      </c>
      <c r="I43" s="11" t="s">
        <v>440</v>
      </c>
      <c r="J43" s="17" t="str">
        <f t="shared" si="0"/>
        <v>Liberty Mutual Insurance</v>
      </c>
      <c r="K43" t="s">
        <v>441</v>
      </c>
      <c r="L43" s="16" t="str">
        <f>IF(ISNUMBER(FIND(",", K43)), RIGHT(K43, 2), VLOOKUP(K43,lookup!$A$2:$B$7,2,FALSE))</f>
        <v>NH</v>
      </c>
      <c r="M43" t="s">
        <v>255</v>
      </c>
      <c r="N43" t="s">
        <v>283</v>
      </c>
      <c r="O43">
        <v>1912</v>
      </c>
      <c r="P43" t="s">
        <v>270</v>
      </c>
      <c r="Q43" t="s">
        <v>239</v>
      </c>
      <c r="R43" t="s">
        <v>240</v>
      </c>
      <c r="S43" t="s">
        <v>285</v>
      </c>
      <c r="T43" t="s">
        <v>442</v>
      </c>
    </row>
    <row r="44" spans="1:20" ht="17" customHeight="1" x14ac:dyDescent="0.2">
      <c r="A44">
        <v>42</v>
      </c>
      <c r="B44" t="s">
        <v>443</v>
      </c>
      <c r="C44" s="16" t="str">
        <v>Data Analyst</v>
      </c>
      <c r="D44" t="s">
        <v>399</v>
      </c>
      <c r="E44" s="16" cm="1">
        <f t="array" ref="E44:F44">_xlfn.TEXTSPLIT(SUBSTITUTE(SUBSTITUTE(SUBSTITUTE(SUBSTITUTE(D44, "(Glassdoor est.)", ""), "(Employer est.)", ""), "$", ""), "K", "000"), "-") * 1</f>
        <v>75000</v>
      </c>
      <c r="F44" s="16">
        <v>131000</v>
      </c>
      <c r="G44" s="11" t="s">
        <v>444</v>
      </c>
      <c r="H44">
        <v>2.6</v>
      </c>
      <c r="I44" s="11" t="s">
        <v>445</v>
      </c>
      <c r="J44" s="17" t="str">
        <f t="shared" si="0"/>
        <v>Cenlar</v>
      </c>
      <c r="K44" t="s">
        <v>446</v>
      </c>
      <c r="L44" s="16" t="str">
        <f>IF(ISNUMBER(FIND(",", K44)), RIGHT(K44, 2), VLOOKUP(K44,lookup!$A$2:$B$7,2,FALSE))</f>
        <v>NJ</v>
      </c>
      <c r="M44" t="s">
        <v>446</v>
      </c>
      <c r="N44" t="s">
        <v>237</v>
      </c>
      <c r="O44">
        <v>1958</v>
      </c>
      <c r="P44" t="s">
        <v>270</v>
      </c>
      <c r="Q44">
        <v>-1</v>
      </c>
      <c r="R44">
        <v>-1</v>
      </c>
      <c r="S44" t="s">
        <v>258</v>
      </c>
      <c r="T44">
        <v>-1</v>
      </c>
    </row>
    <row r="45" spans="1:20" ht="17" customHeight="1" x14ac:dyDescent="0.2">
      <c r="A45">
        <v>43</v>
      </c>
      <c r="B45" t="s">
        <v>447</v>
      </c>
      <c r="C45" s="16" t="str">
        <v>Other</v>
      </c>
      <c r="D45" t="s">
        <v>399</v>
      </c>
      <c r="E45" s="16" cm="1">
        <f t="array" ref="E45:F45">_xlfn.TEXTSPLIT(SUBSTITUTE(SUBSTITUTE(SUBSTITUTE(SUBSTITUTE(D45, "(Glassdoor est.)", ""), "(Employer est.)", ""), "$", ""), "K", "000"), "-") * 1</f>
        <v>75000</v>
      </c>
      <c r="F45" s="16">
        <v>131000</v>
      </c>
      <c r="G45" s="11" t="s">
        <v>448</v>
      </c>
      <c r="H45">
        <v>5</v>
      </c>
      <c r="I45" s="11" t="s">
        <v>449</v>
      </c>
      <c r="J45" s="17" t="str">
        <f t="shared" si="0"/>
        <v>Arsenal Biosciences</v>
      </c>
      <c r="K45" t="s">
        <v>450</v>
      </c>
      <c r="L45" s="16" t="str">
        <f>IF(ISNUMBER(FIND(",", K45)), RIGHT(K45, 2), VLOOKUP(K45,lookup!$A$2:$B$7,2,FALSE))</f>
        <v>CA</v>
      </c>
      <c r="M45" t="s">
        <v>450</v>
      </c>
      <c r="N45" t="s">
        <v>269</v>
      </c>
      <c r="O45">
        <v>2019</v>
      </c>
      <c r="P45" t="s">
        <v>270</v>
      </c>
      <c r="Q45" t="s">
        <v>284</v>
      </c>
      <c r="R45" t="s">
        <v>284</v>
      </c>
      <c r="S45" t="s">
        <v>241</v>
      </c>
      <c r="T45">
        <v>-1</v>
      </c>
    </row>
    <row r="46" spans="1:20" ht="17" customHeight="1" x14ac:dyDescent="0.2">
      <c r="A46">
        <v>44</v>
      </c>
      <c r="B46" t="s">
        <v>243</v>
      </c>
      <c r="C46" s="16" t="str">
        <v>Data Scientist</v>
      </c>
      <c r="D46" t="s">
        <v>399</v>
      </c>
      <c r="E46" s="16" cm="1">
        <f t="array" ref="E46:F46">_xlfn.TEXTSPLIT(SUBSTITUTE(SUBSTITUTE(SUBSTITUTE(SUBSTITUTE(D46, "(Glassdoor est.)", ""), "(Employer est.)", ""), "$", ""), "K", "000"), "-") * 1</f>
        <v>75000</v>
      </c>
      <c r="F46" s="16">
        <v>131000</v>
      </c>
      <c r="G46" s="11" t="s">
        <v>451</v>
      </c>
      <c r="H46">
        <v>4.2</v>
      </c>
      <c r="I46" s="11" t="s">
        <v>452</v>
      </c>
      <c r="J46" s="17" t="str">
        <f t="shared" si="0"/>
        <v>Eversight</v>
      </c>
      <c r="K46" t="s">
        <v>453</v>
      </c>
      <c r="L46" s="16" t="str">
        <f>IF(ISNUMBER(FIND(",", K46)), RIGHT(K46, 2), VLOOKUP(K46,lookup!$A$2:$B$7,2,FALSE))</f>
        <v>CA</v>
      </c>
      <c r="M46" t="s">
        <v>453</v>
      </c>
      <c r="N46" t="s">
        <v>269</v>
      </c>
      <c r="O46">
        <v>2013</v>
      </c>
      <c r="P46" t="s">
        <v>270</v>
      </c>
      <c r="Q46" t="s">
        <v>301</v>
      </c>
      <c r="R46" t="s">
        <v>277</v>
      </c>
      <c r="S46" t="s">
        <v>377</v>
      </c>
      <c r="T46">
        <v>-1</v>
      </c>
    </row>
    <row r="47" spans="1:20" ht="17" customHeight="1" x14ac:dyDescent="0.2">
      <c r="A47">
        <v>45</v>
      </c>
      <c r="B47" t="s">
        <v>454</v>
      </c>
      <c r="C47" s="16" t="str">
        <v>Other</v>
      </c>
      <c r="D47" t="s">
        <v>399</v>
      </c>
      <c r="E47" s="16" cm="1">
        <f t="array" ref="E47:F47">_xlfn.TEXTSPLIT(SUBSTITUTE(SUBSTITUTE(SUBSTITUTE(SUBSTITUTE(D47, "(Glassdoor est.)", ""), "(Employer est.)", ""), "$", ""), "K", "000"), "-") * 1</f>
        <v>75000</v>
      </c>
      <c r="F47" s="16">
        <v>131000</v>
      </c>
      <c r="G47" s="11" t="s">
        <v>455</v>
      </c>
      <c r="H47">
        <v>4.0999999999999996</v>
      </c>
      <c r="I47" s="11" t="s">
        <v>456</v>
      </c>
      <c r="J47" s="17" t="str">
        <f t="shared" si="0"/>
        <v>Pfizer</v>
      </c>
      <c r="K47" t="s">
        <v>281</v>
      </c>
      <c r="L47" s="16" t="str">
        <f>IF(ISNUMBER(FIND(",", K47)), RIGHT(K47, 2), VLOOKUP(K47,lookup!$A$2:$B$7,2,FALSE))</f>
        <v>MA</v>
      </c>
      <c r="M47" t="s">
        <v>236</v>
      </c>
      <c r="N47" t="s">
        <v>283</v>
      </c>
      <c r="O47">
        <v>1849</v>
      </c>
      <c r="P47" t="s">
        <v>249</v>
      </c>
      <c r="Q47" t="s">
        <v>284</v>
      </c>
      <c r="R47" t="s">
        <v>284</v>
      </c>
      <c r="S47" t="s">
        <v>285</v>
      </c>
      <c r="T47">
        <v>-1</v>
      </c>
    </row>
    <row r="48" spans="1:20" ht="17" customHeight="1" x14ac:dyDescent="0.2">
      <c r="A48">
        <v>46</v>
      </c>
      <c r="B48" t="s">
        <v>457</v>
      </c>
      <c r="C48" s="16" t="str">
        <v>Data Scientist</v>
      </c>
      <c r="D48" t="s">
        <v>399</v>
      </c>
      <c r="E48" s="16" cm="1">
        <f t="array" ref="E48:F48">_xlfn.TEXTSPLIT(SUBSTITUTE(SUBSTITUTE(SUBSTITUTE(SUBSTITUTE(D48, "(Glassdoor est.)", ""), "(Employer est.)", ""), "$", ""), "K", "000"), "-") * 1</f>
        <v>75000</v>
      </c>
      <c r="F48" s="16">
        <v>131000</v>
      </c>
      <c r="G48" s="11" t="s">
        <v>458</v>
      </c>
      <c r="H48">
        <v>4.8</v>
      </c>
      <c r="I48" s="11" t="s">
        <v>459</v>
      </c>
      <c r="J48" s="17" t="str">
        <f t="shared" si="0"/>
        <v>Klaviyo</v>
      </c>
      <c r="K48" t="s">
        <v>255</v>
      </c>
      <c r="L48" s="16" t="str">
        <f>IF(ISNUMBER(FIND(",", K48)), RIGHT(K48, 2), VLOOKUP(K48,lookup!$A$2:$B$7,2,FALSE))</f>
        <v>MA</v>
      </c>
      <c r="M48" t="s">
        <v>255</v>
      </c>
      <c r="N48" t="s">
        <v>324</v>
      </c>
      <c r="O48">
        <v>2012</v>
      </c>
      <c r="P48" t="s">
        <v>270</v>
      </c>
      <c r="Q48" t="s">
        <v>276</v>
      </c>
      <c r="R48" t="s">
        <v>277</v>
      </c>
      <c r="S48" t="s">
        <v>241</v>
      </c>
      <c r="T48">
        <v>-1</v>
      </c>
    </row>
    <row r="49" spans="1:20" ht="17" customHeight="1" x14ac:dyDescent="0.2">
      <c r="A49">
        <v>47</v>
      </c>
      <c r="B49" t="s">
        <v>243</v>
      </c>
      <c r="C49" s="16" t="str">
        <v>Data Scientist</v>
      </c>
      <c r="D49" t="s">
        <v>399</v>
      </c>
      <c r="E49" s="16" cm="1">
        <f t="array" ref="E49:F49">_xlfn.TEXTSPLIT(SUBSTITUTE(SUBSTITUTE(SUBSTITUTE(SUBSTITUTE(D49, "(Glassdoor est.)", ""), "(Employer est.)", ""), "$", ""), "K", "000"), "-") * 1</f>
        <v>75000</v>
      </c>
      <c r="F49" s="16">
        <v>131000</v>
      </c>
      <c r="G49" s="11" t="s">
        <v>460</v>
      </c>
      <c r="H49">
        <v>3.3</v>
      </c>
      <c r="I49" s="11" t="s">
        <v>461</v>
      </c>
      <c r="J49" s="17" t="str">
        <f t="shared" si="0"/>
        <v>Intellectual Ventures</v>
      </c>
      <c r="K49" t="s">
        <v>417</v>
      </c>
      <c r="L49" s="16" t="str">
        <f>IF(ISNUMBER(FIND(",", K49)), RIGHT(K49, 2), VLOOKUP(K49,lookup!$A$2:$B$7,2,FALSE))</f>
        <v>WA</v>
      </c>
      <c r="M49" t="s">
        <v>417</v>
      </c>
      <c r="N49" t="s">
        <v>263</v>
      </c>
      <c r="O49">
        <v>2000</v>
      </c>
      <c r="P49" t="s">
        <v>270</v>
      </c>
      <c r="Q49" t="s">
        <v>386</v>
      </c>
      <c r="R49" t="s">
        <v>387</v>
      </c>
      <c r="S49" t="s">
        <v>241</v>
      </c>
      <c r="T49">
        <v>-1</v>
      </c>
    </row>
    <row r="50" spans="1:20" ht="17" customHeight="1" x14ac:dyDescent="0.2">
      <c r="A50">
        <v>48</v>
      </c>
      <c r="B50" t="s">
        <v>243</v>
      </c>
      <c r="C50" s="16" t="str">
        <v>Data Scientist</v>
      </c>
      <c r="D50" t="s">
        <v>399</v>
      </c>
      <c r="E50" s="16" cm="1">
        <f t="array" ref="E50:F50">_xlfn.TEXTSPLIT(SUBSTITUTE(SUBSTITUTE(SUBSTITUTE(SUBSTITUTE(D50, "(Glassdoor est.)", ""), "(Employer est.)", ""), "$", ""), "K", "000"), "-") * 1</f>
        <v>75000</v>
      </c>
      <c r="F50" s="16">
        <v>131000</v>
      </c>
      <c r="G50" s="11" t="s">
        <v>462</v>
      </c>
      <c r="H50">
        <v>3.7</v>
      </c>
      <c r="I50" s="11" t="s">
        <v>463</v>
      </c>
      <c r="J50" s="17" t="str">
        <f t="shared" si="0"/>
        <v>GovTech</v>
      </c>
      <c r="K50" t="s">
        <v>360</v>
      </c>
      <c r="L50" s="16" t="str">
        <f>IF(ISNUMBER(FIND(",", K50)), RIGHT(K50, 2), VLOOKUP(K50,lookup!$A$2:$B$7,2,FALSE))</f>
        <v>CA</v>
      </c>
      <c r="M50" t="s">
        <v>464</v>
      </c>
      <c r="N50" t="s">
        <v>237</v>
      </c>
      <c r="O50">
        <v>2016</v>
      </c>
      <c r="P50" t="s">
        <v>315</v>
      </c>
      <c r="Q50" t="s">
        <v>335</v>
      </c>
      <c r="R50" t="s">
        <v>315</v>
      </c>
      <c r="S50" t="s">
        <v>241</v>
      </c>
      <c r="T50">
        <v>-1</v>
      </c>
    </row>
    <row r="51" spans="1:20" ht="17" customHeight="1" x14ac:dyDescent="0.2">
      <c r="A51">
        <v>49</v>
      </c>
      <c r="B51" t="s">
        <v>243</v>
      </c>
      <c r="C51" s="16" t="str">
        <v>Data Scientist</v>
      </c>
      <c r="D51" t="s">
        <v>399</v>
      </c>
      <c r="E51" s="16" cm="1">
        <f t="array" ref="E51:F51">_xlfn.TEXTSPLIT(SUBSTITUTE(SUBSTITUTE(SUBSTITUTE(SUBSTITUTE(D51, "(Glassdoor est.)", ""), "(Employer est.)", ""), "$", ""), "K", "000"), "-") * 1</f>
        <v>75000</v>
      </c>
      <c r="F51" s="16">
        <v>131000</v>
      </c>
      <c r="G51" s="11" t="s">
        <v>465</v>
      </c>
      <c r="H51">
        <v>4.3</v>
      </c>
      <c r="I51" s="11" t="s">
        <v>466</v>
      </c>
      <c r="J51" s="17" t="str">
        <f t="shared" si="0"/>
        <v>Quick Base</v>
      </c>
      <c r="K51" t="s">
        <v>281</v>
      </c>
      <c r="L51" s="16" t="str">
        <f>IF(ISNUMBER(FIND(",", K51)), RIGHT(K51, 2), VLOOKUP(K51,lookup!$A$2:$B$7,2,FALSE))</f>
        <v>MA</v>
      </c>
      <c r="M51" t="s">
        <v>281</v>
      </c>
      <c r="N51" t="s">
        <v>324</v>
      </c>
      <c r="O51">
        <v>1999</v>
      </c>
      <c r="P51" t="s">
        <v>270</v>
      </c>
      <c r="Q51" t="s">
        <v>301</v>
      </c>
      <c r="R51" t="s">
        <v>277</v>
      </c>
      <c r="S51" t="s">
        <v>241</v>
      </c>
      <c r="T51">
        <v>-1</v>
      </c>
    </row>
    <row r="52" spans="1:20" ht="17" customHeight="1" x14ac:dyDescent="0.2">
      <c r="A52">
        <v>50</v>
      </c>
      <c r="B52" t="s">
        <v>435</v>
      </c>
      <c r="C52" s="16" t="str">
        <v>Data Analyst</v>
      </c>
      <c r="D52" t="s">
        <v>399</v>
      </c>
      <c r="E52" s="16" cm="1">
        <f t="array" ref="E52:F52">_xlfn.TEXTSPLIT(SUBSTITUTE(SUBSTITUTE(SUBSTITUTE(SUBSTITUTE(D52, "(Glassdoor est.)", ""), "(Employer est.)", ""), "$", ""), "K", "000"), "-") * 1</f>
        <v>75000</v>
      </c>
      <c r="F52" s="16">
        <v>131000</v>
      </c>
      <c r="G52" s="11" t="s">
        <v>467</v>
      </c>
      <c r="H52">
        <v>4.8</v>
      </c>
      <c r="I52" s="11" t="s">
        <v>468</v>
      </c>
      <c r="J52" s="17" t="str">
        <f t="shared" si="0"/>
        <v>Giving Assistant</v>
      </c>
      <c r="K52" t="s">
        <v>360</v>
      </c>
      <c r="L52" s="16" t="str">
        <f>IF(ISNUMBER(FIND(",", K52)), RIGHT(K52, 2), VLOOKUP(K52,lookup!$A$2:$B$7,2,FALSE))</f>
        <v>CA</v>
      </c>
      <c r="M52" t="s">
        <v>360</v>
      </c>
      <c r="N52" t="s">
        <v>334</v>
      </c>
      <c r="O52">
        <v>2014</v>
      </c>
      <c r="P52" t="s">
        <v>270</v>
      </c>
      <c r="Q52" t="s">
        <v>271</v>
      </c>
      <c r="R52" t="s">
        <v>251</v>
      </c>
      <c r="S52" t="s">
        <v>377</v>
      </c>
      <c r="T52">
        <v>-1</v>
      </c>
    </row>
    <row r="53" spans="1:20" ht="17" customHeight="1" x14ac:dyDescent="0.2">
      <c r="A53">
        <v>51</v>
      </c>
      <c r="B53" t="s">
        <v>243</v>
      </c>
      <c r="C53" s="16" t="str">
        <v>Data Scientist</v>
      </c>
      <c r="D53" t="s">
        <v>399</v>
      </c>
      <c r="E53" s="16" cm="1">
        <f t="array" ref="E53:F53">_xlfn.TEXTSPLIT(SUBSTITUTE(SUBSTITUTE(SUBSTITUTE(SUBSTITUTE(D53, "(Glassdoor est.)", ""), "(Employer est.)", ""), "$", ""), "K", "000"), "-") * 1</f>
        <v>75000</v>
      </c>
      <c r="F53" s="16">
        <v>131000</v>
      </c>
      <c r="G53" s="11" t="s">
        <v>469</v>
      </c>
      <c r="H53">
        <v>3.7</v>
      </c>
      <c r="I53" s="11" t="s">
        <v>470</v>
      </c>
      <c r="J53" s="17" t="str">
        <f t="shared" si="0"/>
        <v>Takeda</v>
      </c>
      <c r="K53" t="s">
        <v>281</v>
      </c>
      <c r="L53" s="16" t="str">
        <f>IF(ISNUMBER(FIND(",", K53)), RIGHT(K53, 2), VLOOKUP(K53,lookup!$A$2:$B$7,2,FALSE))</f>
        <v>MA</v>
      </c>
      <c r="M53" t="s">
        <v>471</v>
      </c>
      <c r="N53" t="s">
        <v>283</v>
      </c>
      <c r="O53">
        <v>1781</v>
      </c>
      <c r="P53" t="s">
        <v>249</v>
      </c>
      <c r="Q53" t="s">
        <v>284</v>
      </c>
      <c r="R53" t="s">
        <v>284</v>
      </c>
      <c r="S53" t="s">
        <v>285</v>
      </c>
      <c r="T53" t="s">
        <v>472</v>
      </c>
    </row>
    <row r="54" spans="1:20" ht="17" customHeight="1" x14ac:dyDescent="0.2">
      <c r="A54">
        <v>52</v>
      </c>
      <c r="B54" t="s">
        <v>243</v>
      </c>
      <c r="C54" s="16" t="str">
        <v>Data Scientist</v>
      </c>
      <c r="D54" t="s">
        <v>399</v>
      </c>
      <c r="E54" s="16" cm="1">
        <f t="array" ref="E54:F54">_xlfn.TEXTSPLIT(SUBSTITUTE(SUBSTITUTE(SUBSTITUTE(SUBSTITUTE(D54, "(Glassdoor est.)", ""), "(Employer est.)", ""), "$", ""), "K", "000"), "-") * 1</f>
        <v>75000</v>
      </c>
      <c r="F54" s="16">
        <v>131000</v>
      </c>
      <c r="G54" s="11" t="s">
        <v>473</v>
      </c>
      <c r="H54">
        <v>4</v>
      </c>
      <c r="I54" s="11" t="s">
        <v>474</v>
      </c>
      <c r="J54" s="17" t="str">
        <f t="shared" si="0"/>
        <v>Netskope</v>
      </c>
      <c r="K54" t="s">
        <v>360</v>
      </c>
      <c r="L54" s="16" t="str">
        <f>IF(ISNUMBER(FIND(",", K54)), RIGHT(K54, 2), VLOOKUP(K54,lookup!$A$2:$B$7,2,FALSE))</f>
        <v>CA</v>
      </c>
      <c r="M54" t="s">
        <v>475</v>
      </c>
      <c r="N54" t="s">
        <v>263</v>
      </c>
      <c r="O54">
        <v>2012</v>
      </c>
      <c r="P54" t="s">
        <v>270</v>
      </c>
      <c r="Q54" t="s">
        <v>301</v>
      </c>
      <c r="R54" t="s">
        <v>277</v>
      </c>
      <c r="S54" t="s">
        <v>241</v>
      </c>
      <c r="T54" t="s">
        <v>476</v>
      </c>
    </row>
    <row r="55" spans="1:20" ht="17" customHeight="1" x14ac:dyDescent="0.2">
      <c r="A55">
        <v>53</v>
      </c>
      <c r="B55" t="s">
        <v>477</v>
      </c>
      <c r="C55" s="16" t="str">
        <v>Data Engineer</v>
      </c>
      <c r="D55" t="s">
        <v>399</v>
      </c>
      <c r="E55" s="16" cm="1">
        <f t="array" ref="E55:F55">_xlfn.TEXTSPLIT(SUBSTITUTE(SUBSTITUTE(SUBSTITUTE(SUBSTITUTE(D55, "(Glassdoor est.)", ""), "(Employer est.)", ""), "$", ""), "K", "000"), "-") * 1</f>
        <v>75000</v>
      </c>
      <c r="F55" s="16">
        <v>131000</v>
      </c>
      <c r="G55" s="11" t="s">
        <v>478</v>
      </c>
      <c r="H55">
        <v>4.8</v>
      </c>
      <c r="I55" s="11" t="s">
        <v>479</v>
      </c>
      <c r="J55" s="17" t="str">
        <f t="shared" si="0"/>
        <v>IT Concepts</v>
      </c>
      <c r="K55" t="s">
        <v>339</v>
      </c>
      <c r="L55" s="16" t="str">
        <f>IF(ISNUMBER(FIND(",", K55)), RIGHT(K55, 2), VLOOKUP(K55,lookup!$A$2:$B$7,2,FALSE))</f>
        <v>Other</v>
      </c>
      <c r="M55" t="s">
        <v>480</v>
      </c>
      <c r="N55" t="s">
        <v>269</v>
      </c>
      <c r="O55">
        <v>2003</v>
      </c>
      <c r="P55" t="s">
        <v>270</v>
      </c>
      <c r="Q55" t="s">
        <v>309</v>
      </c>
      <c r="R55" t="s">
        <v>277</v>
      </c>
      <c r="S55" t="s">
        <v>377</v>
      </c>
      <c r="T55">
        <v>-1</v>
      </c>
    </row>
    <row r="56" spans="1:20" ht="17" customHeight="1" x14ac:dyDescent="0.2">
      <c r="A56">
        <v>54</v>
      </c>
      <c r="B56" t="s">
        <v>481</v>
      </c>
      <c r="C56" s="16" t="str">
        <v>Data Analyst</v>
      </c>
      <c r="D56" t="s">
        <v>399</v>
      </c>
      <c r="E56" s="16" cm="1">
        <f t="array" ref="E56:F56">_xlfn.TEXTSPLIT(SUBSTITUTE(SUBSTITUTE(SUBSTITUTE(SUBSTITUTE(D56, "(Glassdoor est.)", ""), "(Employer est.)", ""), "$", ""), "K", "000"), "-") * 1</f>
        <v>75000</v>
      </c>
      <c r="F56" s="16">
        <v>131000</v>
      </c>
      <c r="G56" s="11" t="s">
        <v>482</v>
      </c>
      <c r="H56">
        <v>3.5</v>
      </c>
      <c r="I56" s="11" t="s">
        <v>483</v>
      </c>
      <c r="J56" s="17" t="str">
        <f t="shared" si="0"/>
        <v>iSeatz</v>
      </c>
      <c r="K56" t="s">
        <v>484</v>
      </c>
      <c r="L56" s="16" t="str">
        <f>IF(ISNUMBER(FIND(",", K56)), RIGHT(K56, 2), VLOOKUP(K56,lookup!$A$2:$B$7,2,FALSE))</f>
        <v>LA</v>
      </c>
      <c r="M56" t="s">
        <v>484</v>
      </c>
      <c r="N56" t="s">
        <v>269</v>
      </c>
      <c r="O56">
        <v>1999</v>
      </c>
      <c r="P56" t="s">
        <v>270</v>
      </c>
      <c r="Q56" t="s">
        <v>301</v>
      </c>
      <c r="R56" t="s">
        <v>277</v>
      </c>
      <c r="S56" t="s">
        <v>241</v>
      </c>
      <c r="T56">
        <v>-1</v>
      </c>
    </row>
    <row r="57" spans="1:20" ht="17" customHeight="1" x14ac:dyDescent="0.2">
      <c r="A57">
        <v>55</v>
      </c>
      <c r="B57" t="s">
        <v>485</v>
      </c>
      <c r="C57" s="16" t="str">
        <v>Other</v>
      </c>
      <c r="D57" t="s">
        <v>399</v>
      </c>
      <c r="E57" s="16" cm="1">
        <f t="array" ref="E57:F57">_xlfn.TEXTSPLIT(SUBSTITUTE(SUBSTITUTE(SUBSTITUTE(SUBSTITUTE(D57, "(Glassdoor est.)", ""), "(Employer est.)", ""), "$", ""), "K", "000"), "-") * 1</f>
        <v>75000</v>
      </c>
      <c r="F57" s="16">
        <v>131000</v>
      </c>
      <c r="G57" s="11" t="s">
        <v>486</v>
      </c>
      <c r="H57">
        <v>3.7</v>
      </c>
      <c r="I57" s="11" t="s">
        <v>487</v>
      </c>
      <c r="J57" s="17" t="str">
        <f t="shared" si="0"/>
        <v>Summa Health System</v>
      </c>
      <c r="K57" t="s">
        <v>488</v>
      </c>
      <c r="L57" s="16" t="str">
        <f>IF(ISNUMBER(FIND(",", K57)), RIGHT(K57, 2), VLOOKUP(K57,lookup!$A$2:$B$7,2,FALSE))</f>
        <v>OH</v>
      </c>
      <c r="M57" t="s">
        <v>488</v>
      </c>
      <c r="N57" t="s">
        <v>248</v>
      </c>
      <c r="O57">
        <v>1926</v>
      </c>
      <c r="P57" t="s">
        <v>238</v>
      </c>
      <c r="Q57" t="s">
        <v>356</v>
      </c>
      <c r="R57" t="s">
        <v>357</v>
      </c>
      <c r="S57" t="s">
        <v>258</v>
      </c>
      <c r="T57">
        <v>-1</v>
      </c>
    </row>
    <row r="58" spans="1:20" ht="17" customHeight="1" x14ac:dyDescent="0.2">
      <c r="A58">
        <v>56</v>
      </c>
      <c r="B58" t="s">
        <v>457</v>
      </c>
      <c r="C58" s="16" t="str">
        <v>Data Scientist</v>
      </c>
      <c r="D58" t="s">
        <v>399</v>
      </c>
      <c r="E58" s="16" cm="1">
        <f t="array" ref="E58:F58">_xlfn.TEXTSPLIT(SUBSTITUTE(SUBSTITUTE(SUBSTITUTE(SUBSTITUTE(D58, "(Glassdoor est.)", ""), "(Employer est.)", ""), "$", ""), "K", "000"), "-") * 1</f>
        <v>75000</v>
      </c>
      <c r="F58" s="16">
        <v>131000</v>
      </c>
      <c r="G58" s="11" t="s">
        <v>489</v>
      </c>
      <c r="H58">
        <v>3.5</v>
      </c>
      <c r="I58" s="11" t="s">
        <v>490</v>
      </c>
      <c r="J58" s="17" t="str">
        <f t="shared" si="0"/>
        <v>Benson Hill</v>
      </c>
      <c r="K58" t="s">
        <v>308</v>
      </c>
      <c r="L58" s="16" t="str">
        <f>IF(ISNUMBER(FIND(",", K58)), RIGHT(K58, 2), VLOOKUP(K58,lookup!$A$2:$B$7,2,FALSE))</f>
        <v>MO</v>
      </c>
      <c r="M58" t="s">
        <v>308</v>
      </c>
      <c r="N58" t="s">
        <v>324</v>
      </c>
      <c r="O58">
        <v>2012</v>
      </c>
      <c r="P58" t="s">
        <v>270</v>
      </c>
      <c r="Q58" t="s">
        <v>284</v>
      </c>
      <c r="R58" t="s">
        <v>284</v>
      </c>
      <c r="S58" t="s">
        <v>429</v>
      </c>
      <c r="T58">
        <v>-1</v>
      </c>
    </row>
    <row r="59" spans="1:20" ht="17" customHeight="1" x14ac:dyDescent="0.2">
      <c r="A59">
        <v>57</v>
      </c>
      <c r="B59" t="s">
        <v>491</v>
      </c>
      <c r="C59" s="16" t="str">
        <v>Data Scientist</v>
      </c>
      <c r="D59" t="s">
        <v>399</v>
      </c>
      <c r="E59" s="16" cm="1">
        <f t="array" ref="E59:F59">_xlfn.TEXTSPLIT(SUBSTITUTE(SUBSTITUTE(SUBSTITUTE(SUBSTITUTE(D59, "(Glassdoor est.)", ""), "(Employer est.)", ""), "$", ""), "K", "000"), "-") * 1</f>
        <v>75000</v>
      </c>
      <c r="F59" s="16">
        <v>131000</v>
      </c>
      <c r="G59" s="11" t="s">
        <v>492</v>
      </c>
      <c r="H59">
        <v>4.0999999999999996</v>
      </c>
      <c r="I59" s="11" t="s">
        <v>493</v>
      </c>
      <c r="J59" s="17" t="str">
        <f t="shared" si="0"/>
        <v>Twitter</v>
      </c>
      <c r="K59" t="s">
        <v>360</v>
      </c>
      <c r="L59" s="16" t="str">
        <f>IF(ISNUMBER(FIND(",", K59)), RIGHT(K59, 2), VLOOKUP(K59,lookup!$A$2:$B$7,2,FALSE))</f>
        <v>CA</v>
      </c>
      <c r="M59" t="s">
        <v>360</v>
      </c>
      <c r="N59" t="s">
        <v>237</v>
      </c>
      <c r="O59">
        <v>2006</v>
      </c>
      <c r="P59" t="s">
        <v>249</v>
      </c>
      <c r="Q59" t="s">
        <v>340</v>
      </c>
      <c r="R59" t="s">
        <v>277</v>
      </c>
      <c r="S59" t="s">
        <v>296</v>
      </c>
      <c r="T59" t="s">
        <v>494</v>
      </c>
    </row>
    <row r="60" spans="1:20" ht="17" customHeight="1" x14ac:dyDescent="0.2">
      <c r="A60">
        <v>58</v>
      </c>
      <c r="B60" t="s">
        <v>243</v>
      </c>
      <c r="C60" s="16" t="str">
        <v>Data Scientist</v>
      </c>
      <c r="D60" t="s">
        <v>399</v>
      </c>
      <c r="E60" s="16" cm="1">
        <f t="array" ref="E60:F60">_xlfn.TEXTSPLIT(SUBSTITUTE(SUBSTITUTE(SUBSTITUTE(SUBSTITUTE(D60, "(Glassdoor est.)", ""), "(Employer est.)", ""), "$", ""), "K", "000"), "-") * 1</f>
        <v>75000</v>
      </c>
      <c r="F60" s="16">
        <v>131000</v>
      </c>
      <c r="G60" s="11" t="s">
        <v>495</v>
      </c>
      <c r="H60">
        <v>3.2</v>
      </c>
      <c r="I60" s="11" t="s">
        <v>496</v>
      </c>
      <c r="J60" s="17" t="str">
        <f t="shared" si="0"/>
        <v>Postmates - Corporate HQ</v>
      </c>
      <c r="K60" t="s">
        <v>360</v>
      </c>
      <c r="L60" s="16" t="str">
        <f>IF(ISNUMBER(FIND(",", K60)), RIGHT(K60, 2), VLOOKUP(K60,lookup!$A$2:$B$7,2,FALSE))</f>
        <v>CA</v>
      </c>
      <c r="M60" t="s">
        <v>360</v>
      </c>
      <c r="N60" t="s">
        <v>237</v>
      </c>
      <c r="O60">
        <v>2011</v>
      </c>
      <c r="P60" t="s">
        <v>270</v>
      </c>
      <c r="Q60" t="s">
        <v>497</v>
      </c>
      <c r="R60" t="s">
        <v>498</v>
      </c>
      <c r="S60" t="s">
        <v>241</v>
      </c>
      <c r="T60" t="s">
        <v>499</v>
      </c>
    </row>
    <row r="61" spans="1:20" ht="17" customHeight="1" x14ac:dyDescent="0.2">
      <c r="A61">
        <v>59</v>
      </c>
      <c r="B61" t="s">
        <v>500</v>
      </c>
      <c r="C61" s="16" t="str">
        <v>Data Scientist</v>
      </c>
      <c r="D61" t="s">
        <v>399</v>
      </c>
      <c r="E61" s="16" cm="1">
        <f t="array" ref="E61:F61">_xlfn.TEXTSPLIT(SUBSTITUTE(SUBSTITUTE(SUBSTITUTE(SUBSTITUTE(D61, "(Glassdoor est.)", ""), "(Employer est.)", ""), "$", ""), "K", "000"), "-") * 1</f>
        <v>75000</v>
      </c>
      <c r="F61" s="16">
        <v>131000</v>
      </c>
      <c r="G61" s="11" t="s">
        <v>501</v>
      </c>
      <c r="H61">
        <v>4.5</v>
      </c>
      <c r="I61" s="11" t="s">
        <v>502</v>
      </c>
      <c r="J61" s="17" t="str">
        <f t="shared" si="0"/>
        <v>Envision LLC</v>
      </c>
      <c r="K61" t="s">
        <v>308</v>
      </c>
      <c r="L61" s="16" t="str">
        <f>IF(ISNUMBER(FIND(",", K61)), RIGHT(K61, 2), VLOOKUP(K61,lookup!$A$2:$B$7,2,FALSE))</f>
        <v>MO</v>
      </c>
      <c r="M61" t="s">
        <v>308</v>
      </c>
      <c r="N61" t="s">
        <v>324</v>
      </c>
      <c r="O61">
        <v>1994</v>
      </c>
      <c r="P61" t="s">
        <v>270</v>
      </c>
      <c r="Q61" t="s">
        <v>503</v>
      </c>
      <c r="R61" t="s">
        <v>251</v>
      </c>
      <c r="S61" t="s">
        <v>381</v>
      </c>
      <c r="T61">
        <v>-1</v>
      </c>
    </row>
    <row r="62" spans="1:20" ht="17" customHeight="1" x14ac:dyDescent="0.2">
      <c r="A62">
        <v>60</v>
      </c>
      <c r="B62" t="s">
        <v>435</v>
      </c>
      <c r="C62" s="16" t="str">
        <v>Data Analyst</v>
      </c>
      <c r="D62" t="s">
        <v>399</v>
      </c>
      <c r="E62" s="16" cm="1">
        <f t="array" ref="E62:F62">_xlfn.TEXTSPLIT(SUBSTITUTE(SUBSTITUTE(SUBSTITUTE(SUBSTITUTE(D62, "(Glassdoor est.)", ""), "(Employer est.)", ""), "$", ""), "K", "000"), "-") * 1</f>
        <v>75000</v>
      </c>
      <c r="F62" s="16">
        <v>131000</v>
      </c>
      <c r="G62" s="11" t="s">
        <v>504</v>
      </c>
      <c r="H62">
        <v>3.8</v>
      </c>
      <c r="I62" s="11" t="s">
        <v>505</v>
      </c>
      <c r="J62" s="17" t="str">
        <f t="shared" si="0"/>
        <v>Swiss Re</v>
      </c>
      <c r="K62" t="s">
        <v>506</v>
      </c>
      <c r="L62" s="16" t="str">
        <f>IF(ISNUMBER(FIND(",", K62)), RIGHT(K62, 2), VLOOKUP(K62,lookup!$A$2:$B$7,2,FALSE))</f>
        <v>IN</v>
      </c>
      <c r="M62" t="s">
        <v>507</v>
      </c>
      <c r="N62" t="s">
        <v>283</v>
      </c>
      <c r="O62">
        <v>1863</v>
      </c>
      <c r="P62" t="s">
        <v>249</v>
      </c>
      <c r="Q62" t="s">
        <v>508</v>
      </c>
      <c r="R62" t="s">
        <v>240</v>
      </c>
      <c r="S62" t="s">
        <v>285</v>
      </c>
      <c r="T62" t="s">
        <v>509</v>
      </c>
    </row>
    <row r="63" spans="1:20" ht="17" customHeight="1" x14ac:dyDescent="0.2">
      <c r="A63">
        <v>61</v>
      </c>
      <c r="B63" t="s">
        <v>438</v>
      </c>
      <c r="C63" s="16" t="str">
        <v>Machine Learning Engineer</v>
      </c>
      <c r="D63" t="s">
        <v>399</v>
      </c>
      <c r="E63" s="16" cm="1">
        <f t="array" ref="E63:F63">_xlfn.TEXTSPLIT(SUBSTITUTE(SUBSTITUTE(SUBSTITUTE(SUBSTITUTE(D63, "(Glassdoor est.)", ""), "(Employer est.)", ""), "$", ""), "K", "000"), "-") * 1</f>
        <v>75000</v>
      </c>
      <c r="F63" s="16">
        <v>131000</v>
      </c>
      <c r="G63" s="11" t="s">
        <v>510</v>
      </c>
      <c r="H63">
        <v>4.5</v>
      </c>
      <c r="I63" s="11" t="s">
        <v>511</v>
      </c>
      <c r="J63" s="17" t="str">
        <f t="shared" si="0"/>
        <v>Systems &amp; Technology Research</v>
      </c>
      <c r="K63" t="s">
        <v>512</v>
      </c>
      <c r="L63" s="16" t="str">
        <f>IF(ISNUMBER(FIND(",", K63)), RIGHT(K63, 2), VLOOKUP(K63,lookup!$A$2:$B$7,2,FALSE))</f>
        <v>MA</v>
      </c>
      <c r="M63" t="s">
        <v>512</v>
      </c>
      <c r="N63" t="s">
        <v>324</v>
      </c>
      <c r="O63">
        <v>2010</v>
      </c>
      <c r="P63" t="s">
        <v>270</v>
      </c>
      <c r="Q63" t="s">
        <v>392</v>
      </c>
      <c r="R63" t="s">
        <v>392</v>
      </c>
      <c r="S63" t="s">
        <v>258</v>
      </c>
      <c r="T63">
        <v>-1</v>
      </c>
    </row>
    <row r="64" spans="1:20" ht="17" customHeight="1" x14ac:dyDescent="0.2">
      <c r="A64">
        <v>62</v>
      </c>
      <c r="B64" t="s">
        <v>243</v>
      </c>
      <c r="C64" s="16" t="str">
        <v>Data Scientist</v>
      </c>
      <c r="D64" t="s">
        <v>513</v>
      </c>
      <c r="E64" s="16" cm="1">
        <f t="array" ref="E64:F64">_xlfn.TEXTSPLIT(SUBSTITUTE(SUBSTITUTE(SUBSTITUTE(SUBSTITUTE(D64, "(Glassdoor est.)", ""), "(Employer est.)", ""), "$", ""), "K", "000"), "-") * 1</f>
        <v>79000</v>
      </c>
      <c r="F64" s="16">
        <v>131000</v>
      </c>
      <c r="G64" s="11" t="s">
        <v>286</v>
      </c>
      <c r="H64">
        <v>3.5</v>
      </c>
      <c r="I64" s="11" t="s">
        <v>287</v>
      </c>
      <c r="J64" s="17" t="str">
        <f t="shared" si="0"/>
        <v>iRobot</v>
      </c>
      <c r="K64" t="s">
        <v>288</v>
      </c>
      <c r="L64" s="16" t="str">
        <f>IF(ISNUMBER(FIND(",", K64)), RIGHT(K64, 2), VLOOKUP(K64,lookup!$A$2:$B$7,2,FALSE))</f>
        <v>MA</v>
      </c>
      <c r="M64" t="s">
        <v>288</v>
      </c>
      <c r="N64" t="s">
        <v>237</v>
      </c>
      <c r="O64">
        <v>1990</v>
      </c>
      <c r="P64" t="s">
        <v>249</v>
      </c>
      <c r="Q64" t="s">
        <v>289</v>
      </c>
      <c r="R64" t="s">
        <v>290</v>
      </c>
      <c r="S64" t="s">
        <v>252</v>
      </c>
      <c r="T64">
        <v>-1</v>
      </c>
    </row>
    <row r="65" spans="1:20" ht="17" customHeight="1" x14ac:dyDescent="0.2">
      <c r="A65">
        <v>63</v>
      </c>
      <c r="B65" t="s">
        <v>243</v>
      </c>
      <c r="C65" s="16" t="str">
        <v>Data Scientist</v>
      </c>
      <c r="D65" t="s">
        <v>513</v>
      </c>
      <c r="E65" s="16" cm="1">
        <f t="array" ref="E65:F65">_xlfn.TEXTSPLIT(SUBSTITUTE(SUBSTITUTE(SUBSTITUTE(SUBSTITUTE(D65, "(Glassdoor est.)", ""), "(Employer est.)", ""), "$", ""), "K", "000"), "-") * 1</f>
        <v>79000</v>
      </c>
      <c r="F65" s="16">
        <v>131000</v>
      </c>
      <c r="G65" s="11" t="s">
        <v>273</v>
      </c>
      <c r="H65">
        <v>4.2</v>
      </c>
      <c r="I65" s="11" t="s">
        <v>274</v>
      </c>
      <c r="J65" s="17" t="str">
        <f t="shared" si="0"/>
        <v>HG Insights</v>
      </c>
      <c r="K65" t="s">
        <v>275</v>
      </c>
      <c r="L65" s="16" t="str">
        <f>IF(ISNUMBER(FIND(",", K65)), RIGHT(K65, 2), VLOOKUP(K65,lookup!$A$2:$B$7,2,FALSE))</f>
        <v>CA</v>
      </c>
      <c r="M65" t="s">
        <v>275</v>
      </c>
      <c r="N65" t="s">
        <v>269</v>
      </c>
      <c r="O65">
        <v>2010</v>
      </c>
      <c r="P65" t="s">
        <v>270</v>
      </c>
      <c r="Q65" t="s">
        <v>276</v>
      </c>
      <c r="R65" t="s">
        <v>277</v>
      </c>
      <c r="S65" t="s">
        <v>241</v>
      </c>
      <c r="T65">
        <v>-1</v>
      </c>
    </row>
    <row r="66" spans="1:20" ht="17" customHeight="1" x14ac:dyDescent="0.2">
      <c r="A66">
        <v>64</v>
      </c>
      <c r="B66" t="s">
        <v>514</v>
      </c>
      <c r="C66" s="16" t="str">
        <v>Data Analyst</v>
      </c>
      <c r="D66" t="s">
        <v>513</v>
      </c>
      <c r="E66" s="16" cm="1">
        <f t="array" ref="E66:F66">_xlfn.TEXTSPLIT(SUBSTITUTE(SUBSTITUTE(SUBSTITUTE(SUBSTITUTE(D66, "(Glassdoor est.)", ""), "(Employer est.)", ""), "$", ""), "K", "000"), "-") * 1</f>
        <v>79000</v>
      </c>
      <c r="F66" s="16">
        <v>131000</v>
      </c>
      <c r="G66" s="11" t="s">
        <v>515</v>
      </c>
      <c r="H66">
        <v>3.8</v>
      </c>
      <c r="I66" s="11" t="s">
        <v>516</v>
      </c>
      <c r="J66" s="17" t="str">
        <f t="shared" si="0"/>
        <v>Dermalogica</v>
      </c>
      <c r="K66" t="s">
        <v>517</v>
      </c>
      <c r="L66" s="16" t="str">
        <f>IF(ISNUMBER(FIND(",", K66)), RIGHT(K66, 2), VLOOKUP(K66,lookup!$A$2:$B$7,2,FALSE))</f>
        <v>CA</v>
      </c>
      <c r="M66" t="s">
        <v>517</v>
      </c>
      <c r="N66" t="s">
        <v>324</v>
      </c>
      <c r="O66">
        <v>1986</v>
      </c>
      <c r="P66" t="s">
        <v>518</v>
      </c>
      <c r="Q66" t="s">
        <v>519</v>
      </c>
      <c r="R66" t="s">
        <v>265</v>
      </c>
      <c r="S66" t="s">
        <v>258</v>
      </c>
      <c r="T66" t="s">
        <v>520</v>
      </c>
    </row>
    <row r="67" spans="1:20" ht="17" customHeight="1" x14ac:dyDescent="0.2">
      <c r="A67">
        <v>65</v>
      </c>
      <c r="B67" t="s">
        <v>406</v>
      </c>
      <c r="C67" s="16" t="str">
        <v>Data Engineer</v>
      </c>
      <c r="D67" t="s">
        <v>513</v>
      </c>
      <c r="E67" s="16" cm="1">
        <f t="array" ref="E67:F67">_xlfn.TEXTSPLIT(SUBSTITUTE(SUBSTITUTE(SUBSTITUTE(SUBSTITUTE(D67, "(Glassdoor est.)", ""), "(Employer est.)", ""), "$", ""), "K", "000"), "-") * 1</f>
        <v>79000</v>
      </c>
      <c r="F67" s="16">
        <v>131000</v>
      </c>
      <c r="G67" s="11" t="s">
        <v>521</v>
      </c>
      <c r="H67">
        <v>3.7</v>
      </c>
      <c r="I67" s="11" t="s">
        <v>522</v>
      </c>
      <c r="J67" s="17" t="str">
        <f t="shared" ref="J67:J130" si="1">LEFT(I67,LEN(I67)-4)</f>
        <v>Bayview Asset Management</v>
      </c>
      <c r="K67" t="s">
        <v>523</v>
      </c>
      <c r="L67" s="16" t="str">
        <f>IF(ISNUMBER(FIND(",", K67)), RIGHT(K67, 2), VLOOKUP(K67,lookup!$A$2:$B$7,2,FALSE))</f>
        <v>FL</v>
      </c>
      <c r="M67" t="s">
        <v>523</v>
      </c>
      <c r="N67" t="s">
        <v>237</v>
      </c>
      <c r="O67">
        <v>1995</v>
      </c>
      <c r="P67" t="s">
        <v>270</v>
      </c>
      <c r="Q67" t="s">
        <v>386</v>
      </c>
      <c r="R67" t="s">
        <v>387</v>
      </c>
      <c r="S67" t="s">
        <v>258</v>
      </c>
      <c r="T67">
        <v>-1</v>
      </c>
    </row>
    <row r="68" spans="1:20" ht="17" customHeight="1" x14ac:dyDescent="0.2">
      <c r="A68">
        <v>66</v>
      </c>
      <c r="B68" t="s">
        <v>243</v>
      </c>
      <c r="C68" s="16" t="str">
        <v>Data Scientist</v>
      </c>
      <c r="D68" t="s">
        <v>513</v>
      </c>
      <c r="E68" s="16" cm="1">
        <f t="array" ref="E68:F68">_xlfn.TEXTSPLIT(SUBSTITUTE(SUBSTITUTE(SUBSTITUTE(SUBSTITUTE(D68, "(Glassdoor est.)", ""), "(Employer est.)", ""), "$", ""), "K", "000"), "-") * 1</f>
        <v>79000</v>
      </c>
      <c r="F68" s="16">
        <v>131000</v>
      </c>
      <c r="G68" s="11" t="s">
        <v>524</v>
      </c>
      <c r="H68">
        <v>3.7</v>
      </c>
      <c r="I68" s="11" t="s">
        <v>525</v>
      </c>
      <c r="J68" s="17" t="str">
        <f t="shared" si="1"/>
        <v>Via Transportation</v>
      </c>
      <c r="K68" t="s">
        <v>236</v>
      </c>
      <c r="L68" s="16" t="str">
        <f>IF(ISNUMBER(FIND(",", K68)), RIGHT(K68, 2), VLOOKUP(K68,lookup!$A$2:$B$7,2,FALSE))</f>
        <v>NY</v>
      </c>
      <c r="M68" t="s">
        <v>236</v>
      </c>
      <c r="N68" t="s">
        <v>263</v>
      </c>
      <c r="O68">
        <v>2012</v>
      </c>
      <c r="P68" t="s">
        <v>270</v>
      </c>
      <c r="Q68" t="s">
        <v>340</v>
      </c>
      <c r="R68" t="s">
        <v>277</v>
      </c>
      <c r="S68" t="s">
        <v>241</v>
      </c>
      <c r="T68">
        <v>-1</v>
      </c>
    </row>
    <row r="69" spans="1:20" ht="17" customHeight="1" x14ac:dyDescent="0.2">
      <c r="A69">
        <v>67</v>
      </c>
      <c r="B69" t="s">
        <v>243</v>
      </c>
      <c r="C69" s="16" t="str">
        <v>Data Scientist</v>
      </c>
      <c r="D69" t="s">
        <v>513</v>
      </c>
      <c r="E69" s="16" cm="1">
        <f t="array" ref="E69:F69">_xlfn.TEXTSPLIT(SUBSTITUTE(SUBSTITUTE(SUBSTITUTE(SUBSTITUTE(D69, "(Glassdoor est.)", ""), "(Employer est.)", ""), "$", ""), "K", "000"), "-") * 1</f>
        <v>79000</v>
      </c>
      <c r="F69" s="16">
        <v>131000</v>
      </c>
      <c r="G69" s="11" t="s">
        <v>526</v>
      </c>
      <c r="H69">
        <v>4</v>
      </c>
      <c r="I69" s="11" t="s">
        <v>527</v>
      </c>
      <c r="J69" s="17" t="str">
        <f t="shared" si="1"/>
        <v>Grid Dynamics</v>
      </c>
      <c r="K69" t="s">
        <v>475</v>
      </c>
      <c r="L69" s="16" t="str">
        <f>IF(ISNUMBER(FIND(",", K69)), RIGHT(K69, 2), VLOOKUP(K69,lookup!$A$2:$B$7,2,FALSE))</f>
        <v>CA</v>
      </c>
      <c r="M69" t="s">
        <v>528</v>
      </c>
      <c r="N69" t="s">
        <v>237</v>
      </c>
      <c r="O69">
        <v>2006</v>
      </c>
      <c r="P69" t="s">
        <v>270</v>
      </c>
      <c r="Q69" t="s">
        <v>301</v>
      </c>
      <c r="R69" t="s">
        <v>277</v>
      </c>
      <c r="S69" t="s">
        <v>411</v>
      </c>
      <c r="T69" t="s">
        <v>529</v>
      </c>
    </row>
    <row r="70" spans="1:20" ht="17" customHeight="1" x14ac:dyDescent="0.2">
      <c r="A70">
        <v>68</v>
      </c>
      <c r="B70" t="s">
        <v>530</v>
      </c>
      <c r="C70" s="16" t="str">
        <v>Other</v>
      </c>
      <c r="D70" t="s">
        <v>513</v>
      </c>
      <c r="E70" s="16" cm="1">
        <f t="array" ref="E70:F70">_xlfn.TEXTSPLIT(SUBSTITUTE(SUBSTITUTE(SUBSTITUTE(SUBSTITUTE(D70, "(Glassdoor est.)", ""), "(Employer est.)", ""), "$", ""), "K", "000"), "-") * 1</f>
        <v>79000</v>
      </c>
      <c r="F70" s="16">
        <v>131000</v>
      </c>
      <c r="G70" s="11" t="s">
        <v>531</v>
      </c>
      <c r="H70">
        <v>3.3</v>
      </c>
      <c r="I70" s="11" t="s">
        <v>532</v>
      </c>
      <c r="J70" s="17" t="str">
        <f t="shared" si="1"/>
        <v>Tempus Labs</v>
      </c>
      <c r="K70" t="s">
        <v>300</v>
      </c>
      <c r="L70" s="16" t="str">
        <f>IF(ISNUMBER(FIND(",", K70)), RIGHT(K70, 2), VLOOKUP(K70,lookup!$A$2:$B$7,2,FALSE))</f>
        <v>IL</v>
      </c>
      <c r="M70" t="s">
        <v>300</v>
      </c>
      <c r="N70" t="s">
        <v>263</v>
      </c>
      <c r="O70">
        <v>2015</v>
      </c>
      <c r="P70" t="s">
        <v>270</v>
      </c>
      <c r="Q70" t="s">
        <v>284</v>
      </c>
      <c r="R70" t="s">
        <v>284</v>
      </c>
      <c r="S70" t="s">
        <v>241</v>
      </c>
      <c r="T70">
        <v>-1</v>
      </c>
    </row>
    <row r="71" spans="1:20" ht="17" customHeight="1" x14ac:dyDescent="0.2">
      <c r="A71">
        <v>69</v>
      </c>
      <c r="B71" t="s">
        <v>533</v>
      </c>
      <c r="C71" s="16" t="str">
        <v>Data Scientist</v>
      </c>
      <c r="D71" t="s">
        <v>513</v>
      </c>
      <c r="E71" s="16" cm="1">
        <f t="array" ref="E71:F71">_xlfn.TEXTSPLIT(SUBSTITUTE(SUBSTITUTE(SUBSTITUTE(SUBSTITUTE(D71, "(Glassdoor est.)", ""), "(Employer est.)", ""), "$", ""), "K", "000"), "-") * 1</f>
        <v>79000</v>
      </c>
      <c r="F71" s="16">
        <v>131000</v>
      </c>
      <c r="G71" s="11" t="s">
        <v>534</v>
      </c>
      <c r="H71">
        <v>2.5</v>
      </c>
      <c r="I71" s="11" t="s">
        <v>535</v>
      </c>
      <c r="J71" s="17" t="str">
        <f t="shared" si="1"/>
        <v>CareDx</v>
      </c>
      <c r="K71" t="s">
        <v>536</v>
      </c>
      <c r="L71" s="16" t="str">
        <f>IF(ISNUMBER(FIND(",", K71)), RIGHT(K71, 2), VLOOKUP(K71,lookup!$A$2:$B$7,2,FALSE))</f>
        <v>CA</v>
      </c>
      <c r="M71" t="s">
        <v>536</v>
      </c>
      <c r="N71" t="s">
        <v>334</v>
      </c>
      <c r="O71">
        <v>-1</v>
      </c>
      <c r="P71" t="s">
        <v>270</v>
      </c>
      <c r="Q71" t="s">
        <v>284</v>
      </c>
      <c r="R71" t="s">
        <v>284</v>
      </c>
      <c r="S71" t="s">
        <v>241</v>
      </c>
      <c r="T71" t="s">
        <v>537</v>
      </c>
    </row>
    <row r="72" spans="1:20" ht="17" customHeight="1" x14ac:dyDescent="0.2">
      <c r="A72">
        <v>70</v>
      </c>
      <c r="B72" t="s">
        <v>538</v>
      </c>
      <c r="C72" s="16" t="str">
        <v>Data Engineer</v>
      </c>
      <c r="D72" t="s">
        <v>513</v>
      </c>
      <c r="E72" s="16" cm="1">
        <f t="array" ref="E72:F72">_xlfn.TEXTSPLIT(SUBSTITUTE(SUBSTITUTE(SUBSTITUTE(SUBSTITUTE(D72, "(Glassdoor est.)", ""), "(Employer est.)", ""), "$", ""), "K", "000"), "-") * 1</f>
        <v>79000</v>
      </c>
      <c r="F72" s="16">
        <v>131000</v>
      </c>
      <c r="G72" s="11" t="s">
        <v>539</v>
      </c>
      <c r="H72">
        <v>4.2</v>
      </c>
      <c r="I72" s="11" t="s">
        <v>540</v>
      </c>
      <c r="J72" s="17" t="str">
        <f t="shared" si="1"/>
        <v>IZEA</v>
      </c>
      <c r="K72" t="s">
        <v>541</v>
      </c>
      <c r="L72" s="16" t="str">
        <f>IF(ISNUMBER(FIND(",", K72)), RIGHT(K72, 2), VLOOKUP(K72,lookup!$A$2:$B$7,2,FALSE))</f>
        <v>FL</v>
      </c>
      <c r="M72" t="s">
        <v>541</v>
      </c>
      <c r="N72" t="s">
        <v>269</v>
      </c>
      <c r="O72">
        <v>2006</v>
      </c>
      <c r="P72" t="s">
        <v>249</v>
      </c>
      <c r="Q72" t="s">
        <v>271</v>
      </c>
      <c r="R72" t="s">
        <v>251</v>
      </c>
      <c r="S72" t="s">
        <v>381</v>
      </c>
      <c r="T72" t="s">
        <v>542</v>
      </c>
    </row>
    <row r="73" spans="1:20" ht="17" customHeight="1" x14ac:dyDescent="0.2">
      <c r="A73">
        <v>71</v>
      </c>
      <c r="B73" t="s">
        <v>543</v>
      </c>
      <c r="C73" s="16" t="str">
        <v>Data Scientist</v>
      </c>
      <c r="D73" t="s">
        <v>513</v>
      </c>
      <c r="E73" s="16" cm="1">
        <f t="array" ref="E73:F73">_xlfn.TEXTSPLIT(SUBSTITUTE(SUBSTITUTE(SUBSTITUTE(SUBSTITUTE(D73, "(Glassdoor est.)", ""), "(Employer est.)", ""), "$", ""), "K", "000"), "-") * 1</f>
        <v>79000</v>
      </c>
      <c r="F73" s="16">
        <v>131000</v>
      </c>
      <c r="G73" s="11" t="s">
        <v>544</v>
      </c>
      <c r="H73">
        <v>3.3</v>
      </c>
      <c r="I73" s="11" t="s">
        <v>532</v>
      </c>
      <c r="J73" s="17" t="str">
        <f t="shared" si="1"/>
        <v>Tempus Labs</v>
      </c>
      <c r="K73" t="s">
        <v>545</v>
      </c>
      <c r="L73" s="16" t="str">
        <f>IF(ISNUMBER(FIND(",", K73)), RIGHT(K73, 2), VLOOKUP(K73,lookup!$A$2:$B$7,2,FALSE))</f>
        <v>CA</v>
      </c>
      <c r="M73" t="s">
        <v>300</v>
      </c>
      <c r="N73" t="s">
        <v>263</v>
      </c>
      <c r="O73">
        <v>2015</v>
      </c>
      <c r="P73" t="s">
        <v>270</v>
      </c>
      <c r="Q73" t="s">
        <v>284</v>
      </c>
      <c r="R73" t="s">
        <v>284</v>
      </c>
      <c r="S73" t="s">
        <v>241</v>
      </c>
      <c r="T73">
        <v>-1</v>
      </c>
    </row>
    <row r="74" spans="1:20" ht="17" customHeight="1" x14ac:dyDescent="0.2">
      <c r="A74">
        <v>72</v>
      </c>
      <c r="B74" t="s">
        <v>546</v>
      </c>
      <c r="C74" s="16" t="str">
        <v>Data Scientist</v>
      </c>
      <c r="D74" t="s">
        <v>513</v>
      </c>
      <c r="E74" s="16" cm="1">
        <f t="array" ref="E74:F74">_xlfn.TEXTSPLIT(SUBSTITUTE(SUBSTITUTE(SUBSTITUTE(SUBSTITUTE(D74, "(Glassdoor est.)", ""), "(Employer est.)", ""), "$", ""), "K", "000"), "-") * 1</f>
        <v>79000</v>
      </c>
      <c r="F74" s="16">
        <v>131000</v>
      </c>
      <c r="G74" s="11" t="s">
        <v>547</v>
      </c>
      <c r="H74">
        <v>4</v>
      </c>
      <c r="I74" s="11" t="s">
        <v>548</v>
      </c>
      <c r="J74" s="17" t="str">
        <f t="shared" si="1"/>
        <v>Autodesk</v>
      </c>
      <c r="K74" t="s">
        <v>360</v>
      </c>
      <c r="L74" s="16" t="str">
        <f>IF(ISNUMBER(FIND(",", K74)), RIGHT(K74, 2), VLOOKUP(K74,lookup!$A$2:$B$7,2,FALSE))</f>
        <v>CA</v>
      </c>
      <c r="M74" t="s">
        <v>549</v>
      </c>
      <c r="N74" t="s">
        <v>248</v>
      </c>
      <c r="O74">
        <v>1982</v>
      </c>
      <c r="P74" t="s">
        <v>249</v>
      </c>
      <c r="Q74" t="s">
        <v>276</v>
      </c>
      <c r="R74" t="s">
        <v>277</v>
      </c>
      <c r="S74" t="s">
        <v>296</v>
      </c>
      <c r="T74">
        <v>-1</v>
      </c>
    </row>
    <row r="75" spans="1:20" ht="17" customHeight="1" x14ac:dyDescent="0.2">
      <c r="A75">
        <v>73</v>
      </c>
      <c r="B75" t="s">
        <v>550</v>
      </c>
      <c r="C75" s="16" t="str">
        <v>Data Analyst</v>
      </c>
      <c r="D75" t="s">
        <v>513</v>
      </c>
      <c r="E75" s="16" cm="1">
        <f t="array" ref="E75:F75">_xlfn.TEXTSPLIT(SUBSTITUTE(SUBSTITUTE(SUBSTITUTE(SUBSTITUTE(D75, "(Glassdoor est.)", ""), "(Employer est.)", ""), "$", ""), "K", "000"), "-") * 1</f>
        <v>79000</v>
      </c>
      <c r="F75" s="16">
        <v>131000</v>
      </c>
      <c r="G75" s="11" t="s">
        <v>551</v>
      </c>
      <c r="H75">
        <v>3.7</v>
      </c>
      <c r="I75" s="11" t="s">
        <v>552</v>
      </c>
      <c r="J75" s="17" t="str">
        <f t="shared" si="1"/>
        <v>Caterpillar</v>
      </c>
      <c r="K75" t="s">
        <v>553</v>
      </c>
      <c r="L75" s="16" t="str">
        <f>IF(ISNUMBER(FIND(",", K75)), RIGHT(K75, 2), VLOOKUP(K75,lookup!$A$2:$B$7,2,FALSE))</f>
        <v>IL</v>
      </c>
      <c r="M75" t="s">
        <v>554</v>
      </c>
      <c r="N75" t="s">
        <v>283</v>
      </c>
      <c r="O75">
        <v>1925</v>
      </c>
      <c r="P75" t="s">
        <v>249</v>
      </c>
      <c r="Q75" t="s">
        <v>555</v>
      </c>
      <c r="R75" t="s">
        <v>265</v>
      </c>
      <c r="S75" t="s">
        <v>285</v>
      </c>
      <c r="T75" t="s">
        <v>556</v>
      </c>
    </row>
    <row r="76" spans="1:20" ht="17" customHeight="1" x14ac:dyDescent="0.2">
      <c r="A76">
        <v>74</v>
      </c>
      <c r="B76" t="s">
        <v>557</v>
      </c>
      <c r="C76" s="16" t="str">
        <v>Other</v>
      </c>
      <c r="D76" t="s">
        <v>513</v>
      </c>
      <c r="E76" s="16" cm="1">
        <f t="array" ref="E76:F76">_xlfn.TEXTSPLIT(SUBSTITUTE(SUBSTITUTE(SUBSTITUTE(SUBSTITUTE(D76, "(Glassdoor est.)", ""), "(Employer est.)", ""), "$", ""), "K", "000"), "-") * 1</f>
        <v>79000</v>
      </c>
      <c r="F76" s="16">
        <v>131000</v>
      </c>
      <c r="G76" s="11" t="s">
        <v>558</v>
      </c>
      <c r="H76">
        <v>4.9000000000000004</v>
      </c>
      <c r="I76" s="11" t="s">
        <v>559</v>
      </c>
      <c r="J76" s="17" t="str">
        <f t="shared" si="1"/>
        <v>New England Biolabs</v>
      </c>
      <c r="K76" t="s">
        <v>560</v>
      </c>
      <c r="L76" s="16" t="str">
        <f>IF(ISNUMBER(FIND(",", K76)), RIGHT(K76, 2), VLOOKUP(K76,lookup!$A$2:$B$7,2,FALSE))</f>
        <v>MA</v>
      </c>
      <c r="M76" t="s">
        <v>560</v>
      </c>
      <c r="N76" t="s">
        <v>324</v>
      </c>
      <c r="O76">
        <v>1974</v>
      </c>
      <c r="P76" t="s">
        <v>270</v>
      </c>
      <c r="Q76" t="s">
        <v>284</v>
      </c>
      <c r="R76" t="s">
        <v>284</v>
      </c>
      <c r="S76" t="s">
        <v>241</v>
      </c>
      <c r="T76" t="s">
        <v>561</v>
      </c>
    </row>
    <row r="77" spans="1:20" ht="17" customHeight="1" x14ac:dyDescent="0.2">
      <c r="A77">
        <v>75</v>
      </c>
      <c r="B77" t="s">
        <v>435</v>
      </c>
      <c r="C77" s="16" t="str">
        <v>Data Analyst</v>
      </c>
      <c r="D77" t="s">
        <v>513</v>
      </c>
      <c r="E77" s="16" cm="1">
        <f t="array" ref="E77:F77">_xlfn.TEXTSPLIT(SUBSTITUTE(SUBSTITUTE(SUBSTITUTE(SUBSTITUTE(D77, "(Glassdoor est.)", ""), "(Employer est.)", ""), "$", ""), "K", "000"), "-") * 1</f>
        <v>79000</v>
      </c>
      <c r="F77" s="16">
        <v>131000</v>
      </c>
      <c r="G77" s="11" t="s">
        <v>562</v>
      </c>
      <c r="H77">
        <v>3.4</v>
      </c>
      <c r="I77" s="11" t="s">
        <v>563</v>
      </c>
      <c r="J77" s="17" t="str">
        <f t="shared" si="1"/>
        <v>Allied Solutions</v>
      </c>
      <c r="K77" t="s">
        <v>564</v>
      </c>
      <c r="L77" s="16" t="str">
        <f>IF(ISNUMBER(FIND(",", K77)), RIGHT(K77, 2), VLOOKUP(K77,lookup!$A$2:$B$7,2,FALSE))</f>
        <v>IN</v>
      </c>
      <c r="M77" t="s">
        <v>564</v>
      </c>
      <c r="N77" t="s">
        <v>237</v>
      </c>
      <c r="O77">
        <v>2001</v>
      </c>
      <c r="P77" t="s">
        <v>518</v>
      </c>
      <c r="Q77" t="s">
        <v>508</v>
      </c>
      <c r="R77" t="s">
        <v>240</v>
      </c>
      <c r="S77" t="s">
        <v>258</v>
      </c>
      <c r="T77" t="s">
        <v>565</v>
      </c>
    </row>
    <row r="78" spans="1:20" ht="17" customHeight="1" x14ac:dyDescent="0.2">
      <c r="A78">
        <v>76</v>
      </c>
      <c r="B78" t="s">
        <v>566</v>
      </c>
      <c r="C78" s="16" t="str">
        <v>Data Engineer</v>
      </c>
      <c r="D78" t="s">
        <v>513</v>
      </c>
      <c r="E78" s="16" cm="1">
        <f t="array" ref="E78:F78">_xlfn.TEXTSPLIT(SUBSTITUTE(SUBSTITUTE(SUBSTITUTE(SUBSTITUTE(D78, "(Glassdoor est.)", ""), "(Employer est.)", ""), "$", ""), "K", "000"), "-") * 1</f>
        <v>79000</v>
      </c>
      <c r="F78" s="16">
        <v>131000</v>
      </c>
      <c r="G78" s="11" t="s">
        <v>567</v>
      </c>
      <c r="H78">
        <v>3.1</v>
      </c>
      <c r="I78" s="11" t="s">
        <v>235</v>
      </c>
      <c r="J78" s="17" t="str">
        <f t="shared" si="1"/>
        <v>Healthfirst</v>
      </c>
      <c r="K78" t="s">
        <v>236</v>
      </c>
      <c r="L78" s="16" t="str">
        <f>IF(ISNUMBER(FIND(",", K78)), RIGHT(K78, 2), VLOOKUP(K78,lookup!$A$2:$B$7,2,FALSE))</f>
        <v>NY</v>
      </c>
      <c r="M78" t="s">
        <v>236</v>
      </c>
      <c r="N78" t="s">
        <v>237</v>
      </c>
      <c r="O78">
        <v>1993</v>
      </c>
      <c r="P78" t="s">
        <v>238</v>
      </c>
      <c r="Q78" t="s">
        <v>239</v>
      </c>
      <c r="R78" t="s">
        <v>240</v>
      </c>
      <c r="S78" t="s">
        <v>241</v>
      </c>
      <c r="T78" t="s">
        <v>242</v>
      </c>
    </row>
    <row r="79" spans="1:20" ht="17" customHeight="1" x14ac:dyDescent="0.2">
      <c r="A79">
        <v>77</v>
      </c>
      <c r="B79" t="s">
        <v>243</v>
      </c>
      <c r="C79" s="16" t="str">
        <v>Data Scientist</v>
      </c>
      <c r="D79" t="s">
        <v>513</v>
      </c>
      <c r="E79" s="16" cm="1">
        <f t="array" ref="E79:F79">_xlfn.TEXTSPLIT(SUBSTITUTE(SUBSTITUTE(SUBSTITUTE(SUBSTITUTE(D79, "(Glassdoor est.)", ""), "(Employer est.)", ""), "$", ""), "K", "000"), "-") * 1</f>
        <v>79000</v>
      </c>
      <c r="F79" s="16">
        <v>131000</v>
      </c>
      <c r="G79" s="11" t="s">
        <v>568</v>
      </c>
      <c r="H79">
        <v>3.5</v>
      </c>
      <c r="I79" s="11" t="s">
        <v>569</v>
      </c>
      <c r="J79" s="17" t="str">
        <f t="shared" si="1"/>
        <v>The Knot Worldwide</v>
      </c>
      <c r="K79" t="s">
        <v>328</v>
      </c>
      <c r="L79" s="16" t="str">
        <f>IF(ISNUMBER(FIND(",", K79)), RIGHT(K79, 2), VLOOKUP(K79,lookup!$A$2:$B$7,2,FALSE))</f>
        <v>DC</v>
      </c>
      <c r="M79" t="s">
        <v>570</v>
      </c>
      <c r="N79" t="s">
        <v>237</v>
      </c>
      <c r="O79">
        <v>2019</v>
      </c>
      <c r="P79" t="s">
        <v>270</v>
      </c>
      <c r="Q79" t="s">
        <v>340</v>
      </c>
      <c r="R79" t="s">
        <v>277</v>
      </c>
      <c r="S79" t="s">
        <v>241</v>
      </c>
      <c r="T79" t="s">
        <v>571</v>
      </c>
    </row>
    <row r="80" spans="1:20" ht="17" customHeight="1" x14ac:dyDescent="0.2">
      <c r="A80">
        <v>78</v>
      </c>
      <c r="B80" t="s">
        <v>243</v>
      </c>
      <c r="C80" s="16" t="str">
        <v>Data Scientist</v>
      </c>
      <c r="D80" t="s">
        <v>513</v>
      </c>
      <c r="E80" s="16" cm="1">
        <f t="array" ref="E80:F80">_xlfn.TEXTSPLIT(SUBSTITUTE(SUBSTITUTE(SUBSTITUTE(SUBSTITUTE(D80, "(Glassdoor est.)", ""), "(Employer est.)", ""), "$", ""), "K", "000"), "-") * 1</f>
        <v>79000</v>
      </c>
      <c r="F80" s="16">
        <v>131000</v>
      </c>
      <c r="G80" s="11" t="s">
        <v>572</v>
      </c>
      <c r="H80">
        <v>2.9</v>
      </c>
      <c r="I80" s="11" t="s">
        <v>573</v>
      </c>
      <c r="J80" s="17" t="str">
        <f t="shared" si="1"/>
        <v>IFG Companies</v>
      </c>
      <c r="K80" t="s">
        <v>236</v>
      </c>
      <c r="L80" s="16" t="str">
        <f>IF(ISNUMBER(FIND(",", K80)), RIGHT(K80, 2), VLOOKUP(K80,lookup!$A$2:$B$7,2,FALSE))</f>
        <v>NY</v>
      </c>
      <c r="M80" t="s">
        <v>574</v>
      </c>
      <c r="N80" t="s">
        <v>324</v>
      </c>
      <c r="O80">
        <v>1985</v>
      </c>
      <c r="P80" t="s">
        <v>270</v>
      </c>
      <c r="Q80" t="s">
        <v>239</v>
      </c>
      <c r="R80" t="s">
        <v>240</v>
      </c>
      <c r="S80" t="s">
        <v>241</v>
      </c>
      <c r="T80" t="s">
        <v>575</v>
      </c>
    </row>
    <row r="81" spans="1:20" ht="17" customHeight="1" x14ac:dyDescent="0.2">
      <c r="A81">
        <v>79</v>
      </c>
      <c r="B81" t="s">
        <v>576</v>
      </c>
      <c r="C81" s="16" t="str">
        <v>Data Scientist</v>
      </c>
      <c r="D81" t="s">
        <v>513</v>
      </c>
      <c r="E81" s="16" cm="1">
        <f t="array" ref="E81:F81">_xlfn.TEXTSPLIT(SUBSTITUTE(SUBSTITUTE(SUBSTITUTE(SUBSTITUTE(D81, "(Glassdoor est.)", ""), "(Employer est.)", ""), "$", ""), "K", "000"), "-") * 1</f>
        <v>79000</v>
      </c>
      <c r="F81" s="16">
        <v>131000</v>
      </c>
      <c r="G81" s="11" t="s">
        <v>577</v>
      </c>
      <c r="H81">
        <v>3.3</v>
      </c>
      <c r="I81" s="11" t="s">
        <v>578</v>
      </c>
      <c r="J81" s="17" t="str">
        <f t="shared" si="1"/>
        <v>Amyris</v>
      </c>
      <c r="K81" t="s">
        <v>579</v>
      </c>
      <c r="L81" s="16" t="str">
        <f>IF(ISNUMBER(FIND(",", K81)), RIGHT(K81, 2), VLOOKUP(K81,lookup!$A$2:$B$7,2,FALSE))</f>
        <v>CA</v>
      </c>
      <c r="M81" t="s">
        <v>579</v>
      </c>
      <c r="N81" t="s">
        <v>324</v>
      </c>
      <c r="O81">
        <v>2003</v>
      </c>
      <c r="P81" t="s">
        <v>249</v>
      </c>
      <c r="Q81" t="s">
        <v>284</v>
      </c>
      <c r="R81" t="s">
        <v>284</v>
      </c>
      <c r="S81" t="s">
        <v>258</v>
      </c>
      <c r="T81">
        <v>-1</v>
      </c>
    </row>
    <row r="82" spans="1:20" ht="17" customHeight="1" x14ac:dyDescent="0.2">
      <c r="A82">
        <v>80</v>
      </c>
      <c r="B82" t="s">
        <v>580</v>
      </c>
      <c r="C82" s="16" t="str">
        <v>Data Scientist</v>
      </c>
      <c r="D82" t="s">
        <v>513</v>
      </c>
      <c r="E82" s="16" cm="1">
        <f t="array" ref="E82:F82">_xlfn.TEXTSPLIT(SUBSTITUTE(SUBSTITUTE(SUBSTITUTE(SUBSTITUTE(D82, "(Glassdoor est.)", ""), "(Employer est.)", ""), "$", ""), "K", "000"), "-") * 1</f>
        <v>79000</v>
      </c>
      <c r="F82" s="16">
        <v>131000</v>
      </c>
      <c r="G82" s="11" t="s">
        <v>581</v>
      </c>
      <c r="H82">
        <v>4</v>
      </c>
      <c r="I82" s="11" t="s">
        <v>582</v>
      </c>
      <c r="J82" s="17" t="str">
        <f t="shared" si="1"/>
        <v>AstraZeneca</v>
      </c>
      <c r="K82" t="s">
        <v>583</v>
      </c>
      <c r="L82" s="16" t="str">
        <f>IF(ISNUMBER(FIND(",", K82)), RIGHT(K82, 2), VLOOKUP(K82,lookup!$A$2:$B$7,2,FALSE))</f>
        <v>MD</v>
      </c>
      <c r="M82" t="s">
        <v>584</v>
      </c>
      <c r="N82" t="s">
        <v>283</v>
      </c>
      <c r="O82">
        <v>1913</v>
      </c>
      <c r="P82" t="s">
        <v>249</v>
      </c>
      <c r="Q82" t="s">
        <v>284</v>
      </c>
      <c r="R82" t="s">
        <v>284</v>
      </c>
      <c r="S82" t="s">
        <v>285</v>
      </c>
      <c r="T82" t="s">
        <v>585</v>
      </c>
    </row>
    <row r="83" spans="1:20" ht="17" customHeight="1" x14ac:dyDescent="0.2">
      <c r="A83">
        <v>81</v>
      </c>
      <c r="B83" t="s">
        <v>243</v>
      </c>
      <c r="C83" s="16" t="str">
        <v>Data Scientist</v>
      </c>
      <c r="D83" t="s">
        <v>513</v>
      </c>
      <c r="E83" s="16" cm="1">
        <f t="array" ref="E83:F83">_xlfn.TEXTSPLIT(SUBSTITUTE(SUBSTITUTE(SUBSTITUTE(SUBSTITUTE(D83, "(Glassdoor est.)", ""), "(Employer est.)", ""), "$", ""), "K", "000"), "-") * 1</f>
        <v>79000</v>
      </c>
      <c r="F83" s="16">
        <v>131000</v>
      </c>
      <c r="G83" t="s">
        <v>586</v>
      </c>
      <c r="H83">
        <v>3.6</v>
      </c>
      <c r="I83" s="11" t="s">
        <v>587</v>
      </c>
      <c r="J83" s="17" t="str">
        <f t="shared" si="1"/>
        <v>Powertek</v>
      </c>
      <c r="K83" t="s">
        <v>328</v>
      </c>
      <c r="L83" s="16" t="str">
        <f>IF(ISNUMBER(FIND(",", K83)), RIGHT(K83, 2), VLOOKUP(K83,lookup!$A$2:$B$7,2,FALSE))</f>
        <v>DC</v>
      </c>
      <c r="M83" t="s">
        <v>588</v>
      </c>
      <c r="N83" t="s">
        <v>269</v>
      </c>
      <c r="O83">
        <v>2001</v>
      </c>
      <c r="P83" t="s">
        <v>270</v>
      </c>
      <c r="Q83" t="s">
        <v>309</v>
      </c>
      <c r="R83" t="s">
        <v>277</v>
      </c>
      <c r="S83" t="s">
        <v>381</v>
      </c>
      <c r="T83">
        <v>-1</v>
      </c>
    </row>
    <row r="84" spans="1:20" ht="17" customHeight="1" x14ac:dyDescent="0.2">
      <c r="A84">
        <v>82</v>
      </c>
      <c r="B84" t="s">
        <v>406</v>
      </c>
      <c r="C84" s="16" t="str">
        <v>Data Engineer</v>
      </c>
      <c r="D84" t="s">
        <v>513</v>
      </c>
      <c r="E84" s="16" cm="1">
        <f t="array" ref="E84:F84">_xlfn.TEXTSPLIT(SUBSTITUTE(SUBSTITUTE(SUBSTITUTE(SUBSTITUTE(D84, "(Glassdoor est.)", ""), "(Employer est.)", ""), "$", ""), "K", "000"), "-") * 1</f>
        <v>79000</v>
      </c>
      <c r="F84" s="16">
        <v>131000</v>
      </c>
      <c r="G84" s="11" t="s">
        <v>589</v>
      </c>
      <c r="H84">
        <v>4.7</v>
      </c>
      <c r="I84" s="11" t="s">
        <v>590</v>
      </c>
      <c r="J84" s="17" t="str">
        <f t="shared" si="1"/>
        <v>Object Partners</v>
      </c>
      <c r="K84" t="s">
        <v>308</v>
      </c>
      <c r="L84" s="16" t="str">
        <f>IF(ISNUMBER(FIND(",", K84)), RIGHT(K84, 2), VLOOKUP(K84,lookup!$A$2:$B$7,2,FALSE))</f>
        <v>MO</v>
      </c>
      <c r="M84" t="s">
        <v>591</v>
      </c>
      <c r="N84" t="s">
        <v>269</v>
      </c>
      <c r="O84">
        <v>1996</v>
      </c>
      <c r="P84" t="s">
        <v>270</v>
      </c>
      <c r="Q84" t="s">
        <v>257</v>
      </c>
      <c r="R84" t="s">
        <v>251</v>
      </c>
      <c r="S84" t="s">
        <v>381</v>
      </c>
      <c r="T84" t="s">
        <v>592</v>
      </c>
    </row>
    <row r="85" spans="1:20" ht="17" customHeight="1" x14ac:dyDescent="0.2">
      <c r="A85">
        <v>83</v>
      </c>
      <c r="B85" t="s">
        <v>593</v>
      </c>
      <c r="C85" s="16" t="str">
        <v>Data Scientist</v>
      </c>
      <c r="D85" t="s">
        <v>513</v>
      </c>
      <c r="E85" s="16" cm="1">
        <f t="array" ref="E85:F85">_xlfn.TEXTSPLIT(SUBSTITUTE(SUBSTITUTE(SUBSTITUTE(SUBSTITUTE(D85, "(Glassdoor est.)", ""), "(Employer est.)", ""), "$", ""), "K", "000"), "-") * 1</f>
        <v>79000</v>
      </c>
      <c r="F85" s="16">
        <v>131000</v>
      </c>
      <c r="G85" s="11" t="s">
        <v>594</v>
      </c>
      <c r="H85">
        <v>4.9000000000000004</v>
      </c>
      <c r="I85" s="11" t="s">
        <v>595</v>
      </c>
      <c r="J85" s="17" t="str">
        <f t="shared" si="1"/>
        <v>The Mom Project</v>
      </c>
      <c r="K85" t="s">
        <v>596</v>
      </c>
      <c r="L85" s="16" t="str">
        <f>IF(ISNUMBER(FIND(",", K85)), RIGHT(K85, 2), VLOOKUP(K85,lookup!$A$2:$B$7,2,FALSE))</f>
        <v>CO</v>
      </c>
      <c r="M85" t="s">
        <v>300</v>
      </c>
      <c r="N85" t="s">
        <v>334</v>
      </c>
      <c r="O85">
        <v>2016</v>
      </c>
      <c r="P85" t="s">
        <v>270</v>
      </c>
      <c r="Q85" t="s">
        <v>503</v>
      </c>
      <c r="R85" t="s">
        <v>251</v>
      </c>
      <c r="S85" t="s">
        <v>241</v>
      </c>
      <c r="T85">
        <v>-1</v>
      </c>
    </row>
    <row r="86" spans="1:20" ht="17" customHeight="1" x14ac:dyDescent="0.2">
      <c r="A86">
        <v>84</v>
      </c>
      <c r="B86" t="s">
        <v>243</v>
      </c>
      <c r="C86" s="16" t="str">
        <v>Data Scientist</v>
      </c>
      <c r="D86" t="s">
        <v>513</v>
      </c>
      <c r="E86" s="16" cm="1">
        <f t="array" ref="E86:F86">_xlfn.TEXTSPLIT(SUBSTITUTE(SUBSTITUTE(SUBSTITUTE(SUBSTITUTE(D86, "(Glassdoor est.)", ""), "(Employer est.)", ""), "$", ""), "K", "000"), "-") * 1</f>
        <v>79000</v>
      </c>
      <c r="F86" s="16">
        <v>131000</v>
      </c>
      <c r="G86" s="11" t="s">
        <v>597</v>
      </c>
      <c r="H86">
        <v>4.3</v>
      </c>
      <c r="I86" s="11" t="s">
        <v>598</v>
      </c>
      <c r="J86" s="17" t="str">
        <f t="shared" si="1"/>
        <v>Lightspeed Systems</v>
      </c>
      <c r="K86" t="s">
        <v>599</v>
      </c>
      <c r="L86" s="16" t="str">
        <f>IF(ISNUMBER(FIND(",", K86)), RIGHT(K86, 2), VLOOKUP(K86,lookup!$A$2:$B$7,2,FALSE))</f>
        <v>TX</v>
      </c>
      <c r="M86" t="s">
        <v>599</v>
      </c>
      <c r="N86" t="s">
        <v>269</v>
      </c>
      <c r="O86">
        <v>1999</v>
      </c>
      <c r="P86" t="s">
        <v>270</v>
      </c>
      <c r="Q86" t="s">
        <v>276</v>
      </c>
      <c r="R86" t="s">
        <v>277</v>
      </c>
      <c r="S86" t="s">
        <v>381</v>
      </c>
      <c r="T86">
        <v>-1</v>
      </c>
    </row>
    <row r="87" spans="1:20" ht="17" customHeight="1" x14ac:dyDescent="0.2">
      <c r="A87">
        <v>85</v>
      </c>
      <c r="B87" t="s">
        <v>600</v>
      </c>
      <c r="C87" s="16" t="str">
        <v>Other</v>
      </c>
      <c r="D87" t="s">
        <v>513</v>
      </c>
      <c r="E87" s="16" cm="1">
        <f t="array" ref="E87:F87">_xlfn.TEXTSPLIT(SUBSTITUTE(SUBSTITUTE(SUBSTITUTE(SUBSTITUTE(D87, "(Glassdoor est.)", ""), "(Employer est.)", ""), "$", ""), "K", "000"), "-") * 1</f>
        <v>79000</v>
      </c>
      <c r="F87" s="16">
        <v>131000</v>
      </c>
      <c r="G87" s="11" t="s">
        <v>601</v>
      </c>
      <c r="H87">
        <v>4</v>
      </c>
      <c r="I87" s="11" t="s">
        <v>602</v>
      </c>
      <c r="J87" s="17" t="str">
        <f t="shared" si="1"/>
        <v>Stripe</v>
      </c>
      <c r="K87" t="s">
        <v>360</v>
      </c>
      <c r="L87" s="16" t="str">
        <f>IF(ISNUMBER(FIND(",", K87)), RIGHT(K87, 2), VLOOKUP(K87,lookup!$A$2:$B$7,2,FALSE))</f>
        <v>CA</v>
      </c>
      <c r="M87" t="s">
        <v>360</v>
      </c>
      <c r="N87" t="s">
        <v>237</v>
      </c>
      <c r="O87">
        <v>2010</v>
      </c>
      <c r="P87" t="s">
        <v>270</v>
      </c>
      <c r="Q87" t="s">
        <v>340</v>
      </c>
      <c r="R87" t="s">
        <v>277</v>
      </c>
      <c r="S87" t="s">
        <v>241</v>
      </c>
      <c r="T87" t="s">
        <v>603</v>
      </c>
    </row>
    <row r="88" spans="1:20" ht="17" customHeight="1" x14ac:dyDescent="0.2">
      <c r="A88">
        <v>86</v>
      </c>
      <c r="B88" t="s">
        <v>435</v>
      </c>
      <c r="C88" s="16" t="str">
        <v>Data Analyst</v>
      </c>
      <c r="D88" t="s">
        <v>513</v>
      </c>
      <c r="E88" s="16" cm="1">
        <f t="array" ref="E88:F88">_xlfn.TEXTSPLIT(SUBSTITUTE(SUBSTITUTE(SUBSTITUTE(SUBSTITUTE(D88, "(Glassdoor est.)", ""), "(Employer est.)", ""), "$", ""), "K", "000"), "-") * 1</f>
        <v>79000</v>
      </c>
      <c r="F88" s="16">
        <v>131000</v>
      </c>
      <c r="G88" s="11" t="s">
        <v>604</v>
      </c>
      <c r="H88">
        <v>2.6</v>
      </c>
      <c r="I88" s="11" t="s">
        <v>605</v>
      </c>
      <c r="J88" s="17" t="str">
        <f t="shared" si="1"/>
        <v>Comprehensive Healthcare</v>
      </c>
      <c r="K88" t="s">
        <v>606</v>
      </c>
      <c r="L88" s="16" t="str">
        <f>IF(ISNUMBER(FIND(",", K88)), RIGHT(K88, 2), VLOOKUP(K88,lookup!$A$2:$B$7,2,FALSE))</f>
        <v>WA</v>
      </c>
      <c r="M88" t="s">
        <v>606</v>
      </c>
      <c r="N88" t="s">
        <v>263</v>
      </c>
      <c r="O88">
        <v>1971</v>
      </c>
      <c r="P88" t="s">
        <v>238</v>
      </c>
      <c r="Q88" t="s">
        <v>356</v>
      </c>
      <c r="R88" t="s">
        <v>357</v>
      </c>
      <c r="S88" t="s">
        <v>241</v>
      </c>
      <c r="T88">
        <v>-1</v>
      </c>
    </row>
    <row r="89" spans="1:20" ht="17" customHeight="1" x14ac:dyDescent="0.2">
      <c r="A89">
        <v>87</v>
      </c>
      <c r="B89" t="s">
        <v>607</v>
      </c>
      <c r="C89" s="16" t="str">
        <v>Data Scientist</v>
      </c>
      <c r="D89" t="s">
        <v>513</v>
      </c>
      <c r="E89" s="16" cm="1">
        <f t="array" ref="E89:F89">_xlfn.TEXTSPLIT(SUBSTITUTE(SUBSTITUTE(SUBSTITUTE(SUBSTITUTE(D89, "(Glassdoor est.)", ""), "(Employer est.)", ""), "$", ""), "K", "000"), "-") * 1</f>
        <v>79000</v>
      </c>
      <c r="F89" s="16">
        <v>131000</v>
      </c>
      <c r="G89" s="11" t="s">
        <v>608</v>
      </c>
      <c r="H89">
        <v>4.5</v>
      </c>
      <c r="I89" s="11" t="s">
        <v>609</v>
      </c>
      <c r="J89" s="17" t="str">
        <f t="shared" si="1"/>
        <v>Fullpower Technologies, Inc.</v>
      </c>
      <c r="K89" t="s">
        <v>610</v>
      </c>
      <c r="L89" s="16" t="str">
        <f>IF(ISNUMBER(FIND(",", K89)), RIGHT(K89, 2), VLOOKUP(K89,lookup!$A$2:$B$7,2,FALSE))</f>
        <v>CA</v>
      </c>
      <c r="M89" t="s">
        <v>610</v>
      </c>
      <c r="N89" t="s">
        <v>269</v>
      </c>
      <c r="O89">
        <v>2003</v>
      </c>
      <c r="P89" t="s">
        <v>270</v>
      </c>
      <c r="Q89" t="s">
        <v>276</v>
      </c>
      <c r="R89" t="s">
        <v>277</v>
      </c>
      <c r="S89" t="s">
        <v>377</v>
      </c>
      <c r="T89">
        <v>-1</v>
      </c>
    </row>
    <row r="90" spans="1:20" ht="17" customHeight="1" x14ac:dyDescent="0.2">
      <c r="A90">
        <v>88</v>
      </c>
      <c r="B90" t="s">
        <v>438</v>
      </c>
      <c r="C90" s="16" t="str">
        <v>Machine Learning Engineer</v>
      </c>
      <c r="D90" t="s">
        <v>513</v>
      </c>
      <c r="E90" s="16" cm="1">
        <f t="array" ref="E90:F90">_xlfn.TEXTSPLIT(SUBSTITUTE(SUBSTITUTE(SUBSTITUTE(SUBSTITUTE(D90, "(Glassdoor est.)", ""), "(Employer est.)", ""), "$", ""), "K", "000"), "-") * 1</f>
        <v>79000</v>
      </c>
      <c r="F90" s="16">
        <v>131000</v>
      </c>
      <c r="G90" s="11" t="s">
        <v>611</v>
      </c>
      <c r="H90">
        <v>4.8</v>
      </c>
      <c r="I90" s="11" t="s">
        <v>459</v>
      </c>
      <c r="J90" s="17" t="str">
        <f t="shared" si="1"/>
        <v>Klaviyo</v>
      </c>
      <c r="K90" t="s">
        <v>255</v>
      </c>
      <c r="L90" s="16" t="str">
        <f>IF(ISNUMBER(FIND(",", K90)), RIGHT(K90, 2), VLOOKUP(K90,lookup!$A$2:$B$7,2,FALSE))</f>
        <v>MA</v>
      </c>
      <c r="M90" t="s">
        <v>255</v>
      </c>
      <c r="N90" t="s">
        <v>324</v>
      </c>
      <c r="O90">
        <v>2012</v>
      </c>
      <c r="P90" t="s">
        <v>270</v>
      </c>
      <c r="Q90" t="s">
        <v>276</v>
      </c>
      <c r="R90" t="s">
        <v>277</v>
      </c>
      <c r="S90" t="s">
        <v>241</v>
      </c>
      <c r="T90">
        <v>-1</v>
      </c>
    </row>
    <row r="91" spans="1:20" ht="17" customHeight="1" x14ac:dyDescent="0.2">
      <c r="A91">
        <v>89</v>
      </c>
      <c r="B91" t="s">
        <v>243</v>
      </c>
      <c r="C91" s="16" t="str">
        <v>Data Scientist</v>
      </c>
      <c r="D91" t="s">
        <v>513</v>
      </c>
      <c r="E91" s="16" cm="1">
        <f t="array" ref="E91:F91">_xlfn.TEXTSPLIT(SUBSTITUTE(SUBSTITUTE(SUBSTITUTE(SUBSTITUTE(D91, "(Glassdoor est.)", ""), "(Employer est.)", ""), "$", ""), "K", "000"), "-") * 1</f>
        <v>79000</v>
      </c>
      <c r="F91" s="16">
        <v>131000</v>
      </c>
      <c r="G91" s="11" t="s">
        <v>612</v>
      </c>
      <c r="H91">
        <v>3.9</v>
      </c>
      <c r="I91" s="11" t="s">
        <v>613</v>
      </c>
      <c r="J91" s="17" t="str">
        <f t="shared" si="1"/>
        <v>Mars</v>
      </c>
      <c r="K91" t="s">
        <v>409</v>
      </c>
      <c r="L91" s="16" t="str">
        <f>IF(ISNUMBER(FIND(",", K91)), RIGHT(K91, 2), VLOOKUP(K91,lookup!$A$2:$B$7,2,FALSE))</f>
        <v>Other</v>
      </c>
      <c r="M91" t="s">
        <v>304</v>
      </c>
      <c r="N91" t="s">
        <v>283</v>
      </c>
      <c r="O91">
        <v>1911</v>
      </c>
      <c r="P91" t="s">
        <v>270</v>
      </c>
      <c r="Q91" t="s">
        <v>614</v>
      </c>
      <c r="R91" t="s">
        <v>265</v>
      </c>
      <c r="S91" t="s">
        <v>285</v>
      </c>
      <c r="T91">
        <v>-1</v>
      </c>
    </row>
    <row r="92" spans="1:20" ht="17" customHeight="1" x14ac:dyDescent="0.2">
      <c r="A92">
        <v>90</v>
      </c>
      <c r="B92" t="s">
        <v>615</v>
      </c>
      <c r="C92" s="16" t="str">
        <v>Data Scientist</v>
      </c>
      <c r="D92" t="s">
        <v>513</v>
      </c>
      <c r="E92" s="16" cm="1">
        <f t="array" ref="E92:F92">_xlfn.TEXTSPLIT(SUBSTITUTE(SUBSTITUTE(SUBSTITUTE(SUBSTITUTE(D92, "(Glassdoor est.)", ""), "(Employer est.)", ""), "$", ""), "K", "000"), "-") * 1</f>
        <v>79000</v>
      </c>
      <c r="F92" s="16">
        <v>131000</v>
      </c>
      <c r="G92" s="11" t="s">
        <v>616</v>
      </c>
      <c r="H92">
        <v>4</v>
      </c>
      <c r="I92" s="11" t="s">
        <v>582</v>
      </c>
      <c r="J92" s="17" t="str">
        <f t="shared" si="1"/>
        <v>AstraZeneca</v>
      </c>
      <c r="K92" t="s">
        <v>583</v>
      </c>
      <c r="L92" s="16" t="str">
        <f>IF(ISNUMBER(FIND(",", K92)), RIGHT(K92, 2), VLOOKUP(K92,lookup!$A$2:$B$7,2,FALSE))</f>
        <v>MD</v>
      </c>
      <c r="M92" t="s">
        <v>584</v>
      </c>
      <c r="N92" t="s">
        <v>283</v>
      </c>
      <c r="O92">
        <v>1913</v>
      </c>
      <c r="P92" t="s">
        <v>249</v>
      </c>
      <c r="Q92" t="s">
        <v>284</v>
      </c>
      <c r="R92" t="s">
        <v>284</v>
      </c>
      <c r="S92" t="s">
        <v>285</v>
      </c>
      <c r="T92" t="s">
        <v>585</v>
      </c>
    </row>
    <row r="93" spans="1:20" ht="17" customHeight="1" x14ac:dyDescent="0.2">
      <c r="A93">
        <v>91</v>
      </c>
      <c r="B93" t="s">
        <v>438</v>
      </c>
      <c r="C93" s="16" t="str">
        <v>Machine Learning Engineer</v>
      </c>
      <c r="D93" t="s">
        <v>513</v>
      </c>
      <c r="E93" s="16" cm="1">
        <f t="array" ref="E93:F93">_xlfn.TEXTSPLIT(SUBSTITUTE(SUBSTITUTE(SUBSTITUTE(SUBSTITUTE(D93, "(Glassdoor est.)", ""), "(Employer est.)", ""), "$", ""), "K", "000"), "-") * 1</f>
        <v>79000</v>
      </c>
      <c r="F93" s="16">
        <v>131000</v>
      </c>
      <c r="G93" s="11" t="s">
        <v>617</v>
      </c>
      <c r="H93">
        <v>4.4000000000000004</v>
      </c>
      <c r="I93" s="11" t="s">
        <v>618</v>
      </c>
      <c r="J93" s="17" t="str">
        <f t="shared" si="1"/>
        <v>NuWave Solutions</v>
      </c>
      <c r="K93" t="s">
        <v>619</v>
      </c>
      <c r="L93" s="16" t="str">
        <f>IF(ISNUMBER(FIND(",", K93)), RIGHT(K93, 2), VLOOKUP(K93,lookup!$A$2:$B$7,2,FALSE))</f>
        <v>VA</v>
      </c>
      <c r="M93" t="s">
        <v>304</v>
      </c>
      <c r="N93" t="s">
        <v>269</v>
      </c>
      <c r="O93">
        <v>1999</v>
      </c>
      <c r="P93" t="s">
        <v>270</v>
      </c>
      <c r="Q93" t="s">
        <v>309</v>
      </c>
      <c r="R93" t="s">
        <v>277</v>
      </c>
      <c r="S93" t="s">
        <v>620</v>
      </c>
      <c r="T93">
        <v>-1</v>
      </c>
    </row>
    <row r="94" spans="1:20" ht="17" customHeight="1" x14ac:dyDescent="0.2">
      <c r="A94">
        <v>92</v>
      </c>
      <c r="B94" t="s">
        <v>457</v>
      </c>
      <c r="C94" s="16" t="str">
        <v>Data Scientist</v>
      </c>
      <c r="D94" t="s">
        <v>513</v>
      </c>
      <c r="E94" s="16" cm="1">
        <f t="array" ref="E94:F94">_xlfn.TEXTSPLIT(SUBSTITUTE(SUBSTITUTE(SUBSTITUTE(SUBSTITUTE(D94, "(Glassdoor est.)", ""), "(Employer est.)", ""), "$", ""), "K", "000"), "-") * 1</f>
        <v>79000</v>
      </c>
      <c r="F94" s="16">
        <v>131000</v>
      </c>
      <c r="G94" s="11" t="s">
        <v>621</v>
      </c>
      <c r="H94">
        <v>4.2</v>
      </c>
      <c r="I94" s="11" t="s">
        <v>245</v>
      </c>
      <c r="J94" s="17" t="str">
        <f t="shared" si="1"/>
        <v>ManTech</v>
      </c>
      <c r="K94" t="s">
        <v>622</v>
      </c>
      <c r="L94" s="16" t="str">
        <f>IF(ISNUMBER(FIND(",", K94)), RIGHT(K94, 2), VLOOKUP(K94,lookup!$A$2:$B$7,2,FALSE))</f>
        <v>VA</v>
      </c>
      <c r="M94" t="s">
        <v>247</v>
      </c>
      <c r="N94" t="s">
        <v>248</v>
      </c>
      <c r="O94">
        <v>1968</v>
      </c>
      <c r="P94" t="s">
        <v>249</v>
      </c>
      <c r="Q94" t="s">
        <v>250</v>
      </c>
      <c r="R94" t="s">
        <v>251</v>
      </c>
      <c r="S94" t="s">
        <v>252</v>
      </c>
      <c r="T94">
        <v>-1</v>
      </c>
    </row>
    <row r="95" spans="1:20" ht="17" customHeight="1" x14ac:dyDescent="0.2">
      <c r="A95">
        <v>93</v>
      </c>
      <c r="B95" t="s">
        <v>623</v>
      </c>
      <c r="C95" s="16" t="str">
        <v>Data Scientist</v>
      </c>
      <c r="D95" t="s">
        <v>513</v>
      </c>
      <c r="E95" s="16" cm="1">
        <f t="array" ref="E95:F95">_xlfn.TEXTSPLIT(SUBSTITUTE(SUBSTITUTE(SUBSTITUTE(SUBSTITUTE(D95, "(Glassdoor est.)", ""), "(Employer est.)", ""), "$", ""), "K", "000"), "-") * 1</f>
        <v>79000</v>
      </c>
      <c r="F95" s="16">
        <v>131000</v>
      </c>
      <c r="G95" s="11" t="s">
        <v>624</v>
      </c>
      <c r="H95">
        <v>3.6</v>
      </c>
      <c r="I95" s="11" t="s">
        <v>625</v>
      </c>
      <c r="J95" s="17" t="str">
        <f t="shared" si="1"/>
        <v>Merrick Bank</v>
      </c>
      <c r="K95" t="s">
        <v>626</v>
      </c>
      <c r="L95" s="16" t="str">
        <f>IF(ISNUMBER(FIND(",", K95)), RIGHT(K95, 2), VLOOKUP(K95,lookup!$A$2:$B$7,2,FALSE))</f>
        <v>UT</v>
      </c>
      <c r="M95" t="s">
        <v>627</v>
      </c>
      <c r="N95" t="s">
        <v>324</v>
      </c>
      <c r="O95">
        <v>1997</v>
      </c>
      <c r="P95" t="s">
        <v>270</v>
      </c>
      <c r="Q95" t="s">
        <v>628</v>
      </c>
      <c r="R95" t="s">
        <v>387</v>
      </c>
      <c r="S95" t="s">
        <v>241</v>
      </c>
      <c r="T95">
        <v>-1</v>
      </c>
    </row>
    <row r="96" spans="1:20" ht="17" customHeight="1" x14ac:dyDescent="0.2">
      <c r="A96">
        <v>94</v>
      </c>
      <c r="B96" t="s">
        <v>243</v>
      </c>
      <c r="C96" s="16" t="str">
        <v>Data Scientist</v>
      </c>
      <c r="D96" t="s">
        <v>629</v>
      </c>
      <c r="E96" s="16" cm="1">
        <f t="array" ref="E96:F96">_xlfn.TEXTSPLIT(SUBSTITUTE(SUBSTITUTE(SUBSTITUTE(SUBSTITUTE(D96, "(Glassdoor est.)", ""), "(Employer est.)", ""), "$", ""), "K", "000"), "-") * 1</f>
        <v>99000</v>
      </c>
      <c r="F96" s="16">
        <v>132000</v>
      </c>
      <c r="G96" s="11" t="s">
        <v>326</v>
      </c>
      <c r="H96">
        <v>3.4</v>
      </c>
      <c r="I96" s="11" t="s">
        <v>327</v>
      </c>
      <c r="J96" s="17" t="str">
        <f t="shared" si="1"/>
        <v>Mathematica Policy Research</v>
      </c>
      <c r="K96" t="s">
        <v>328</v>
      </c>
      <c r="L96" s="16" t="str">
        <f>IF(ISNUMBER(FIND(",", K96)), RIGHT(K96, 2), VLOOKUP(K96,lookup!$A$2:$B$7,2,FALSE))</f>
        <v>DC</v>
      </c>
      <c r="M96" t="s">
        <v>329</v>
      </c>
      <c r="N96" t="s">
        <v>237</v>
      </c>
      <c r="O96">
        <v>1986</v>
      </c>
      <c r="P96" t="s">
        <v>270</v>
      </c>
      <c r="Q96" t="s">
        <v>257</v>
      </c>
      <c r="R96" t="s">
        <v>251</v>
      </c>
      <c r="S96" t="s">
        <v>258</v>
      </c>
      <c r="T96">
        <v>-1</v>
      </c>
    </row>
    <row r="97" spans="1:20" ht="17" customHeight="1" x14ac:dyDescent="0.2">
      <c r="A97">
        <v>95</v>
      </c>
      <c r="B97" t="s">
        <v>291</v>
      </c>
      <c r="C97" s="16" t="str">
        <v>Data Scientist</v>
      </c>
      <c r="D97" t="s">
        <v>629</v>
      </c>
      <c r="E97" s="16" cm="1">
        <f t="array" ref="E97:F97">_xlfn.TEXTSPLIT(SUBSTITUTE(SUBSTITUTE(SUBSTITUTE(SUBSTITUTE(D97, "(Glassdoor est.)", ""), "(Employer est.)", ""), "$", ""), "K", "000"), "-") * 1</f>
        <v>99000</v>
      </c>
      <c r="F97" s="16">
        <v>132000</v>
      </c>
      <c r="G97" t="s">
        <v>292</v>
      </c>
      <c r="H97">
        <v>4.4000000000000004</v>
      </c>
      <c r="I97" s="11" t="s">
        <v>293</v>
      </c>
      <c r="J97" s="17" t="str">
        <f t="shared" si="1"/>
        <v>Intuit - Data</v>
      </c>
      <c r="K97" t="s">
        <v>294</v>
      </c>
      <c r="L97" s="16" t="str">
        <f>IF(ISNUMBER(FIND(",", K97)), RIGHT(K97, 2), VLOOKUP(K97,lookup!$A$2:$B$7,2,FALSE))</f>
        <v>CA</v>
      </c>
      <c r="M97" t="s">
        <v>295</v>
      </c>
      <c r="N97" t="s">
        <v>248</v>
      </c>
      <c r="O97">
        <v>1983</v>
      </c>
      <c r="P97" t="s">
        <v>249</v>
      </c>
      <c r="Q97" t="s">
        <v>276</v>
      </c>
      <c r="R97" t="s">
        <v>277</v>
      </c>
      <c r="S97" t="s">
        <v>296</v>
      </c>
      <c r="T97" t="s">
        <v>297</v>
      </c>
    </row>
    <row r="98" spans="1:20" ht="17" customHeight="1" x14ac:dyDescent="0.2">
      <c r="A98">
        <v>96</v>
      </c>
      <c r="B98" t="s">
        <v>485</v>
      </c>
      <c r="C98" s="16" t="str">
        <v>Other</v>
      </c>
      <c r="D98" t="s">
        <v>629</v>
      </c>
      <c r="E98" s="16" cm="1">
        <f t="array" ref="E98:F98">_xlfn.TEXTSPLIT(SUBSTITUTE(SUBSTITUTE(SUBSTITUTE(SUBSTITUTE(D98, "(Glassdoor est.)", ""), "(Employer est.)", ""), "$", ""), "K", "000"), "-") * 1</f>
        <v>99000</v>
      </c>
      <c r="F98" s="16">
        <v>132000</v>
      </c>
      <c r="G98" s="11" t="s">
        <v>630</v>
      </c>
      <c r="H98">
        <v>3.5</v>
      </c>
      <c r="I98" s="11" t="s">
        <v>631</v>
      </c>
      <c r="J98" s="17" t="str">
        <f t="shared" si="1"/>
        <v>QOMPLX</v>
      </c>
      <c r="K98" t="s">
        <v>632</v>
      </c>
      <c r="L98" s="16" t="str">
        <f>IF(ISNUMBER(FIND(",", K98)), RIGHT(K98, 2), VLOOKUP(K98,lookup!$A$2:$B$7,2,FALSE))</f>
        <v>VA</v>
      </c>
      <c r="M98" t="s">
        <v>632</v>
      </c>
      <c r="N98" t="s">
        <v>269</v>
      </c>
      <c r="O98">
        <v>2015</v>
      </c>
      <c r="P98" t="s">
        <v>270</v>
      </c>
      <c r="Q98" t="s">
        <v>301</v>
      </c>
      <c r="R98" t="s">
        <v>277</v>
      </c>
      <c r="S98" t="s">
        <v>377</v>
      </c>
      <c r="T98">
        <v>-1</v>
      </c>
    </row>
    <row r="99" spans="1:20" ht="17" customHeight="1" x14ac:dyDescent="0.2">
      <c r="A99">
        <v>97</v>
      </c>
      <c r="B99" t="s">
        <v>633</v>
      </c>
      <c r="C99" s="16" t="str">
        <v>Data Scientist</v>
      </c>
      <c r="D99" t="s">
        <v>629</v>
      </c>
      <c r="E99" s="16" cm="1">
        <f t="array" ref="E99:F99">_xlfn.TEXTSPLIT(SUBSTITUTE(SUBSTITUTE(SUBSTITUTE(SUBSTITUTE(D99, "(Glassdoor est.)", ""), "(Employer est.)", ""), "$", ""), "K", "000"), "-") * 1</f>
        <v>99000</v>
      </c>
      <c r="F99" s="16">
        <v>132000</v>
      </c>
      <c r="G99" s="11" t="s">
        <v>634</v>
      </c>
      <c r="H99">
        <v>3.9</v>
      </c>
      <c r="I99" s="11" t="s">
        <v>613</v>
      </c>
      <c r="J99" s="17" t="str">
        <f t="shared" si="1"/>
        <v>Mars</v>
      </c>
      <c r="K99" t="s">
        <v>236</v>
      </c>
      <c r="L99" s="16" t="str">
        <f>IF(ISNUMBER(FIND(",", K99)), RIGHT(K99, 2), VLOOKUP(K99,lookup!$A$2:$B$7,2,FALSE))</f>
        <v>NY</v>
      </c>
      <c r="M99" t="s">
        <v>304</v>
      </c>
      <c r="N99" t="s">
        <v>283</v>
      </c>
      <c r="O99">
        <v>1911</v>
      </c>
      <c r="P99" t="s">
        <v>270</v>
      </c>
      <c r="Q99" t="s">
        <v>614</v>
      </c>
      <c r="R99" t="s">
        <v>265</v>
      </c>
      <c r="S99" t="s">
        <v>285</v>
      </c>
      <c r="T99">
        <v>-1</v>
      </c>
    </row>
    <row r="100" spans="1:20" ht="17" customHeight="1" x14ac:dyDescent="0.2">
      <c r="A100">
        <v>98</v>
      </c>
      <c r="B100" t="s">
        <v>457</v>
      </c>
      <c r="C100" s="16" t="str">
        <v>Data Scientist</v>
      </c>
      <c r="D100" t="s">
        <v>629</v>
      </c>
      <c r="E100" s="16" cm="1">
        <f t="array" ref="E100:F100">_xlfn.TEXTSPLIT(SUBSTITUTE(SUBSTITUTE(SUBSTITUTE(SUBSTITUTE(D100, "(Glassdoor est.)", ""), "(Employer est.)", ""), "$", ""), "K", "000"), "-") * 1</f>
        <v>99000</v>
      </c>
      <c r="F100" s="16">
        <v>132000</v>
      </c>
      <c r="G100" s="11" t="s">
        <v>635</v>
      </c>
      <c r="H100">
        <v>3.8</v>
      </c>
      <c r="I100" s="11" t="s">
        <v>636</v>
      </c>
      <c r="J100" s="17" t="str">
        <f t="shared" si="1"/>
        <v>GutCheck</v>
      </c>
      <c r="K100" t="s">
        <v>637</v>
      </c>
      <c r="L100" s="16" t="str">
        <f>IF(ISNUMBER(FIND(",", K100)), RIGHT(K100, 2), VLOOKUP(K100,lookup!$A$2:$B$7,2,FALSE))</f>
        <v>CO</v>
      </c>
      <c r="M100" t="s">
        <v>637</v>
      </c>
      <c r="N100" t="s">
        <v>269</v>
      </c>
      <c r="O100">
        <v>2009</v>
      </c>
      <c r="P100" t="s">
        <v>270</v>
      </c>
      <c r="Q100" t="s">
        <v>271</v>
      </c>
      <c r="R100" t="s">
        <v>251</v>
      </c>
      <c r="S100" t="s">
        <v>377</v>
      </c>
      <c r="T100" t="s">
        <v>638</v>
      </c>
    </row>
    <row r="101" spans="1:20" ht="17" customHeight="1" x14ac:dyDescent="0.2">
      <c r="A101">
        <v>99</v>
      </c>
      <c r="B101" t="s">
        <v>639</v>
      </c>
      <c r="C101" s="16" t="str">
        <v>Data Scientist</v>
      </c>
      <c r="D101" t="s">
        <v>629</v>
      </c>
      <c r="E101" s="16" cm="1">
        <f t="array" ref="E101:F101">_xlfn.TEXTSPLIT(SUBSTITUTE(SUBSTITUTE(SUBSTITUTE(SUBSTITUTE(D101, "(Glassdoor est.)", ""), "(Employer est.)", ""), "$", ""), "K", "000"), "-") * 1</f>
        <v>99000</v>
      </c>
      <c r="F101" s="16">
        <v>132000</v>
      </c>
      <c r="G101" s="11" t="s">
        <v>640</v>
      </c>
      <c r="H101">
        <v>3.5</v>
      </c>
      <c r="I101" s="11" t="s">
        <v>641</v>
      </c>
      <c r="J101" s="17" t="str">
        <f t="shared" si="1"/>
        <v>Inter-American Development Bank</v>
      </c>
      <c r="K101" t="s">
        <v>328</v>
      </c>
      <c r="L101" s="16" t="str">
        <f>IF(ISNUMBER(FIND(",", K101)), RIGHT(K101, 2), VLOOKUP(K101,lookup!$A$2:$B$7,2,FALSE))</f>
        <v>DC</v>
      </c>
      <c r="M101" t="s">
        <v>328</v>
      </c>
      <c r="N101" t="s">
        <v>237</v>
      </c>
      <c r="O101">
        <v>1959</v>
      </c>
      <c r="P101" t="s">
        <v>642</v>
      </c>
      <c r="Q101" t="s">
        <v>628</v>
      </c>
      <c r="R101" t="s">
        <v>387</v>
      </c>
      <c r="S101" t="s">
        <v>285</v>
      </c>
      <c r="T101" t="s">
        <v>643</v>
      </c>
    </row>
    <row r="102" spans="1:20" ht="17" customHeight="1" x14ac:dyDescent="0.2">
      <c r="A102">
        <v>100</v>
      </c>
      <c r="B102" t="s">
        <v>243</v>
      </c>
      <c r="C102" s="16" t="str">
        <v>Data Scientist</v>
      </c>
      <c r="D102" t="s">
        <v>629</v>
      </c>
      <c r="E102" s="16" cm="1">
        <f t="array" ref="E102:F102">_xlfn.TEXTSPLIT(SUBSTITUTE(SUBSTITUTE(SUBSTITUTE(SUBSTITUTE(D102, "(Glassdoor est.)", ""), "(Employer est.)", ""), "$", ""), "K", "000"), "-") * 1</f>
        <v>99000</v>
      </c>
      <c r="F102" s="16">
        <v>132000</v>
      </c>
      <c r="G102" s="11" t="s">
        <v>644</v>
      </c>
      <c r="H102">
        <v>4.9000000000000004</v>
      </c>
      <c r="I102" s="11" t="s">
        <v>645</v>
      </c>
      <c r="J102" s="17" t="str">
        <f t="shared" si="1"/>
        <v>Avlino</v>
      </c>
      <c r="K102" t="s">
        <v>646</v>
      </c>
      <c r="L102" s="16" t="str">
        <f>IF(ISNUMBER(FIND(",", K102)), RIGHT(K102, 2), VLOOKUP(K102,lookup!$A$2:$B$7,2,FALSE))</f>
        <v>NJ</v>
      </c>
      <c r="M102" t="s">
        <v>647</v>
      </c>
      <c r="N102" t="s">
        <v>334</v>
      </c>
      <c r="O102">
        <v>2013</v>
      </c>
      <c r="P102" t="s">
        <v>270</v>
      </c>
      <c r="Q102" t="s">
        <v>301</v>
      </c>
      <c r="R102" t="s">
        <v>277</v>
      </c>
      <c r="S102" t="s">
        <v>648</v>
      </c>
      <c r="T102">
        <v>-1</v>
      </c>
    </row>
    <row r="103" spans="1:20" ht="17" customHeight="1" x14ac:dyDescent="0.2">
      <c r="A103">
        <v>101</v>
      </c>
      <c r="B103" t="s">
        <v>438</v>
      </c>
      <c r="C103" s="16" t="str">
        <v>Machine Learning Engineer</v>
      </c>
      <c r="D103" t="s">
        <v>629</v>
      </c>
      <c r="E103" s="16" cm="1">
        <f t="array" ref="E103:F103">_xlfn.TEXTSPLIT(SUBSTITUTE(SUBSTITUTE(SUBSTITUTE(SUBSTITUTE(D103, "(Glassdoor est.)", ""), "(Employer est.)", ""), "$", ""), "K", "000"), "-") * 1</f>
        <v>99000</v>
      </c>
      <c r="F103" s="16">
        <v>132000</v>
      </c>
      <c r="G103" s="11" t="s">
        <v>649</v>
      </c>
      <c r="H103">
        <v>4.4000000000000004</v>
      </c>
      <c r="I103" s="11" t="s">
        <v>650</v>
      </c>
      <c r="J103" s="17" t="str">
        <f t="shared" si="1"/>
        <v>Stratagem Group</v>
      </c>
      <c r="K103" t="s">
        <v>651</v>
      </c>
      <c r="L103" s="16" t="str">
        <f>IF(ISNUMBER(FIND(",", K103)), RIGHT(K103, 2), VLOOKUP(K103,lookup!$A$2:$B$7,2,FALSE))</f>
        <v>CO</v>
      </c>
      <c r="M103" t="s">
        <v>651</v>
      </c>
      <c r="N103" t="s">
        <v>334</v>
      </c>
      <c r="O103">
        <v>2007</v>
      </c>
      <c r="P103" t="s">
        <v>270</v>
      </c>
      <c r="Q103" t="s">
        <v>392</v>
      </c>
      <c r="R103" t="s">
        <v>392</v>
      </c>
      <c r="S103" t="s">
        <v>241</v>
      </c>
      <c r="T103">
        <v>-1</v>
      </c>
    </row>
    <row r="104" spans="1:20" ht="17" customHeight="1" x14ac:dyDescent="0.2">
      <c r="A104">
        <v>102</v>
      </c>
      <c r="B104" t="s">
        <v>652</v>
      </c>
      <c r="C104" s="16" t="str">
        <v>Data Scientist</v>
      </c>
      <c r="D104" t="s">
        <v>629</v>
      </c>
      <c r="E104" s="16" cm="1">
        <f t="array" ref="E104:F104">_xlfn.TEXTSPLIT(SUBSTITUTE(SUBSTITUTE(SUBSTITUTE(SUBSTITUTE(D104, "(Glassdoor est.)", ""), "(Employer est.)", ""), "$", ""), "K", "000"), "-") * 1</f>
        <v>99000</v>
      </c>
      <c r="F104" s="16">
        <v>132000</v>
      </c>
      <c r="G104" s="11" t="s">
        <v>653</v>
      </c>
      <c r="H104">
        <v>4.0999999999999996</v>
      </c>
      <c r="I104" s="11" t="s">
        <v>654</v>
      </c>
      <c r="J104" s="17" t="str">
        <f t="shared" si="1"/>
        <v>Evidation</v>
      </c>
      <c r="K104" t="s">
        <v>275</v>
      </c>
      <c r="L104" s="16" t="str">
        <f>IF(ISNUMBER(FIND(",", K104)), RIGHT(K104, 2), VLOOKUP(K104,lookup!$A$2:$B$7,2,FALSE))</f>
        <v>CA</v>
      </c>
      <c r="M104" t="s">
        <v>655</v>
      </c>
      <c r="N104" t="s">
        <v>269</v>
      </c>
      <c r="O104">
        <v>2012</v>
      </c>
      <c r="P104" t="s">
        <v>270</v>
      </c>
      <c r="Q104" t="s">
        <v>340</v>
      </c>
      <c r="R104" t="s">
        <v>277</v>
      </c>
      <c r="S104" t="s">
        <v>241</v>
      </c>
      <c r="T104">
        <v>-1</v>
      </c>
    </row>
    <row r="105" spans="1:20" ht="17" customHeight="1" x14ac:dyDescent="0.2">
      <c r="A105">
        <v>103</v>
      </c>
      <c r="B105" t="s">
        <v>457</v>
      </c>
      <c r="C105" s="16" t="str">
        <v>Data Scientist</v>
      </c>
      <c r="D105" t="s">
        <v>629</v>
      </c>
      <c r="E105" s="16" cm="1">
        <f t="array" ref="E105:F105">_xlfn.TEXTSPLIT(SUBSTITUTE(SUBSTITUTE(SUBSTITUTE(SUBSTITUTE(D105, "(Glassdoor est.)", ""), "(Employer est.)", ""), "$", ""), "K", "000"), "-") * 1</f>
        <v>99000</v>
      </c>
      <c r="F105" s="16">
        <v>132000</v>
      </c>
      <c r="G105" s="11" t="s">
        <v>656</v>
      </c>
      <c r="H105">
        <v>4</v>
      </c>
      <c r="I105" s="11" t="s">
        <v>548</v>
      </c>
      <c r="J105" s="17" t="str">
        <f t="shared" si="1"/>
        <v>Autodesk</v>
      </c>
      <c r="K105" t="s">
        <v>360</v>
      </c>
      <c r="L105" s="16" t="str">
        <f>IF(ISNUMBER(FIND(",", K105)), RIGHT(K105, 2), VLOOKUP(K105,lookup!$A$2:$B$7,2,FALSE))</f>
        <v>CA</v>
      </c>
      <c r="M105" t="s">
        <v>549</v>
      </c>
      <c r="N105" t="s">
        <v>248</v>
      </c>
      <c r="O105">
        <v>1982</v>
      </c>
      <c r="P105" t="s">
        <v>249</v>
      </c>
      <c r="Q105" t="s">
        <v>276</v>
      </c>
      <c r="R105" t="s">
        <v>277</v>
      </c>
      <c r="S105" t="s">
        <v>296</v>
      </c>
      <c r="T105">
        <v>-1</v>
      </c>
    </row>
    <row r="106" spans="1:20" ht="17" customHeight="1" x14ac:dyDescent="0.2">
      <c r="A106">
        <v>104</v>
      </c>
      <c r="B106" t="s">
        <v>657</v>
      </c>
      <c r="C106" s="16" t="str">
        <v>Data Scientist</v>
      </c>
      <c r="D106" t="s">
        <v>629</v>
      </c>
      <c r="E106" s="16" cm="1">
        <f t="array" ref="E106:F106">_xlfn.TEXTSPLIT(SUBSTITUTE(SUBSTITUTE(SUBSTITUTE(SUBSTITUTE(D106, "(Glassdoor est.)", ""), "(Employer est.)", ""), "$", ""), "K", "000"), "-") * 1</f>
        <v>99000</v>
      </c>
      <c r="F106" s="16">
        <v>132000</v>
      </c>
      <c r="G106" t="s">
        <v>658</v>
      </c>
      <c r="H106">
        <v>4.4000000000000004</v>
      </c>
      <c r="I106" s="11" t="s">
        <v>293</v>
      </c>
      <c r="J106" s="17" t="str">
        <f t="shared" si="1"/>
        <v>Intuit - Data</v>
      </c>
      <c r="K106" t="s">
        <v>294</v>
      </c>
      <c r="L106" s="16" t="str">
        <f>IF(ISNUMBER(FIND(",", K106)), RIGHT(K106, 2), VLOOKUP(K106,lookup!$A$2:$B$7,2,FALSE))</f>
        <v>CA</v>
      </c>
      <c r="M106" t="s">
        <v>295</v>
      </c>
      <c r="N106" t="s">
        <v>248</v>
      </c>
      <c r="O106">
        <v>1983</v>
      </c>
      <c r="P106" t="s">
        <v>249</v>
      </c>
      <c r="Q106" t="s">
        <v>276</v>
      </c>
      <c r="R106" t="s">
        <v>277</v>
      </c>
      <c r="S106" t="s">
        <v>296</v>
      </c>
      <c r="T106" t="s">
        <v>297</v>
      </c>
    </row>
    <row r="107" spans="1:20" ht="17" customHeight="1" x14ac:dyDescent="0.2">
      <c r="A107">
        <v>105</v>
      </c>
      <c r="B107" t="s">
        <v>243</v>
      </c>
      <c r="C107" s="16" t="str">
        <v>Data Scientist</v>
      </c>
      <c r="D107" t="s">
        <v>629</v>
      </c>
      <c r="E107" s="16" cm="1">
        <f t="array" ref="E107:F107">_xlfn.TEXTSPLIT(SUBSTITUTE(SUBSTITUTE(SUBSTITUTE(SUBSTITUTE(D107, "(Glassdoor est.)", ""), "(Employer est.)", ""), "$", ""), "K", "000"), "-") * 1</f>
        <v>99000</v>
      </c>
      <c r="F107" s="16">
        <v>132000</v>
      </c>
      <c r="G107" s="11" t="s">
        <v>659</v>
      </c>
      <c r="H107">
        <v>3.8</v>
      </c>
      <c r="I107" s="11" t="s">
        <v>660</v>
      </c>
      <c r="J107" s="17" t="str">
        <f t="shared" si="1"/>
        <v>Tecolote Research</v>
      </c>
      <c r="K107" t="s">
        <v>661</v>
      </c>
      <c r="L107" s="16" t="str">
        <f>IF(ISNUMBER(FIND(",", K107)), RIGHT(K107, 2), VLOOKUP(K107,lookup!$A$2:$B$7,2,FALSE))</f>
        <v>UT</v>
      </c>
      <c r="M107" t="s">
        <v>662</v>
      </c>
      <c r="N107" t="s">
        <v>263</v>
      </c>
      <c r="O107">
        <v>1973</v>
      </c>
      <c r="P107" t="s">
        <v>270</v>
      </c>
      <c r="Q107" t="s">
        <v>392</v>
      </c>
      <c r="R107" t="s">
        <v>392</v>
      </c>
      <c r="S107" t="s">
        <v>411</v>
      </c>
      <c r="T107">
        <v>-1</v>
      </c>
    </row>
    <row r="108" spans="1:20" ht="17" customHeight="1" x14ac:dyDescent="0.2">
      <c r="A108">
        <v>106</v>
      </c>
      <c r="B108" t="s">
        <v>663</v>
      </c>
      <c r="C108" s="16" t="str">
        <v>Data Engineer</v>
      </c>
      <c r="D108" t="s">
        <v>629</v>
      </c>
      <c r="E108" s="16" cm="1">
        <f t="array" ref="E108:F108">_xlfn.TEXTSPLIT(SUBSTITUTE(SUBSTITUTE(SUBSTITUTE(SUBSTITUTE(D108, "(Glassdoor est.)", ""), "(Employer est.)", ""), "$", ""), "K", "000"), "-") * 1</f>
        <v>99000</v>
      </c>
      <c r="F108" s="16">
        <v>132000</v>
      </c>
      <c r="G108" s="11" t="s">
        <v>664</v>
      </c>
      <c r="H108">
        <v>3.2</v>
      </c>
      <c r="I108" s="11" t="s">
        <v>665</v>
      </c>
      <c r="J108" s="17" t="str">
        <f t="shared" si="1"/>
        <v>Tivity Health</v>
      </c>
      <c r="K108" t="s">
        <v>666</v>
      </c>
      <c r="L108" s="16" t="str">
        <f>IF(ISNUMBER(FIND(",", K108)), RIGHT(K108, 2), VLOOKUP(K108,lookup!$A$2:$B$7,2,FALSE))</f>
        <v>AZ</v>
      </c>
      <c r="M108" t="s">
        <v>667</v>
      </c>
      <c r="N108" t="s">
        <v>263</v>
      </c>
      <c r="O108">
        <v>1981</v>
      </c>
      <c r="P108" t="s">
        <v>249</v>
      </c>
      <c r="Q108" t="s">
        <v>356</v>
      </c>
      <c r="R108" t="s">
        <v>357</v>
      </c>
      <c r="S108" t="s">
        <v>241</v>
      </c>
      <c r="T108">
        <v>-1</v>
      </c>
    </row>
    <row r="109" spans="1:20" ht="17" customHeight="1" x14ac:dyDescent="0.2">
      <c r="A109">
        <v>107</v>
      </c>
      <c r="B109" t="s">
        <v>406</v>
      </c>
      <c r="C109" s="16" t="str">
        <v>Data Engineer</v>
      </c>
      <c r="D109" t="s">
        <v>629</v>
      </c>
      <c r="E109" s="16" cm="1">
        <f t="array" ref="E109:F109">_xlfn.TEXTSPLIT(SUBSTITUTE(SUBSTITUTE(SUBSTITUTE(SUBSTITUTE(D109, "(Glassdoor est.)", ""), "(Employer est.)", ""), "$", ""), "K", "000"), "-") * 1</f>
        <v>99000</v>
      </c>
      <c r="F109" s="16">
        <v>132000</v>
      </c>
      <c r="G109" s="11" t="s">
        <v>668</v>
      </c>
      <c r="H109">
        <v>2.9</v>
      </c>
      <c r="I109" s="11" t="s">
        <v>669</v>
      </c>
      <c r="J109" s="17" t="str">
        <f t="shared" si="1"/>
        <v>hc1</v>
      </c>
      <c r="K109" t="s">
        <v>670</v>
      </c>
      <c r="L109" s="16" t="str">
        <f>IF(ISNUMBER(FIND(",", K109)), RIGHT(K109, 2), VLOOKUP(K109,lookup!$A$2:$B$7,2,FALSE))</f>
        <v>IN</v>
      </c>
      <c r="M109" t="s">
        <v>670</v>
      </c>
      <c r="N109" t="s">
        <v>269</v>
      </c>
      <c r="O109">
        <v>2011</v>
      </c>
      <c r="P109" t="s">
        <v>270</v>
      </c>
      <c r="Q109" t="s">
        <v>284</v>
      </c>
      <c r="R109" t="s">
        <v>284</v>
      </c>
      <c r="S109" t="s">
        <v>377</v>
      </c>
      <c r="T109">
        <v>-1</v>
      </c>
    </row>
    <row r="110" spans="1:20" ht="17" customHeight="1" x14ac:dyDescent="0.2">
      <c r="A110">
        <v>108</v>
      </c>
      <c r="B110" t="s">
        <v>671</v>
      </c>
      <c r="C110" s="16" t="str">
        <v>Data Scientist</v>
      </c>
      <c r="D110" t="s">
        <v>629</v>
      </c>
      <c r="E110" s="16" cm="1">
        <f t="array" ref="E110:F110">_xlfn.TEXTSPLIT(SUBSTITUTE(SUBSTITUTE(SUBSTITUTE(SUBSTITUTE(D110, "(Glassdoor est.)", ""), "(Employer est.)", ""), "$", ""), "K", "000"), "-") * 1</f>
        <v>99000</v>
      </c>
      <c r="F110" s="16">
        <v>132000</v>
      </c>
      <c r="G110" s="11" t="s">
        <v>672</v>
      </c>
      <c r="H110">
        <v>4.0999999999999996</v>
      </c>
      <c r="I110" s="11" t="s">
        <v>673</v>
      </c>
      <c r="J110" s="17" t="str">
        <f t="shared" si="1"/>
        <v>HP Inc.</v>
      </c>
      <c r="K110" t="s">
        <v>294</v>
      </c>
      <c r="L110" s="16" t="str">
        <f>IF(ISNUMBER(FIND(",", K110)), RIGHT(K110, 2), VLOOKUP(K110,lookup!$A$2:$B$7,2,FALSE))</f>
        <v>CA</v>
      </c>
      <c r="M110" t="s">
        <v>453</v>
      </c>
      <c r="N110" t="s">
        <v>283</v>
      </c>
      <c r="O110">
        <v>1939</v>
      </c>
      <c r="P110" t="s">
        <v>249</v>
      </c>
      <c r="Q110" t="s">
        <v>276</v>
      </c>
      <c r="R110" t="s">
        <v>277</v>
      </c>
      <c r="S110" t="s">
        <v>241</v>
      </c>
      <c r="T110">
        <v>-1</v>
      </c>
    </row>
    <row r="111" spans="1:20" ht="17" customHeight="1" x14ac:dyDescent="0.2">
      <c r="A111">
        <v>109</v>
      </c>
      <c r="B111" t="s">
        <v>243</v>
      </c>
      <c r="C111" s="16" t="str">
        <v>Data Scientist</v>
      </c>
      <c r="D111" t="s">
        <v>629</v>
      </c>
      <c r="E111" s="16" cm="1">
        <f t="array" ref="E111:F111">_xlfn.TEXTSPLIT(SUBSTITUTE(SUBSTITUTE(SUBSTITUTE(SUBSTITUTE(D111, "(Glassdoor est.)", ""), "(Employer est.)", ""), "$", ""), "K", "000"), "-") * 1</f>
        <v>99000</v>
      </c>
      <c r="F111" s="16">
        <v>132000</v>
      </c>
      <c r="G111" s="11" t="s">
        <v>674</v>
      </c>
      <c r="H111">
        <v>3.7</v>
      </c>
      <c r="I111" s="11" t="s">
        <v>675</v>
      </c>
      <c r="J111" s="17" t="str">
        <f t="shared" si="1"/>
        <v>SAIC</v>
      </c>
      <c r="K111" t="s">
        <v>246</v>
      </c>
      <c r="L111" s="16" t="str">
        <f>IF(ISNUMBER(FIND(",", K111)), RIGHT(K111, 2), VLOOKUP(K111,lookup!$A$2:$B$7,2,FALSE))</f>
        <v>VA</v>
      </c>
      <c r="M111" t="s">
        <v>632</v>
      </c>
      <c r="N111" t="s">
        <v>283</v>
      </c>
      <c r="O111">
        <v>2013</v>
      </c>
      <c r="P111" t="s">
        <v>249</v>
      </c>
      <c r="Q111" t="s">
        <v>301</v>
      </c>
      <c r="R111" t="s">
        <v>277</v>
      </c>
      <c r="S111" t="s">
        <v>620</v>
      </c>
      <c r="T111" t="s">
        <v>676</v>
      </c>
    </row>
    <row r="112" spans="1:20" ht="17" customHeight="1" x14ac:dyDescent="0.2">
      <c r="A112">
        <v>110</v>
      </c>
      <c r="B112" t="s">
        <v>677</v>
      </c>
      <c r="C112" s="16" t="str">
        <v>Data Analyst</v>
      </c>
      <c r="D112" t="s">
        <v>629</v>
      </c>
      <c r="E112" s="16" cm="1">
        <f t="array" ref="E112:F112">_xlfn.TEXTSPLIT(SUBSTITUTE(SUBSTITUTE(SUBSTITUTE(SUBSTITUTE(D112, "(Glassdoor est.)", ""), "(Employer est.)", ""), "$", ""), "K", "000"), "-") * 1</f>
        <v>99000</v>
      </c>
      <c r="F112" s="16">
        <v>132000</v>
      </c>
      <c r="G112" s="11" t="s">
        <v>678</v>
      </c>
      <c r="H112">
        <v>3.2</v>
      </c>
      <c r="I112" s="11" t="s">
        <v>679</v>
      </c>
      <c r="J112" s="17" t="str">
        <f t="shared" si="1"/>
        <v>AllianceBernstein</v>
      </c>
      <c r="K112" t="s">
        <v>680</v>
      </c>
      <c r="L112" s="16" t="str">
        <f>IF(ISNUMBER(FIND(",", K112)), RIGHT(K112, 2), VLOOKUP(K112,lookup!$A$2:$B$7,2,FALSE))</f>
        <v>TN</v>
      </c>
      <c r="M112" t="s">
        <v>236</v>
      </c>
      <c r="N112" t="s">
        <v>237</v>
      </c>
      <c r="O112">
        <v>1967</v>
      </c>
      <c r="P112" t="s">
        <v>249</v>
      </c>
      <c r="Q112" t="s">
        <v>386</v>
      </c>
      <c r="R112" t="s">
        <v>387</v>
      </c>
      <c r="S112" t="s">
        <v>296</v>
      </c>
      <c r="T112">
        <v>-1</v>
      </c>
    </row>
    <row r="113" spans="1:20" ht="17" customHeight="1" x14ac:dyDescent="0.2">
      <c r="A113">
        <v>111</v>
      </c>
      <c r="B113" t="s">
        <v>435</v>
      </c>
      <c r="C113" s="16" t="str">
        <v>Data Analyst</v>
      </c>
      <c r="D113" t="s">
        <v>629</v>
      </c>
      <c r="E113" s="16" cm="1">
        <f t="array" ref="E113:F113">_xlfn.TEXTSPLIT(SUBSTITUTE(SUBSTITUTE(SUBSTITUTE(SUBSTITUTE(D113, "(Glassdoor est.)", ""), "(Employer est.)", ""), "$", ""), "K", "000"), "-") * 1</f>
        <v>99000</v>
      </c>
      <c r="F113" s="16">
        <v>132000</v>
      </c>
      <c r="G113" s="11" t="s">
        <v>681</v>
      </c>
      <c r="H113">
        <v>4.9000000000000004</v>
      </c>
      <c r="I113" s="11" t="s">
        <v>682</v>
      </c>
      <c r="J113" s="17" t="str">
        <f t="shared" si="1"/>
        <v>Big Huge Games</v>
      </c>
      <c r="K113" t="s">
        <v>683</v>
      </c>
      <c r="L113" s="16" t="str">
        <f>IF(ISNUMBER(FIND(",", K113)), RIGHT(K113, 2), VLOOKUP(K113,lookup!$A$2:$B$7,2,FALSE))</f>
        <v>MD</v>
      </c>
      <c r="M113" t="s">
        <v>684</v>
      </c>
      <c r="N113" t="s">
        <v>269</v>
      </c>
      <c r="O113">
        <v>2013</v>
      </c>
      <c r="P113" t="s">
        <v>518</v>
      </c>
      <c r="Q113" t="s">
        <v>685</v>
      </c>
      <c r="R113" t="s">
        <v>686</v>
      </c>
      <c r="S113" t="s">
        <v>241</v>
      </c>
      <c r="T113">
        <v>-1</v>
      </c>
    </row>
    <row r="114" spans="1:20" ht="17" customHeight="1" x14ac:dyDescent="0.2">
      <c r="A114">
        <v>112</v>
      </c>
      <c r="B114" t="s">
        <v>687</v>
      </c>
      <c r="C114" s="16" t="str">
        <v>Data Scientist</v>
      </c>
      <c r="D114" t="s">
        <v>629</v>
      </c>
      <c r="E114" s="16" cm="1">
        <f t="array" ref="E114:F114">_xlfn.TEXTSPLIT(SUBSTITUTE(SUBSTITUTE(SUBSTITUTE(SUBSTITUTE(D114, "(Glassdoor est.)", ""), "(Employer est.)", ""), "$", ""), "K", "000"), "-") * 1</f>
        <v>99000</v>
      </c>
      <c r="F114" s="16">
        <v>132000</v>
      </c>
      <c r="G114" s="11" t="s">
        <v>688</v>
      </c>
      <c r="H114">
        <v>3.5</v>
      </c>
      <c r="I114" s="11" t="s">
        <v>689</v>
      </c>
      <c r="J114" s="17" t="str">
        <f t="shared" si="1"/>
        <v>Maxar Technologies</v>
      </c>
      <c r="K114" t="s">
        <v>247</v>
      </c>
      <c r="L114" s="16" t="str">
        <f>IF(ISNUMBER(FIND(",", K114)), RIGHT(K114, 2), VLOOKUP(K114,lookup!$A$2:$B$7,2,FALSE))</f>
        <v>VA</v>
      </c>
      <c r="M114" t="s">
        <v>690</v>
      </c>
      <c r="N114" t="s">
        <v>248</v>
      </c>
      <c r="O114">
        <v>-1</v>
      </c>
      <c r="P114" t="s">
        <v>249</v>
      </c>
      <c r="Q114" t="s">
        <v>392</v>
      </c>
      <c r="R114" t="s">
        <v>392</v>
      </c>
      <c r="S114" t="s">
        <v>296</v>
      </c>
      <c r="T114">
        <v>-1</v>
      </c>
    </row>
    <row r="115" spans="1:20" ht="17" customHeight="1" x14ac:dyDescent="0.2">
      <c r="A115">
        <v>113</v>
      </c>
      <c r="B115" t="s">
        <v>406</v>
      </c>
      <c r="C115" s="16" t="str">
        <v>Data Engineer</v>
      </c>
      <c r="D115" t="s">
        <v>629</v>
      </c>
      <c r="E115" s="16" cm="1">
        <f t="array" ref="E115:F115">_xlfn.TEXTSPLIT(SUBSTITUTE(SUBSTITUTE(SUBSTITUTE(SUBSTITUTE(D115, "(Glassdoor est.)", ""), "(Employer est.)", ""), "$", ""), "K", "000"), "-") * 1</f>
        <v>99000</v>
      </c>
      <c r="F115" s="16">
        <v>132000</v>
      </c>
      <c r="G115" s="11" t="s">
        <v>691</v>
      </c>
      <c r="H115">
        <v>5</v>
      </c>
      <c r="I115" s="11" t="s">
        <v>692</v>
      </c>
      <c r="J115" s="17" t="str">
        <f t="shared" si="1"/>
        <v>Phantom AI</v>
      </c>
      <c r="K115" t="s">
        <v>693</v>
      </c>
      <c r="L115" s="16" t="str">
        <f>IF(ISNUMBER(FIND(",", K115)), RIGHT(K115, 2), VLOOKUP(K115,lookup!$A$2:$B$7,2,FALSE))</f>
        <v>CA</v>
      </c>
      <c r="M115" t="s">
        <v>693</v>
      </c>
      <c r="N115" t="s">
        <v>334</v>
      </c>
      <c r="O115">
        <v>2016</v>
      </c>
      <c r="P115" t="s">
        <v>270</v>
      </c>
      <c r="Q115" t="s">
        <v>276</v>
      </c>
      <c r="R115" t="s">
        <v>277</v>
      </c>
      <c r="S115" t="s">
        <v>241</v>
      </c>
      <c r="T115">
        <v>-1</v>
      </c>
    </row>
    <row r="116" spans="1:20" ht="17" customHeight="1" x14ac:dyDescent="0.2">
      <c r="A116">
        <v>114</v>
      </c>
      <c r="B116" t="s">
        <v>243</v>
      </c>
      <c r="C116" s="16" t="str">
        <v>Data Scientist</v>
      </c>
      <c r="D116" t="s">
        <v>629</v>
      </c>
      <c r="E116" s="16" cm="1">
        <f t="array" ref="E116:F116">_xlfn.TEXTSPLIT(SUBSTITUTE(SUBSTITUTE(SUBSTITUTE(SUBSTITUTE(D116, "(Glassdoor est.)", ""), "(Employer est.)", ""), "$", ""), "K", "000"), "-") * 1</f>
        <v>99000</v>
      </c>
      <c r="F116" s="16">
        <v>132000</v>
      </c>
      <c r="G116" s="11" t="s">
        <v>694</v>
      </c>
      <c r="H116">
        <v>4</v>
      </c>
      <c r="I116" s="11" t="s">
        <v>695</v>
      </c>
      <c r="J116" s="17" t="str">
        <f t="shared" si="1"/>
        <v>Noblis</v>
      </c>
      <c r="K116" t="s">
        <v>632</v>
      </c>
      <c r="L116" s="16" t="str">
        <f>IF(ISNUMBER(FIND(",", K116)), RIGHT(K116, 2), VLOOKUP(K116,lookup!$A$2:$B$7,2,FALSE))</f>
        <v>VA</v>
      </c>
      <c r="M116" t="s">
        <v>632</v>
      </c>
      <c r="N116" t="s">
        <v>237</v>
      </c>
      <c r="O116">
        <v>1996</v>
      </c>
      <c r="P116" t="s">
        <v>238</v>
      </c>
      <c r="Q116" t="s">
        <v>257</v>
      </c>
      <c r="R116" t="s">
        <v>251</v>
      </c>
      <c r="S116" t="s">
        <v>258</v>
      </c>
      <c r="T116" t="s">
        <v>696</v>
      </c>
    </row>
    <row r="117" spans="1:20" ht="17" customHeight="1" x14ac:dyDescent="0.2">
      <c r="A117">
        <v>115</v>
      </c>
      <c r="B117" t="s">
        <v>243</v>
      </c>
      <c r="C117" s="16" t="str">
        <v>Data Scientist</v>
      </c>
      <c r="D117" t="s">
        <v>629</v>
      </c>
      <c r="E117" s="16" cm="1">
        <f t="array" ref="E117:F117">_xlfn.TEXTSPLIT(SUBSTITUTE(SUBSTITUTE(SUBSTITUTE(SUBSTITUTE(D117, "(Glassdoor est.)", ""), "(Employer est.)", ""), "$", ""), "K", "000"), "-") * 1</f>
        <v>99000</v>
      </c>
      <c r="F117" s="16">
        <v>132000</v>
      </c>
      <c r="G117" s="11" t="s">
        <v>697</v>
      </c>
      <c r="H117">
        <v>3.6</v>
      </c>
      <c r="I117" s="11" t="s">
        <v>698</v>
      </c>
      <c r="J117" s="17" t="str">
        <f t="shared" si="1"/>
        <v>Spring Health</v>
      </c>
      <c r="K117" t="s">
        <v>236</v>
      </c>
      <c r="L117" s="16" t="str">
        <f>IF(ISNUMBER(FIND(",", K117)), RIGHT(K117, 2), VLOOKUP(K117,lookup!$A$2:$B$7,2,FALSE))</f>
        <v>NY</v>
      </c>
      <c r="M117" t="s">
        <v>236</v>
      </c>
      <c r="N117" t="s">
        <v>334</v>
      </c>
      <c r="O117">
        <v>2016</v>
      </c>
      <c r="P117" t="s">
        <v>270</v>
      </c>
      <c r="Q117" t="s">
        <v>356</v>
      </c>
      <c r="R117" t="s">
        <v>357</v>
      </c>
      <c r="S117" t="s">
        <v>241</v>
      </c>
      <c r="T117">
        <v>-1</v>
      </c>
    </row>
    <row r="118" spans="1:20" ht="17" customHeight="1" x14ac:dyDescent="0.2">
      <c r="A118">
        <v>116</v>
      </c>
      <c r="B118" t="s">
        <v>699</v>
      </c>
      <c r="C118" s="16" t="str">
        <v>Other</v>
      </c>
      <c r="D118" t="s">
        <v>629</v>
      </c>
      <c r="E118" s="16" cm="1">
        <f t="array" ref="E118:F118">_xlfn.TEXTSPLIT(SUBSTITUTE(SUBSTITUTE(SUBSTITUTE(SUBSTITUTE(D118, "(Glassdoor est.)", ""), "(Employer est.)", ""), "$", ""), "K", "000"), "-") * 1</f>
        <v>99000</v>
      </c>
      <c r="F118" s="16">
        <v>132000</v>
      </c>
      <c r="G118" s="11" t="s">
        <v>700</v>
      </c>
      <c r="H118">
        <v>4</v>
      </c>
      <c r="I118" s="11" t="s">
        <v>701</v>
      </c>
      <c r="J118" s="17" t="str">
        <f t="shared" si="1"/>
        <v>ClearEdge</v>
      </c>
      <c r="K118" t="s">
        <v>702</v>
      </c>
      <c r="L118" s="16" t="str">
        <f>IF(ISNUMBER(FIND(",", K118)), RIGHT(K118, 2), VLOOKUP(K118,lookup!$A$2:$B$7,2,FALSE))</f>
        <v>MD</v>
      </c>
      <c r="M118" t="s">
        <v>702</v>
      </c>
      <c r="N118" t="s">
        <v>269</v>
      </c>
      <c r="O118">
        <v>2002</v>
      </c>
      <c r="P118" t="s">
        <v>270</v>
      </c>
      <c r="Q118" t="s">
        <v>276</v>
      </c>
      <c r="R118" t="s">
        <v>277</v>
      </c>
      <c r="S118" t="s">
        <v>620</v>
      </c>
      <c r="T118">
        <v>-1</v>
      </c>
    </row>
    <row r="119" spans="1:20" ht="17" customHeight="1" x14ac:dyDescent="0.2">
      <c r="A119">
        <v>117</v>
      </c>
      <c r="B119" t="s">
        <v>703</v>
      </c>
      <c r="C119" s="16" t="str">
        <v>Data Analyst</v>
      </c>
      <c r="D119" t="s">
        <v>629</v>
      </c>
      <c r="E119" s="16" cm="1">
        <f t="array" ref="E119:F119">_xlfn.TEXTSPLIT(SUBSTITUTE(SUBSTITUTE(SUBSTITUTE(SUBSTITUTE(D119, "(Glassdoor est.)", ""), "(Employer est.)", ""), "$", ""), "K", "000"), "-") * 1</f>
        <v>99000</v>
      </c>
      <c r="F119" s="16">
        <v>132000</v>
      </c>
      <c r="G119" s="11" t="s">
        <v>704</v>
      </c>
      <c r="H119">
        <v>3.2</v>
      </c>
      <c r="I119" s="11" t="s">
        <v>679</v>
      </c>
      <c r="J119" s="17" t="str">
        <f t="shared" si="1"/>
        <v>AllianceBernstein</v>
      </c>
      <c r="K119" t="s">
        <v>680</v>
      </c>
      <c r="L119" s="16" t="str">
        <f>IF(ISNUMBER(FIND(",", K119)), RIGHT(K119, 2), VLOOKUP(K119,lookup!$A$2:$B$7,2,FALSE))</f>
        <v>TN</v>
      </c>
      <c r="M119" t="s">
        <v>236</v>
      </c>
      <c r="N119" t="s">
        <v>237</v>
      </c>
      <c r="O119">
        <v>1967</v>
      </c>
      <c r="P119" t="s">
        <v>249</v>
      </c>
      <c r="Q119" t="s">
        <v>386</v>
      </c>
      <c r="R119" t="s">
        <v>387</v>
      </c>
      <c r="S119" t="s">
        <v>296</v>
      </c>
      <c r="T119">
        <v>-1</v>
      </c>
    </row>
    <row r="120" spans="1:20" ht="17" customHeight="1" x14ac:dyDescent="0.2">
      <c r="A120">
        <v>118</v>
      </c>
      <c r="B120" t="s">
        <v>705</v>
      </c>
      <c r="C120" s="16" t="str">
        <v>Other</v>
      </c>
      <c r="D120" t="s">
        <v>629</v>
      </c>
      <c r="E120" s="16" cm="1">
        <f t="array" ref="E120:F120">_xlfn.TEXTSPLIT(SUBSTITUTE(SUBSTITUTE(SUBSTITUTE(SUBSTITUTE(D120, "(Glassdoor est.)", ""), "(Employer est.)", ""), "$", ""), "K", "000"), "-") * 1</f>
        <v>99000</v>
      </c>
      <c r="F120" s="16">
        <v>132000</v>
      </c>
      <c r="G120" s="11" t="s">
        <v>706</v>
      </c>
      <c r="H120">
        <v>5</v>
      </c>
      <c r="I120" s="11" t="s">
        <v>449</v>
      </c>
      <c r="J120" s="17" t="str">
        <f t="shared" si="1"/>
        <v>Arsenal Biosciences</v>
      </c>
      <c r="K120" t="s">
        <v>450</v>
      </c>
      <c r="L120" s="16" t="str">
        <f>IF(ISNUMBER(FIND(",", K120)), RIGHT(K120, 2), VLOOKUP(K120,lookup!$A$2:$B$7,2,FALSE))</f>
        <v>CA</v>
      </c>
      <c r="M120" t="s">
        <v>450</v>
      </c>
      <c r="N120" t="s">
        <v>269</v>
      </c>
      <c r="O120">
        <v>2019</v>
      </c>
      <c r="P120" t="s">
        <v>270</v>
      </c>
      <c r="Q120" t="s">
        <v>284</v>
      </c>
      <c r="R120" t="s">
        <v>284</v>
      </c>
      <c r="S120" t="s">
        <v>241</v>
      </c>
      <c r="T120">
        <v>-1</v>
      </c>
    </row>
    <row r="121" spans="1:20" ht="17" customHeight="1" x14ac:dyDescent="0.2">
      <c r="A121">
        <v>119</v>
      </c>
      <c r="B121" t="s">
        <v>406</v>
      </c>
      <c r="C121" s="16" t="str">
        <v>Data Engineer</v>
      </c>
      <c r="D121" t="s">
        <v>629</v>
      </c>
      <c r="E121" s="16" cm="1">
        <f t="array" ref="E121:F121">_xlfn.TEXTSPLIT(SUBSTITUTE(SUBSTITUTE(SUBSTITUTE(SUBSTITUTE(D121, "(Glassdoor est.)", ""), "(Employer est.)", ""), "$", ""), "K", "000"), "-") * 1</f>
        <v>99000</v>
      </c>
      <c r="F121" s="16">
        <v>132000</v>
      </c>
      <c r="G121" s="11" t="s">
        <v>707</v>
      </c>
      <c r="H121">
        <v>4.8</v>
      </c>
      <c r="I121" s="11" t="s">
        <v>708</v>
      </c>
      <c r="J121" s="17" t="str">
        <f t="shared" si="1"/>
        <v>GetWellNetwork</v>
      </c>
      <c r="K121" t="s">
        <v>709</v>
      </c>
      <c r="L121" s="16" t="str">
        <f>IF(ISNUMBER(FIND(",", K121)), RIGHT(K121, 2), VLOOKUP(K121,lookup!$A$2:$B$7,2,FALSE))</f>
        <v>MD</v>
      </c>
      <c r="M121" t="s">
        <v>709</v>
      </c>
      <c r="N121" t="s">
        <v>324</v>
      </c>
      <c r="O121">
        <v>2000</v>
      </c>
      <c r="P121" t="s">
        <v>270</v>
      </c>
      <c r="Q121" t="s">
        <v>356</v>
      </c>
      <c r="R121" t="s">
        <v>357</v>
      </c>
      <c r="S121" t="s">
        <v>411</v>
      </c>
      <c r="T121" t="s">
        <v>710</v>
      </c>
    </row>
    <row r="122" spans="1:20" ht="17" customHeight="1" x14ac:dyDescent="0.2">
      <c r="A122">
        <v>120</v>
      </c>
      <c r="B122" t="s">
        <v>243</v>
      </c>
      <c r="C122" s="16" t="str">
        <v>Data Scientist</v>
      </c>
      <c r="D122" t="s">
        <v>629</v>
      </c>
      <c r="E122" s="16" cm="1">
        <f t="array" ref="E122:F122">_xlfn.TEXTSPLIT(SUBSTITUTE(SUBSTITUTE(SUBSTITUTE(SUBSTITUTE(D122, "(Glassdoor est.)", ""), "(Employer est.)", ""), "$", ""), "K", "000"), "-") * 1</f>
        <v>99000</v>
      </c>
      <c r="F122" s="16">
        <v>132000</v>
      </c>
      <c r="G122" s="11" t="s">
        <v>711</v>
      </c>
      <c r="H122">
        <v>4.5</v>
      </c>
      <c r="I122" s="11" t="s">
        <v>712</v>
      </c>
      <c r="J122" s="17" t="str">
        <f t="shared" si="1"/>
        <v>TACG Solutions</v>
      </c>
      <c r="K122" t="s">
        <v>713</v>
      </c>
      <c r="L122" s="16" t="str">
        <f>IF(ISNUMBER(FIND(",", K122)), RIGHT(K122, 2), VLOOKUP(K122,lookup!$A$2:$B$7,2,FALSE))</f>
        <v>OH</v>
      </c>
      <c r="M122" t="s">
        <v>714</v>
      </c>
      <c r="N122" t="s">
        <v>269</v>
      </c>
      <c r="O122">
        <v>2006</v>
      </c>
      <c r="P122" t="s">
        <v>270</v>
      </c>
      <c r="Q122" t="s">
        <v>257</v>
      </c>
      <c r="R122" t="s">
        <v>251</v>
      </c>
      <c r="S122" t="s">
        <v>241</v>
      </c>
      <c r="T122" t="s">
        <v>715</v>
      </c>
    </row>
    <row r="123" spans="1:20" ht="17" customHeight="1" x14ac:dyDescent="0.2">
      <c r="A123">
        <v>121</v>
      </c>
      <c r="B123" t="s">
        <v>716</v>
      </c>
      <c r="C123" s="16" t="str">
        <v>Data Engineer</v>
      </c>
      <c r="D123" t="s">
        <v>629</v>
      </c>
      <c r="E123" s="16" cm="1">
        <f t="array" ref="E123:F123">_xlfn.TEXTSPLIT(SUBSTITUTE(SUBSTITUTE(SUBSTITUTE(SUBSTITUTE(D123, "(Glassdoor est.)", ""), "(Employer est.)", ""), "$", ""), "K", "000"), "-") * 1</f>
        <v>99000</v>
      </c>
      <c r="F123" s="16">
        <v>132000</v>
      </c>
      <c r="G123" s="11" t="s">
        <v>717</v>
      </c>
      <c r="H123">
        <v>4.7</v>
      </c>
      <c r="I123" s="11" t="s">
        <v>718</v>
      </c>
      <c r="J123" s="17" t="str">
        <f t="shared" si="1"/>
        <v>Scoop</v>
      </c>
      <c r="K123" t="s">
        <v>360</v>
      </c>
      <c r="L123" s="16" t="str">
        <f>IF(ISNUMBER(FIND(",", K123)), RIGHT(K123, 2), VLOOKUP(K123,lookup!$A$2:$B$7,2,FALSE))</f>
        <v>CA</v>
      </c>
      <c r="M123" t="s">
        <v>360</v>
      </c>
      <c r="N123" t="s">
        <v>269</v>
      </c>
      <c r="O123">
        <v>2015</v>
      </c>
      <c r="P123" t="s">
        <v>270</v>
      </c>
      <c r="Q123" t="s">
        <v>340</v>
      </c>
      <c r="R123" t="s">
        <v>277</v>
      </c>
      <c r="S123" t="s">
        <v>241</v>
      </c>
      <c r="T123">
        <v>-1</v>
      </c>
    </row>
    <row r="124" spans="1:20" ht="17" customHeight="1" x14ac:dyDescent="0.2">
      <c r="A124">
        <v>122</v>
      </c>
      <c r="B124" t="s">
        <v>457</v>
      </c>
      <c r="C124" s="16" t="str">
        <v>Data Scientist</v>
      </c>
      <c r="D124" t="s">
        <v>629</v>
      </c>
      <c r="E124" s="16" cm="1">
        <f t="array" ref="E124:F124">_xlfn.TEXTSPLIT(SUBSTITUTE(SUBSTITUTE(SUBSTITUTE(SUBSTITUTE(D124, "(Glassdoor est.)", ""), "(Employer est.)", ""), "$", ""), "K", "000"), "-") * 1</f>
        <v>99000</v>
      </c>
      <c r="F124" s="16">
        <v>132000</v>
      </c>
      <c r="G124" s="11" t="s">
        <v>719</v>
      </c>
      <c r="H124">
        <v>4.5</v>
      </c>
      <c r="I124" s="11" t="s">
        <v>303</v>
      </c>
      <c r="J124" s="17" t="str">
        <f t="shared" si="1"/>
        <v>Novetta</v>
      </c>
      <c r="K124" t="s">
        <v>247</v>
      </c>
      <c r="L124" s="16" t="str">
        <f>IF(ISNUMBER(FIND(",", K124)), RIGHT(K124, 2), VLOOKUP(K124,lookup!$A$2:$B$7,2,FALSE))</f>
        <v>VA</v>
      </c>
      <c r="M124" t="s">
        <v>304</v>
      </c>
      <c r="N124" t="s">
        <v>263</v>
      </c>
      <c r="O124">
        <v>2012</v>
      </c>
      <c r="P124" t="s">
        <v>270</v>
      </c>
      <c r="Q124" t="s">
        <v>301</v>
      </c>
      <c r="R124" t="s">
        <v>277</v>
      </c>
      <c r="S124" t="s">
        <v>258</v>
      </c>
      <c r="T124" t="s">
        <v>305</v>
      </c>
    </row>
    <row r="125" spans="1:20" ht="17" customHeight="1" x14ac:dyDescent="0.2">
      <c r="A125">
        <v>123</v>
      </c>
      <c r="B125" t="s">
        <v>406</v>
      </c>
      <c r="C125" s="16" t="str">
        <v>Data Engineer</v>
      </c>
      <c r="D125" t="s">
        <v>629</v>
      </c>
      <c r="E125" s="16" cm="1">
        <f t="array" ref="E125:F125">_xlfn.TEXTSPLIT(SUBSTITUTE(SUBSTITUTE(SUBSTITUTE(SUBSTITUTE(D125, "(Glassdoor est.)", ""), "(Employer est.)", ""), "$", ""), "K", "000"), "-") * 1</f>
        <v>99000</v>
      </c>
      <c r="F125" s="16">
        <v>132000</v>
      </c>
      <c r="G125" s="11" t="s">
        <v>539</v>
      </c>
      <c r="H125">
        <v>4.2</v>
      </c>
      <c r="I125" s="11" t="s">
        <v>540</v>
      </c>
      <c r="J125" s="17" t="str">
        <f t="shared" si="1"/>
        <v>IZEA</v>
      </c>
      <c r="K125" t="s">
        <v>541</v>
      </c>
      <c r="L125" s="16" t="str">
        <f>IF(ISNUMBER(FIND(",", K125)), RIGHT(K125, 2), VLOOKUP(K125,lookup!$A$2:$B$7,2,FALSE))</f>
        <v>FL</v>
      </c>
      <c r="M125" t="s">
        <v>541</v>
      </c>
      <c r="N125" t="s">
        <v>269</v>
      </c>
      <c r="O125">
        <v>2006</v>
      </c>
      <c r="P125" t="s">
        <v>249</v>
      </c>
      <c r="Q125" t="s">
        <v>271</v>
      </c>
      <c r="R125" t="s">
        <v>251</v>
      </c>
      <c r="S125" t="s">
        <v>381</v>
      </c>
      <c r="T125" t="s">
        <v>542</v>
      </c>
    </row>
    <row r="126" spans="1:20" ht="17" customHeight="1" x14ac:dyDescent="0.2">
      <c r="A126">
        <v>124</v>
      </c>
      <c r="B126" t="s">
        <v>419</v>
      </c>
      <c r="C126" s="16" t="str">
        <v>Other</v>
      </c>
      <c r="D126" t="s">
        <v>629</v>
      </c>
      <c r="E126" s="16" cm="1">
        <f t="array" ref="E126:F126">_xlfn.TEXTSPLIT(SUBSTITUTE(SUBSTITUTE(SUBSTITUTE(SUBSTITUTE(D126, "(Glassdoor est.)", ""), "(Employer est.)", ""), "$", ""), "K", "000"), "-") * 1</f>
        <v>99000</v>
      </c>
      <c r="F126" s="16">
        <v>132000</v>
      </c>
      <c r="G126" s="11" t="s">
        <v>720</v>
      </c>
      <c r="H126">
        <v>3.4</v>
      </c>
      <c r="I126" s="11" t="s">
        <v>721</v>
      </c>
      <c r="J126" s="17" t="str">
        <f t="shared" si="1"/>
        <v>Montway Inc</v>
      </c>
      <c r="K126" t="s">
        <v>722</v>
      </c>
      <c r="L126" s="16" t="str">
        <f>IF(ISNUMBER(FIND(",", K126)), RIGHT(K126, 2), VLOOKUP(K126,lookup!$A$2:$B$7,2,FALSE))</f>
        <v>IL</v>
      </c>
      <c r="M126" t="s">
        <v>722</v>
      </c>
      <c r="N126" t="s">
        <v>269</v>
      </c>
      <c r="O126">
        <v>2006</v>
      </c>
      <c r="P126" t="s">
        <v>270</v>
      </c>
      <c r="Q126" t="s">
        <v>723</v>
      </c>
      <c r="R126" t="s">
        <v>498</v>
      </c>
      <c r="S126" t="s">
        <v>241</v>
      </c>
      <c r="T126">
        <v>-1</v>
      </c>
    </row>
    <row r="127" spans="1:20" ht="17" customHeight="1" x14ac:dyDescent="0.2">
      <c r="A127">
        <v>125</v>
      </c>
      <c r="B127" t="s">
        <v>724</v>
      </c>
      <c r="C127" s="16" t="str">
        <v>Data Scientist</v>
      </c>
      <c r="D127" t="s">
        <v>629</v>
      </c>
      <c r="E127" s="16" cm="1">
        <f t="array" ref="E127:F127">_xlfn.TEXTSPLIT(SUBSTITUTE(SUBSTITUTE(SUBSTITUTE(SUBSTITUTE(D127, "(Glassdoor est.)", ""), "(Employer est.)", ""), "$", ""), "K", "000"), "-") * 1</f>
        <v>99000</v>
      </c>
      <c r="F127" s="16">
        <v>132000</v>
      </c>
      <c r="G127" s="11" t="s">
        <v>725</v>
      </c>
      <c r="H127">
        <v>3.8</v>
      </c>
      <c r="I127" s="11" t="s">
        <v>726</v>
      </c>
      <c r="J127" s="17" t="str">
        <f t="shared" si="1"/>
        <v>Juniper Networks</v>
      </c>
      <c r="K127" t="s">
        <v>727</v>
      </c>
      <c r="L127" s="16" t="str">
        <f>IF(ISNUMBER(FIND(",", K127)), RIGHT(K127, 2), VLOOKUP(K127,lookup!$A$2:$B$7,2,FALSE))</f>
        <v>CA</v>
      </c>
      <c r="M127" t="s">
        <v>728</v>
      </c>
      <c r="N127" t="s">
        <v>248</v>
      </c>
      <c r="O127">
        <v>1996</v>
      </c>
      <c r="P127" t="s">
        <v>249</v>
      </c>
      <c r="Q127" t="s">
        <v>729</v>
      </c>
      <c r="R127" t="s">
        <v>730</v>
      </c>
      <c r="S127" t="s">
        <v>296</v>
      </c>
      <c r="T127">
        <v>-1</v>
      </c>
    </row>
    <row r="128" spans="1:20" ht="17" customHeight="1" x14ac:dyDescent="0.2">
      <c r="A128">
        <v>126</v>
      </c>
      <c r="B128" t="s">
        <v>243</v>
      </c>
      <c r="C128" s="16" t="str">
        <v>Data Scientist</v>
      </c>
      <c r="D128" t="s">
        <v>731</v>
      </c>
      <c r="E128" s="16" cm="1">
        <f t="array" ref="E128:F128">_xlfn.TEXTSPLIT(SUBSTITUTE(SUBSTITUTE(SUBSTITUTE(SUBSTITUTE(D128, "(Glassdoor est.)", ""), "(Employer est.)", ""), "$", ""), "K", "000"), "-") * 1</f>
        <v>90000</v>
      </c>
      <c r="F128" s="16">
        <v>109000</v>
      </c>
      <c r="G128" s="11" t="s">
        <v>306</v>
      </c>
      <c r="H128">
        <v>4.7</v>
      </c>
      <c r="I128" s="11" t="s">
        <v>307</v>
      </c>
      <c r="J128" s="17" t="str">
        <f t="shared" si="1"/>
        <v>1904labs</v>
      </c>
      <c r="K128" t="s">
        <v>308</v>
      </c>
      <c r="L128" s="16" t="str">
        <f>IF(ISNUMBER(FIND(",", K128)), RIGHT(K128, 2), VLOOKUP(K128,lookup!$A$2:$B$7,2,FALSE))</f>
        <v>MO</v>
      </c>
      <c r="M128" t="s">
        <v>308</v>
      </c>
      <c r="N128" t="s">
        <v>269</v>
      </c>
      <c r="O128">
        <v>2016</v>
      </c>
      <c r="P128" t="s">
        <v>270</v>
      </c>
      <c r="Q128" t="s">
        <v>309</v>
      </c>
      <c r="R128" t="s">
        <v>277</v>
      </c>
      <c r="S128" t="s">
        <v>241</v>
      </c>
      <c r="T128" t="s">
        <v>310</v>
      </c>
    </row>
    <row r="129" spans="1:20" ht="17" customHeight="1" x14ac:dyDescent="0.2">
      <c r="A129">
        <v>127</v>
      </c>
      <c r="B129" t="s">
        <v>243</v>
      </c>
      <c r="C129" s="16" t="str">
        <v>Data Scientist</v>
      </c>
      <c r="D129" t="s">
        <v>731</v>
      </c>
      <c r="E129" s="16" cm="1">
        <f t="array" ref="E129:F129">_xlfn.TEXTSPLIT(SUBSTITUTE(SUBSTITUTE(SUBSTITUTE(SUBSTITUTE(D129, "(Glassdoor est.)", ""), "(Employer est.)", ""), "$", ""), "K", "000"), "-") * 1</f>
        <v>90000</v>
      </c>
      <c r="F129" s="16">
        <v>109000</v>
      </c>
      <c r="G129" s="11" t="s">
        <v>298</v>
      </c>
      <c r="H129">
        <v>3.6</v>
      </c>
      <c r="I129" s="11" t="s">
        <v>299</v>
      </c>
      <c r="J129" s="17" t="str">
        <f t="shared" si="1"/>
        <v>XSELL Technologies</v>
      </c>
      <c r="K129" t="s">
        <v>300</v>
      </c>
      <c r="L129" s="16" t="str">
        <f>IF(ISNUMBER(FIND(",", K129)), RIGHT(K129, 2), VLOOKUP(K129,lookup!$A$2:$B$7,2,FALSE))</f>
        <v>IL</v>
      </c>
      <c r="M129" t="s">
        <v>300</v>
      </c>
      <c r="N129" t="s">
        <v>269</v>
      </c>
      <c r="O129">
        <v>2014</v>
      </c>
      <c r="P129" t="s">
        <v>270</v>
      </c>
      <c r="Q129" t="s">
        <v>301</v>
      </c>
      <c r="R129" t="s">
        <v>277</v>
      </c>
      <c r="S129" t="s">
        <v>241</v>
      </c>
      <c r="T129">
        <v>-1</v>
      </c>
    </row>
    <row r="130" spans="1:20" ht="17" customHeight="1" x14ac:dyDescent="0.2">
      <c r="A130">
        <v>128</v>
      </c>
      <c r="B130" t="s">
        <v>406</v>
      </c>
      <c r="C130" s="16" t="str">
        <v>Data Engineer</v>
      </c>
      <c r="D130" t="s">
        <v>731</v>
      </c>
      <c r="E130" s="16" cm="1">
        <f t="array" ref="E130:F130">_xlfn.TEXTSPLIT(SUBSTITUTE(SUBSTITUTE(SUBSTITUTE(SUBSTITUTE(D130, "(Glassdoor est.)", ""), "(Employer est.)", ""), "$", ""), "K", "000"), "-") * 1</f>
        <v>90000</v>
      </c>
      <c r="F130" s="16">
        <v>109000</v>
      </c>
      <c r="G130" s="11" t="s">
        <v>539</v>
      </c>
      <c r="H130">
        <v>4.2</v>
      </c>
      <c r="I130" s="11" t="s">
        <v>540</v>
      </c>
      <c r="J130" s="17" t="str">
        <f t="shared" si="1"/>
        <v>IZEA</v>
      </c>
      <c r="K130" t="s">
        <v>541</v>
      </c>
      <c r="L130" s="16" t="str">
        <f>IF(ISNUMBER(FIND(",", K130)), RIGHT(K130, 2), VLOOKUP(K130,lookup!$A$2:$B$7,2,FALSE))</f>
        <v>FL</v>
      </c>
      <c r="M130" t="s">
        <v>541</v>
      </c>
      <c r="N130" t="s">
        <v>269</v>
      </c>
      <c r="O130">
        <v>2006</v>
      </c>
      <c r="P130" t="s">
        <v>249</v>
      </c>
      <c r="Q130" t="s">
        <v>271</v>
      </c>
      <c r="R130" t="s">
        <v>251</v>
      </c>
      <c r="S130" t="s">
        <v>381</v>
      </c>
      <c r="T130" t="s">
        <v>542</v>
      </c>
    </row>
    <row r="131" spans="1:20" ht="17" customHeight="1" x14ac:dyDescent="0.2">
      <c r="A131">
        <v>129</v>
      </c>
      <c r="B131" t="s">
        <v>724</v>
      </c>
      <c r="C131" s="16" t="str">
        <v>Data Scientist</v>
      </c>
      <c r="D131" t="s">
        <v>731</v>
      </c>
      <c r="E131" s="16" cm="1">
        <f t="array" ref="E131:F131">_xlfn.TEXTSPLIT(SUBSTITUTE(SUBSTITUTE(SUBSTITUTE(SUBSTITUTE(D131, "(Glassdoor est.)", ""), "(Employer est.)", ""), "$", ""), "K", "000"), "-") * 1</f>
        <v>90000</v>
      </c>
      <c r="F131" s="16">
        <v>109000</v>
      </c>
      <c r="G131" s="11" t="s">
        <v>725</v>
      </c>
      <c r="H131">
        <v>3.8</v>
      </c>
      <c r="I131" s="11" t="s">
        <v>726</v>
      </c>
      <c r="J131" s="17" t="str">
        <f t="shared" ref="J131:J194" si="2">LEFT(I131,LEN(I131)-4)</f>
        <v>Juniper Networks</v>
      </c>
      <c r="K131" t="s">
        <v>727</v>
      </c>
      <c r="L131" s="16" t="str">
        <f>IF(ISNUMBER(FIND(",", K131)), RIGHT(K131, 2), VLOOKUP(K131,lookup!$A$2:$B$7,2,FALSE))</f>
        <v>CA</v>
      </c>
      <c r="M131" t="s">
        <v>728</v>
      </c>
      <c r="N131" t="s">
        <v>248</v>
      </c>
      <c r="O131">
        <v>1996</v>
      </c>
      <c r="P131" t="s">
        <v>249</v>
      </c>
      <c r="Q131" t="s">
        <v>729</v>
      </c>
      <c r="R131" t="s">
        <v>730</v>
      </c>
      <c r="S131" t="s">
        <v>296</v>
      </c>
      <c r="T131">
        <v>-1</v>
      </c>
    </row>
    <row r="132" spans="1:20" ht="17" customHeight="1" x14ac:dyDescent="0.2">
      <c r="A132">
        <v>130</v>
      </c>
      <c r="B132" t="s">
        <v>243</v>
      </c>
      <c r="C132" s="16" t="str">
        <v>Data Scientist</v>
      </c>
      <c r="D132" t="s">
        <v>731</v>
      </c>
      <c r="E132" s="16" cm="1">
        <f t="array" ref="E132:F132">_xlfn.TEXTSPLIT(SUBSTITUTE(SUBSTITUTE(SUBSTITUTE(SUBSTITUTE(D132, "(Glassdoor est.)", ""), "(Employer est.)", ""), "$", ""), "K", "000"), "-") * 1</f>
        <v>90000</v>
      </c>
      <c r="F132" s="16">
        <v>109000</v>
      </c>
      <c r="G132" s="11" t="s">
        <v>732</v>
      </c>
      <c r="H132">
        <v>5</v>
      </c>
      <c r="I132" s="11" t="s">
        <v>733</v>
      </c>
      <c r="J132" s="17" t="str">
        <f t="shared" si="2"/>
        <v>Notion Labs</v>
      </c>
      <c r="K132" t="s">
        <v>360</v>
      </c>
      <c r="L132" s="16" t="str">
        <f>IF(ISNUMBER(FIND(",", K132)), RIGHT(K132, 2), VLOOKUP(K132,lookup!$A$2:$B$7,2,FALSE))</f>
        <v>CA</v>
      </c>
      <c r="M132" t="s">
        <v>360</v>
      </c>
      <c r="N132" t="s">
        <v>334</v>
      </c>
      <c r="O132">
        <v>2016</v>
      </c>
      <c r="P132" t="s">
        <v>270</v>
      </c>
      <c r="Q132" t="s">
        <v>301</v>
      </c>
      <c r="R132" t="s">
        <v>277</v>
      </c>
      <c r="S132" t="s">
        <v>241</v>
      </c>
      <c r="T132">
        <v>-1</v>
      </c>
    </row>
    <row r="133" spans="1:20" ht="17" customHeight="1" x14ac:dyDescent="0.2">
      <c r="A133">
        <v>131</v>
      </c>
      <c r="B133" t="s">
        <v>716</v>
      </c>
      <c r="C133" s="16" t="str">
        <v>Data Engineer</v>
      </c>
      <c r="D133" t="s">
        <v>731</v>
      </c>
      <c r="E133" s="16" cm="1">
        <f t="array" ref="E133:F133">_xlfn.TEXTSPLIT(SUBSTITUTE(SUBSTITUTE(SUBSTITUTE(SUBSTITUTE(D133, "(Glassdoor est.)", ""), "(Employer est.)", ""), "$", ""), "K", "000"), "-") * 1</f>
        <v>90000</v>
      </c>
      <c r="F133" s="16">
        <v>109000</v>
      </c>
      <c r="G133" s="11" t="s">
        <v>734</v>
      </c>
      <c r="H133">
        <v>4.9000000000000004</v>
      </c>
      <c r="I133" s="11" t="s">
        <v>735</v>
      </c>
      <c r="J133" s="17" t="str">
        <f t="shared" si="2"/>
        <v>Lendio</v>
      </c>
      <c r="K133" t="s">
        <v>736</v>
      </c>
      <c r="L133" s="16" t="str">
        <f>IF(ISNUMBER(FIND(",", K133)), RIGHT(K133, 2), VLOOKUP(K133,lookup!$A$2:$B$7,2,FALSE))</f>
        <v>UT</v>
      </c>
      <c r="M133" t="s">
        <v>736</v>
      </c>
      <c r="N133" t="s">
        <v>324</v>
      </c>
      <c r="O133">
        <v>2011</v>
      </c>
      <c r="P133" t="s">
        <v>270</v>
      </c>
      <c r="Q133" t="s">
        <v>737</v>
      </c>
      <c r="R133" t="s">
        <v>387</v>
      </c>
      <c r="S133" t="s">
        <v>411</v>
      </c>
      <c r="T133">
        <v>-1</v>
      </c>
    </row>
    <row r="134" spans="1:20" ht="17" customHeight="1" x14ac:dyDescent="0.2">
      <c r="A134">
        <v>132</v>
      </c>
      <c r="B134" t="s">
        <v>406</v>
      </c>
      <c r="C134" s="16" t="str">
        <v>Data Engineer</v>
      </c>
      <c r="D134" t="s">
        <v>731</v>
      </c>
      <c r="E134" s="16" cm="1">
        <f t="array" ref="E134:F134">_xlfn.TEXTSPLIT(SUBSTITUTE(SUBSTITUTE(SUBSTITUTE(SUBSTITUTE(D134, "(Glassdoor est.)", ""), "(Employer est.)", ""), "$", ""), "K", "000"), "-") * 1</f>
        <v>90000</v>
      </c>
      <c r="F134" s="16">
        <v>109000</v>
      </c>
      <c r="G134" s="11" t="s">
        <v>738</v>
      </c>
      <c r="H134">
        <v>4.4000000000000004</v>
      </c>
      <c r="I134" s="11" t="s">
        <v>739</v>
      </c>
      <c r="J134" s="17" t="str">
        <f t="shared" si="2"/>
        <v>Direct Agents</v>
      </c>
      <c r="K134" t="s">
        <v>740</v>
      </c>
      <c r="L134" s="16" t="str">
        <f>IF(ISNUMBER(FIND(",", K134)), RIGHT(K134, 2), VLOOKUP(K134,lookup!$A$2:$B$7,2,FALSE))</f>
        <v>CA</v>
      </c>
      <c r="M134" t="s">
        <v>236</v>
      </c>
      <c r="N134" t="s">
        <v>269</v>
      </c>
      <c r="O134">
        <v>2003</v>
      </c>
      <c r="P134" t="s">
        <v>270</v>
      </c>
      <c r="Q134" t="s">
        <v>271</v>
      </c>
      <c r="R134" t="s">
        <v>251</v>
      </c>
      <c r="S134" t="s">
        <v>381</v>
      </c>
      <c r="T134">
        <v>-1</v>
      </c>
    </row>
    <row r="135" spans="1:20" ht="17" customHeight="1" x14ac:dyDescent="0.2">
      <c r="A135">
        <v>133</v>
      </c>
      <c r="B135" t="s">
        <v>243</v>
      </c>
      <c r="C135" s="16" t="str">
        <v>Data Scientist</v>
      </c>
      <c r="D135" t="s">
        <v>731</v>
      </c>
      <c r="E135" s="16" cm="1">
        <f t="array" ref="E135:F135">_xlfn.TEXTSPLIT(SUBSTITUTE(SUBSTITUTE(SUBSTITUTE(SUBSTITUTE(D135, "(Glassdoor est.)", ""), "(Employer est.)", ""), "$", ""), "K", "000"), "-") * 1</f>
        <v>90000</v>
      </c>
      <c r="F135" s="16">
        <v>109000</v>
      </c>
      <c r="G135" s="11" t="s">
        <v>741</v>
      </c>
      <c r="H135">
        <v>3.3</v>
      </c>
      <c r="I135" s="11" t="s">
        <v>742</v>
      </c>
      <c r="J135" s="17" t="str">
        <f t="shared" si="2"/>
        <v>NAVEX Global</v>
      </c>
      <c r="K135" t="s">
        <v>743</v>
      </c>
      <c r="L135" s="16" t="str">
        <f>IF(ISNUMBER(FIND(",", K135)), RIGHT(K135, 2), VLOOKUP(K135,lookup!$A$2:$B$7,2,FALSE))</f>
        <v>OR</v>
      </c>
      <c r="M135" t="s">
        <v>743</v>
      </c>
      <c r="N135" t="s">
        <v>237</v>
      </c>
      <c r="O135">
        <v>2012</v>
      </c>
      <c r="P135" t="s">
        <v>270</v>
      </c>
      <c r="Q135" t="s">
        <v>276</v>
      </c>
      <c r="R135" t="s">
        <v>277</v>
      </c>
      <c r="S135" t="s">
        <v>258</v>
      </c>
      <c r="T135">
        <v>-1</v>
      </c>
    </row>
    <row r="136" spans="1:20" ht="17" customHeight="1" x14ac:dyDescent="0.2">
      <c r="A136">
        <v>134</v>
      </c>
      <c r="B136" t="s">
        <v>438</v>
      </c>
      <c r="C136" s="16" t="str">
        <v>Machine Learning Engineer</v>
      </c>
      <c r="D136" t="s">
        <v>731</v>
      </c>
      <c r="E136" s="16" cm="1">
        <f t="array" ref="E136:F136">_xlfn.TEXTSPLIT(SUBSTITUTE(SUBSTITUTE(SUBSTITUTE(SUBSTITUTE(D136, "(Glassdoor est.)", ""), "(Employer est.)", ""), "$", ""), "K", "000"), "-") * 1</f>
        <v>90000</v>
      </c>
      <c r="F136" s="16">
        <v>109000</v>
      </c>
      <c r="G136" s="11" t="s">
        <v>744</v>
      </c>
      <c r="H136">
        <v>3.2</v>
      </c>
      <c r="I136" s="11" t="s">
        <v>359</v>
      </c>
      <c r="J136" s="17" t="str">
        <f t="shared" si="2"/>
        <v>Triplebyte</v>
      </c>
      <c r="K136" t="s">
        <v>339</v>
      </c>
      <c r="L136" s="16" t="str">
        <f>IF(ISNUMBER(FIND(",", K136)), RIGHT(K136, 2), VLOOKUP(K136,lookup!$A$2:$B$7,2,FALSE))</f>
        <v>Other</v>
      </c>
      <c r="M136" t="s">
        <v>360</v>
      </c>
      <c r="N136" t="s">
        <v>269</v>
      </c>
      <c r="O136">
        <v>2015</v>
      </c>
      <c r="P136" t="s">
        <v>270</v>
      </c>
      <c r="Q136" t="s">
        <v>276</v>
      </c>
      <c r="R136" t="s">
        <v>277</v>
      </c>
      <c r="S136" t="s">
        <v>241</v>
      </c>
      <c r="T136">
        <v>-1</v>
      </c>
    </row>
    <row r="137" spans="1:20" ht="17" customHeight="1" x14ac:dyDescent="0.2">
      <c r="A137">
        <v>135</v>
      </c>
      <c r="B137" t="s">
        <v>438</v>
      </c>
      <c r="C137" s="16" t="str">
        <v>Machine Learning Engineer</v>
      </c>
      <c r="D137" t="s">
        <v>731</v>
      </c>
      <c r="E137" s="16" cm="1">
        <f t="array" ref="E137:F137">_xlfn.TEXTSPLIT(SUBSTITUTE(SUBSTITUTE(SUBSTITUTE(SUBSTITUTE(D137, "(Glassdoor est.)", ""), "(Employer est.)", ""), "$", ""), "K", "000"), "-") * 1</f>
        <v>90000</v>
      </c>
      <c r="F137" s="16">
        <v>109000</v>
      </c>
      <c r="G137" s="11" t="s">
        <v>744</v>
      </c>
      <c r="H137">
        <v>3.2</v>
      </c>
      <c r="I137" s="11" t="s">
        <v>359</v>
      </c>
      <c r="J137" s="17" t="str">
        <f t="shared" si="2"/>
        <v>Triplebyte</v>
      </c>
      <c r="K137" t="s">
        <v>339</v>
      </c>
      <c r="L137" s="16" t="str">
        <f>IF(ISNUMBER(FIND(",", K137)), RIGHT(K137, 2), VLOOKUP(K137,lookup!$A$2:$B$7,2,FALSE))</f>
        <v>Other</v>
      </c>
      <c r="M137" t="s">
        <v>360</v>
      </c>
      <c r="N137" t="s">
        <v>269</v>
      </c>
      <c r="O137">
        <v>2015</v>
      </c>
      <c r="P137" t="s">
        <v>270</v>
      </c>
      <c r="Q137" t="s">
        <v>276</v>
      </c>
      <c r="R137" t="s">
        <v>277</v>
      </c>
      <c r="S137" t="s">
        <v>241</v>
      </c>
      <c r="T137">
        <v>-1</v>
      </c>
    </row>
    <row r="138" spans="1:20" ht="17" customHeight="1" x14ac:dyDescent="0.2">
      <c r="A138">
        <v>136</v>
      </c>
      <c r="B138" t="s">
        <v>716</v>
      </c>
      <c r="C138" s="16" t="str">
        <v>Data Engineer</v>
      </c>
      <c r="D138" t="s">
        <v>731</v>
      </c>
      <c r="E138" s="16" cm="1">
        <f t="array" ref="E138:F138">_xlfn.TEXTSPLIT(SUBSTITUTE(SUBSTITUTE(SUBSTITUTE(SUBSTITUTE(D138, "(Glassdoor est.)", ""), "(Employer est.)", ""), "$", ""), "K", "000"), "-") * 1</f>
        <v>90000</v>
      </c>
      <c r="F138" s="16">
        <v>109000</v>
      </c>
      <c r="G138" s="11" t="s">
        <v>734</v>
      </c>
      <c r="H138">
        <v>4.9000000000000004</v>
      </c>
      <c r="I138" s="11" t="s">
        <v>735</v>
      </c>
      <c r="J138" s="17" t="str">
        <f t="shared" si="2"/>
        <v>Lendio</v>
      </c>
      <c r="K138" t="s">
        <v>736</v>
      </c>
      <c r="L138" s="16" t="str">
        <f>IF(ISNUMBER(FIND(",", K138)), RIGHT(K138, 2), VLOOKUP(K138,lookup!$A$2:$B$7,2,FALSE))</f>
        <v>UT</v>
      </c>
      <c r="M138" t="s">
        <v>736</v>
      </c>
      <c r="N138" t="s">
        <v>324</v>
      </c>
      <c r="O138">
        <v>2011</v>
      </c>
      <c r="P138" t="s">
        <v>270</v>
      </c>
      <c r="Q138" t="s">
        <v>737</v>
      </c>
      <c r="R138" t="s">
        <v>387</v>
      </c>
      <c r="S138" t="s">
        <v>411</v>
      </c>
      <c r="T138">
        <v>-1</v>
      </c>
    </row>
    <row r="139" spans="1:20" ht="17" customHeight="1" x14ac:dyDescent="0.2">
      <c r="A139">
        <v>137</v>
      </c>
      <c r="B139" t="s">
        <v>243</v>
      </c>
      <c r="C139" s="16" t="str">
        <v>Data Scientist</v>
      </c>
      <c r="D139" t="s">
        <v>731</v>
      </c>
      <c r="E139" s="16" cm="1">
        <f t="array" ref="E139:F139">_xlfn.TEXTSPLIT(SUBSTITUTE(SUBSTITUTE(SUBSTITUTE(SUBSTITUTE(D139, "(Glassdoor est.)", ""), "(Employer est.)", ""), "$", ""), "K", "000"), "-") * 1</f>
        <v>90000</v>
      </c>
      <c r="F139" s="16">
        <v>109000</v>
      </c>
      <c r="G139" s="11" t="s">
        <v>745</v>
      </c>
      <c r="H139">
        <v>4.2</v>
      </c>
      <c r="I139" s="11" t="s">
        <v>746</v>
      </c>
      <c r="J139" s="17" t="str">
        <f t="shared" si="2"/>
        <v>Upstart</v>
      </c>
      <c r="K139" t="s">
        <v>655</v>
      </c>
      <c r="L139" s="16" t="str">
        <f>IF(ISNUMBER(FIND(",", K139)), RIGHT(K139, 2), VLOOKUP(K139,lookup!$A$2:$B$7,2,FALSE))</f>
        <v>CA</v>
      </c>
      <c r="M139" t="s">
        <v>655</v>
      </c>
      <c r="N139" t="s">
        <v>324</v>
      </c>
      <c r="O139">
        <v>2012</v>
      </c>
      <c r="P139" t="s">
        <v>270</v>
      </c>
      <c r="Q139" t="s">
        <v>737</v>
      </c>
      <c r="R139" t="s">
        <v>387</v>
      </c>
      <c r="S139" t="s">
        <v>241</v>
      </c>
      <c r="T139">
        <v>-1</v>
      </c>
    </row>
    <row r="140" spans="1:20" ht="17" customHeight="1" x14ac:dyDescent="0.2">
      <c r="A140">
        <v>138</v>
      </c>
      <c r="B140" t="s">
        <v>435</v>
      </c>
      <c r="C140" s="16" t="str">
        <v>Data Analyst</v>
      </c>
      <c r="D140" t="s">
        <v>731</v>
      </c>
      <c r="E140" s="16" cm="1">
        <f t="array" ref="E140:F140">_xlfn.TEXTSPLIT(SUBSTITUTE(SUBSTITUTE(SUBSTITUTE(SUBSTITUTE(D140, "(Glassdoor est.)", ""), "(Employer est.)", ""), "$", ""), "K", "000"), "-") * 1</f>
        <v>90000</v>
      </c>
      <c r="F140" s="16">
        <v>109000</v>
      </c>
      <c r="G140" s="11" t="s">
        <v>747</v>
      </c>
      <c r="H140">
        <v>4.5</v>
      </c>
      <c r="I140" s="11" t="s">
        <v>502</v>
      </c>
      <c r="J140" s="17" t="str">
        <f t="shared" si="2"/>
        <v>Envision LLC</v>
      </c>
      <c r="K140" t="s">
        <v>360</v>
      </c>
      <c r="L140" s="16" t="str">
        <f>IF(ISNUMBER(FIND(",", K140)), RIGHT(K140, 2), VLOOKUP(K140,lookup!$A$2:$B$7,2,FALSE))</f>
        <v>CA</v>
      </c>
      <c r="M140" t="s">
        <v>308</v>
      </c>
      <c r="N140" t="s">
        <v>324</v>
      </c>
      <c r="O140">
        <v>1994</v>
      </c>
      <c r="P140" t="s">
        <v>270</v>
      </c>
      <c r="Q140" t="s">
        <v>503</v>
      </c>
      <c r="R140" t="s">
        <v>251</v>
      </c>
      <c r="S140" t="s">
        <v>381</v>
      </c>
      <c r="T140">
        <v>-1</v>
      </c>
    </row>
    <row r="141" spans="1:20" ht="17" customHeight="1" x14ac:dyDescent="0.2">
      <c r="A141">
        <v>139</v>
      </c>
      <c r="B141" t="s">
        <v>406</v>
      </c>
      <c r="C141" s="16" t="str">
        <v>Data Engineer</v>
      </c>
      <c r="D141" t="s">
        <v>731</v>
      </c>
      <c r="E141" s="16" cm="1">
        <f t="array" ref="E141:F141">_xlfn.TEXTSPLIT(SUBSTITUTE(SUBSTITUTE(SUBSTITUTE(SUBSTITUTE(D141, "(Glassdoor est.)", ""), "(Employer est.)", ""), "$", ""), "K", "000"), "-") * 1</f>
        <v>90000</v>
      </c>
      <c r="F141" s="16">
        <v>109000</v>
      </c>
      <c r="G141" s="11" t="s">
        <v>748</v>
      </c>
      <c r="H141">
        <v>4.8</v>
      </c>
      <c r="I141" s="11" t="s">
        <v>749</v>
      </c>
      <c r="J141" s="17" t="str">
        <f t="shared" si="2"/>
        <v>AppLovin</v>
      </c>
      <c r="K141" t="s">
        <v>453</v>
      </c>
      <c r="L141" s="16" t="str">
        <f>IF(ISNUMBER(FIND(",", K141)), RIGHT(K141, 2), VLOOKUP(K141,lookup!$A$2:$B$7,2,FALSE))</f>
        <v>CA</v>
      </c>
      <c r="M141" t="s">
        <v>453</v>
      </c>
      <c r="N141" t="s">
        <v>324</v>
      </c>
      <c r="O141">
        <v>2012</v>
      </c>
      <c r="P141" t="s">
        <v>270</v>
      </c>
      <c r="Q141" t="s">
        <v>685</v>
      </c>
      <c r="R141" t="s">
        <v>686</v>
      </c>
      <c r="S141" t="s">
        <v>241</v>
      </c>
      <c r="T141">
        <v>-1</v>
      </c>
    </row>
    <row r="142" spans="1:20" ht="17" customHeight="1" x14ac:dyDescent="0.2">
      <c r="A142">
        <v>140</v>
      </c>
      <c r="B142" t="s">
        <v>750</v>
      </c>
      <c r="C142" s="16" t="str">
        <v>Other</v>
      </c>
      <c r="D142" t="s">
        <v>731</v>
      </c>
      <c r="E142" s="16" cm="1">
        <f t="array" ref="E142:F142">_xlfn.TEXTSPLIT(SUBSTITUTE(SUBSTITUTE(SUBSTITUTE(SUBSTITUTE(D142, "(Glassdoor est.)", ""), "(Employer est.)", ""), "$", ""), "K", "000"), "-") * 1</f>
        <v>90000</v>
      </c>
      <c r="F142" s="16">
        <v>109000</v>
      </c>
      <c r="G142" s="11" t="s">
        <v>751</v>
      </c>
      <c r="H142">
        <v>3.8</v>
      </c>
      <c r="I142" s="11" t="s">
        <v>752</v>
      </c>
      <c r="J142" s="17" t="str">
        <f t="shared" si="2"/>
        <v>ISO New England</v>
      </c>
      <c r="K142" t="s">
        <v>753</v>
      </c>
      <c r="L142" s="16" t="str">
        <f>IF(ISNUMBER(FIND(",", K142)), RIGHT(K142, 2), VLOOKUP(K142,lookup!$A$2:$B$7,2,FALSE))</f>
        <v>MA</v>
      </c>
      <c r="M142" t="s">
        <v>753</v>
      </c>
      <c r="N142" t="s">
        <v>263</v>
      </c>
      <c r="O142">
        <v>1997</v>
      </c>
      <c r="P142" t="s">
        <v>238</v>
      </c>
      <c r="Q142" t="s">
        <v>418</v>
      </c>
      <c r="R142" t="s">
        <v>317</v>
      </c>
      <c r="S142" t="s">
        <v>241</v>
      </c>
      <c r="T142">
        <v>-1</v>
      </c>
    </row>
    <row r="143" spans="1:20" ht="17" customHeight="1" x14ac:dyDescent="0.2">
      <c r="A143">
        <v>141</v>
      </c>
      <c r="B143" t="s">
        <v>754</v>
      </c>
      <c r="C143" s="16" t="str">
        <v>Data Engineer</v>
      </c>
      <c r="D143" t="s">
        <v>731</v>
      </c>
      <c r="E143" s="16" cm="1">
        <f t="array" ref="E143:F143">_xlfn.TEXTSPLIT(SUBSTITUTE(SUBSTITUTE(SUBSTITUTE(SUBSTITUTE(D143, "(Glassdoor est.)", ""), "(Employer est.)", ""), "$", ""), "K", "000"), "-") * 1</f>
        <v>90000</v>
      </c>
      <c r="F143" s="16">
        <v>109000</v>
      </c>
      <c r="G143" s="11" t="s">
        <v>755</v>
      </c>
      <c r="H143">
        <v>3.7</v>
      </c>
      <c r="I143" s="11" t="s">
        <v>756</v>
      </c>
      <c r="J143" s="17" t="str">
        <f t="shared" si="2"/>
        <v>Relativity</v>
      </c>
      <c r="K143" t="s">
        <v>300</v>
      </c>
      <c r="L143" s="16" t="str">
        <f>IF(ISNUMBER(FIND(",", K143)), RIGHT(K143, 2), VLOOKUP(K143,lookup!$A$2:$B$7,2,FALSE))</f>
        <v>IL</v>
      </c>
      <c r="M143" t="s">
        <v>300</v>
      </c>
      <c r="N143" t="s">
        <v>237</v>
      </c>
      <c r="O143">
        <v>2001</v>
      </c>
      <c r="P143" t="s">
        <v>270</v>
      </c>
      <c r="Q143" t="s">
        <v>301</v>
      </c>
      <c r="R143" t="s">
        <v>277</v>
      </c>
      <c r="S143" t="s">
        <v>241</v>
      </c>
      <c r="T143">
        <v>-1</v>
      </c>
    </row>
    <row r="144" spans="1:20" ht="17" customHeight="1" x14ac:dyDescent="0.2">
      <c r="A144">
        <v>142</v>
      </c>
      <c r="B144" t="s">
        <v>457</v>
      </c>
      <c r="C144" s="16" t="str">
        <v>Data Scientist</v>
      </c>
      <c r="D144" t="s">
        <v>731</v>
      </c>
      <c r="E144" s="16" cm="1">
        <f t="array" ref="E144:F144">_xlfn.TEXTSPLIT(SUBSTITUTE(SUBSTITUTE(SUBSTITUTE(SUBSTITUTE(D144, "(Glassdoor est.)", ""), "(Employer est.)", ""), "$", ""), "K", "000"), "-") * 1</f>
        <v>90000</v>
      </c>
      <c r="F144" s="16">
        <v>109000</v>
      </c>
      <c r="G144" s="11" t="s">
        <v>757</v>
      </c>
      <c r="H144">
        <v>3.3</v>
      </c>
      <c r="I144" s="11" t="s">
        <v>758</v>
      </c>
      <c r="J144" s="17" t="str">
        <f t="shared" si="2"/>
        <v>Tempo Automation</v>
      </c>
      <c r="K144" t="s">
        <v>360</v>
      </c>
      <c r="L144" s="16" t="str">
        <f>IF(ISNUMBER(FIND(",", K144)), RIGHT(K144, 2), VLOOKUP(K144,lookup!$A$2:$B$7,2,FALSE))</f>
        <v>CA</v>
      </c>
      <c r="M144" t="s">
        <v>360</v>
      </c>
      <c r="N144" t="s">
        <v>269</v>
      </c>
      <c r="O144">
        <v>2013</v>
      </c>
      <c r="P144" t="s">
        <v>270</v>
      </c>
      <c r="Q144" t="s">
        <v>264</v>
      </c>
      <c r="R144" t="s">
        <v>265</v>
      </c>
      <c r="S144" t="s">
        <v>620</v>
      </c>
      <c r="T144">
        <v>-1</v>
      </c>
    </row>
    <row r="145" spans="1:20" ht="17" customHeight="1" x14ac:dyDescent="0.2">
      <c r="A145">
        <v>143</v>
      </c>
      <c r="B145" t="s">
        <v>759</v>
      </c>
      <c r="C145" s="16" t="str">
        <v>Data Scientist</v>
      </c>
      <c r="D145" t="s">
        <v>731</v>
      </c>
      <c r="E145" s="16" cm="1">
        <f t="array" ref="E145:F145">_xlfn.TEXTSPLIT(SUBSTITUTE(SUBSTITUTE(SUBSTITUTE(SUBSTITUTE(D145, "(Glassdoor est.)", ""), "(Employer est.)", ""), "$", ""), "K", "000"), "-") * 1</f>
        <v>90000</v>
      </c>
      <c r="F145" s="16">
        <v>109000</v>
      </c>
      <c r="G145" s="11" t="s">
        <v>760</v>
      </c>
      <c r="H145">
        <v>3.3</v>
      </c>
      <c r="I145" s="11" t="s">
        <v>761</v>
      </c>
      <c r="J145" s="17" t="str">
        <f t="shared" si="2"/>
        <v>MITRE</v>
      </c>
      <c r="K145" t="s">
        <v>395</v>
      </c>
      <c r="L145" s="16" t="str">
        <f>IF(ISNUMBER(FIND(",", K145)), RIGHT(K145, 2), VLOOKUP(K145,lookup!$A$2:$B$7,2,FALSE))</f>
        <v>VA</v>
      </c>
      <c r="M145" t="s">
        <v>288</v>
      </c>
      <c r="N145" t="s">
        <v>248</v>
      </c>
      <c r="O145">
        <v>1958</v>
      </c>
      <c r="P145" t="s">
        <v>238</v>
      </c>
      <c r="Q145" t="s">
        <v>335</v>
      </c>
      <c r="R145" t="s">
        <v>315</v>
      </c>
      <c r="S145" t="s">
        <v>252</v>
      </c>
      <c r="T145" t="s">
        <v>762</v>
      </c>
    </row>
    <row r="146" spans="1:20" ht="17" customHeight="1" x14ac:dyDescent="0.2">
      <c r="A146">
        <v>144</v>
      </c>
      <c r="B146" t="s">
        <v>438</v>
      </c>
      <c r="C146" s="16" t="str">
        <v>Machine Learning Engineer</v>
      </c>
      <c r="D146" t="s">
        <v>731</v>
      </c>
      <c r="E146" s="16" cm="1">
        <f t="array" ref="E146:F146">_xlfn.TEXTSPLIT(SUBSTITUTE(SUBSTITUTE(SUBSTITUTE(SUBSTITUTE(D146, "(Glassdoor est.)", ""), "(Employer est.)", ""), "$", ""), "K", "000"), "-") * 1</f>
        <v>90000</v>
      </c>
      <c r="F146" s="16">
        <v>109000</v>
      </c>
      <c r="G146" s="11" t="s">
        <v>763</v>
      </c>
      <c r="H146">
        <v>5</v>
      </c>
      <c r="I146" s="11" t="s">
        <v>764</v>
      </c>
      <c r="J146" s="17" t="str">
        <f t="shared" si="2"/>
        <v>Expedition Technology, Inc.</v>
      </c>
      <c r="K146" t="s">
        <v>247</v>
      </c>
      <c r="L146" s="16" t="str">
        <f>IF(ISNUMBER(FIND(",", K146)), RIGHT(K146, 2), VLOOKUP(K146,lookup!$A$2:$B$7,2,FALSE))</f>
        <v>VA</v>
      </c>
      <c r="M146" t="s">
        <v>765</v>
      </c>
      <c r="N146" t="s">
        <v>334</v>
      </c>
      <c r="O146">
        <v>2013</v>
      </c>
      <c r="P146" t="s">
        <v>270</v>
      </c>
      <c r="Q146" t="s">
        <v>392</v>
      </c>
      <c r="R146" t="s">
        <v>392</v>
      </c>
      <c r="S146" t="s">
        <v>377</v>
      </c>
      <c r="T146">
        <v>-1</v>
      </c>
    </row>
    <row r="147" spans="1:20" ht="17" customHeight="1" x14ac:dyDescent="0.2">
      <c r="A147">
        <v>145</v>
      </c>
      <c r="B147" t="s">
        <v>766</v>
      </c>
      <c r="C147" s="16" t="str">
        <v>Other</v>
      </c>
      <c r="D147" t="s">
        <v>731</v>
      </c>
      <c r="E147" s="16" cm="1">
        <f t="array" ref="E147:F147">_xlfn.TEXTSPLIT(SUBSTITUTE(SUBSTITUTE(SUBSTITUTE(SUBSTITUTE(D147, "(Glassdoor est.)", ""), "(Employer est.)", ""), "$", ""), "K", "000"), "-") * 1</f>
        <v>90000</v>
      </c>
      <c r="F147" s="16">
        <v>109000</v>
      </c>
      <c r="G147" s="11" t="s">
        <v>767</v>
      </c>
      <c r="H147">
        <v>3.8</v>
      </c>
      <c r="I147" s="11" t="s">
        <v>768</v>
      </c>
      <c r="J147" s="17" t="str">
        <f t="shared" si="2"/>
        <v>Evidera</v>
      </c>
      <c r="K147" t="s">
        <v>709</v>
      </c>
      <c r="L147" s="16" t="str">
        <f>IF(ISNUMBER(FIND(",", K147)), RIGHT(K147, 2), VLOOKUP(K147,lookup!$A$2:$B$7,2,FALSE))</f>
        <v>MD</v>
      </c>
      <c r="M147" t="s">
        <v>709</v>
      </c>
      <c r="N147" t="s">
        <v>263</v>
      </c>
      <c r="O147">
        <v>2013</v>
      </c>
      <c r="P147" t="s">
        <v>518</v>
      </c>
      <c r="Q147" t="s">
        <v>284</v>
      </c>
      <c r="R147" t="s">
        <v>284</v>
      </c>
      <c r="S147" t="s">
        <v>258</v>
      </c>
      <c r="T147" t="s">
        <v>769</v>
      </c>
    </row>
    <row r="148" spans="1:20" ht="17" customHeight="1" x14ac:dyDescent="0.2">
      <c r="A148">
        <v>146</v>
      </c>
      <c r="B148" t="s">
        <v>243</v>
      </c>
      <c r="C148" s="16" t="str">
        <v>Data Scientist</v>
      </c>
      <c r="D148" t="s">
        <v>731</v>
      </c>
      <c r="E148" s="16" cm="1">
        <f t="array" ref="E148:F148">_xlfn.TEXTSPLIT(SUBSTITUTE(SUBSTITUTE(SUBSTITUTE(SUBSTITUTE(D148, "(Glassdoor est.)", ""), "(Employer est.)", ""), "$", ""), "K", "000"), "-") * 1</f>
        <v>90000</v>
      </c>
      <c r="F148" s="16">
        <v>109000</v>
      </c>
      <c r="G148" s="11" t="s">
        <v>770</v>
      </c>
      <c r="H148">
        <v>3.4</v>
      </c>
      <c r="I148" s="11" t="s">
        <v>771</v>
      </c>
      <c r="J148" s="17" t="str">
        <f t="shared" si="2"/>
        <v>Plymouth Rock Assurance</v>
      </c>
      <c r="K148" t="s">
        <v>772</v>
      </c>
      <c r="L148" s="16" t="str">
        <f>IF(ISNUMBER(FIND(",", K148)), RIGHT(K148, 2), VLOOKUP(K148,lookup!$A$2:$B$7,2,FALSE))</f>
        <v>NJ</v>
      </c>
      <c r="M148" t="s">
        <v>255</v>
      </c>
      <c r="N148" t="s">
        <v>237</v>
      </c>
      <c r="O148">
        <v>1982</v>
      </c>
      <c r="P148" t="s">
        <v>270</v>
      </c>
      <c r="Q148" t="s">
        <v>239</v>
      </c>
      <c r="R148" t="s">
        <v>240</v>
      </c>
      <c r="S148" t="s">
        <v>377</v>
      </c>
      <c r="T148" t="s">
        <v>773</v>
      </c>
    </row>
    <row r="149" spans="1:20" ht="17" customHeight="1" x14ac:dyDescent="0.2">
      <c r="A149">
        <v>147</v>
      </c>
      <c r="B149" t="s">
        <v>774</v>
      </c>
      <c r="C149" s="16" t="str">
        <v>Other</v>
      </c>
      <c r="D149" t="s">
        <v>731</v>
      </c>
      <c r="E149" s="16" cm="1">
        <f t="array" ref="E149:F149">_xlfn.TEXTSPLIT(SUBSTITUTE(SUBSTITUTE(SUBSTITUTE(SUBSTITUTE(D149, "(Glassdoor est.)", ""), "(Employer est.)", ""), "$", ""), "K", "000"), "-") * 1</f>
        <v>90000</v>
      </c>
      <c r="F149" s="16">
        <v>109000</v>
      </c>
      <c r="G149" s="11" t="s">
        <v>775</v>
      </c>
      <c r="H149">
        <v>2.4</v>
      </c>
      <c r="I149" s="11" t="s">
        <v>776</v>
      </c>
      <c r="J149" s="17" t="str">
        <f t="shared" si="2"/>
        <v>Crown Bioscience</v>
      </c>
      <c r="K149" t="s">
        <v>294</v>
      </c>
      <c r="L149" s="16" t="str">
        <f>IF(ISNUMBER(FIND(",", K149)), RIGHT(K149, 2), VLOOKUP(K149,lookup!$A$2:$B$7,2,FALSE))</f>
        <v>CA</v>
      </c>
      <c r="M149" t="s">
        <v>294</v>
      </c>
      <c r="N149" t="s">
        <v>263</v>
      </c>
      <c r="O149">
        <v>2006</v>
      </c>
      <c r="P149" t="s">
        <v>270</v>
      </c>
      <c r="Q149" t="s">
        <v>284</v>
      </c>
      <c r="R149" t="s">
        <v>284</v>
      </c>
      <c r="S149" t="s">
        <v>411</v>
      </c>
      <c r="T149">
        <v>-1</v>
      </c>
    </row>
    <row r="150" spans="1:20" ht="17" customHeight="1" x14ac:dyDescent="0.2">
      <c r="A150">
        <v>148</v>
      </c>
      <c r="B150" t="s">
        <v>243</v>
      </c>
      <c r="C150" s="16" t="str">
        <v>Data Scientist</v>
      </c>
      <c r="D150" t="s">
        <v>731</v>
      </c>
      <c r="E150" s="16" cm="1">
        <f t="array" ref="E150:F150">_xlfn.TEXTSPLIT(SUBSTITUTE(SUBSTITUTE(SUBSTITUTE(SUBSTITUTE(D150, "(Glassdoor est.)", ""), "(Employer est.)", ""), "$", ""), "K", "000"), "-") * 1</f>
        <v>90000</v>
      </c>
      <c r="F150" s="16">
        <v>109000</v>
      </c>
      <c r="G150" s="11" t="s">
        <v>777</v>
      </c>
      <c r="H150">
        <v>2.9</v>
      </c>
      <c r="I150" s="11" t="s">
        <v>778</v>
      </c>
      <c r="J150" s="17" t="str">
        <f t="shared" si="2"/>
        <v>GNS Healthcare</v>
      </c>
      <c r="K150" t="s">
        <v>281</v>
      </c>
      <c r="L150" s="16" t="str">
        <f>IF(ISNUMBER(FIND(",", K150)), RIGHT(K150, 2), VLOOKUP(K150,lookup!$A$2:$B$7,2,FALSE))</f>
        <v>MA</v>
      </c>
      <c r="M150" t="s">
        <v>281</v>
      </c>
      <c r="N150" t="s">
        <v>269</v>
      </c>
      <c r="O150">
        <v>2000</v>
      </c>
      <c r="P150" t="s">
        <v>270</v>
      </c>
      <c r="Q150" t="s">
        <v>284</v>
      </c>
      <c r="R150" t="s">
        <v>284</v>
      </c>
      <c r="S150" t="s">
        <v>377</v>
      </c>
      <c r="T150">
        <v>-1</v>
      </c>
    </row>
    <row r="151" spans="1:20" ht="17" customHeight="1" x14ac:dyDescent="0.2">
      <c r="A151">
        <v>149</v>
      </c>
      <c r="B151" t="s">
        <v>779</v>
      </c>
      <c r="C151" s="16" t="str">
        <v>Other</v>
      </c>
      <c r="D151" t="s">
        <v>731</v>
      </c>
      <c r="E151" s="16" cm="1">
        <f t="array" ref="E151:F151">_xlfn.TEXTSPLIT(SUBSTITUTE(SUBSTITUTE(SUBSTITUTE(SUBSTITUTE(D151, "(Glassdoor est.)", ""), "(Employer est.)", ""), "$", ""), "K", "000"), "-") * 1</f>
        <v>90000</v>
      </c>
      <c r="F151" s="16">
        <v>109000</v>
      </c>
      <c r="G151" s="11" t="s">
        <v>780</v>
      </c>
      <c r="H151">
        <v>4.4000000000000004</v>
      </c>
      <c r="I151" s="11" t="s">
        <v>781</v>
      </c>
      <c r="J151" s="17" t="str">
        <f t="shared" si="2"/>
        <v>OneMagnify</v>
      </c>
      <c r="K151" t="s">
        <v>782</v>
      </c>
      <c r="L151" s="16" t="str">
        <f>IF(ISNUMBER(FIND(",", K151)), RIGHT(K151, 2), VLOOKUP(K151,lookup!$A$2:$B$7,2,FALSE))</f>
        <v>MI</v>
      </c>
      <c r="M151" t="s">
        <v>783</v>
      </c>
      <c r="N151" t="s">
        <v>324</v>
      </c>
      <c r="O151">
        <v>1967</v>
      </c>
      <c r="P151" t="s">
        <v>270</v>
      </c>
      <c r="Q151" t="s">
        <v>271</v>
      </c>
      <c r="R151" t="s">
        <v>251</v>
      </c>
      <c r="S151" t="s">
        <v>241</v>
      </c>
      <c r="T151">
        <v>-1</v>
      </c>
    </row>
    <row r="152" spans="1:20" ht="17" customHeight="1" x14ac:dyDescent="0.2">
      <c r="A152">
        <v>150</v>
      </c>
      <c r="B152" t="s">
        <v>243</v>
      </c>
      <c r="C152" s="16" t="str">
        <v>Data Scientist</v>
      </c>
      <c r="D152" t="s">
        <v>731</v>
      </c>
      <c r="E152" s="16" cm="1">
        <f t="array" ref="E152:F152">_xlfn.TEXTSPLIT(SUBSTITUTE(SUBSTITUTE(SUBSTITUTE(SUBSTITUTE(D152, "(Glassdoor est.)", ""), "(Employer est.)", ""), "$", ""), "K", "000"), "-") * 1</f>
        <v>90000</v>
      </c>
      <c r="F152" s="16">
        <v>109000</v>
      </c>
      <c r="G152" s="11" t="s">
        <v>784</v>
      </c>
      <c r="H152">
        <v>2.9</v>
      </c>
      <c r="I152" s="11" t="s">
        <v>785</v>
      </c>
      <c r="J152" s="17" t="str">
        <f t="shared" si="2"/>
        <v>SPECTRUM</v>
      </c>
      <c r="K152" t="s">
        <v>786</v>
      </c>
      <c r="L152" s="16" t="str">
        <f>IF(ISNUMBER(FIND(",", K152)), RIGHT(K152, 2), VLOOKUP(K152,lookup!$A$2:$B$7,2,FALSE))</f>
        <v>MO</v>
      </c>
      <c r="M152" t="s">
        <v>787</v>
      </c>
      <c r="N152" t="s">
        <v>283</v>
      </c>
      <c r="O152">
        <v>2016</v>
      </c>
      <c r="P152" t="s">
        <v>518</v>
      </c>
      <c r="Q152" t="s">
        <v>788</v>
      </c>
      <c r="R152" t="s">
        <v>730</v>
      </c>
      <c r="S152" t="s">
        <v>285</v>
      </c>
      <c r="T152">
        <v>-1</v>
      </c>
    </row>
    <row r="153" spans="1:20" ht="17" customHeight="1" x14ac:dyDescent="0.2">
      <c r="A153">
        <v>151</v>
      </c>
      <c r="B153" t="s">
        <v>789</v>
      </c>
      <c r="C153" s="16" t="str">
        <v>Other</v>
      </c>
      <c r="D153" t="s">
        <v>731</v>
      </c>
      <c r="E153" s="16" cm="1">
        <f t="array" ref="E153:F153">_xlfn.TEXTSPLIT(SUBSTITUTE(SUBSTITUTE(SUBSTITUTE(SUBSTITUTE(D153, "(Glassdoor est.)", ""), "(Employer est.)", ""), "$", ""), "K", "000"), "-") * 1</f>
        <v>90000</v>
      </c>
      <c r="F153" s="16">
        <v>109000</v>
      </c>
      <c r="G153" s="11" t="s">
        <v>790</v>
      </c>
      <c r="H153">
        <v>2.7</v>
      </c>
      <c r="I153" s="11" t="s">
        <v>791</v>
      </c>
      <c r="J153" s="17" t="str">
        <f t="shared" si="2"/>
        <v>Advanced BioScience Laboratories</v>
      </c>
      <c r="K153" t="s">
        <v>588</v>
      </c>
      <c r="L153" s="16" t="str">
        <f>IF(ISNUMBER(FIND(",", K153)), RIGHT(K153, 2), VLOOKUP(K153,lookup!$A$2:$B$7,2,FALSE))</f>
        <v>MD</v>
      </c>
      <c r="M153" t="s">
        <v>588</v>
      </c>
      <c r="N153" t="s">
        <v>324</v>
      </c>
      <c r="O153">
        <v>1961</v>
      </c>
      <c r="P153" t="s">
        <v>270</v>
      </c>
      <c r="Q153" t="s">
        <v>284</v>
      </c>
      <c r="R153" t="s">
        <v>284</v>
      </c>
      <c r="S153" t="s">
        <v>411</v>
      </c>
      <c r="T153">
        <v>-1</v>
      </c>
    </row>
    <row r="154" spans="1:20" ht="17" customHeight="1" x14ac:dyDescent="0.2">
      <c r="A154">
        <v>152</v>
      </c>
      <c r="B154" t="s">
        <v>406</v>
      </c>
      <c r="C154" s="16" t="str">
        <v>Data Engineer</v>
      </c>
      <c r="D154" t="s">
        <v>731</v>
      </c>
      <c r="E154" s="16" cm="1">
        <f t="array" ref="E154:F154">_xlfn.TEXTSPLIT(SUBSTITUTE(SUBSTITUTE(SUBSTITUTE(SUBSTITUTE(D154, "(Glassdoor est.)", ""), "(Employer est.)", ""), "$", ""), "K", "000"), "-") * 1</f>
        <v>90000</v>
      </c>
      <c r="F154" s="16">
        <v>109000</v>
      </c>
      <c r="G154" s="11" t="s">
        <v>792</v>
      </c>
      <c r="H154">
        <v>4.2</v>
      </c>
      <c r="I154" s="11" t="s">
        <v>793</v>
      </c>
      <c r="J154" s="17" t="str">
        <f t="shared" si="2"/>
        <v>Procore Technologies</v>
      </c>
      <c r="K154" t="s">
        <v>794</v>
      </c>
      <c r="L154" s="16" t="str">
        <f>IF(ISNUMBER(FIND(",", K154)), RIGHT(K154, 2), VLOOKUP(K154,lookup!$A$2:$B$7,2,FALSE))</f>
        <v>CA</v>
      </c>
      <c r="M154" t="s">
        <v>794</v>
      </c>
      <c r="N154" t="s">
        <v>237</v>
      </c>
      <c r="O154">
        <v>2002</v>
      </c>
      <c r="P154" t="s">
        <v>270</v>
      </c>
      <c r="Q154" t="s">
        <v>276</v>
      </c>
      <c r="R154" t="s">
        <v>277</v>
      </c>
      <c r="S154" t="s">
        <v>241</v>
      </c>
      <c r="T154">
        <v>-1</v>
      </c>
    </row>
    <row r="155" spans="1:20" ht="17" customHeight="1" x14ac:dyDescent="0.2">
      <c r="A155">
        <v>153</v>
      </c>
      <c r="B155" t="s">
        <v>795</v>
      </c>
      <c r="C155" s="16" t="str">
        <v>Other</v>
      </c>
      <c r="D155" t="s">
        <v>731</v>
      </c>
      <c r="E155" s="16" cm="1">
        <f t="array" ref="E155:F155">_xlfn.TEXTSPLIT(SUBSTITUTE(SUBSTITUTE(SUBSTITUTE(SUBSTITUTE(D155, "(Glassdoor est.)", ""), "(Employer est.)", ""), "$", ""), "K", "000"), "-") * 1</f>
        <v>90000</v>
      </c>
      <c r="F155" s="16">
        <v>109000</v>
      </c>
      <c r="G155" s="11" t="s">
        <v>796</v>
      </c>
      <c r="H155">
        <v>3.5</v>
      </c>
      <c r="I155" s="11" t="s">
        <v>797</v>
      </c>
      <c r="J155" s="17" t="str">
        <f t="shared" si="2"/>
        <v>Ritedose</v>
      </c>
      <c r="K155" t="s">
        <v>798</v>
      </c>
      <c r="L155" s="16" t="str">
        <f>IF(ISNUMBER(FIND(",", K155)), RIGHT(K155, 2), VLOOKUP(K155,lookup!$A$2:$B$7,2,FALSE))</f>
        <v>SC</v>
      </c>
      <c r="M155" t="s">
        <v>798</v>
      </c>
      <c r="N155" t="s">
        <v>324</v>
      </c>
      <c r="O155">
        <v>1995</v>
      </c>
      <c r="P155" t="s">
        <v>270</v>
      </c>
      <c r="Q155" t="s">
        <v>284</v>
      </c>
      <c r="R155" t="s">
        <v>284</v>
      </c>
      <c r="S155" t="s">
        <v>258</v>
      </c>
      <c r="T155">
        <v>-1</v>
      </c>
    </row>
    <row r="156" spans="1:20" ht="17" customHeight="1" x14ac:dyDescent="0.2">
      <c r="A156">
        <v>154</v>
      </c>
      <c r="B156" t="s">
        <v>799</v>
      </c>
      <c r="C156" s="16" t="str">
        <v>Other</v>
      </c>
      <c r="D156" t="s">
        <v>731</v>
      </c>
      <c r="E156" s="16" cm="1">
        <f t="array" ref="E156:F156">_xlfn.TEXTSPLIT(SUBSTITUTE(SUBSTITUTE(SUBSTITUTE(SUBSTITUTE(D156, "(Glassdoor est.)", ""), "(Employer est.)", ""), "$", ""), "K", "000"), "-") * 1</f>
        <v>90000</v>
      </c>
      <c r="F156" s="16">
        <v>109000</v>
      </c>
      <c r="G156" s="11" t="s">
        <v>800</v>
      </c>
      <c r="H156">
        <v>-1</v>
      </c>
      <c r="I156" t="s">
        <v>801</v>
      </c>
      <c r="J156" s="17" t="str">
        <f t="shared" si="2"/>
        <v>Covid-19 Search Part</v>
      </c>
      <c r="K156" t="s">
        <v>802</v>
      </c>
      <c r="L156" s="16" t="str">
        <f>IF(ISNUMBER(FIND(",", K156)), RIGHT(K156, 2), VLOOKUP(K156,lookup!$A$2:$B$7,2,FALSE))</f>
        <v>NY</v>
      </c>
      <c r="M156">
        <v>-1</v>
      </c>
      <c r="N156">
        <v>-1</v>
      </c>
      <c r="O156">
        <v>-1</v>
      </c>
      <c r="P156">
        <v>-1</v>
      </c>
      <c r="Q156">
        <v>-1</v>
      </c>
      <c r="R156">
        <v>-1</v>
      </c>
      <c r="S156">
        <v>-1</v>
      </c>
      <c r="T156">
        <v>-1</v>
      </c>
    </row>
    <row r="157" spans="1:20" ht="17" customHeight="1" x14ac:dyDescent="0.2">
      <c r="A157">
        <v>155</v>
      </c>
      <c r="B157" t="s">
        <v>232</v>
      </c>
      <c r="C157" s="16" t="str">
        <v>Data Scientist</v>
      </c>
      <c r="D157" t="s">
        <v>731</v>
      </c>
      <c r="E157" s="16" cm="1">
        <f t="array" ref="E157:F157">_xlfn.TEXTSPLIT(SUBSTITUTE(SUBSTITUTE(SUBSTITUTE(SUBSTITUTE(D157, "(Glassdoor est.)", ""), "(Employer est.)", ""), "$", ""), "K", "000"), "-") * 1</f>
        <v>90000</v>
      </c>
      <c r="F157" s="16">
        <v>109000</v>
      </c>
      <c r="G157" s="11" t="s">
        <v>803</v>
      </c>
      <c r="H157">
        <v>4.2</v>
      </c>
      <c r="I157" s="11" t="s">
        <v>804</v>
      </c>
      <c r="J157" s="17" t="str">
        <f t="shared" si="2"/>
        <v>bioM√©rieux</v>
      </c>
      <c r="K157" t="s">
        <v>308</v>
      </c>
      <c r="L157" s="16" t="str">
        <f>IF(ISNUMBER(FIND(",", K157)), RIGHT(K157, 2), VLOOKUP(K157,lookup!$A$2:$B$7,2,FALSE))</f>
        <v>MO</v>
      </c>
      <c r="M157" t="s">
        <v>805</v>
      </c>
      <c r="N157" t="s">
        <v>283</v>
      </c>
      <c r="O157">
        <v>1963</v>
      </c>
      <c r="P157" t="s">
        <v>270</v>
      </c>
      <c r="Q157" t="s">
        <v>284</v>
      </c>
      <c r="R157" t="s">
        <v>284</v>
      </c>
      <c r="S157" t="s">
        <v>296</v>
      </c>
      <c r="T157">
        <v>-1</v>
      </c>
    </row>
    <row r="158" spans="1:20" ht="17" customHeight="1" x14ac:dyDescent="0.2">
      <c r="A158">
        <v>156</v>
      </c>
      <c r="B158" t="s">
        <v>243</v>
      </c>
      <c r="C158" s="16" t="str">
        <v>Data Scientist</v>
      </c>
      <c r="D158" t="s">
        <v>806</v>
      </c>
      <c r="E158" s="16" cm="1">
        <f t="array" ref="E158:F158">_xlfn.TEXTSPLIT(SUBSTITUTE(SUBSTITUTE(SUBSTITUTE(SUBSTITUTE(D158, "(Glassdoor est.)", ""), "(Employer est.)", ""), "$", ""), "K", "000"), "-") * 1</f>
        <v>101000</v>
      </c>
      <c r="F158" s="16">
        <v>165000</v>
      </c>
      <c r="G158" s="11" t="s">
        <v>302</v>
      </c>
      <c r="H158">
        <v>4.5</v>
      </c>
      <c r="I158" s="11" t="s">
        <v>303</v>
      </c>
      <c r="J158" s="17" t="str">
        <f t="shared" si="2"/>
        <v>Novetta</v>
      </c>
      <c r="K158" t="s">
        <v>247</v>
      </c>
      <c r="L158" s="16" t="str">
        <f>IF(ISNUMBER(FIND(",", K158)), RIGHT(K158, 2), VLOOKUP(K158,lookup!$A$2:$B$7,2,FALSE))</f>
        <v>VA</v>
      </c>
      <c r="M158" t="s">
        <v>304</v>
      </c>
      <c r="N158" t="s">
        <v>263</v>
      </c>
      <c r="O158">
        <v>2012</v>
      </c>
      <c r="P158" t="s">
        <v>270</v>
      </c>
      <c r="Q158" t="s">
        <v>301</v>
      </c>
      <c r="R158" t="s">
        <v>277</v>
      </c>
      <c r="S158" t="s">
        <v>258</v>
      </c>
      <c r="T158" t="s">
        <v>305</v>
      </c>
    </row>
    <row r="159" spans="1:20" ht="17" customHeight="1" x14ac:dyDescent="0.2">
      <c r="A159">
        <v>157</v>
      </c>
      <c r="B159" t="s">
        <v>330</v>
      </c>
      <c r="C159" s="16" t="str">
        <v>Data Scientist</v>
      </c>
      <c r="D159" t="s">
        <v>806</v>
      </c>
      <c r="E159" s="16" cm="1">
        <f t="array" ref="E159:F159">_xlfn.TEXTSPLIT(SUBSTITUTE(SUBSTITUTE(SUBSTITUTE(SUBSTITUTE(D159, "(Glassdoor est.)", ""), "(Employer est.)", ""), "$", ""), "K", "000"), "-") * 1</f>
        <v>101000</v>
      </c>
      <c r="F159" s="16">
        <v>165000</v>
      </c>
      <c r="G159" s="11" t="s">
        <v>331</v>
      </c>
      <c r="H159">
        <v>4.4000000000000004</v>
      </c>
      <c r="I159" s="11" t="s">
        <v>332</v>
      </c>
      <c r="J159" s="17" t="str">
        <f t="shared" si="2"/>
        <v>Guzman &amp; Griffin Technologies (GGTI)</v>
      </c>
      <c r="K159" t="s">
        <v>328</v>
      </c>
      <c r="L159" s="16" t="str">
        <f>IF(ISNUMBER(FIND(",", K159)), RIGHT(K159, 2), VLOOKUP(K159,lookup!$A$2:$B$7,2,FALSE))</f>
        <v>DC</v>
      </c>
      <c r="M159" t="s">
        <v>333</v>
      </c>
      <c r="N159" t="s">
        <v>334</v>
      </c>
      <c r="O159">
        <v>1997</v>
      </c>
      <c r="P159" t="s">
        <v>270</v>
      </c>
      <c r="Q159" t="s">
        <v>335</v>
      </c>
      <c r="R159" t="s">
        <v>315</v>
      </c>
      <c r="S159" t="s">
        <v>241</v>
      </c>
      <c r="T159">
        <v>-1</v>
      </c>
    </row>
    <row r="160" spans="1:20" ht="17" customHeight="1" x14ac:dyDescent="0.2">
      <c r="A160">
        <v>158</v>
      </c>
      <c r="B160" t="s">
        <v>438</v>
      </c>
      <c r="C160" s="16" t="str">
        <v>Machine Learning Engineer</v>
      </c>
      <c r="D160" t="s">
        <v>806</v>
      </c>
      <c r="E160" s="16" cm="1">
        <f t="array" ref="E160:F160">_xlfn.TEXTSPLIT(SUBSTITUTE(SUBSTITUTE(SUBSTITUTE(SUBSTITUTE(D160, "(Glassdoor est.)", ""), "(Employer est.)", ""), "$", ""), "K", "000"), "-") * 1</f>
        <v>101000</v>
      </c>
      <c r="F160" s="16">
        <v>165000</v>
      </c>
      <c r="G160" s="11" t="s">
        <v>807</v>
      </c>
      <c r="H160">
        <v>-1</v>
      </c>
      <c r="I160" t="s">
        <v>808</v>
      </c>
      <c r="J160" s="17" t="str">
        <f t="shared" si="2"/>
        <v>Radical Converg</v>
      </c>
      <c r="K160" t="s">
        <v>632</v>
      </c>
      <c r="L160" s="16" t="str">
        <f>IF(ISNUMBER(FIND(",", K160)), RIGHT(K160, 2), VLOOKUP(K160,lookup!$A$2:$B$7,2,FALSE))</f>
        <v>VA</v>
      </c>
      <c r="M160">
        <v>-1</v>
      </c>
      <c r="N160">
        <v>-1</v>
      </c>
      <c r="O160">
        <v>-1</v>
      </c>
      <c r="P160">
        <v>-1</v>
      </c>
      <c r="Q160">
        <v>-1</v>
      </c>
      <c r="R160">
        <v>-1</v>
      </c>
      <c r="S160">
        <v>-1</v>
      </c>
      <c r="T160">
        <v>-1</v>
      </c>
    </row>
    <row r="161" spans="1:20" ht="17" customHeight="1" x14ac:dyDescent="0.2">
      <c r="A161">
        <v>159</v>
      </c>
      <c r="B161" t="s">
        <v>243</v>
      </c>
      <c r="C161" s="16" t="str">
        <v>Data Scientist</v>
      </c>
      <c r="D161" t="s">
        <v>806</v>
      </c>
      <c r="E161" s="16" cm="1">
        <f t="array" ref="E161:F161">_xlfn.TEXTSPLIT(SUBSTITUTE(SUBSTITUTE(SUBSTITUTE(SUBSTITUTE(D161, "(Glassdoor est.)", ""), "(Employer est.)", ""), "$", ""), "K", "000"), "-") * 1</f>
        <v>101000</v>
      </c>
      <c r="F161" s="16">
        <v>165000</v>
      </c>
      <c r="G161" s="11" t="s">
        <v>809</v>
      </c>
      <c r="H161">
        <v>3.5</v>
      </c>
      <c r="I161" s="11" t="s">
        <v>810</v>
      </c>
      <c r="J161" s="17" t="str">
        <f t="shared" si="2"/>
        <v>Leidos</v>
      </c>
      <c r="K161" t="s">
        <v>811</v>
      </c>
      <c r="L161" s="16" t="str">
        <f>IF(ISNUMBER(FIND(",", K161)), RIGHT(K161, 2), VLOOKUP(K161,lookup!$A$2:$B$7,2,FALSE))</f>
        <v>MD</v>
      </c>
      <c r="M161" t="s">
        <v>632</v>
      </c>
      <c r="N161" t="s">
        <v>283</v>
      </c>
      <c r="O161">
        <v>1969</v>
      </c>
      <c r="P161" t="s">
        <v>249</v>
      </c>
      <c r="Q161" t="s">
        <v>392</v>
      </c>
      <c r="R161" t="s">
        <v>392</v>
      </c>
      <c r="S161" t="s">
        <v>285</v>
      </c>
      <c r="T161">
        <v>-1</v>
      </c>
    </row>
    <row r="162" spans="1:20" ht="17" customHeight="1" x14ac:dyDescent="0.2">
      <c r="A162">
        <v>160</v>
      </c>
      <c r="B162" t="s">
        <v>243</v>
      </c>
      <c r="C162" s="16" t="str">
        <v>Data Scientist</v>
      </c>
      <c r="D162" t="s">
        <v>806</v>
      </c>
      <c r="E162" s="16" cm="1">
        <f t="array" ref="E162:F162">_xlfn.TEXTSPLIT(SUBSTITUTE(SUBSTITUTE(SUBSTITUTE(SUBSTITUTE(D162, "(Glassdoor est.)", ""), "(Employer est.)", ""), "$", ""), "K", "000"), "-") * 1</f>
        <v>101000</v>
      </c>
      <c r="F162" s="16">
        <v>165000</v>
      </c>
      <c r="G162" s="11" t="s">
        <v>812</v>
      </c>
      <c r="H162">
        <v>4.5</v>
      </c>
      <c r="I162" s="11" t="s">
        <v>813</v>
      </c>
      <c r="J162" s="17" t="str">
        <f t="shared" si="2"/>
        <v>Demandbase</v>
      </c>
      <c r="K162" t="s">
        <v>360</v>
      </c>
      <c r="L162" s="16" t="str">
        <f>IF(ISNUMBER(FIND(",", K162)), RIGHT(K162, 2), VLOOKUP(K162,lookup!$A$2:$B$7,2,FALSE))</f>
        <v>CA</v>
      </c>
      <c r="M162" t="s">
        <v>360</v>
      </c>
      <c r="N162" t="s">
        <v>324</v>
      </c>
      <c r="O162">
        <v>2006</v>
      </c>
      <c r="P162" t="s">
        <v>270</v>
      </c>
      <c r="Q162" t="s">
        <v>276</v>
      </c>
      <c r="R162" t="s">
        <v>277</v>
      </c>
      <c r="S162" t="s">
        <v>258</v>
      </c>
      <c r="T162" t="s">
        <v>814</v>
      </c>
    </row>
    <row r="163" spans="1:20" ht="17" customHeight="1" x14ac:dyDescent="0.2">
      <c r="A163">
        <v>161</v>
      </c>
      <c r="B163" t="s">
        <v>815</v>
      </c>
      <c r="C163" s="16" t="str">
        <v>Data Analyst</v>
      </c>
      <c r="D163" t="s">
        <v>806</v>
      </c>
      <c r="E163" s="16" cm="1">
        <f t="array" ref="E163:F163">_xlfn.TEXTSPLIT(SUBSTITUTE(SUBSTITUTE(SUBSTITUTE(SUBSTITUTE(D163, "(Glassdoor est.)", ""), "(Employer est.)", ""), "$", ""), "K", "000"), "-") * 1</f>
        <v>101000</v>
      </c>
      <c r="F163" s="16">
        <v>165000</v>
      </c>
      <c r="G163" s="11" t="s">
        <v>816</v>
      </c>
      <c r="H163">
        <v>4.0999999999999996</v>
      </c>
      <c r="I163" s="11" t="s">
        <v>817</v>
      </c>
      <c r="J163" s="17" t="str">
        <f t="shared" si="2"/>
        <v>Shelter Insurance</v>
      </c>
      <c r="K163" t="s">
        <v>818</v>
      </c>
      <c r="L163" s="16" t="str">
        <f>IF(ISNUMBER(FIND(",", K163)), RIGHT(K163, 2), VLOOKUP(K163,lookup!$A$2:$B$7,2,FALSE))</f>
        <v>MO</v>
      </c>
      <c r="M163" t="s">
        <v>818</v>
      </c>
      <c r="N163" t="s">
        <v>237</v>
      </c>
      <c r="O163">
        <v>1946</v>
      </c>
      <c r="P163" t="s">
        <v>270</v>
      </c>
      <c r="Q163" t="s">
        <v>239</v>
      </c>
      <c r="R163" t="s">
        <v>240</v>
      </c>
      <c r="S163" t="s">
        <v>252</v>
      </c>
      <c r="T163">
        <v>-1</v>
      </c>
    </row>
    <row r="164" spans="1:20" ht="17" customHeight="1" x14ac:dyDescent="0.2">
      <c r="A164">
        <v>162</v>
      </c>
      <c r="B164" t="s">
        <v>819</v>
      </c>
      <c r="C164" s="16" t="str">
        <v>Data Scientist</v>
      </c>
      <c r="D164" t="s">
        <v>806</v>
      </c>
      <c r="E164" s="16" cm="1">
        <f t="array" ref="E164:F164">_xlfn.TEXTSPLIT(SUBSTITUTE(SUBSTITUTE(SUBSTITUTE(SUBSTITUTE(D164, "(Glassdoor est.)", ""), "(Employer est.)", ""), "$", ""), "K", "000"), "-") * 1</f>
        <v>101000</v>
      </c>
      <c r="F164" s="16">
        <v>165000</v>
      </c>
      <c r="G164" s="11" t="s">
        <v>820</v>
      </c>
      <c r="H164">
        <v>3.5</v>
      </c>
      <c r="I164" s="11" t="s">
        <v>689</v>
      </c>
      <c r="J164" s="17" t="str">
        <f t="shared" si="2"/>
        <v>Maxar Technologies</v>
      </c>
      <c r="K164" t="s">
        <v>246</v>
      </c>
      <c r="L164" s="16" t="str">
        <f>IF(ISNUMBER(FIND(",", K164)), RIGHT(K164, 2), VLOOKUP(K164,lookup!$A$2:$B$7,2,FALSE))</f>
        <v>VA</v>
      </c>
      <c r="M164" t="s">
        <v>690</v>
      </c>
      <c r="N164" t="s">
        <v>248</v>
      </c>
      <c r="O164">
        <v>-1</v>
      </c>
      <c r="P164" t="s">
        <v>249</v>
      </c>
      <c r="Q164" t="s">
        <v>392</v>
      </c>
      <c r="R164" t="s">
        <v>392</v>
      </c>
      <c r="S164" t="s">
        <v>296</v>
      </c>
      <c r="T164">
        <v>-1</v>
      </c>
    </row>
    <row r="165" spans="1:20" ht="17" customHeight="1" x14ac:dyDescent="0.2">
      <c r="A165">
        <v>163</v>
      </c>
      <c r="B165" t="s">
        <v>435</v>
      </c>
      <c r="C165" s="16" t="str">
        <v>Data Analyst</v>
      </c>
      <c r="D165" t="s">
        <v>806</v>
      </c>
      <c r="E165" s="16" cm="1">
        <f t="array" ref="E165:F165">_xlfn.TEXTSPLIT(SUBSTITUTE(SUBSTITUTE(SUBSTITUTE(SUBSTITUTE(D165, "(Glassdoor est.)", ""), "(Employer est.)", ""), "$", ""), "K", "000"), "-") * 1</f>
        <v>101000</v>
      </c>
      <c r="F165" s="16">
        <v>165000</v>
      </c>
      <c r="G165" s="11" t="s">
        <v>821</v>
      </c>
      <c r="H165">
        <v>2.7</v>
      </c>
      <c r="I165" s="11" t="s">
        <v>822</v>
      </c>
      <c r="J165" s="17" t="str">
        <f t="shared" si="2"/>
        <v>USAC</v>
      </c>
      <c r="K165" t="s">
        <v>328</v>
      </c>
      <c r="L165" s="16" t="str">
        <f>IF(ISNUMBER(FIND(",", K165)), RIGHT(K165, 2), VLOOKUP(K165,lookup!$A$2:$B$7,2,FALSE))</f>
        <v>DC</v>
      </c>
      <c r="M165" t="s">
        <v>328</v>
      </c>
      <c r="N165" t="s">
        <v>263</v>
      </c>
      <c r="O165">
        <v>1997</v>
      </c>
      <c r="P165" t="s">
        <v>238</v>
      </c>
      <c r="Q165" t="s">
        <v>729</v>
      </c>
      <c r="R165" t="s">
        <v>730</v>
      </c>
      <c r="S165" t="s">
        <v>381</v>
      </c>
      <c r="T165">
        <v>-1</v>
      </c>
    </row>
    <row r="166" spans="1:20" ht="17" customHeight="1" x14ac:dyDescent="0.2">
      <c r="A166">
        <v>164</v>
      </c>
      <c r="B166" t="s">
        <v>823</v>
      </c>
      <c r="C166" s="16" t="str">
        <v>Other</v>
      </c>
      <c r="D166" t="s">
        <v>806</v>
      </c>
      <c r="E166" s="16" cm="1">
        <f t="array" ref="E166:F166">_xlfn.TEXTSPLIT(SUBSTITUTE(SUBSTITUTE(SUBSTITUTE(SUBSTITUTE(D166, "(Glassdoor est.)", ""), "(Employer est.)", ""), "$", ""), "K", "000"), "-") * 1</f>
        <v>101000</v>
      </c>
      <c r="F166" s="16">
        <v>165000</v>
      </c>
      <c r="G166" s="11" t="s">
        <v>824</v>
      </c>
      <c r="H166">
        <v>3.4</v>
      </c>
      <c r="I166" s="11" t="s">
        <v>825</v>
      </c>
      <c r="J166" s="17" t="str">
        <f t="shared" si="2"/>
        <v>General Dynamics Information Technology</v>
      </c>
      <c r="K166" t="s">
        <v>826</v>
      </c>
      <c r="L166" s="16" t="str">
        <f>IF(ISNUMBER(FIND(",", K166)), RIGHT(K166, 2), VLOOKUP(K166,lookup!$A$2:$B$7,2,FALSE))</f>
        <v>MS</v>
      </c>
      <c r="M166" t="s">
        <v>827</v>
      </c>
      <c r="N166" t="s">
        <v>283</v>
      </c>
      <c r="O166">
        <v>1996</v>
      </c>
      <c r="P166" t="s">
        <v>518</v>
      </c>
      <c r="Q166" t="s">
        <v>309</v>
      </c>
      <c r="R166" t="s">
        <v>277</v>
      </c>
      <c r="S166" t="s">
        <v>285</v>
      </c>
      <c r="T166" t="s">
        <v>828</v>
      </c>
    </row>
    <row r="167" spans="1:20" ht="17" customHeight="1" x14ac:dyDescent="0.2">
      <c r="A167">
        <v>165</v>
      </c>
      <c r="B167" t="s">
        <v>243</v>
      </c>
      <c r="C167" s="16" t="str">
        <v>Data Scientist</v>
      </c>
      <c r="D167" t="s">
        <v>806</v>
      </c>
      <c r="E167" s="16" cm="1">
        <f t="array" ref="E167:F167">_xlfn.TEXTSPLIT(SUBSTITUTE(SUBSTITUTE(SUBSTITUTE(SUBSTITUTE(D167, "(Glassdoor est.)", ""), "(Employer est.)", ""), "$", ""), "K", "000"), "-") * 1</f>
        <v>101000</v>
      </c>
      <c r="F167" s="16">
        <v>165000</v>
      </c>
      <c r="G167" s="11" t="s">
        <v>829</v>
      </c>
      <c r="H167">
        <v>4.4000000000000004</v>
      </c>
      <c r="I167" s="11" t="s">
        <v>830</v>
      </c>
      <c r="J167" s="17" t="str">
        <f t="shared" si="2"/>
        <v>Offerpad</v>
      </c>
      <c r="K167" t="s">
        <v>666</v>
      </c>
      <c r="L167" s="16" t="str">
        <f>IF(ISNUMBER(FIND(",", K167)), RIGHT(K167, 2), VLOOKUP(K167,lookup!$A$2:$B$7,2,FALSE))</f>
        <v>AZ</v>
      </c>
      <c r="M167" t="s">
        <v>666</v>
      </c>
      <c r="N167" t="s">
        <v>324</v>
      </c>
      <c r="O167">
        <v>2015</v>
      </c>
      <c r="P167" t="s">
        <v>270</v>
      </c>
      <c r="Q167" t="s">
        <v>831</v>
      </c>
      <c r="R167" t="s">
        <v>831</v>
      </c>
      <c r="S167" t="s">
        <v>241</v>
      </c>
      <c r="T167">
        <v>-1</v>
      </c>
    </row>
    <row r="168" spans="1:20" ht="17" customHeight="1" x14ac:dyDescent="0.2">
      <c r="A168">
        <v>166</v>
      </c>
      <c r="B168" t="s">
        <v>832</v>
      </c>
      <c r="C168" s="16" t="str">
        <v>Data Analyst</v>
      </c>
      <c r="D168" t="s">
        <v>806</v>
      </c>
      <c r="E168" s="16" cm="1">
        <f t="array" ref="E168:F168">_xlfn.TEXTSPLIT(SUBSTITUTE(SUBSTITUTE(SUBSTITUTE(SUBSTITUTE(D168, "(Glassdoor est.)", ""), "(Employer est.)", ""), "$", ""), "K", "000"), "-") * 1</f>
        <v>101000</v>
      </c>
      <c r="F168" s="16">
        <v>165000</v>
      </c>
      <c r="G168" s="11" t="s">
        <v>833</v>
      </c>
      <c r="H168">
        <v>4</v>
      </c>
      <c r="I168" s="11" t="s">
        <v>548</v>
      </c>
      <c r="J168" s="17" t="str">
        <f t="shared" si="2"/>
        <v>Autodesk</v>
      </c>
      <c r="K168" t="s">
        <v>360</v>
      </c>
      <c r="L168" s="16" t="str">
        <f>IF(ISNUMBER(FIND(",", K168)), RIGHT(K168, 2), VLOOKUP(K168,lookup!$A$2:$B$7,2,FALSE))</f>
        <v>CA</v>
      </c>
      <c r="M168" t="s">
        <v>549</v>
      </c>
      <c r="N168" t="s">
        <v>248</v>
      </c>
      <c r="O168">
        <v>1982</v>
      </c>
      <c r="P168" t="s">
        <v>249</v>
      </c>
      <c r="Q168" t="s">
        <v>276</v>
      </c>
      <c r="R168" t="s">
        <v>277</v>
      </c>
      <c r="S168" t="s">
        <v>296</v>
      </c>
      <c r="T168">
        <v>-1</v>
      </c>
    </row>
    <row r="169" spans="1:20" ht="17" customHeight="1" x14ac:dyDescent="0.2">
      <c r="A169">
        <v>167</v>
      </c>
      <c r="B169" t="s">
        <v>832</v>
      </c>
      <c r="C169" s="16" t="str">
        <v>Data Analyst</v>
      </c>
      <c r="D169" t="s">
        <v>806</v>
      </c>
      <c r="E169" s="16" cm="1">
        <f t="array" ref="E169:F169">_xlfn.TEXTSPLIT(SUBSTITUTE(SUBSTITUTE(SUBSTITUTE(SUBSTITUTE(D169, "(Glassdoor est.)", ""), "(Employer est.)", ""), "$", ""), "K", "000"), "-") * 1</f>
        <v>101000</v>
      </c>
      <c r="F169" s="16">
        <v>165000</v>
      </c>
      <c r="G169" s="11" t="s">
        <v>834</v>
      </c>
      <c r="H169">
        <v>4.2</v>
      </c>
      <c r="I169" s="11" t="s">
        <v>548</v>
      </c>
      <c r="J169" s="17" t="str">
        <f t="shared" si="2"/>
        <v>Autodesk</v>
      </c>
      <c r="K169" t="s">
        <v>360</v>
      </c>
      <c r="L169" s="16" t="str">
        <f>IF(ISNUMBER(FIND(",", K169)), RIGHT(K169, 2), VLOOKUP(K169,lookup!$A$2:$B$7,2,FALSE))</f>
        <v>CA</v>
      </c>
      <c r="M169" t="s">
        <v>247</v>
      </c>
      <c r="N169" t="s">
        <v>248</v>
      </c>
      <c r="O169">
        <v>1968</v>
      </c>
      <c r="P169" t="s">
        <v>249</v>
      </c>
      <c r="Q169" t="s">
        <v>250</v>
      </c>
      <c r="R169" t="s">
        <v>251</v>
      </c>
      <c r="S169" t="s">
        <v>252</v>
      </c>
      <c r="T169">
        <v>-1</v>
      </c>
    </row>
    <row r="170" spans="1:20" ht="17" customHeight="1" x14ac:dyDescent="0.2">
      <c r="A170">
        <v>168</v>
      </c>
      <c r="B170" t="s">
        <v>406</v>
      </c>
      <c r="C170" s="16" t="str">
        <v>Data Engineer</v>
      </c>
      <c r="D170" t="s">
        <v>806</v>
      </c>
      <c r="E170" s="16" cm="1">
        <f t="array" ref="E170:F170">_xlfn.TEXTSPLIT(SUBSTITUTE(SUBSTITUTE(SUBSTITUTE(SUBSTITUTE(D170, "(Glassdoor est.)", ""), "(Employer est.)", ""), "$", ""), "K", "000"), "-") * 1</f>
        <v>101000</v>
      </c>
      <c r="F170" s="16">
        <v>165000</v>
      </c>
      <c r="G170" s="11" t="s">
        <v>835</v>
      </c>
      <c r="H170">
        <v>3.5</v>
      </c>
      <c r="I170" s="11" t="s">
        <v>836</v>
      </c>
      <c r="J170" s="17" t="str">
        <f t="shared" si="2"/>
        <v>Magna International Inc.</v>
      </c>
      <c r="K170" t="s">
        <v>837</v>
      </c>
      <c r="L170" s="16" t="str">
        <f>IF(ISNUMBER(FIND(",", K170)), RIGHT(K170, 2), VLOOKUP(K170,lookup!$A$2:$B$7,2,FALSE))</f>
        <v>AL</v>
      </c>
      <c r="M170" t="s">
        <v>838</v>
      </c>
      <c r="N170" t="s">
        <v>283</v>
      </c>
      <c r="O170">
        <v>1957</v>
      </c>
      <c r="P170" t="s">
        <v>249</v>
      </c>
      <c r="Q170">
        <v>-1</v>
      </c>
      <c r="R170">
        <v>-1</v>
      </c>
      <c r="S170" t="s">
        <v>285</v>
      </c>
      <c r="T170" t="s">
        <v>839</v>
      </c>
    </row>
    <row r="171" spans="1:20" ht="17" customHeight="1" x14ac:dyDescent="0.2">
      <c r="A171">
        <v>169</v>
      </c>
      <c r="B171" t="s">
        <v>840</v>
      </c>
      <c r="C171" s="16" t="str">
        <v>Data Analyst</v>
      </c>
      <c r="D171" t="s">
        <v>806</v>
      </c>
      <c r="E171" s="16" cm="1">
        <f t="array" ref="E171:F171">_xlfn.TEXTSPLIT(SUBSTITUTE(SUBSTITUTE(SUBSTITUTE(SUBSTITUTE(D171, "(Glassdoor est.)", ""), "(Employer est.)", ""), "$", ""), "K", "000"), "-") * 1</f>
        <v>101000</v>
      </c>
      <c r="F171" s="16">
        <v>165000</v>
      </c>
      <c r="G171" s="11" t="s">
        <v>841</v>
      </c>
      <c r="H171">
        <v>2.2999999999999998</v>
      </c>
      <c r="I171" s="11" t="s">
        <v>842</v>
      </c>
      <c r="J171" s="17" t="str">
        <f t="shared" si="2"/>
        <v>United BioSource</v>
      </c>
      <c r="K171" t="s">
        <v>843</v>
      </c>
      <c r="L171" s="16" t="str">
        <f>IF(ISNUMBER(FIND(",", K171)), RIGHT(K171, 2), VLOOKUP(K171,lookup!$A$2:$B$7,2,FALSE))</f>
        <v>PA</v>
      </c>
      <c r="M171" t="s">
        <v>843</v>
      </c>
      <c r="N171" t="s">
        <v>237</v>
      </c>
      <c r="O171">
        <v>2003</v>
      </c>
      <c r="P171" t="s">
        <v>642</v>
      </c>
      <c r="Q171" t="s">
        <v>284</v>
      </c>
      <c r="R171" t="s">
        <v>284</v>
      </c>
      <c r="S171" t="s">
        <v>258</v>
      </c>
      <c r="T171" t="s">
        <v>844</v>
      </c>
    </row>
    <row r="172" spans="1:20" ht="17" customHeight="1" x14ac:dyDescent="0.2">
      <c r="A172">
        <v>170</v>
      </c>
      <c r="B172" t="s">
        <v>243</v>
      </c>
      <c r="C172" s="16" t="str">
        <v>Data Scientist</v>
      </c>
      <c r="D172" t="s">
        <v>806</v>
      </c>
      <c r="E172" s="16" cm="1">
        <f t="array" ref="E172:F172">_xlfn.TEXTSPLIT(SUBSTITUTE(SUBSTITUTE(SUBSTITUTE(SUBSTITUTE(D172, "(Glassdoor est.)", ""), "(Employer est.)", ""), "$", ""), "K", "000"), "-") * 1</f>
        <v>101000</v>
      </c>
      <c r="F172" s="16">
        <v>165000</v>
      </c>
      <c r="G172" s="11" t="s">
        <v>845</v>
      </c>
      <c r="H172">
        <v>3.4</v>
      </c>
      <c r="I172" s="11" t="s">
        <v>846</v>
      </c>
      <c r="J172" s="17" t="str">
        <f t="shared" si="2"/>
        <v>Kelly</v>
      </c>
      <c r="K172" t="s">
        <v>300</v>
      </c>
      <c r="L172" s="16" t="str">
        <f>IF(ISNUMBER(FIND(",", K172)), RIGHT(K172, 2), VLOOKUP(K172,lookup!$A$2:$B$7,2,FALSE))</f>
        <v>IL</v>
      </c>
      <c r="M172" t="s">
        <v>847</v>
      </c>
      <c r="N172" t="s">
        <v>248</v>
      </c>
      <c r="O172">
        <v>1946</v>
      </c>
      <c r="P172" t="s">
        <v>249</v>
      </c>
      <c r="Q172" t="s">
        <v>503</v>
      </c>
      <c r="R172" t="s">
        <v>251</v>
      </c>
      <c r="S172" t="s">
        <v>349</v>
      </c>
      <c r="T172" t="s">
        <v>848</v>
      </c>
    </row>
    <row r="173" spans="1:20" ht="17" customHeight="1" x14ac:dyDescent="0.2">
      <c r="A173">
        <v>171</v>
      </c>
      <c r="B173" t="s">
        <v>849</v>
      </c>
      <c r="C173" s="16" t="str">
        <v>Other</v>
      </c>
      <c r="D173" t="s">
        <v>806</v>
      </c>
      <c r="E173" s="16" cm="1">
        <f t="array" ref="E173:F173">_xlfn.TEXTSPLIT(SUBSTITUTE(SUBSTITUTE(SUBSTITUTE(SUBSTITUTE(D173, "(Glassdoor est.)", ""), "(Employer est.)", ""), "$", ""), "K", "000"), "-") * 1</f>
        <v>101000</v>
      </c>
      <c r="F173" s="16">
        <v>165000</v>
      </c>
      <c r="G173" s="11" t="s">
        <v>850</v>
      </c>
      <c r="H173">
        <v>3.3</v>
      </c>
      <c r="I173" s="11" t="s">
        <v>532</v>
      </c>
      <c r="J173" s="17" t="str">
        <f t="shared" si="2"/>
        <v>Tempus Labs</v>
      </c>
      <c r="K173" t="s">
        <v>545</v>
      </c>
      <c r="L173" s="16" t="str">
        <f>IF(ISNUMBER(FIND(",", K173)), RIGHT(K173, 2), VLOOKUP(K173,lookup!$A$2:$B$7,2,FALSE))</f>
        <v>CA</v>
      </c>
      <c r="M173" t="s">
        <v>300</v>
      </c>
      <c r="N173" t="s">
        <v>263</v>
      </c>
      <c r="O173">
        <v>2015</v>
      </c>
      <c r="P173" t="s">
        <v>270</v>
      </c>
      <c r="Q173" t="s">
        <v>284</v>
      </c>
      <c r="R173" t="s">
        <v>284</v>
      </c>
      <c r="S173" t="s">
        <v>241</v>
      </c>
      <c r="T173">
        <v>-1</v>
      </c>
    </row>
    <row r="174" spans="1:20" ht="17" customHeight="1" x14ac:dyDescent="0.2">
      <c r="A174">
        <v>172</v>
      </c>
      <c r="B174" t="s">
        <v>243</v>
      </c>
      <c r="C174" s="16" t="str">
        <v>Data Scientist</v>
      </c>
      <c r="D174" t="s">
        <v>806</v>
      </c>
      <c r="E174" s="16" cm="1">
        <f t="array" ref="E174:F174">_xlfn.TEXTSPLIT(SUBSTITUTE(SUBSTITUTE(SUBSTITUTE(SUBSTITUTE(D174, "(Glassdoor est.)", ""), "(Employer est.)", ""), "$", ""), "K", "000"), "-") * 1</f>
        <v>101000</v>
      </c>
      <c r="F174" s="16">
        <v>165000</v>
      </c>
      <c r="G174" s="11" t="s">
        <v>851</v>
      </c>
      <c r="H174">
        <v>4.7</v>
      </c>
      <c r="I174" s="11" t="s">
        <v>852</v>
      </c>
      <c r="J174" s="17" t="str">
        <f t="shared" si="2"/>
        <v>C3.ai</v>
      </c>
      <c r="K174" t="s">
        <v>545</v>
      </c>
      <c r="L174" s="16" t="str">
        <f>IF(ISNUMBER(FIND(",", K174)), RIGHT(K174, 2), VLOOKUP(K174,lookup!$A$2:$B$7,2,FALSE))</f>
        <v>CA</v>
      </c>
      <c r="M174" t="s">
        <v>545</v>
      </c>
      <c r="N174" t="s">
        <v>324</v>
      </c>
      <c r="O174">
        <v>2009</v>
      </c>
      <c r="P174" t="s">
        <v>270</v>
      </c>
      <c r="Q174" t="s">
        <v>301</v>
      </c>
      <c r="R174" t="s">
        <v>277</v>
      </c>
      <c r="S174" t="s">
        <v>258</v>
      </c>
      <c r="T174" t="s">
        <v>853</v>
      </c>
    </row>
    <row r="175" spans="1:20" ht="17" customHeight="1" x14ac:dyDescent="0.2">
      <c r="A175">
        <v>173</v>
      </c>
      <c r="B175" t="s">
        <v>854</v>
      </c>
      <c r="C175" s="16" t="str">
        <v>Data Scientist</v>
      </c>
      <c r="D175" t="s">
        <v>806</v>
      </c>
      <c r="E175" s="16" cm="1">
        <f t="array" ref="E175:F175">_xlfn.TEXTSPLIT(SUBSTITUTE(SUBSTITUTE(SUBSTITUTE(SUBSTITUTE(D175, "(Glassdoor est.)", ""), "(Employer est.)", ""), "$", ""), "K", "000"), "-") * 1</f>
        <v>101000</v>
      </c>
      <c r="F175" s="16">
        <v>165000</v>
      </c>
      <c r="G175" s="11" t="s">
        <v>855</v>
      </c>
      <c r="H175">
        <v>3.9</v>
      </c>
      <c r="I175" s="11" t="s">
        <v>856</v>
      </c>
      <c r="J175" s="17" t="str">
        <f t="shared" si="2"/>
        <v>Quartet Health</v>
      </c>
      <c r="K175" t="s">
        <v>236</v>
      </c>
      <c r="L175" s="16" t="str">
        <f>IF(ISNUMBER(FIND(",", K175)), RIGHT(K175, 2), VLOOKUP(K175,lookup!$A$2:$B$7,2,FALSE))</f>
        <v>NY</v>
      </c>
      <c r="M175" t="s">
        <v>236</v>
      </c>
      <c r="N175" t="s">
        <v>324</v>
      </c>
      <c r="O175">
        <v>2014</v>
      </c>
      <c r="P175" t="s">
        <v>270</v>
      </c>
      <c r="Q175" t="s">
        <v>301</v>
      </c>
      <c r="R175" t="s">
        <v>277</v>
      </c>
      <c r="S175" t="s">
        <v>241</v>
      </c>
      <c r="T175">
        <v>-1</v>
      </c>
    </row>
    <row r="176" spans="1:20" ht="17" customHeight="1" x14ac:dyDescent="0.2">
      <c r="A176">
        <v>174</v>
      </c>
      <c r="B176" t="s">
        <v>435</v>
      </c>
      <c r="C176" s="16" t="str">
        <v>Data Analyst</v>
      </c>
      <c r="D176" t="s">
        <v>806</v>
      </c>
      <c r="E176" s="16" cm="1">
        <f t="array" ref="E176:F176">_xlfn.TEXTSPLIT(SUBSTITUTE(SUBSTITUTE(SUBSTITUTE(SUBSTITUTE(D176, "(Glassdoor est.)", ""), "(Employer est.)", ""), "$", ""), "K", "000"), "-") * 1</f>
        <v>101000</v>
      </c>
      <c r="F176" s="16">
        <v>165000</v>
      </c>
      <c r="G176" s="11" t="s">
        <v>857</v>
      </c>
      <c r="H176">
        <v>3.3</v>
      </c>
      <c r="I176" s="11" t="s">
        <v>858</v>
      </c>
      <c r="J176" s="17" t="str">
        <f t="shared" si="2"/>
        <v>Midland Credit Management</v>
      </c>
      <c r="K176" t="s">
        <v>294</v>
      </c>
      <c r="L176" s="16" t="str">
        <f>IF(ISNUMBER(FIND(",", K176)), RIGHT(K176, 2), VLOOKUP(K176,lookup!$A$2:$B$7,2,FALSE))</f>
        <v>CA</v>
      </c>
      <c r="M176" t="s">
        <v>294</v>
      </c>
      <c r="N176" t="s">
        <v>237</v>
      </c>
      <c r="O176">
        <v>1953</v>
      </c>
      <c r="P176" t="s">
        <v>518</v>
      </c>
      <c r="Q176" t="s">
        <v>628</v>
      </c>
      <c r="R176" t="s">
        <v>387</v>
      </c>
      <c r="S176" t="s">
        <v>252</v>
      </c>
      <c r="T176" t="s">
        <v>859</v>
      </c>
    </row>
    <row r="177" spans="1:20" ht="17" customHeight="1" x14ac:dyDescent="0.2">
      <c r="A177">
        <v>175</v>
      </c>
      <c r="B177" t="s">
        <v>860</v>
      </c>
      <c r="C177" s="16" t="str">
        <v>Other</v>
      </c>
      <c r="D177" t="s">
        <v>806</v>
      </c>
      <c r="E177" s="16" cm="1">
        <f t="array" ref="E177:F177">_xlfn.TEXTSPLIT(SUBSTITUTE(SUBSTITUTE(SUBSTITUTE(SUBSTITUTE(D177, "(Glassdoor est.)", ""), "(Employer est.)", ""), "$", ""), "K", "000"), "-") * 1</f>
        <v>101000</v>
      </c>
      <c r="F177" s="16">
        <v>165000</v>
      </c>
      <c r="G177" s="11" t="s">
        <v>861</v>
      </c>
      <c r="H177">
        <v>3.3</v>
      </c>
      <c r="I177" s="11" t="s">
        <v>532</v>
      </c>
      <c r="J177" s="17" t="str">
        <f t="shared" si="2"/>
        <v>Tempus Labs</v>
      </c>
      <c r="K177" t="s">
        <v>300</v>
      </c>
      <c r="L177" s="16" t="str">
        <f>IF(ISNUMBER(FIND(",", K177)), RIGHT(K177, 2), VLOOKUP(K177,lookup!$A$2:$B$7,2,FALSE))</f>
        <v>IL</v>
      </c>
      <c r="M177" t="s">
        <v>300</v>
      </c>
      <c r="N177" t="s">
        <v>263</v>
      </c>
      <c r="O177">
        <v>2015</v>
      </c>
      <c r="P177" t="s">
        <v>270</v>
      </c>
      <c r="Q177" t="s">
        <v>284</v>
      </c>
      <c r="R177" t="s">
        <v>284</v>
      </c>
      <c r="S177" t="s">
        <v>241</v>
      </c>
      <c r="T177">
        <v>-1</v>
      </c>
    </row>
    <row r="178" spans="1:20" ht="17" customHeight="1" x14ac:dyDescent="0.2">
      <c r="A178">
        <v>176</v>
      </c>
      <c r="B178" t="s">
        <v>406</v>
      </c>
      <c r="C178" s="16" t="str">
        <v>Data Engineer</v>
      </c>
      <c r="D178" t="s">
        <v>806</v>
      </c>
      <c r="E178" s="16" cm="1">
        <f t="array" ref="E178:F178">_xlfn.TEXTSPLIT(SUBSTITUTE(SUBSTITUTE(SUBSTITUTE(SUBSTITUTE(D178, "(Glassdoor est.)", ""), "(Employer est.)", ""), "$", ""), "K", "000"), "-") * 1</f>
        <v>101000</v>
      </c>
      <c r="F178" s="16">
        <v>165000</v>
      </c>
      <c r="G178" s="11" t="s">
        <v>862</v>
      </c>
      <c r="H178">
        <v>4.4000000000000004</v>
      </c>
      <c r="I178" s="11" t="s">
        <v>863</v>
      </c>
      <c r="J178" s="17" t="str">
        <f t="shared" si="2"/>
        <v>Resurgent Capital Services</v>
      </c>
      <c r="K178" t="s">
        <v>864</v>
      </c>
      <c r="L178" s="16" t="str">
        <f>IF(ISNUMBER(FIND(",", K178)), RIGHT(K178, 2), VLOOKUP(K178,lookup!$A$2:$B$7,2,FALSE))</f>
        <v>OH</v>
      </c>
      <c r="M178" t="s">
        <v>865</v>
      </c>
      <c r="N178" t="s">
        <v>324</v>
      </c>
      <c r="O178">
        <v>1998</v>
      </c>
      <c r="P178" t="s">
        <v>270</v>
      </c>
      <c r="Q178" t="s">
        <v>866</v>
      </c>
      <c r="R178" t="s">
        <v>387</v>
      </c>
      <c r="S178" t="s">
        <v>411</v>
      </c>
      <c r="T178">
        <v>-1</v>
      </c>
    </row>
    <row r="179" spans="1:20" ht="17" customHeight="1" x14ac:dyDescent="0.2">
      <c r="A179">
        <v>177</v>
      </c>
      <c r="B179" t="s">
        <v>311</v>
      </c>
      <c r="C179" s="16" t="str">
        <v>Data Scientist</v>
      </c>
      <c r="D179" t="s">
        <v>867</v>
      </c>
      <c r="E179" s="16" cm="1">
        <f t="array" ref="E179:F179">_xlfn.TEXTSPLIT(SUBSTITUTE(SUBSTITUTE(SUBSTITUTE(SUBSTITUTE(D179, "(Glassdoor est.)", ""), "(Employer est.)", ""), "$", ""), "K", "000"), "-") * 1</f>
        <v>56000</v>
      </c>
      <c r="F179" s="16">
        <v>97000</v>
      </c>
      <c r="G179" s="11" t="s">
        <v>312</v>
      </c>
      <c r="H179">
        <v>3.7</v>
      </c>
      <c r="I179" s="11" t="s">
        <v>313</v>
      </c>
      <c r="J179" s="17" t="str">
        <f t="shared" si="2"/>
        <v>PNNL</v>
      </c>
      <c r="K179" t="s">
        <v>314</v>
      </c>
      <c r="L179" s="16" t="str">
        <f>IF(ISNUMBER(FIND(",", K179)), RIGHT(K179, 2), VLOOKUP(K179,lookup!$A$2:$B$7,2,FALSE))</f>
        <v>WA</v>
      </c>
      <c r="M179" t="s">
        <v>314</v>
      </c>
      <c r="N179" t="s">
        <v>237</v>
      </c>
      <c r="O179">
        <v>1965</v>
      </c>
      <c r="P179" t="s">
        <v>315</v>
      </c>
      <c r="Q179" t="s">
        <v>316</v>
      </c>
      <c r="R179" t="s">
        <v>317</v>
      </c>
      <c r="S179" t="s">
        <v>318</v>
      </c>
      <c r="T179" t="s">
        <v>319</v>
      </c>
    </row>
    <row r="180" spans="1:20" ht="17" customHeight="1" x14ac:dyDescent="0.2">
      <c r="A180">
        <v>178</v>
      </c>
      <c r="B180" t="s">
        <v>243</v>
      </c>
      <c r="C180" s="16" t="str">
        <v>Data Scientist</v>
      </c>
      <c r="D180" t="s">
        <v>867</v>
      </c>
      <c r="E180" s="16" cm="1">
        <f t="array" ref="E180:F180">_xlfn.TEXTSPLIT(SUBSTITUTE(SUBSTITUTE(SUBSTITUTE(SUBSTITUTE(D180, "(Glassdoor est.)", ""), "(Employer est.)", ""), "$", ""), "K", "000"), "-") * 1</f>
        <v>56000</v>
      </c>
      <c r="F180" s="16">
        <v>97000</v>
      </c>
      <c r="G180" s="11" t="s">
        <v>341</v>
      </c>
      <c r="H180">
        <v>3.5</v>
      </c>
      <c r="I180" s="11" t="s">
        <v>342</v>
      </c>
      <c r="J180" s="17" t="str">
        <f t="shared" si="2"/>
        <v>Buckman</v>
      </c>
      <c r="K180" t="s">
        <v>343</v>
      </c>
      <c r="L180" s="16" t="str">
        <f>IF(ISNUMBER(FIND(",", K180)), RIGHT(K180, 2), VLOOKUP(K180,lookup!$A$2:$B$7,2,FALSE))</f>
        <v>TN</v>
      </c>
      <c r="M180" t="s">
        <v>343</v>
      </c>
      <c r="N180" t="s">
        <v>237</v>
      </c>
      <c r="O180">
        <v>1945</v>
      </c>
      <c r="P180" t="s">
        <v>270</v>
      </c>
      <c r="Q180" t="s">
        <v>325</v>
      </c>
      <c r="R180" t="s">
        <v>265</v>
      </c>
      <c r="S180" t="s">
        <v>318</v>
      </c>
      <c r="T180">
        <v>-1</v>
      </c>
    </row>
    <row r="181" spans="1:20" ht="17" customHeight="1" x14ac:dyDescent="0.2">
      <c r="A181">
        <v>179</v>
      </c>
      <c r="B181" t="s">
        <v>438</v>
      </c>
      <c r="C181" s="16" t="str">
        <v>Machine Learning Engineer</v>
      </c>
      <c r="D181" t="s">
        <v>867</v>
      </c>
      <c r="E181" s="16" cm="1">
        <f t="array" ref="E181:F181">_xlfn.TEXTSPLIT(SUBSTITUTE(SUBSTITUTE(SUBSTITUTE(SUBSTITUTE(D181, "(Glassdoor est.)", ""), "(Employer est.)", ""), "$", ""), "K", "000"), "-") * 1</f>
        <v>56000</v>
      </c>
      <c r="F181" s="16">
        <v>97000</v>
      </c>
      <c r="G181" s="11" t="s">
        <v>868</v>
      </c>
      <c r="H181">
        <v>3.6</v>
      </c>
      <c r="I181" s="11" t="s">
        <v>342</v>
      </c>
      <c r="J181" s="17" t="str">
        <f t="shared" si="2"/>
        <v>Buckman</v>
      </c>
      <c r="K181" t="s">
        <v>343</v>
      </c>
      <c r="L181" s="16" t="str">
        <f>IF(ISNUMBER(FIND(",", K181)), RIGHT(K181, 2), VLOOKUP(K181,lookup!$A$2:$B$7,2,FALSE))</f>
        <v>TN</v>
      </c>
      <c r="M181" t="s">
        <v>869</v>
      </c>
      <c r="N181" t="s">
        <v>263</v>
      </c>
      <c r="O181">
        <v>1967</v>
      </c>
      <c r="P181" t="s">
        <v>238</v>
      </c>
      <c r="Q181" t="s">
        <v>335</v>
      </c>
      <c r="R181" t="s">
        <v>315</v>
      </c>
      <c r="S181" t="s">
        <v>411</v>
      </c>
      <c r="T181">
        <v>-1</v>
      </c>
    </row>
    <row r="182" spans="1:20" ht="17" customHeight="1" x14ac:dyDescent="0.2">
      <c r="A182">
        <v>180</v>
      </c>
      <c r="B182" t="s">
        <v>870</v>
      </c>
      <c r="C182" s="16" t="str">
        <v>Other</v>
      </c>
      <c r="D182" t="s">
        <v>867</v>
      </c>
      <c r="E182" s="16" cm="1">
        <f t="array" ref="E182:F182">_xlfn.TEXTSPLIT(SUBSTITUTE(SUBSTITUTE(SUBSTITUTE(SUBSTITUTE(D182, "(Glassdoor est.)", ""), "(Employer est.)", ""), "$", ""), "K", "000"), "-") * 1</f>
        <v>56000</v>
      </c>
      <c r="F182" s="16">
        <v>97000</v>
      </c>
      <c r="G182" s="11" t="s">
        <v>871</v>
      </c>
      <c r="H182">
        <v>3.8</v>
      </c>
      <c r="I182" s="11" t="s">
        <v>768</v>
      </c>
      <c r="J182" s="17" t="str">
        <f t="shared" si="2"/>
        <v>Evidera</v>
      </c>
      <c r="K182" t="s">
        <v>709</v>
      </c>
      <c r="L182" s="16" t="str">
        <f>IF(ISNUMBER(FIND(",", K182)), RIGHT(K182, 2), VLOOKUP(K182,lookup!$A$2:$B$7,2,FALSE))</f>
        <v>MD</v>
      </c>
      <c r="M182" t="s">
        <v>709</v>
      </c>
      <c r="N182" t="s">
        <v>263</v>
      </c>
      <c r="O182">
        <v>2013</v>
      </c>
      <c r="P182" t="s">
        <v>518</v>
      </c>
      <c r="Q182" t="s">
        <v>284</v>
      </c>
      <c r="R182" t="s">
        <v>284</v>
      </c>
      <c r="S182" t="s">
        <v>258</v>
      </c>
      <c r="T182" t="s">
        <v>769</v>
      </c>
    </row>
    <row r="183" spans="1:20" ht="17" customHeight="1" x14ac:dyDescent="0.2">
      <c r="A183">
        <v>181</v>
      </c>
      <c r="B183" t="s">
        <v>872</v>
      </c>
      <c r="C183" s="16" t="str">
        <v>Data Analyst</v>
      </c>
      <c r="D183" t="s">
        <v>867</v>
      </c>
      <c r="E183" s="16" cm="1">
        <f t="array" ref="E183:F183">_xlfn.TEXTSPLIT(SUBSTITUTE(SUBSTITUTE(SUBSTITUTE(SUBSTITUTE(D183, "(Glassdoor est.)", ""), "(Employer est.)", ""), "$", ""), "K", "000"), "-") * 1</f>
        <v>56000</v>
      </c>
      <c r="F183" s="16">
        <v>97000</v>
      </c>
      <c r="G183" s="11" t="s">
        <v>873</v>
      </c>
      <c r="H183">
        <v>4.7</v>
      </c>
      <c r="I183" s="11" t="s">
        <v>874</v>
      </c>
      <c r="J183" s="17" t="str">
        <f t="shared" si="2"/>
        <v>webfx.com</v>
      </c>
      <c r="K183" t="s">
        <v>875</v>
      </c>
      <c r="L183" s="16" t="str">
        <f>IF(ISNUMBER(FIND(",", K183)), RIGHT(K183, 2), VLOOKUP(K183,lookup!$A$2:$B$7,2,FALSE))</f>
        <v>PA</v>
      </c>
      <c r="M183" t="s">
        <v>875</v>
      </c>
      <c r="N183" t="s">
        <v>324</v>
      </c>
      <c r="O183">
        <v>1997</v>
      </c>
      <c r="P183" t="s">
        <v>270</v>
      </c>
      <c r="Q183" t="s">
        <v>271</v>
      </c>
      <c r="R183" t="s">
        <v>251</v>
      </c>
      <c r="S183" t="s">
        <v>381</v>
      </c>
      <c r="T183">
        <v>-1</v>
      </c>
    </row>
    <row r="184" spans="1:20" ht="17" customHeight="1" x14ac:dyDescent="0.2">
      <c r="A184">
        <v>182</v>
      </c>
      <c r="B184" t="s">
        <v>876</v>
      </c>
      <c r="C184" s="16" t="str">
        <v>Data Scientist</v>
      </c>
      <c r="D184" t="s">
        <v>867</v>
      </c>
      <c r="E184" s="16" cm="1">
        <f t="array" ref="E184:F184">_xlfn.TEXTSPLIT(SUBSTITUTE(SUBSTITUTE(SUBSTITUTE(SUBSTITUTE(D184, "(Glassdoor est.)", ""), "(Employer est.)", ""), "$", ""), "K", "000"), "-") * 1</f>
        <v>56000</v>
      </c>
      <c r="F184" s="16">
        <v>97000</v>
      </c>
      <c r="G184" s="11" t="s">
        <v>877</v>
      </c>
      <c r="H184">
        <v>3.5</v>
      </c>
      <c r="I184" s="11" t="s">
        <v>878</v>
      </c>
      <c r="J184" s="17" t="str">
        <f t="shared" si="2"/>
        <v>Argo Group US</v>
      </c>
      <c r="K184" t="s">
        <v>236</v>
      </c>
      <c r="L184" s="16" t="str">
        <f>IF(ISNUMBER(FIND(",", K184)), RIGHT(K184, 2), VLOOKUP(K184,lookup!$A$2:$B$7,2,FALSE))</f>
        <v>NY</v>
      </c>
      <c r="M184" t="s">
        <v>879</v>
      </c>
      <c r="N184" t="s">
        <v>237</v>
      </c>
      <c r="O184">
        <v>1948</v>
      </c>
      <c r="P184" t="s">
        <v>249</v>
      </c>
      <c r="Q184" t="s">
        <v>239</v>
      </c>
      <c r="R184" t="s">
        <v>240</v>
      </c>
      <c r="S184" t="s">
        <v>252</v>
      </c>
      <c r="T184">
        <v>-1</v>
      </c>
    </row>
    <row r="185" spans="1:20" ht="17" customHeight="1" x14ac:dyDescent="0.2">
      <c r="A185">
        <v>183</v>
      </c>
      <c r="B185" t="s">
        <v>243</v>
      </c>
      <c r="C185" s="16" t="str">
        <v>Data Scientist</v>
      </c>
      <c r="D185" t="s">
        <v>867</v>
      </c>
      <c r="E185" s="16" cm="1">
        <f t="array" ref="E185:F185">_xlfn.TEXTSPLIT(SUBSTITUTE(SUBSTITUTE(SUBSTITUTE(SUBSTITUTE(D185, "(Glassdoor est.)", ""), "(Employer est.)", ""), "$", ""), "K", "000"), "-") * 1</f>
        <v>56000</v>
      </c>
      <c r="F185" s="16">
        <v>97000</v>
      </c>
      <c r="G185" s="11" t="s">
        <v>880</v>
      </c>
      <c r="H185">
        <v>3.3</v>
      </c>
      <c r="I185" s="11" t="s">
        <v>881</v>
      </c>
      <c r="J185" s="17" t="str">
        <f t="shared" si="2"/>
        <v>BWX Technologies</v>
      </c>
      <c r="K185" t="s">
        <v>882</v>
      </c>
      <c r="L185" s="16" t="str">
        <f>IF(ISNUMBER(FIND(",", K185)), RIGHT(K185, 2), VLOOKUP(K185,lookup!$A$2:$B$7,2,FALSE))</f>
        <v>TN</v>
      </c>
      <c r="M185" t="s">
        <v>883</v>
      </c>
      <c r="N185" t="s">
        <v>248</v>
      </c>
      <c r="O185">
        <v>1850</v>
      </c>
      <c r="P185" t="s">
        <v>249</v>
      </c>
      <c r="Q185" t="s">
        <v>392</v>
      </c>
      <c r="R185" t="s">
        <v>392</v>
      </c>
      <c r="S185" t="s">
        <v>318</v>
      </c>
      <c r="T185">
        <v>-1</v>
      </c>
    </row>
    <row r="186" spans="1:20" ht="17" customHeight="1" x14ac:dyDescent="0.2">
      <c r="A186">
        <v>184</v>
      </c>
      <c r="B186" t="s">
        <v>832</v>
      </c>
      <c r="C186" s="16" t="str">
        <v>Data Analyst</v>
      </c>
      <c r="D186" t="s">
        <v>867</v>
      </c>
      <c r="E186" s="16" cm="1">
        <f t="array" ref="E186:F186">_xlfn.TEXTSPLIT(SUBSTITUTE(SUBSTITUTE(SUBSTITUTE(SUBSTITUTE(D186, "(Glassdoor est.)", ""), "(Employer est.)", ""), "$", ""), "K", "000"), "-") * 1</f>
        <v>56000</v>
      </c>
      <c r="F186" s="16">
        <v>97000</v>
      </c>
      <c r="G186" s="11" t="s">
        <v>884</v>
      </c>
      <c r="H186">
        <v>3.9</v>
      </c>
      <c r="I186" s="11" t="s">
        <v>885</v>
      </c>
      <c r="J186" s="17" t="str">
        <f t="shared" si="2"/>
        <v>Life360</v>
      </c>
      <c r="K186" t="s">
        <v>360</v>
      </c>
      <c r="L186" s="16" t="str">
        <f>IF(ISNUMBER(FIND(",", K186)), RIGHT(K186, 2), VLOOKUP(K186,lookup!$A$2:$B$7,2,FALSE))</f>
        <v>CA</v>
      </c>
      <c r="M186" t="s">
        <v>360</v>
      </c>
      <c r="N186" t="s">
        <v>269</v>
      </c>
      <c r="O186">
        <v>2008</v>
      </c>
      <c r="P186" t="s">
        <v>249</v>
      </c>
      <c r="Q186" t="s">
        <v>340</v>
      </c>
      <c r="R186" t="s">
        <v>277</v>
      </c>
      <c r="S186" t="s">
        <v>241</v>
      </c>
      <c r="T186">
        <v>-1</v>
      </c>
    </row>
    <row r="187" spans="1:20" ht="17" customHeight="1" x14ac:dyDescent="0.2">
      <c r="A187">
        <v>185</v>
      </c>
      <c r="B187" t="s">
        <v>671</v>
      </c>
      <c r="C187" s="16" t="str">
        <v>Data Scientist</v>
      </c>
      <c r="D187" t="s">
        <v>867</v>
      </c>
      <c r="E187" s="16" cm="1">
        <f t="array" ref="E187:F187">_xlfn.TEXTSPLIT(SUBSTITUTE(SUBSTITUTE(SUBSTITUTE(SUBSTITUTE(D187, "(Glassdoor est.)", ""), "(Employer est.)", ""), "$", ""), "K", "000"), "-") * 1</f>
        <v>56000</v>
      </c>
      <c r="F187" s="16">
        <v>97000</v>
      </c>
      <c r="G187" s="11" t="s">
        <v>886</v>
      </c>
      <c r="H187">
        <v>3.7</v>
      </c>
      <c r="I187" s="11" t="s">
        <v>887</v>
      </c>
      <c r="J187" s="17" t="str">
        <f t="shared" si="2"/>
        <v>MassMutual</v>
      </c>
      <c r="K187" t="s">
        <v>255</v>
      </c>
      <c r="L187" s="16" t="str">
        <f>IF(ISNUMBER(FIND(",", K187)), RIGHT(K187, 2), VLOOKUP(K187,lookup!$A$2:$B$7,2,FALSE))</f>
        <v>MA</v>
      </c>
      <c r="M187" t="s">
        <v>888</v>
      </c>
      <c r="N187" t="s">
        <v>248</v>
      </c>
      <c r="O187">
        <v>1851</v>
      </c>
      <c r="P187" t="s">
        <v>270</v>
      </c>
      <c r="Q187" t="s">
        <v>239</v>
      </c>
      <c r="R187" t="s">
        <v>240</v>
      </c>
      <c r="S187" t="s">
        <v>285</v>
      </c>
      <c r="T187">
        <v>-1</v>
      </c>
    </row>
    <row r="188" spans="1:20" ht="17" customHeight="1" x14ac:dyDescent="0.2">
      <c r="A188">
        <v>186</v>
      </c>
      <c r="B188" t="s">
        <v>889</v>
      </c>
      <c r="C188" s="16" t="str">
        <v>Other</v>
      </c>
      <c r="D188" t="s">
        <v>867</v>
      </c>
      <c r="E188" s="16" cm="1">
        <f t="array" ref="E188:F188">_xlfn.TEXTSPLIT(SUBSTITUTE(SUBSTITUTE(SUBSTITUTE(SUBSTITUTE(D188, "(Glassdoor est.)", ""), "(Employer est.)", ""), "$", ""), "K", "000"), "-") * 1</f>
        <v>56000</v>
      </c>
      <c r="F188" s="16">
        <v>97000</v>
      </c>
      <c r="G188" s="11" t="s">
        <v>890</v>
      </c>
      <c r="H188">
        <v>3.9</v>
      </c>
      <c r="I188" s="11" t="s">
        <v>891</v>
      </c>
      <c r="J188" s="17" t="str">
        <f t="shared" si="2"/>
        <v>Natera</v>
      </c>
      <c r="K188" t="s">
        <v>892</v>
      </c>
      <c r="L188" s="16" t="str">
        <f>IF(ISNUMBER(FIND(",", K188)), RIGHT(K188, 2), VLOOKUP(K188,lookup!$A$2:$B$7,2,FALSE))</f>
        <v>CA</v>
      </c>
      <c r="M188" t="s">
        <v>892</v>
      </c>
      <c r="N188" t="s">
        <v>263</v>
      </c>
      <c r="O188">
        <v>2004</v>
      </c>
      <c r="P188" t="s">
        <v>249</v>
      </c>
      <c r="Q188" t="s">
        <v>284</v>
      </c>
      <c r="R188" t="s">
        <v>284</v>
      </c>
      <c r="S188" t="s">
        <v>258</v>
      </c>
      <c r="T188" t="s">
        <v>893</v>
      </c>
    </row>
    <row r="189" spans="1:20" ht="17" customHeight="1" x14ac:dyDescent="0.2">
      <c r="A189">
        <v>187</v>
      </c>
      <c r="B189" t="s">
        <v>894</v>
      </c>
      <c r="C189" s="16" t="str">
        <v>Other</v>
      </c>
      <c r="D189" t="s">
        <v>867</v>
      </c>
      <c r="E189" s="16" cm="1">
        <f t="array" ref="E189:F189">_xlfn.TEXTSPLIT(SUBSTITUTE(SUBSTITUTE(SUBSTITUTE(SUBSTITUTE(D189, "(Glassdoor est.)", ""), "(Employer est.)", ""), "$", ""), "K", "000"), "-") * 1</f>
        <v>56000</v>
      </c>
      <c r="F189" s="16">
        <v>97000</v>
      </c>
      <c r="G189" s="11" t="s">
        <v>895</v>
      </c>
      <c r="H189">
        <v>4</v>
      </c>
      <c r="I189" s="11" t="s">
        <v>896</v>
      </c>
      <c r="J189" s="17" t="str">
        <f t="shared" si="2"/>
        <v>Genentech</v>
      </c>
      <c r="K189" t="s">
        <v>450</v>
      </c>
      <c r="L189" s="16" t="str">
        <f>IF(ISNUMBER(FIND(",", K189)), RIGHT(K189, 2), VLOOKUP(K189,lookup!$A$2:$B$7,2,FALSE))</f>
        <v>CA</v>
      </c>
      <c r="M189" t="s">
        <v>450</v>
      </c>
      <c r="N189" t="s">
        <v>283</v>
      </c>
      <c r="O189">
        <v>1976</v>
      </c>
      <c r="P189" t="s">
        <v>518</v>
      </c>
      <c r="Q189" t="s">
        <v>284</v>
      </c>
      <c r="R189" t="s">
        <v>284</v>
      </c>
      <c r="S189" t="s">
        <v>285</v>
      </c>
      <c r="T189">
        <v>-1</v>
      </c>
    </row>
    <row r="190" spans="1:20" ht="17" customHeight="1" x14ac:dyDescent="0.2">
      <c r="A190">
        <v>188</v>
      </c>
      <c r="B190" t="s">
        <v>897</v>
      </c>
      <c r="C190" s="16" t="str">
        <v>Other</v>
      </c>
      <c r="D190" t="s">
        <v>867</v>
      </c>
      <c r="E190" s="16" cm="1">
        <f t="array" ref="E190:F190">_xlfn.TEXTSPLIT(SUBSTITUTE(SUBSTITUTE(SUBSTITUTE(SUBSTITUTE(D190, "(Glassdoor est.)", ""), "(Employer est.)", ""), "$", ""), "K", "000"), "-") * 1</f>
        <v>56000</v>
      </c>
      <c r="F190" s="16">
        <v>97000</v>
      </c>
      <c r="G190" s="11" t="s">
        <v>898</v>
      </c>
      <c r="H190">
        <v>4.2</v>
      </c>
      <c r="I190" s="11" t="s">
        <v>899</v>
      </c>
      <c r="J190" s="17" t="str">
        <f t="shared" si="2"/>
        <v>Ntrepid</v>
      </c>
      <c r="K190" t="s">
        <v>247</v>
      </c>
      <c r="L190" s="16" t="str">
        <f>IF(ISNUMBER(FIND(",", K190)), RIGHT(K190, 2), VLOOKUP(K190,lookup!$A$2:$B$7,2,FALSE))</f>
        <v>VA</v>
      </c>
      <c r="M190" t="s">
        <v>247</v>
      </c>
      <c r="N190" t="s">
        <v>324</v>
      </c>
      <c r="O190">
        <v>2010</v>
      </c>
      <c r="P190" t="s">
        <v>270</v>
      </c>
      <c r="Q190" t="s">
        <v>309</v>
      </c>
      <c r="R190" t="s">
        <v>277</v>
      </c>
      <c r="S190" t="s">
        <v>411</v>
      </c>
      <c r="T190" t="s">
        <v>900</v>
      </c>
    </row>
    <row r="191" spans="1:20" ht="17" customHeight="1" x14ac:dyDescent="0.2">
      <c r="A191">
        <v>189</v>
      </c>
      <c r="B191" t="s">
        <v>901</v>
      </c>
      <c r="C191" s="16" t="str">
        <v>Data Scientist</v>
      </c>
      <c r="D191" t="s">
        <v>867</v>
      </c>
      <c r="E191" s="16" cm="1">
        <f t="array" ref="E191:F191">_xlfn.TEXTSPLIT(SUBSTITUTE(SUBSTITUTE(SUBSTITUTE(SUBSTITUTE(D191, "(Glassdoor est.)", ""), "(Employer est.)", ""), "$", ""), "K", "000"), "-") * 1</f>
        <v>56000</v>
      </c>
      <c r="F191" s="16">
        <v>97000</v>
      </c>
      <c r="G191" s="11" t="s">
        <v>902</v>
      </c>
      <c r="H191">
        <v>3.6</v>
      </c>
      <c r="I191" s="11" t="s">
        <v>903</v>
      </c>
      <c r="J191" s="17" t="str">
        <f t="shared" si="2"/>
        <v>Constant Contact</v>
      </c>
      <c r="K191" t="s">
        <v>904</v>
      </c>
      <c r="L191" s="16" t="str">
        <f>IF(ISNUMBER(FIND(",", K191)), RIGHT(K191, 2), VLOOKUP(K191,lookup!$A$2:$B$7,2,FALSE))</f>
        <v>MA</v>
      </c>
      <c r="M191" t="s">
        <v>904</v>
      </c>
      <c r="N191" t="s">
        <v>905</v>
      </c>
      <c r="O191">
        <v>1995</v>
      </c>
      <c r="P191" t="s">
        <v>518</v>
      </c>
      <c r="Q191" t="s">
        <v>271</v>
      </c>
      <c r="R191" t="s">
        <v>251</v>
      </c>
      <c r="S191" t="s">
        <v>241</v>
      </c>
      <c r="T191" t="s">
        <v>906</v>
      </c>
    </row>
    <row r="192" spans="1:20" ht="17" customHeight="1" x14ac:dyDescent="0.2">
      <c r="A192">
        <v>190</v>
      </c>
      <c r="B192" t="s">
        <v>907</v>
      </c>
      <c r="C192" s="16" t="str">
        <v>Other</v>
      </c>
      <c r="D192" t="s">
        <v>867</v>
      </c>
      <c r="E192" s="16" cm="1">
        <f t="array" ref="E192:F192">_xlfn.TEXTSPLIT(SUBSTITUTE(SUBSTITUTE(SUBSTITUTE(SUBSTITUTE(D192, "(Glassdoor est.)", ""), "(Employer est.)", ""), "$", ""), "K", "000"), "-") * 1</f>
        <v>56000</v>
      </c>
      <c r="F192" s="16">
        <v>97000</v>
      </c>
      <c r="G192" s="11" t="s">
        <v>908</v>
      </c>
      <c r="H192">
        <v>4.7</v>
      </c>
      <c r="I192" s="11" t="s">
        <v>909</v>
      </c>
      <c r="J192" s="17" t="str">
        <f t="shared" si="2"/>
        <v>Sage Intacct</v>
      </c>
      <c r="K192" t="s">
        <v>360</v>
      </c>
      <c r="L192" s="16" t="str">
        <f>IF(ISNUMBER(FIND(",", K192)), RIGHT(K192, 2), VLOOKUP(K192,lookup!$A$2:$B$7,2,FALSE))</f>
        <v>CA</v>
      </c>
      <c r="M192" t="s">
        <v>910</v>
      </c>
      <c r="N192" t="s">
        <v>263</v>
      </c>
      <c r="O192">
        <v>1999</v>
      </c>
      <c r="P192" t="s">
        <v>518</v>
      </c>
      <c r="Q192" t="s">
        <v>276</v>
      </c>
      <c r="R192" t="s">
        <v>277</v>
      </c>
      <c r="S192" t="s">
        <v>241</v>
      </c>
      <c r="T192">
        <v>-1</v>
      </c>
    </row>
    <row r="193" spans="1:20" ht="17" customHeight="1" x14ac:dyDescent="0.2">
      <c r="A193">
        <v>191</v>
      </c>
      <c r="B193" t="s">
        <v>406</v>
      </c>
      <c r="C193" s="16" t="str">
        <v>Data Engineer</v>
      </c>
      <c r="D193" t="s">
        <v>867</v>
      </c>
      <c r="E193" s="16" cm="1">
        <f t="array" ref="E193:F193">_xlfn.TEXTSPLIT(SUBSTITUTE(SUBSTITUTE(SUBSTITUTE(SUBSTITUTE(D193, "(Glassdoor est.)", ""), "(Employer est.)", ""), "$", ""), "K", "000"), "-") * 1</f>
        <v>56000</v>
      </c>
      <c r="F193" s="16">
        <v>97000</v>
      </c>
      <c r="G193" s="11" t="s">
        <v>911</v>
      </c>
      <c r="H193">
        <v>4.0999999999999996</v>
      </c>
      <c r="I193" s="11" t="s">
        <v>912</v>
      </c>
      <c r="J193" s="17" t="str">
        <f t="shared" si="2"/>
        <v>Shape Security</v>
      </c>
      <c r="K193" t="s">
        <v>475</v>
      </c>
      <c r="L193" s="16" t="str">
        <f>IF(ISNUMBER(FIND(",", K193)), RIGHT(K193, 2), VLOOKUP(K193,lookup!$A$2:$B$7,2,FALSE))</f>
        <v>CA</v>
      </c>
      <c r="M193" t="s">
        <v>295</v>
      </c>
      <c r="N193" t="s">
        <v>269</v>
      </c>
      <c r="O193">
        <v>2011</v>
      </c>
      <c r="P193" t="s">
        <v>270</v>
      </c>
      <c r="Q193" t="s">
        <v>309</v>
      </c>
      <c r="R193" t="s">
        <v>277</v>
      </c>
      <c r="S193" t="s">
        <v>241</v>
      </c>
      <c r="T193">
        <v>-1</v>
      </c>
    </row>
    <row r="194" spans="1:20" ht="17" customHeight="1" x14ac:dyDescent="0.2">
      <c r="A194">
        <v>192</v>
      </c>
      <c r="B194" t="s">
        <v>546</v>
      </c>
      <c r="C194" s="16" t="str">
        <v>Data Scientist</v>
      </c>
      <c r="D194" t="s">
        <v>867</v>
      </c>
      <c r="E194" s="16" cm="1">
        <f t="array" ref="E194:F194">_xlfn.TEXTSPLIT(SUBSTITUTE(SUBSTITUTE(SUBSTITUTE(SUBSTITUTE(D194, "(Glassdoor est.)", ""), "(Employer est.)", ""), "$", ""), "K", "000"), "-") * 1</f>
        <v>56000</v>
      </c>
      <c r="F194" s="16">
        <v>97000</v>
      </c>
      <c r="G194" s="11" t="s">
        <v>913</v>
      </c>
      <c r="H194">
        <v>4</v>
      </c>
      <c r="I194" s="11" t="s">
        <v>582</v>
      </c>
      <c r="J194" s="17" t="str">
        <f t="shared" si="2"/>
        <v>AstraZeneca</v>
      </c>
      <c r="K194" t="s">
        <v>583</v>
      </c>
      <c r="L194" s="16" t="str">
        <f>IF(ISNUMBER(FIND(",", K194)), RIGHT(K194, 2), VLOOKUP(K194,lookup!$A$2:$B$7,2,FALSE))</f>
        <v>MD</v>
      </c>
      <c r="M194" t="s">
        <v>584</v>
      </c>
      <c r="N194" t="s">
        <v>283</v>
      </c>
      <c r="O194">
        <v>1913</v>
      </c>
      <c r="P194" t="s">
        <v>249</v>
      </c>
      <c r="Q194" t="s">
        <v>284</v>
      </c>
      <c r="R194" t="s">
        <v>284</v>
      </c>
      <c r="S194" t="s">
        <v>285</v>
      </c>
      <c r="T194" t="s">
        <v>585</v>
      </c>
    </row>
    <row r="195" spans="1:20" ht="17" customHeight="1" x14ac:dyDescent="0.2">
      <c r="A195">
        <v>193</v>
      </c>
      <c r="B195" t="s">
        <v>243</v>
      </c>
      <c r="C195" s="16" t="str">
        <v>Data Scientist</v>
      </c>
      <c r="D195" t="s">
        <v>867</v>
      </c>
      <c r="E195" s="16" cm="1">
        <f t="array" ref="E195:F195">_xlfn.TEXTSPLIT(SUBSTITUTE(SUBSTITUTE(SUBSTITUTE(SUBSTITUTE(D195, "(Glassdoor est.)", ""), "(Employer est.)", ""), "$", ""), "K", "000"), "-") * 1</f>
        <v>56000</v>
      </c>
      <c r="F195" s="16">
        <v>97000</v>
      </c>
      <c r="G195" s="11" t="s">
        <v>914</v>
      </c>
      <c r="H195">
        <v>5</v>
      </c>
      <c r="I195" s="11" t="s">
        <v>915</v>
      </c>
      <c r="J195" s="17" t="str">
        <f t="shared" ref="J195:J258" si="3">LEFT(I195,LEN(I195)-4)</f>
        <v>SkillSoniq</v>
      </c>
      <c r="K195" t="s">
        <v>360</v>
      </c>
      <c r="L195" s="16" t="str">
        <f>IF(ISNUMBER(FIND(",", K195)), RIGHT(K195, 2), VLOOKUP(K195,lookup!$A$2:$B$7,2,FALSE))</f>
        <v>CA</v>
      </c>
      <c r="M195" t="s">
        <v>916</v>
      </c>
      <c r="N195" t="s">
        <v>905</v>
      </c>
      <c r="O195">
        <v>-1</v>
      </c>
      <c r="P195" t="s">
        <v>249</v>
      </c>
      <c r="Q195">
        <v>-1</v>
      </c>
      <c r="R195">
        <v>-1</v>
      </c>
      <c r="S195" t="s">
        <v>241</v>
      </c>
      <c r="T195">
        <v>-1</v>
      </c>
    </row>
    <row r="196" spans="1:20" ht="17" customHeight="1" x14ac:dyDescent="0.2">
      <c r="A196">
        <v>194</v>
      </c>
      <c r="B196" t="s">
        <v>917</v>
      </c>
      <c r="C196" s="16" t="str">
        <v>Data Scientist</v>
      </c>
      <c r="D196" t="s">
        <v>867</v>
      </c>
      <c r="E196" s="16" cm="1">
        <f t="array" ref="E196:F196">_xlfn.TEXTSPLIT(SUBSTITUTE(SUBSTITUTE(SUBSTITUTE(SUBSTITUTE(D196, "(Glassdoor est.)", ""), "(Employer est.)", ""), "$", ""), "K", "000"), "-") * 1</f>
        <v>56000</v>
      </c>
      <c r="F196" s="16">
        <v>97000</v>
      </c>
      <c r="G196" s="11" t="s">
        <v>918</v>
      </c>
      <c r="H196">
        <v>4</v>
      </c>
      <c r="I196" s="11" t="s">
        <v>582</v>
      </c>
      <c r="J196" s="17" t="str">
        <f t="shared" si="3"/>
        <v>AstraZeneca</v>
      </c>
      <c r="K196" t="s">
        <v>236</v>
      </c>
      <c r="L196" s="16" t="str">
        <f>IF(ISNUMBER(FIND(",", K196)), RIGHT(K196, 2), VLOOKUP(K196,lookup!$A$2:$B$7,2,FALSE))</f>
        <v>NY</v>
      </c>
      <c r="M196" t="s">
        <v>584</v>
      </c>
      <c r="N196" t="s">
        <v>283</v>
      </c>
      <c r="O196">
        <v>1913</v>
      </c>
      <c r="P196" t="s">
        <v>249</v>
      </c>
      <c r="Q196" t="s">
        <v>284</v>
      </c>
      <c r="R196" t="s">
        <v>284</v>
      </c>
      <c r="S196" t="s">
        <v>285</v>
      </c>
      <c r="T196" t="s">
        <v>585</v>
      </c>
    </row>
    <row r="197" spans="1:20" ht="17" customHeight="1" x14ac:dyDescent="0.2">
      <c r="A197">
        <v>195</v>
      </c>
      <c r="B197" t="s">
        <v>243</v>
      </c>
      <c r="C197" s="16" t="str">
        <v>Data Scientist</v>
      </c>
      <c r="D197" t="s">
        <v>867</v>
      </c>
      <c r="E197" s="16" cm="1">
        <f t="array" ref="E197:F197">_xlfn.TEXTSPLIT(SUBSTITUTE(SUBSTITUTE(SUBSTITUTE(SUBSTITUTE(D197, "(Glassdoor est.)", ""), "(Employer est.)", ""), "$", ""), "K", "000"), "-") * 1</f>
        <v>56000</v>
      </c>
      <c r="F197" s="16">
        <v>97000</v>
      </c>
      <c r="G197" s="11" t="s">
        <v>919</v>
      </c>
      <c r="H197">
        <v>4.3</v>
      </c>
      <c r="I197" s="11" t="s">
        <v>920</v>
      </c>
      <c r="J197" s="17" t="str">
        <f t="shared" si="3"/>
        <v>Joby Aviation</v>
      </c>
      <c r="K197" t="s">
        <v>892</v>
      </c>
      <c r="L197" s="16" t="str">
        <f>IF(ISNUMBER(FIND(",", K197)), RIGHT(K197, 2), VLOOKUP(K197,lookup!$A$2:$B$7,2,FALSE))</f>
        <v>CA</v>
      </c>
      <c r="M197" t="s">
        <v>610</v>
      </c>
      <c r="N197" t="s">
        <v>269</v>
      </c>
      <c r="O197">
        <v>-1</v>
      </c>
      <c r="P197" t="s">
        <v>270</v>
      </c>
      <c r="Q197">
        <v>-1</v>
      </c>
      <c r="R197">
        <v>-1</v>
      </c>
      <c r="S197" t="s">
        <v>241</v>
      </c>
      <c r="T197">
        <v>-1</v>
      </c>
    </row>
    <row r="198" spans="1:20" ht="17" customHeight="1" x14ac:dyDescent="0.2">
      <c r="A198">
        <v>196</v>
      </c>
      <c r="B198" t="s">
        <v>921</v>
      </c>
      <c r="C198" s="16" t="str">
        <v>Data Analyst</v>
      </c>
      <c r="D198" t="s">
        <v>867</v>
      </c>
      <c r="E198" s="16" cm="1">
        <f t="array" ref="E198:F198">_xlfn.TEXTSPLIT(SUBSTITUTE(SUBSTITUTE(SUBSTITUTE(SUBSTITUTE(D198, "(Glassdoor est.)", ""), "(Employer est.)", ""), "$", ""), "K", "000"), "-") * 1</f>
        <v>56000</v>
      </c>
      <c r="F198" s="16">
        <v>97000</v>
      </c>
      <c r="G198" s="11" t="s">
        <v>922</v>
      </c>
      <c r="H198">
        <v>3.8</v>
      </c>
      <c r="I198" s="11" t="s">
        <v>923</v>
      </c>
      <c r="J198" s="17" t="str">
        <f t="shared" si="3"/>
        <v>Cook Children's Health Care System</v>
      </c>
      <c r="K198" t="s">
        <v>924</v>
      </c>
      <c r="L198" s="16" t="str">
        <f>IF(ISNUMBER(FIND(",", K198)), RIGHT(K198, 2), VLOOKUP(K198,lookup!$A$2:$B$7,2,FALSE))</f>
        <v>TX</v>
      </c>
      <c r="M198" t="s">
        <v>924</v>
      </c>
      <c r="N198" t="s">
        <v>248</v>
      </c>
      <c r="O198">
        <v>1918</v>
      </c>
      <c r="P198" t="s">
        <v>238</v>
      </c>
      <c r="Q198" t="s">
        <v>356</v>
      </c>
      <c r="R198" t="s">
        <v>357</v>
      </c>
      <c r="S198" t="s">
        <v>258</v>
      </c>
      <c r="T198" t="s">
        <v>925</v>
      </c>
    </row>
    <row r="199" spans="1:20" ht="17" customHeight="1" x14ac:dyDescent="0.2">
      <c r="A199">
        <v>197</v>
      </c>
      <c r="B199" t="s">
        <v>926</v>
      </c>
      <c r="C199" s="16" t="str">
        <v>Other</v>
      </c>
      <c r="D199" t="s">
        <v>867</v>
      </c>
      <c r="E199" s="16" cm="1">
        <f t="array" ref="E199:F199">_xlfn.TEXTSPLIT(SUBSTITUTE(SUBSTITUTE(SUBSTITUTE(SUBSTITUTE(D199, "(Glassdoor est.)", ""), "(Employer est.)", ""), "$", ""), "K", "000"), "-") * 1</f>
        <v>56000</v>
      </c>
      <c r="F199" s="16">
        <v>97000</v>
      </c>
      <c r="G199" s="11" t="s">
        <v>927</v>
      </c>
      <c r="H199">
        <v>3.8</v>
      </c>
      <c r="I199" s="11" t="s">
        <v>928</v>
      </c>
      <c r="J199" s="17" t="str">
        <f t="shared" si="3"/>
        <v>Rubius Therapeutics</v>
      </c>
      <c r="K199" t="s">
        <v>929</v>
      </c>
      <c r="L199" s="16" t="str">
        <f>IF(ISNUMBER(FIND(",", K199)), RIGHT(K199, 2), VLOOKUP(K199,lookup!$A$2:$B$7,2,FALSE))</f>
        <v>RI</v>
      </c>
      <c r="M199" t="s">
        <v>281</v>
      </c>
      <c r="N199" t="s">
        <v>324</v>
      </c>
      <c r="O199">
        <v>2013</v>
      </c>
      <c r="P199" t="s">
        <v>249</v>
      </c>
      <c r="Q199" t="s">
        <v>284</v>
      </c>
      <c r="R199" t="s">
        <v>284</v>
      </c>
      <c r="S199" t="s">
        <v>258</v>
      </c>
      <c r="T199">
        <v>-1</v>
      </c>
    </row>
    <row r="200" spans="1:20" ht="17" customHeight="1" x14ac:dyDescent="0.2">
      <c r="A200">
        <v>198</v>
      </c>
      <c r="B200" t="s">
        <v>930</v>
      </c>
      <c r="C200" s="16" t="str">
        <v>Data Analyst</v>
      </c>
      <c r="D200" t="s">
        <v>867</v>
      </c>
      <c r="E200" s="16" cm="1">
        <f t="array" ref="E200:F200">_xlfn.TEXTSPLIT(SUBSTITUTE(SUBSTITUTE(SUBSTITUTE(SUBSTITUTE(D200, "(Glassdoor est.)", ""), "(Employer est.)", ""), "$", ""), "K", "000"), "-") * 1</f>
        <v>56000</v>
      </c>
      <c r="F200" s="16">
        <v>97000</v>
      </c>
      <c r="G200" s="11" t="s">
        <v>931</v>
      </c>
      <c r="H200">
        <v>4.5999999999999996</v>
      </c>
      <c r="I200" s="11" t="s">
        <v>932</v>
      </c>
      <c r="J200" s="17" t="str">
        <f t="shared" si="3"/>
        <v>GreatAmerica Financial Services</v>
      </c>
      <c r="K200" t="s">
        <v>933</v>
      </c>
      <c r="L200" s="16" t="str">
        <f>IF(ISNUMBER(FIND(",", K200)), RIGHT(K200, 2), VLOOKUP(K200,lookup!$A$2:$B$7,2,FALSE))</f>
        <v>IA</v>
      </c>
      <c r="M200" t="s">
        <v>933</v>
      </c>
      <c r="N200" t="s">
        <v>263</v>
      </c>
      <c r="O200">
        <v>1992</v>
      </c>
      <c r="P200" t="s">
        <v>270</v>
      </c>
      <c r="Q200" t="s">
        <v>737</v>
      </c>
      <c r="R200" t="s">
        <v>387</v>
      </c>
      <c r="S200" t="s">
        <v>258</v>
      </c>
      <c r="T200">
        <v>-1</v>
      </c>
    </row>
    <row r="201" spans="1:20" ht="17" customHeight="1" x14ac:dyDescent="0.2">
      <c r="A201">
        <v>199</v>
      </c>
      <c r="B201" t="s">
        <v>336</v>
      </c>
      <c r="C201" s="16" t="str">
        <v>Data Scientist</v>
      </c>
      <c r="D201" t="s">
        <v>934</v>
      </c>
      <c r="E201" s="16" cm="1">
        <f t="array" ref="E201:F201">_xlfn.TEXTSPLIT(SUBSTITUTE(SUBSTITUTE(SUBSTITUTE(SUBSTITUTE(D201, "(Glassdoor est.)", ""), "(Employer est.)", ""), "$", ""), "K", "000"), "-") * 1</f>
        <v>79000</v>
      </c>
      <c r="F201" s="16">
        <v>106000</v>
      </c>
      <c r="G201" s="11" t="s">
        <v>337</v>
      </c>
      <c r="H201">
        <v>4.0999999999999996</v>
      </c>
      <c r="I201" s="11" t="s">
        <v>338</v>
      </c>
      <c r="J201" s="17" t="str">
        <f t="shared" si="3"/>
        <v>Upside Business Travel</v>
      </c>
      <c r="K201" t="s">
        <v>339</v>
      </c>
      <c r="L201" s="16" t="str">
        <f>IF(ISNUMBER(FIND(",", K201)), RIGHT(K201, 2), VLOOKUP(K201,lookup!$A$2:$B$7,2,FALSE))</f>
        <v>Other</v>
      </c>
      <c r="M201" t="s">
        <v>328</v>
      </c>
      <c r="N201" t="s">
        <v>269</v>
      </c>
      <c r="O201">
        <v>2015</v>
      </c>
      <c r="P201" t="s">
        <v>270</v>
      </c>
      <c r="Q201" t="s">
        <v>340</v>
      </c>
      <c r="R201" t="s">
        <v>277</v>
      </c>
      <c r="S201" t="s">
        <v>241</v>
      </c>
      <c r="T201">
        <v>-1</v>
      </c>
    </row>
    <row r="202" spans="1:20" ht="17" customHeight="1" x14ac:dyDescent="0.2">
      <c r="A202">
        <v>200</v>
      </c>
      <c r="B202" t="s">
        <v>243</v>
      </c>
      <c r="C202" s="16" t="str">
        <v>Data Scientist</v>
      </c>
      <c r="D202" t="s">
        <v>934</v>
      </c>
      <c r="E202" s="16" cm="1">
        <f t="array" ref="E202:F202">_xlfn.TEXTSPLIT(SUBSTITUTE(SUBSTITUTE(SUBSTITUTE(SUBSTITUTE(D202, "(Glassdoor est.)", ""), "(Employer est.)", ""), "$", ""), "K", "000"), "-") * 1</f>
        <v>79000</v>
      </c>
      <c r="F202" s="16">
        <v>106000</v>
      </c>
      <c r="G202" s="11" t="s">
        <v>375</v>
      </c>
      <c r="H202">
        <v>3.4</v>
      </c>
      <c r="I202" s="11" t="s">
        <v>376</v>
      </c>
      <c r="J202" s="17" t="str">
        <f t="shared" si="3"/>
        <v>Spectrum Communications and Consulting</v>
      </c>
      <c r="K202" t="s">
        <v>300</v>
      </c>
      <c r="L202" s="16" t="str">
        <f>IF(ISNUMBER(FIND(",", K202)), RIGHT(K202, 2), VLOOKUP(K202,lookup!$A$2:$B$7,2,FALSE))</f>
        <v>IL</v>
      </c>
      <c r="M202" t="s">
        <v>300</v>
      </c>
      <c r="N202" t="s">
        <v>269</v>
      </c>
      <c r="O202">
        <v>1992</v>
      </c>
      <c r="P202" t="s">
        <v>270</v>
      </c>
      <c r="Q202" t="s">
        <v>271</v>
      </c>
      <c r="R202" t="s">
        <v>251</v>
      </c>
      <c r="S202" t="s">
        <v>377</v>
      </c>
      <c r="T202">
        <v>-1</v>
      </c>
    </row>
    <row r="203" spans="1:20" ht="17" customHeight="1" x14ac:dyDescent="0.2">
      <c r="A203">
        <v>201</v>
      </c>
      <c r="B203" t="s">
        <v>243</v>
      </c>
      <c r="C203" s="16" t="str">
        <v>Data Scientist</v>
      </c>
      <c r="D203" t="s">
        <v>934</v>
      </c>
      <c r="E203" s="16" cm="1">
        <f t="array" ref="E203:F203">_xlfn.TEXTSPLIT(SUBSTITUTE(SUBSTITUTE(SUBSTITUTE(SUBSTITUTE(D203, "(Glassdoor est.)", ""), "(Employer est.)", ""), "$", ""), "K", "000"), "-") * 1</f>
        <v>79000</v>
      </c>
      <c r="F203" s="16">
        <v>106000</v>
      </c>
      <c r="G203" s="11" t="s">
        <v>935</v>
      </c>
      <c r="H203">
        <v>4.0999999999999996</v>
      </c>
      <c r="I203" s="11" t="s">
        <v>936</v>
      </c>
      <c r="J203" s="17" t="str">
        <f t="shared" si="3"/>
        <v>Coverent</v>
      </c>
      <c r="K203" t="s">
        <v>395</v>
      </c>
      <c r="L203" s="16" t="str">
        <f>IF(ISNUMBER(FIND(",", K203)), RIGHT(K203, 2), VLOOKUP(K203,lookup!$A$2:$B$7,2,FALSE))</f>
        <v>VA</v>
      </c>
      <c r="M203" t="s">
        <v>395</v>
      </c>
      <c r="N203" t="s">
        <v>269</v>
      </c>
      <c r="O203">
        <v>2008</v>
      </c>
      <c r="P203" t="s">
        <v>270</v>
      </c>
      <c r="Q203" t="s">
        <v>257</v>
      </c>
      <c r="R203" t="s">
        <v>251</v>
      </c>
      <c r="S203" t="s">
        <v>377</v>
      </c>
      <c r="T203">
        <v>-1</v>
      </c>
    </row>
    <row r="204" spans="1:20" ht="17" customHeight="1" x14ac:dyDescent="0.2">
      <c r="A204">
        <v>202</v>
      </c>
      <c r="B204" t="s">
        <v>438</v>
      </c>
      <c r="C204" s="16" t="str">
        <v>Machine Learning Engineer</v>
      </c>
      <c r="D204" t="s">
        <v>934</v>
      </c>
      <c r="E204" s="16" cm="1">
        <f t="array" ref="E204:F204">_xlfn.TEXTSPLIT(SUBSTITUTE(SUBSTITUTE(SUBSTITUTE(SUBSTITUTE(D204, "(Glassdoor est.)", ""), "(Employer est.)", ""), "$", ""), "K", "000"), "-") * 1</f>
        <v>79000</v>
      </c>
      <c r="F204" s="16">
        <v>106000</v>
      </c>
      <c r="G204" s="11" t="s">
        <v>937</v>
      </c>
      <c r="H204">
        <v>3.7</v>
      </c>
      <c r="I204" s="11" t="s">
        <v>938</v>
      </c>
      <c r="J204" s="17" t="str">
        <f t="shared" si="3"/>
        <v>Mteq</v>
      </c>
      <c r="K204" t="s">
        <v>939</v>
      </c>
      <c r="L204" s="16" t="str">
        <f>IF(ISNUMBER(FIND(",", K204)), RIGHT(K204, 2), VLOOKUP(K204,lookup!$A$2:$B$7,2,FALSE))</f>
        <v>VA</v>
      </c>
      <c r="M204" t="s">
        <v>940</v>
      </c>
      <c r="N204" t="s">
        <v>263</v>
      </c>
      <c r="O204">
        <v>1954</v>
      </c>
      <c r="P204" t="s">
        <v>249</v>
      </c>
      <c r="Q204" t="s">
        <v>392</v>
      </c>
      <c r="R204" t="s">
        <v>392</v>
      </c>
      <c r="S204" t="s">
        <v>258</v>
      </c>
      <c r="T204" t="s">
        <v>941</v>
      </c>
    </row>
    <row r="205" spans="1:20" ht="17" customHeight="1" x14ac:dyDescent="0.2">
      <c r="A205">
        <v>203</v>
      </c>
      <c r="B205" t="s">
        <v>406</v>
      </c>
      <c r="C205" s="16" t="str">
        <v>Data Engineer</v>
      </c>
      <c r="D205" t="s">
        <v>934</v>
      </c>
      <c r="E205" s="16" cm="1">
        <f t="array" ref="E205:F205">_xlfn.TEXTSPLIT(SUBSTITUTE(SUBSTITUTE(SUBSTITUTE(SUBSTITUTE(D205, "(Glassdoor est.)", ""), "(Employer est.)", ""), "$", ""), "K", "000"), "-") * 1</f>
        <v>79000</v>
      </c>
      <c r="F205" s="16">
        <v>106000</v>
      </c>
      <c r="G205" s="11" t="s">
        <v>942</v>
      </c>
      <c r="H205">
        <v>4.4000000000000004</v>
      </c>
      <c r="I205" s="11" t="s">
        <v>943</v>
      </c>
      <c r="J205" s="17" t="str">
        <f t="shared" si="3"/>
        <v>Rocket Lawyer</v>
      </c>
      <c r="K205" t="s">
        <v>360</v>
      </c>
      <c r="L205" s="16" t="str">
        <f>IF(ISNUMBER(FIND(",", K205)), RIGHT(K205, 2), VLOOKUP(K205,lookup!$A$2:$B$7,2,FALSE))</f>
        <v>CA</v>
      </c>
      <c r="M205" t="s">
        <v>360</v>
      </c>
      <c r="N205" t="s">
        <v>269</v>
      </c>
      <c r="O205">
        <v>2008</v>
      </c>
      <c r="P205" t="s">
        <v>270</v>
      </c>
      <c r="Q205" t="s">
        <v>276</v>
      </c>
      <c r="R205" t="s">
        <v>277</v>
      </c>
      <c r="S205" t="s">
        <v>411</v>
      </c>
      <c r="T205">
        <v>-1</v>
      </c>
    </row>
    <row r="206" spans="1:20" ht="17" customHeight="1" x14ac:dyDescent="0.2">
      <c r="A206">
        <v>204</v>
      </c>
      <c r="B206" t="s">
        <v>944</v>
      </c>
      <c r="C206" s="16" t="str">
        <v>Data Scientist</v>
      </c>
      <c r="D206" t="s">
        <v>934</v>
      </c>
      <c r="E206" s="16" cm="1">
        <f t="array" ref="E206:F206">_xlfn.TEXTSPLIT(SUBSTITUTE(SUBSTITUTE(SUBSTITUTE(SUBSTITUTE(D206, "(Glassdoor est.)", ""), "(Employer est.)", ""), "$", ""), "K", "000"), "-") * 1</f>
        <v>79000</v>
      </c>
      <c r="F206" s="16">
        <v>106000</v>
      </c>
      <c r="G206" s="11" t="s">
        <v>945</v>
      </c>
      <c r="H206">
        <v>3.9</v>
      </c>
      <c r="I206" s="11" t="s">
        <v>280</v>
      </c>
      <c r="J206" s="17" t="str">
        <f t="shared" si="3"/>
        <v>Novartis</v>
      </c>
      <c r="K206" t="s">
        <v>281</v>
      </c>
      <c r="L206" s="16" t="str">
        <f>IF(ISNUMBER(FIND(",", K206)), RIGHT(K206, 2), VLOOKUP(K206,lookup!$A$2:$B$7,2,FALSE))</f>
        <v>MA</v>
      </c>
      <c r="M206" t="s">
        <v>282</v>
      </c>
      <c r="N206" t="s">
        <v>283</v>
      </c>
      <c r="O206">
        <v>1996</v>
      </c>
      <c r="P206" t="s">
        <v>249</v>
      </c>
      <c r="Q206" t="s">
        <v>284</v>
      </c>
      <c r="R206" t="s">
        <v>284</v>
      </c>
      <c r="S206" t="s">
        <v>285</v>
      </c>
      <c r="T206">
        <v>-1</v>
      </c>
    </row>
    <row r="207" spans="1:20" ht="17" customHeight="1" x14ac:dyDescent="0.2">
      <c r="A207">
        <v>205</v>
      </c>
      <c r="B207" t="s">
        <v>406</v>
      </c>
      <c r="C207" s="16" t="str">
        <v>Data Engineer</v>
      </c>
      <c r="D207" t="s">
        <v>934</v>
      </c>
      <c r="E207" s="16" cm="1">
        <f t="array" ref="E207:F207">_xlfn.TEXTSPLIT(SUBSTITUTE(SUBSTITUTE(SUBSTITUTE(SUBSTITUTE(D207, "(Glassdoor est.)", ""), "(Employer est.)", ""), "$", ""), "K", "000"), "-") * 1</f>
        <v>79000</v>
      </c>
      <c r="F207" s="16">
        <v>106000</v>
      </c>
      <c r="G207" s="11" t="s">
        <v>946</v>
      </c>
      <c r="H207">
        <v>3.6</v>
      </c>
      <c r="I207" s="11" t="s">
        <v>947</v>
      </c>
      <c r="J207" s="17" t="str">
        <f t="shared" si="3"/>
        <v>Alion Science &amp; Technology</v>
      </c>
      <c r="K207" t="s">
        <v>948</v>
      </c>
      <c r="L207" s="16" t="str">
        <f>IF(ISNUMBER(FIND(",", K207)), RIGHT(K207, 2), VLOOKUP(K207,lookup!$A$2:$B$7,2,FALSE))</f>
        <v>MD</v>
      </c>
      <c r="M207" t="s">
        <v>304</v>
      </c>
      <c r="N207" t="s">
        <v>237</v>
      </c>
      <c r="O207">
        <v>2001</v>
      </c>
      <c r="P207" t="s">
        <v>270</v>
      </c>
      <c r="Q207" t="s">
        <v>250</v>
      </c>
      <c r="R207" t="s">
        <v>251</v>
      </c>
      <c r="S207" t="s">
        <v>252</v>
      </c>
      <c r="T207">
        <v>-1</v>
      </c>
    </row>
    <row r="208" spans="1:20" ht="17" customHeight="1" x14ac:dyDescent="0.2">
      <c r="A208">
        <v>206</v>
      </c>
      <c r="B208" t="s">
        <v>949</v>
      </c>
      <c r="C208" s="16" t="str">
        <v>Other</v>
      </c>
      <c r="D208" t="s">
        <v>934</v>
      </c>
      <c r="E208" s="16" cm="1">
        <f t="array" ref="E208:F208">_xlfn.TEXTSPLIT(SUBSTITUTE(SUBSTITUTE(SUBSTITUTE(SUBSTITUTE(D208, "(Glassdoor est.)", ""), "(Employer est.)", ""), "$", ""), "K", "000"), "-") * 1</f>
        <v>79000</v>
      </c>
      <c r="F208" s="16">
        <v>106000</v>
      </c>
      <c r="G208" s="11" t="s">
        <v>950</v>
      </c>
      <c r="H208">
        <v>4.5</v>
      </c>
      <c r="I208" s="11" t="s">
        <v>303</v>
      </c>
      <c r="J208" s="17" t="str">
        <f t="shared" si="3"/>
        <v>Novetta</v>
      </c>
      <c r="K208" t="s">
        <v>247</v>
      </c>
      <c r="L208" s="16" t="str">
        <f>IF(ISNUMBER(FIND(",", K208)), RIGHT(K208, 2), VLOOKUP(K208,lookup!$A$2:$B$7,2,FALSE))</f>
        <v>VA</v>
      </c>
      <c r="M208" t="s">
        <v>304</v>
      </c>
      <c r="N208" t="s">
        <v>263</v>
      </c>
      <c r="O208">
        <v>2012</v>
      </c>
      <c r="P208" t="s">
        <v>270</v>
      </c>
      <c r="Q208" t="s">
        <v>301</v>
      </c>
      <c r="R208" t="s">
        <v>277</v>
      </c>
      <c r="S208" t="s">
        <v>258</v>
      </c>
      <c r="T208" t="s">
        <v>305</v>
      </c>
    </row>
    <row r="209" spans="1:20" ht="17" customHeight="1" x14ac:dyDescent="0.2">
      <c r="A209">
        <v>207</v>
      </c>
      <c r="B209" t="s">
        <v>951</v>
      </c>
      <c r="C209" s="16" t="str">
        <v>Other</v>
      </c>
      <c r="D209" t="s">
        <v>934</v>
      </c>
      <c r="E209" s="16" cm="1">
        <f t="array" ref="E209:F209">_xlfn.TEXTSPLIT(SUBSTITUTE(SUBSTITUTE(SUBSTITUTE(SUBSTITUTE(D209, "(Glassdoor est.)", ""), "(Employer est.)", ""), "$", ""), "K", "000"), "-") * 1</f>
        <v>79000</v>
      </c>
      <c r="F209" s="16">
        <v>106000</v>
      </c>
      <c r="G209" s="11" t="s">
        <v>952</v>
      </c>
      <c r="H209">
        <v>3.7</v>
      </c>
      <c r="I209" s="11" t="s">
        <v>953</v>
      </c>
      <c r="J209" s="17" t="str">
        <f t="shared" si="3"/>
        <v>Protolabs</v>
      </c>
      <c r="K209" t="s">
        <v>954</v>
      </c>
      <c r="L209" s="16" t="str">
        <f>IF(ISNUMBER(FIND(",", K209)), RIGHT(K209, 2), VLOOKUP(K209,lookup!$A$2:$B$7,2,FALSE))</f>
        <v>MN</v>
      </c>
      <c r="M209" t="s">
        <v>954</v>
      </c>
      <c r="N209" t="s">
        <v>237</v>
      </c>
      <c r="O209">
        <v>1999</v>
      </c>
      <c r="P209" t="s">
        <v>249</v>
      </c>
      <c r="Q209" t="s">
        <v>955</v>
      </c>
      <c r="R209" t="s">
        <v>265</v>
      </c>
      <c r="S209" t="s">
        <v>258</v>
      </c>
      <c r="T209">
        <v>-1</v>
      </c>
    </row>
    <row r="210" spans="1:20" ht="17" customHeight="1" x14ac:dyDescent="0.2">
      <c r="A210">
        <v>208</v>
      </c>
      <c r="B210" t="s">
        <v>956</v>
      </c>
      <c r="C210" s="16" t="str">
        <v>Data Analyst</v>
      </c>
      <c r="D210" t="s">
        <v>934</v>
      </c>
      <c r="E210" s="16" cm="1">
        <f t="array" ref="E210:F210">_xlfn.TEXTSPLIT(SUBSTITUTE(SUBSTITUTE(SUBSTITUTE(SUBSTITUTE(D210, "(Glassdoor est.)", ""), "(Employer est.)", ""), "$", ""), "K", "000"), "-") * 1</f>
        <v>79000</v>
      </c>
      <c r="F210" s="16">
        <v>106000</v>
      </c>
      <c r="G210" s="11" t="s">
        <v>957</v>
      </c>
      <c r="H210">
        <v>2.9</v>
      </c>
      <c r="I210" s="11" t="s">
        <v>958</v>
      </c>
      <c r="J210" s="17" t="str">
        <f t="shared" si="3"/>
        <v>Quest Integrity</v>
      </c>
      <c r="K210" t="s">
        <v>959</v>
      </c>
      <c r="L210" s="16" t="str">
        <f>IF(ISNUMBER(FIND(",", K210)), RIGHT(K210, 2), VLOOKUP(K210,lookup!$A$2:$B$7,2,FALSE))</f>
        <v>OK</v>
      </c>
      <c r="M210" t="s">
        <v>960</v>
      </c>
      <c r="N210" t="s">
        <v>324</v>
      </c>
      <c r="O210">
        <v>1996</v>
      </c>
      <c r="P210" t="s">
        <v>249</v>
      </c>
      <c r="Q210" t="s">
        <v>961</v>
      </c>
      <c r="R210" t="s">
        <v>317</v>
      </c>
      <c r="S210" t="s">
        <v>411</v>
      </c>
      <c r="T210">
        <v>-1</v>
      </c>
    </row>
    <row r="211" spans="1:20" ht="17" customHeight="1" x14ac:dyDescent="0.2">
      <c r="A211">
        <v>209</v>
      </c>
      <c r="B211" t="s">
        <v>962</v>
      </c>
      <c r="C211" s="16" t="str">
        <v>Data Scientist</v>
      </c>
      <c r="D211" t="s">
        <v>934</v>
      </c>
      <c r="E211" s="16" cm="1">
        <f t="array" ref="E211:F211">_xlfn.TEXTSPLIT(SUBSTITUTE(SUBSTITUTE(SUBSTITUTE(SUBSTITUTE(D211, "(Glassdoor est.)", ""), "(Employer est.)", ""), "$", ""), "K", "000"), "-") * 1</f>
        <v>79000</v>
      </c>
      <c r="F211" s="16">
        <v>106000</v>
      </c>
      <c r="G211" s="11" t="s">
        <v>963</v>
      </c>
      <c r="H211">
        <v>5</v>
      </c>
      <c r="I211" s="11" t="s">
        <v>964</v>
      </c>
      <c r="J211" s="17" t="str">
        <f t="shared" si="3"/>
        <v>Phoenix Operations Group</v>
      </c>
      <c r="K211" t="s">
        <v>702</v>
      </c>
      <c r="L211" s="16" t="str">
        <f>IF(ISNUMBER(FIND(",", K211)), RIGHT(K211, 2), VLOOKUP(K211,lookup!$A$2:$B$7,2,FALSE))</f>
        <v>MD</v>
      </c>
      <c r="M211" t="s">
        <v>965</v>
      </c>
      <c r="N211" t="s">
        <v>334</v>
      </c>
      <c r="O211">
        <v>2011</v>
      </c>
      <c r="P211" t="s">
        <v>270</v>
      </c>
      <c r="Q211" t="s">
        <v>309</v>
      </c>
      <c r="R211" t="s">
        <v>277</v>
      </c>
      <c r="S211" t="s">
        <v>429</v>
      </c>
      <c r="T211">
        <v>-1</v>
      </c>
    </row>
    <row r="212" spans="1:20" ht="17" customHeight="1" x14ac:dyDescent="0.2">
      <c r="A212">
        <v>210</v>
      </c>
      <c r="B212" t="s">
        <v>243</v>
      </c>
      <c r="C212" s="16" t="str">
        <v>Data Scientist</v>
      </c>
      <c r="D212" t="s">
        <v>934</v>
      </c>
      <c r="E212" s="16" cm="1">
        <f t="array" ref="E212:F212">_xlfn.TEXTSPLIT(SUBSTITUTE(SUBSTITUTE(SUBSTITUTE(SUBSTITUTE(D212, "(Glassdoor est.)", ""), "(Employer est.)", ""), "$", ""), "K", "000"), "-") * 1</f>
        <v>79000</v>
      </c>
      <c r="F212" s="16">
        <v>106000</v>
      </c>
      <c r="G212" t="s">
        <v>966</v>
      </c>
      <c r="H212">
        <v>3.4</v>
      </c>
      <c r="I212" s="11" t="s">
        <v>967</v>
      </c>
      <c r="J212" s="17" t="str">
        <f t="shared" si="3"/>
        <v>Dice.com</v>
      </c>
      <c r="K212" t="s">
        <v>261</v>
      </c>
      <c r="L212" s="16" t="str">
        <f>IF(ISNUMBER(FIND(",", K212)), RIGHT(K212, 2), VLOOKUP(K212,lookup!$A$2:$B$7,2,FALSE))</f>
        <v>MA</v>
      </c>
      <c r="M212" t="s">
        <v>637</v>
      </c>
      <c r="N212" t="s">
        <v>324</v>
      </c>
      <c r="O212">
        <v>1990</v>
      </c>
      <c r="P212" t="s">
        <v>518</v>
      </c>
      <c r="Q212" t="s">
        <v>503</v>
      </c>
      <c r="R212" t="s">
        <v>251</v>
      </c>
      <c r="S212" t="s">
        <v>258</v>
      </c>
      <c r="T212" t="s">
        <v>968</v>
      </c>
    </row>
    <row r="213" spans="1:20" ht="17" customHeight="1" x14ac:dyDescent="0.2">
      <c r="A213">
        <v>211</v>
      </c>
      <c r="B213" t="s">
        <v>457</v>
      </c>
      <c r="C213" s="16" t="str">
        <v>Data Scientist</v>
      </c>
      <c r="D213" t="s">
        <v>934</v>
      </c>
      <c r="E213" s="16" cm="1">
        <f t="array" ref="E213:F213">_xlfn.TEXTSPLIT(SUBSTITUTE(SUBSTITUTE(SUBSTITUTE(SUBSTITUTE(D213, "(Glassdoor est.)", ""), "(Employer est.)", ""), "$", ""), "K", "000"), "-") * 1</f>
        <v>79000</v>
      </c>
      <c r="F213" s="16">
        <v>106000</v>
      </c>
      <c r="G213" s="11" t="s">
        <v>969</v>
      </c>
      <c r="H213">
        <v>3.5</v>
      </c>
      <c r="I213" s="11" t="s">
        <v>689</v>
      </c>
      <c r="J213" s="17" t="str">
        <f t="shared" si="3"/>
        <v>Maxar Technologies</v>
      </c>
      <c r="K213" t="s">
        <v>247</v>
      </c>
      <c r="L213" s="16" t="str">
        <f>IF(ISNUMBER(FIND(",", K213)), RIGHT(K213, 2), VLOOKUP(K213,lookup!$A$2:$B$7,2,FALSE))</f>
        <v>VA</v>
      </c>
      <c r="M213" t="s">
        <v>690</v>
      </c>
      <c r="N213" t="s">
        <v>248</v>
      </c>
      <c r="O213">
        <v>-1</v>
      </c>
      <c r="P213" t="s">
        <v>249</v>
      </c>
      <c r="Q213" t="s">
        <v>392</v>
      </c>
      <c r="R213" t="s">
        <v>392</v>
      </c>
      <c r="S213" t="s">
        <v>296</v>
      </c>
      <c r="T213">
        <v>-1</v>
      </c>
    </row>
    <row r="214" spans="1:20" ht="17" customHeight="1" x14ac:dyDescent="0.2">
      <c r="A214">
        <v>212</v>
      </c>
      <c r="B214" t="s">
        <v>970</v>
      </c>
      <c r="C214" s="16" t="str">
        <v>Data Scientist</v>
      </c>
      <c r="D214" t="s">
        <v>934</v>
      </c>
      <c r="E214" s="16" cm="1">
        <f t="array" ref="E214:F214">_xlfn.TEXTSPLIT(SUBSTITUTE(SUBSTITUTE(SUBSTITUTE(SUBSTITUTE(D214, "(Glassdoor est.)", ""), "(Employer est.)", ""), "$", ""), "K", "000"), "-") * 1</f>
        <v>79000</v>
      </c>
      <c r="F214" s="16">
        <v>106000</v>
      </c>
      <c r="G214" s="11" t="s">
        <v>971</v>
      </c>
      <c r="H214">
        <v>5</v>
      </c>
      <c r="I214" s="11" t="s">
        <v>964</v>
      </c>
      <c r="J214" s="17" t="str">
        <f t="shared" si="3"/>
        <v>Phoenix Operations Group</v>
      </c>
      <c r="K214" t="s">
        <v>972</v>
      </c>
      <c r="L214" s="16" t="str">
        <f>IF(ISNUMBER(FIND(",", K214)), RIGHT(K214, 2), VLOOKUP(K214,lookup!$A$2:$B$7,2,FALSE))</f>
        <v>MD</v>
      </c>
      <c r="M214" t="s">
        <v>965</v>
      </c>
      <c r="N214" t="s">
        <v>334</v>
      </c>
      <c r="O214">
        <v>2011</v>
      </c>
      <c r="P214" t="s">
        <v>270</v>
      </c>
      <c r="Q214" t="s">
        <v>309</v>
      </c>
      <c r="R214" t="s">
        <v>277</v>
      </c>
      <c r="S214" t="s">
        <v>429</v>
      </c>
      <c r="T214">
        <v>-1</v>
      </c>
    </row>
    <row r="215" spans="1:20" ht="17" customHeight="1" x14ac:dyDescent="0.2">
      <c r="A215">
        <v>213</v>
      </c>
      <c r="B215" t="s">
        <v>973</v>
      </c>
      <c r="C215" s="16" t="str">
        <v>Other</v>
      </c>
      <c r="D215" t="s">
        <v>934</v>
      </c>
      <c r="E215" s="16" cm="1">
        <f t="array" ref="E215:F215">_xlfn.TEXTSPLIT(SUBSTITUTE(SUBSTITUTE(SUBSTITUTE(SUBSTITUTE(D215, "(Glassdoor est.)", ""), "(Employer est.)", ""), "$", ""), "K", "000"), "-") * 1</f>
        <v>79000</v>
      </c>
      <c r="F215" s="16">
        <v>106000</v>
      </c>
      <c r="G215" s="11" t="s">
        <v>611</v>
      </c>
      <c r="H215">
        <v>4.8</v>
      </c>
      <c r="I215" s="11" t="s">
        <v>459</v>
      </c>
      <c r="J215" s="17" t="str">
        <f t="shared" si="3"/>
        <v>Klaviyo</v>
      </c>
      <c r="K215" t="s">
        <v>255</v>
      </c>
      <c r="L215" s="16" t="str">
        <f>IF(ISNUMBER(FIND(",", K215)), RIGHT(K215, 2), VLOOKUP(K215,lookup!$A$2:$B$7,2,FALSE))</f>
        <v>MA</v>
      </c>
      <c r="M215" t="s">
        <v>255</v>
      </c>
      <c r="N215" t="s">
        <v>324</v>
      </c>
      <c r="O215">
        <v>2012</v>
      </c>
      <c r="P215" t="s">
        <v>270</v>
      </c>
      <c r="Q215" t="s">
        <v>276</v>
      </c>
      <c r="R215" t="s">
        <v>277</v>
      </c>
      <c r="S215" t="s">
        <v>241</v>
      </c>
      <c r="T215">
        <v>-1</v>
      </c>
    </row>
    <row r="216" spans="1:20" ht="17" customHeight="1" x14ac:dyDescent="0.2">
      <c r="A216">
        <v>214</v>
      </c>
      <c r="B216" t="s">
        <v>974</v>
      </c>
      <c r="C216" s="16" t="str">
        <v>Other</v>
      </c>
      <c r="D216" t="s">
        <v>934</v>
      </c>
      <c r="E216" s="16" cm="1">
        <f t="array" ref="E216:F216">_xlfn.TEXTSPLIT(SUBSTITUTE(SUBSTITUTE(SUBSTITUTE(SUBSTITUTE(D216, "(Glassdoor est.)", ""), "(Employer est.)", ""), "$", ""), "K", "000"), "-") * 1</f>
        <v>79000</v>
      </c>
      <c r="F216" s="16">
        <v>106000</v>
      </c>
      <c r="G216" s="11" t="s">
        <v>975</v>
      </c>
      <c r="H216">
        <v>3.9</v>
      </c>
      <c r="I216" s="11" t="s">
        <v>976</v>
      </c>
      <c r="J216" s="17" t="str">
        <f t="shared" si="3"/>
        <v>Southwest Research Institute</v>
      </c>
      <c r="K216" t="s">
        <v>977</v>
      </c>
      <c r="L216" s="16" t="str">
        <f>IF(ISNUMBER(FIND(",", K216)), RIGHT(K216, 2), VLOOKUP(K216,lookup!$A$2:$B$7,2,FALSE))</f>
        <v>OK</v>
      </c>
      <c r="M216" t="s">
        <v>978</v>
      </c>
      <c r="N216" t="s">
        <v>237</v>
      </c>
      <c r="O216">
        <v>1947</v>
      </c>
      <c r="P216" t="s">
        <v>238</v>
      </c>
      <c r="Q216" t="s">
        <v>250</v>
      </c>
      <c r="R216" t="s">
        <v>251</v>
      </c>
      <c r="S216" t="s">
        <v>318</v>
      </c>
      <c r="T216" t="s">
        <v>979</v>
      </c>
    </row>
    <row r="217" spans="1:20" ht="17" customHeight="1" x14ac:dyDescent="0.2">
      <c r="A217">
        <v>215</v>
      </c>
      <c r="B217" t="s">
        <v>980</v>
      </c>
      <c r="C217" s="16" t="str">
        <v>Data Scientist</v>
      </c>
      <c r="D217" t="s">
        <v>934</v>
      </c>
      <c r="E217" s="16" cm="1">
        <f t="array" ref="E217:F217">_xlfn.TEXTSPLIT(SUBSTITUTE(SUBSTITUTE(SUBSTITUTE(SUBSTITUTE(D217, "(Glassdoor est.)", ""), "(Employer est.)", ""), "$", ""), "K", "000"), "-") * 1</f>
        <v>79000</v>
      </c>
      <c r="F217" s="16">
        <v>106000</v>
      </c>
      <c r="G217" s="11" t="s">
        <v>981</v>
      </c>
      <c r="H217">
        <v>4</v>
      </c>
      <c r="I217" s="11" t="s">
        <v>582</v>
      </c>
      <c r="J217" s="17" t="str">
        <f t="shared" si="3"/>
        <v>AstraZeneca</v>
      </c>
      <c r="K217" t="s">
        <v>583</v>
      </c>
      <c r="L217" s="16" t="str">
        <f>IF(ISNUMBER(FIND(",", K217)), RIGHT(K217, 2), VLOOKUP(K217,lookup!$A$2:$B$7,2,FALSE))</f>
        <v>MD</v>
      </c>
      <c r="M217" t="s">
        <v>584</v>
      </c>
      <c r="N217" t="s">
        <v>283</v>
      </c>
      <c r="O217">
        <v>1913</v>
      </c>
      <c r="P217" t="s">
        <v>249</v>
      </c>
      <c r="Q217" t="s">
        <v>284</v>
      </c>
      <c r="R217" t="s">
        <v>284</v>
      </c>
      <c r="S217" t="s">
        <v>285</v>
      </c>
      <c r="T217" t="s">
        <v>585</v>
      </c>
    </row>
    <row r="218" spans="1:20" ht="17" customHeight="1" x14ac:dyDescent="0.2">
      <c r="A218">
        <v>216</v>
      </c>
      <c r="B218" t="s">
        <v>982</v>
      </c>
      <c r="C218" s="16" t="str">
        <v>Data Analyst</v>
      </c>
      <c r="D218" t="s">
        <v>934</v>
      </c>
      <c r="E218" s="16" cm="1">
        <f t="array" ref="E218:F218">_xlfn.TEXTSPLIT(SUBSTITUTE(SUBSTITUTE(SUBSTITUTE(SUBSTITUTE(D218, "(Glassdoor est.)", ""), "(Employer est.)", ""), "$", ""), "K", "000"), "-") * 1</f>
        <v>79000</v>
      </c>
      <c r="F218" s="16">
        <v>106000</v>
      </c>
      <c r="G218" s="11" t="s">
        <v>983</v>
      </c>
      <c r="H218">
        <v>4.3</v>
      </c>
      <c r="I218" s="11" t="s">
        <v>984</v>
      </c>
      <c r="J218" s="17" t="str">
        <f t="shared" si="3"/>
        <v>The Buffalo Group</v>
      </c>
      <c r="K218" t="s">
        <v>939</v>
      </c>
      <c r="L218" s="16" t="str">
        <f>IF(ISNUMBER(FIND(",", K218)), RIGHT(K218, 2), VLOOKUP(K218,lookup!$A$2:$B$7,2,FALSE))</f>
        <v>VA</v>
      </c>
      <c r="M218" t="s">
        <v>632</v>
      </c>
      <c r="N218" t="s">
        <v>263</v>
      </c>
      <c r="O218">
        <v>2010</v>
      </c>
      <c r="P218" t="s">
        <v>270</v>
      </c>
      <c r="Q218" t="s">
        <v>309</v>
      </c>
      <c r="R218" t="s">
        <v>277</v>
      </c>
      <c r="S218" t="s">
        <v>258</v>
      </c>
      <c r="T218" t="s">
        <v>985</v>
      </c>
    </row>
    <row r="219" spans="1:20" ht="17" customHeight="1" x14ac:dyDescent="0.2">
      <c r="A219">
        <v>217</v>
      </c>
      <c r="B219" t="s">
        <v>986</v>
      </c>
      <c r="C219" s="16" t="str">
        <v>Other</v>
      </c>
      <c r="D219" t="s">
        <v>934</v>
      </c>
      <c r="E219" s="16" cm="1">
        <f t="array" ref="E219:F219">_xlfn.TEXTSPLIT(SUBSTITUTE(SUBSTITUTE(SUBSTITUTE(SUBSTITUTE(D219, "(Glassdoor est.)", ""), "(Employer est.)", ""), "$", ""), "K", "000"), "-") * 1</f>
        <v>79000</v>
      </c>
      <c r="F219" s="16">
        <v>106000</v>
      </c>
      <c r="G219" s="11" t="s">
        <v>987</v>
      </c>
      <c r="H219">
        <v>3.5</v>
      </c>
      <c r="I219" s="11" t="s">
        <v>988</v>
      </c>
      <c r="J219" s="17" t="str">
        <f t="shared" si="3"/>
        <v>Central California Alliance for Health</v>
      </c>
      <c r="K219" t="s">
        <v>989</v>
      </c>
      <c r="L219" s="16" t="str">
        <f>IF(ISNUMBER(FIND(",", K219)), RIGHT(K219, 2), VLOOKUP(K219,lookup!$A$2:$B$7,2,FALSE))</f>
        <v>CA</v>
      </c>
      <c r="M219" t="s">
        <v>989</v>
      </c>
      <c r="N219" t="s">
        <v>263</v>
      </c>
      <c r="O219">
        <v>1996</v>
      </c>
      <c r="P219" t="s">
        <v>238</v>
      </c>
      <c r="Q219" t="s">
        <v>356</v>
      </c>
      <c r="R219" t="s">
        <v>357</v>
      </c>
      <c r="S219" t="s">
        <v>318</v>
      </c>
      <c r="T219">
        <v>-1</v>
      </c>
    </row>
    <row r="220" spans="1:20" ht="17" customHeight="1" x14ac:dyDescent="0.2">
      <c r="A220">
        <v>218</v>
      </c>
      <c r="B220" t="s">
        <v>990</v>
      </c>
      <c r="C220" s="16" t="str">
        <v>Other</v>
      </c>
      <c r="D220" t="s">
        <v>934</v>
      </c>
      <c r="E220" s="16" cm="1">
        <f t="array" ref="E220:F220">_xlfn.TEXTSPLIT(SUBSTITUTE(SUBSTITUTE(SUBSTITUTE(SUBSTITUTE(D220, "(Glassdoor est.)", ""), "(Employer est.)", ""), "$", ""), "K", "000"), "-") * 1</f>
        <v>79000</v>
      </c>
      <c r="F220" s="16">
        <v>106000</v>
      </c>
      <c r="G220" s="11" t="s">
        <v>991</v>
      </c>
      <c r="H220">
        <v>3.7</v>
      </c>
      <c r="I220" s="11" t="s">
        <v>887</v>
      </c>
      <c r="J220" s="17" t="str">
        <f t="shared" si="3"/>
        <v>MassMutual</v>
      </c>
      <c r="K220" t="s">
        <v>255</v>
      </c>
      <c r="L220" s="16" t="str">
        <f>IF(ISNUMBER(FIND(",", K220)), RIGHT(K220, 2), VLOOKUP(K220,lookup!$A$2:$B$7,2,FALSE))</f>
        <v>MA</v>
      </c>
      <c r="M220" t="s">
        <v>888</v>
      </c>
      <c r="N220" t="s">
        <v>248</v>
      </c>
      <c r="O220">
        <v>1851</v>
      </c>
      <c r="P220" t="s">
        <v>270</v>
      </c>
      <c r="Q220" t="s">
        <v>239</v>
      </c>
      <c r="R220" t="s">
        <v>240</v>
      </c>
      <c r="S220" t="s">
        <v>285</v>
      </c>
      <c r="T220">
        <v>-1</v>
      </c>
    </row>
    <row r="221" spans="1:20" ht="17" customHeight="1" x14ac:dyDescent="0.2">
      <c r="A221">
        <v>219</v>
      </c>
      <c r="B221" t="s">
        <v>992</v>
      </c>
      <c r="C221" s="16" t="str">
        <v>Other</v>
      </c>
      <c r="D221" t="s">
        <v>934</v>
      </c>
      <c r="E221" s="16" cm="1">
        <f t="array" ref="E221:F221">_xlfn.TEXTSPLIT(SUBSTITUTE(SUBSTITUTE(SUBSTITUTE(SUBSTITUTE(D221, "(Glassdoor est.)", ""), "(Employer est.)", ""), "$", ""), "K", "000"), "-") * 1</f>
        <v>79000</v>
      </c>
      <c r="F221" s="16">
        <v>106000</v>
      </c>
      <c r="G221" s="11" t="s">
        <v>993</v>
      </c>
      <c r="H221">
        <v>3.3</v>
      </c>
      <c r="I221" s="11" t="s">
        <v>532</v>
      </c>
      <c r="J221" s="17" t="str">
        <f t="shared" si="3"/>
        <v>Tempus Labs</v>
      </c>
      <c r="K221" t="s">
        <v>545</v>
      </c>
      <c r="L221" s="16" t="str">
        <f>IF(ISNUMBER(FIND(",", K221)), RIGHT(K221, 2), VLOOKUP(K221,lookup!$A$2:$B$7,2,FALSE))</f>
        <v>CA</v>
      </c>
      <c r="M221" t="s">
        <v>300</v>
      </c>
      <c r="N221" t="s">
        <v>263</v>
      </c>
      <c r="O221">
        <v>2015</v>
      </c>
      <c r="P221" t="s">
        <v>270</v>
      </c>
      <c r="Q221" t="s">
        <v>284</v>
      </c>
      <c r="R221" t="s">
        <v>284</v>
      </c>
      <c r="S221" t="s">
        <v>241</v>
      </c>
      <c r="T221">
        <v>-1</v>
      </c>
    </row>
    <row r="222" spans="1:20" ht="17" customHeight="1" x14ac:dyDescent="0.2">
      <c r="A222">
        <v>220</v>
      </c>
      <c r="B222" t="s">
        <v>994</v>
      </c>
      <c r="C222" s="16" t="str">
        <v>Data Analyst</v>
      </c>
      <c r="D222" t="s">
        <v>934</v>
      </c>
      <c r="E222" s="16" cm="1">
        <f t="array" ref="E222:F222">_xlfn.TEXTSPLIT(SUBSTITUTE(SUBSTITUTE(SUBSTITUTE(SUBSTITUTE(D222, "(Glassdoor est.)", ""), "(Employer est.)", ""), "$", ""), "K", "000"), "-") * 1</f>
        <v>79000</v>
      </c>
      <c r="F222" s="16">
        <v>106000</v>
      </c>
      <c r="G222" s="11" t="s">
        <v>995</v>
      </c>
      <c r="H222">
        <v>3.1</v>
      </c>
      <c r="I222" s="11" t="s">
        <v>996</v>
      </c>
      <c r="J222" s="17" t="str">
        <f t="shared" si="3"/>
        <v>Security Finance Corporation of Spartanburg</v>
      </c>
      <c r="K222" t="s">
        <v>997</v>
      </c>
      <c r="L222" s="16" t="str">
        <f>IF(ISNUMBER(FIND(",", K222)), RIGHT(K222, 2), VLOOKUP(K222,lookup!$A$2:$B$7,2,FALSE))</f>
        <v>SC</v>
      </c>
      <c r="M222" t="s">
        <v>997</v>
      </c>
      <c r="N222" t="s">
        <v>237</v>
      </c>
      <c r="O222">
        <v>1955</v>
      </c>
      <c r="P222" t="s">
        <v>270</v>
      </c>
      <c r="Q222" t="s">
        <v>737</v>
      </c>
      <c r="R222" t="s">
        <v>387</v>
      </c>
      <c r="S222" t="s">
        <v>241</v>
      </c>
      <c r="T222">
        <v>-1</v>
      </c>
    </row>
    <row r="223" spans="1:20" ht="17" customHeight="1" x14ac:dyDescent="0.2">
      <c r="A223">
        <v>221</v>
      </c>
      <c r="B223" t="s">
        <v>361</v>
      </c>
      <c r="C223" s="16" t="str">
        <v>Data Scientist</v>
      </c>
      <c r="D223" t="s">
        <v>998</v>
      </c>
      <c r="E223" s="16" cm="1">
        <f t="array" ref="E223:F223">_xlfn.TEXTSPLIT(SUBSTITUTE(SUBSTITUTE(SUBSTITUTE(SUBSTITUTE(D223, "(Glassdoor est.)", ""), "(Employer est.)", ""), "$", ""), "K", "000"), "-") * 1</f>
        <v>71000</v>
      </c>
      <c r="F223" s="16">
        <v>123000</v>
      </c>
      <c r="G223" s="11" t="s">
        <v>362</v>
      </c>
      <c r="H223">
        <v>4.3</v>
      </c>
      <c r="I223" s="11" t="s">
        <v>363</v>
      </c>
      <c r="J223" s="17" t="str">
        <f t="shared" si="3"/>
        <v>PulsePoint</v>
      </c>
      <c r="K223" t="s">
        <v>236</v>
      </c>
      <c r="L223" s="16" t="str">
        <f>IF(ISNUMBER(FIND(",", K223)), RIGHT(K223, 2), VLOOKUP(K223,lookup!$A$2:$B$7,2,FALSE))</f>
        <v>NY</v>
      </c>
      <c r="M223" t="s">
        <v>236</v>
      </c>
      <c r="N223" t="s">
        <v>269</v>
      </c>
      <c r="O223">
        <v>2011</v>
      </c>
      <c r="P223" t="s">
        <v>270</v>
      </c>
      <c r="Q223" t="s">
        <v>340</v>
      </c>
      <c r="R223" t="s">
        <v>277</v>
      </c>
      <c r="S223" t="s">
        <v>258</v>
      </c>
      <c r="T223" t="s">
        <v>364</v>
      </c>
    </row>
    <row r="224" spans="1:20" ht="17" customHeight="1" x14ac:dyDescent="0.2">
      <c r="A224">
        <v>222</v>
      </c>
      <c r="B224" t="s">
        <v>382</v>
      </c>
      <c r="C224" s="16" t="str">
        <v>Data Scientist</v>
      </c>
      <c r="D224" t="s">
        <v>998</v>
      </c>
      <c r="E224" s="16" cm="1">
        <f t="array" ref="E224:F224">_xlfn.TEXTSPLIT(SUBSTITUTE(SUBSTITUTE(SUBSTITUTE(SUBSTITUTE(D224, "(Glassdoor est.)", ""), "(Employer est.)", ""), "$", ""), "K", "000"), "-") * 1</f>
        <v>71000</v>
      </c>
      <c r="F224" s="16">
        <v>123000</v>
      </c>
      <c r="G224" s="11" t="s">
        <v>383</v>
      </c>
      <c r="H224">
        <v>4.2</v>
      </c>
      <c r="I224" s="11" t="s">
        <v>384</v>
      </c>
      <c r="J224" s="17" t="str">
        <f t="shared" si="3"/>
        <v>LSQ</v>
      </c>
      <c r="K224" t="s">
        <v>385</v>
      </c>
      <c r="L224" s="16" t="str">
        <f>IF(ISNUMBER(FIND(",", K224)), RIGHT(K224, 2), VLOOKUP(K224,lookup!$A$2:$B$7,2,FALSE))</f>
        <v>FL</v>
      </c>
      <c r="M224" t="s">
        <v>385</v>
      </c>
      <c r="N224" t="s">
        <v>269</v>
      </c>
      <c r="O224">
        <v>1996</v>
      </c>
      <c r="P224" t="s">
        <v>270</v>
      </c>
      <c r="Q224" t="s">
        <v>386</v>
      </c>
      <c r="R224" t="s">
        <v>387</v>
      </c>
      <c r="S224" t="s">
        <v>258</v>
      </c>
      <c r="T224">
        <v>-1</v>
      </c>
    </row>
    <row r="225" spans="1:20" ht="17" customHeight="1" x14ac:dyDescent="0.2">
      <c r="A225">
        <v>223</v>
      </c>
      <c r="B225" t="s">
        <v>406</v>
      </c>
      <c r="C225" s="16" t="str">
        <v>Data Engineer</v>
      </c>
      <c r="D225" t="s">
        <v>998</v>
      </c>
      <c r="E225" s="16" cm="1">
        <f t="array" ref="E225:F225">_xlfn.TEXTSPLIT(SUBSTITUTE(SUBSTITUTE(SUBSTITUTE(SUBSTITUTE(D225, "(Glassdoor est.)", ""), "(Employer est.)", ""), "$", ""), "K", "000"), "-") * 1</f>
        <v>71000</v>
      </c>
      <c r="F225" s="16">
        <v>123000</v>
      </c>
      <c r="G225" s="11" t="s">
        <v>862</v>
      </c>
      <c r="H225">
        <v>4.4000000000000004</v>
      </c>
      <c r="I225" s="11" t="s">
        <v>863</v>
      </c>
      <c r="J225" s="17" t="str">
        <f t="shared" si="3"/>
        <v>Resurgent Capital Services</v>
      </c>
      <c r="K225" t="s">
        <v>864</v>
      </c>
      <c r="L225" s="16" t="str">
        <f>IF(ISNUMBER(FIND(",", K225)), RIGHT(K225, 2), VLOOKUP(K225,lookup!$A$2:$B$7,2,FALSE))</f>
        <v>OH</v>
      </c>
      <c r="M225" t="s">
        <v>865</v>
      </c>
      <c r="N225" t="s">
        <v>324</v>
      </c>
      <c r="O225">
        <v>1998</v>
      </c>
      <c r="P225" t="s">
        <v>270</v>
      </c>
      <c r="Q225" t="s">
        <v>866</v>
      </c>
      <c r="R225" t="s">
        <v>387</v>
      </c>
      <c r="S225" t="s">
        <v>411</v>
      </c>
      <c r="T225">
        <v>-1</v>
      </c>
    </row>
    <row r="226" spans="1:20" ht="17" customHeight="1" x14ac:dyDescent="0.2">
      <c r="A226">
        <v>224</v>
      </c>
      <c r="B226" t="s">
        <v>999</v>
      </c>
      <c r="C226" s="16" t="str">
        <v>Data Scientist</v>
      </c>
      <c r="D226" t="s">
        <v>998</v>
      </c>
      <c r="E226" s="16" cm="1">
        <f t="array" ref="E226:F226">_xlfn.TEXTSPLIT(SUBSTITUTE(SUBSTITUTE(SUBSTITUTE(SUBSTITUTE(D226, "(Glassdoor est.)", ""), "(Employer est.)", ""), "$", ""), "K", "000"), "-") * 1</f>
        <v>71000</v>
      </c>
      <c r="F226" s="16">
        <v>123000</v>
      </c>
      <c r="G226" t="s">
        <v>1000</v>
      </c>
      <c r="H226">
        <v>3.6</v>
      </c>
      <c r="I226" s="11" t="s">
        <v>1001</v>
      </c>
      <c r="J226" s="17" t="str">
        <f t="shared" si="3"/>
        <v>Opendoor</v>
      </c>
      <c r="K226" t="s">
        <v>360</v>
      </c>
      <c r="L226" s="16" t="str">
        <f>IF(ISNUMBER(FIND(",", K226)), RIGHT(K226, 2), VLOOKUP(K226,lookup!$A$2:$B$7,2,FALSE))</f>
        <v>CA</v>
      </c>
      <c r="M226" t="s">
        <v>360</v>
      </c>
      <c r="N226" t="s">
        <v>263</v>
      </c>
      <c r="O226">
        <v>2014</v>
      </c>
      <c r="P226" t="s">
        <v>270</v>
      </c>
      <c r="Q226" t="s">
        <v>831</v>
      </c>
      <c r="R226" t="s">
        <v>831</v>
      </c>
      <c r="S226" t="s">
        <v>296</v>
      </c>
      <c r="T226">
        <v>-1</v>
      </c>
    </row>
    <row r="227" spans="1:20" ht="17" customHeight="1" x14ac:dyDescent="0.2">
      <c r="A227">
        <v>225</v>
      </c>
      <c r="B227" t="s">
        <v>243</v>
      </c>
      <c r="C227" s="16" t="str">
        <v>Data Scientist</v>
      </c>
      <c r="D227" t="s">
        <v>998</v>
      </c>
      <c r="E227" s="16" cm="1">
        <f t="array" ref="E227:F227">_xlfn.TEXTSPLIT(SUBSTITUTE(SUBSTITUTE(SUBSTITUTE(SUBSTITUTE(D227, "(Glassdoor est.)", ""), "(Employer est.)", ""), "$", ""), "K", "000"), "-") * 1</f>
        <v>71000</v>
      </c>
      <c r="F227" s="16">
        <v>123000</v>
      </c>
      <c r="G227" t="s">
        <v>1002</v>
      </c>
      <c r="H227">
        <v>4.5</v>
      </c>
      <c r="I227" s="11" t="s">
        <v>1003</v>
      </c>
      <c r="J227" s="17" t="str">
        <f t="shared" si="3"/>
        <v>Global Data Management Inc</v>
      </c>
      <c r="K227" t="s">
        <v>574</v>
      </c>
      <c r="L227" s="16" t="str">
        <f>IF(ISNUMBER(FIND(",", K227)), RIGHT(K227, 2), VLOOKUP(K227,lookup!$A$2:$B$7,2,FALSE))</f>
        <v>CT</v>
      </c>
      <c r="M227" t="s">
        <v>772</v>
      </c>
      <c r="N227" t="s">
        <v>269</v>
      </c>
      <c r="O227">
        <v>2008</v>
      </c>
      <c r="P227" t="s">
        <v>270</v>
      </c>
      <c r="Q227" t="s">
        <v>309</v>
      </c>
      <c r="R227" t="s">
        <v>277</v>
      </c>
      <c r="S227" t="s">
        <v>620</v>
      </c>
      <c r="T227">
        <v>-1</v>
      </c>
    </row>
    <row r="228" spans="1:20" ht="17" customHeight="1" x14ac:dyDescent="0.2">
      <c r="A228">
        <v>226</v>
      </c>
      <c r="B228" t="s">
        <v>243</v>
      </c>
      <c r="C228" s="16" t="str">
        <v>Data Scientist</v>
      </c>
      <c r="D228" t="s">
        <v>998</v>
      </c>
      <c r="E228" s="16" cm="1">
        <f t="array" ref="E228:F228">_xlfn.TEXTSPLIT(SUBSTITUTE(SUBSTITUTE(SUBSTITUTE(SUBSTITUTE(D228, "(Glassdoor est.)", ""), "(Employer est.)", ""), "$", ""), "K", "000"), "-") * 1</f>
        <v>71000</v>
      </c>
      <c r="F228" s="16">
        <v>123000</v>
      </c>
      <c r="G228" t="s">
        <v>1004</v>
      </c>
      <c r="H228">
        <v>3</v>
      </c>
      <c r="I228" s="11" t="s">
        <v>1005</v>
      </c>
      <c r="J228" s="17" t="str">
        <f t="shared" si="3"/>
        <v>Photon Infotech</v>
      </c>
      <c r="K228" t="s">
        <v>300</v>
      </c>
      <c r="L228" s="16" t="str">
        <f>IF(ISNUMBER(FIND(",", K228)), RIGHT(K228, 2), VLOOKUP(K228,lookup!$A$2:$B$7,2,FALSE))</f>
        <v>IL</v>
      </c>
      <c r="M228" t="s">
        <v>1006</v>
      </c>
      <c r="N228" t="s">
        <v>237</v>
      </c>
      <c r="O228">
        <v>1999</v>
      </c>
      <c r="P228" t="s">
        <v>270</v>
      </c>
      <c r="Q228" t="s">
        <v>309</v>
      </c>
      <c r="R228" t="s">
        <v>277</v>
      </c>
      <c r="S228" t="s">
        <v>258</v>
      </c>
      <c r="T228">
        <v>-1</v>
      </c>
    </row>
    <row r="229" spans="1:20" ht="17" customHeight="1" x14ac:dyDescent="0.2">
      <c r="A229">
        <v>227</v>
      </c>
      <c r="B229" t="s">
        <v>243</v>
      </c>
      <c r="C229" s="16" t="str">
        <v>Data Scientist</v>
      </c>
      <c r="D229" t="s">
        <v>998</v>
      </c>
      <c r="E229" s="16" cm="1">
        <f t="array" ref="E229:F229">_xlfn.TEXTSPLIT(SUBSTITUTE(SUBSTITUTE(SUBSTITUTE(SUBSTITUTE(D229, "(Glassdoor est.)", ""), "(Employer est.)", ""), "$", ""), "K", "000"), "-") * 1</f>
        <v>71000</v>
      </c>
      <c r="F229" s="16">
        <v>123000</v>
      </c>
      <c r="G229" s="11" t="s">
        <v>1007</v>
      </c>
      <c r="H229">
        <v>5</v>
      </c>
      <c r="I229" s="11" t="s">
        <v>1008</v>
      </c>
      <c r="J229" s="17" t="str">
        <f t="shared" si="3"/>
        <v>REE</v>
      </c>
      <c r="K229" t="s">
        <v>409</v>
      </c>
      <c r="L229" s="16" t="str">
        <f>IF(ISNUMBER(FIND(",", K229)), RIGHT(K229, 2), VLOOKUP(K229,lookup!$A$2:$B$7,2,FALSE))</f>
        <v>Other</v>
      </c>
      <c r="M229" t="s">
        <v>1009</v>
      </c>
      <c r="N229" t="s">
        <v>269</v>
      </c>
      <c r="O229">
        <v>2018</v>
      </c>
      <c r="P229" t="s">
        <v>270</v>
      </c>
      <c r="Q229" t="s">
        <v>1010</v>
      </c>
      <c r="R229" t="s">
        <v>265</v>
      </c>
      <c r="S229" t="s">
        <v>241</v>
      </c>
      <c r="T229">
        <v>-1</v>
      </c>
    </row>
    <row r="230" spans="1:20" ht="17" customHeight="1" x14ac:dyDescent="0.2">
      <c r="A230">
        <v>228</v>
      </c>
      <c r="B230" t="s">
        <v>438</v>
      </c>
      <c r="C230" s="16" t="str">
        <v>Machine Learning Engineer</v>
      </c>
      <c r="D230" t="s">
        <v>998</v>
      </c>
      <c r="E230" s="16" cm="1">
        <f t="array" ref="E230:F230">_xlfn.TEXTSPLIT(SUBSTITUTE(SUBSTITUTE(SUBSTITUTE(SUBSTITUTE(D230, "(Glassdoor est.)", ""), "(Employer est.)", ""), "$", ""), "K", "000"), "-") * 1</f>
        <v>71000</v>
      </c>
      <c r="F230" s="16">
        <v>123000</v>
      </c>
      <c r="G230" s="11" t="s">
        <v>868</v>
      </c>
      <c r="H230">
        <v>3.6</v>
      </c>
      <c r="I230" s="11" t="s">
        <v>1011</v>
      </c>
      <c r="J230" s="17" t="str">
        <f t="shared" si="3"/>
        <v>Riverside Research Institute</v>
      </c>
      <c r="K230" t="s">
        <v>714</v>
      </c>
      <c r="L230" s="16" t="str">
        <f>IF(ISNUMBER(FIND(",", K230)), RIGHT(K230, 2), VLOOKUP(K230,lookup!$A$2:$B$7,2,FALSE))</f>
        <v>OH</v>
      </c>
      <c r="M230" t="s">
        <v>869</v>
      </c>
      <c r="N230" t="s">
        <v>263</v>
      </c>
      <c r="O230">
        <v>1967</v>
      </c>
      <c r="P230" t="s">
        <v>238</v>
      </c>
      <c r="Q230" t="s">
        <v>335</v>
      </c>
      <c r="R230" t="s">
        <v>315</v>
      </c>
      <c r="S230" t="s">
        <v>411</v>
      </c>
      <c r="T230">
        <v>-1</v>
      </c>
    </row>
    <row r="231" spans="1:20" ht="17" customHeight="1" x14ac:dyDescent="0.2">
      <c r="A231">
        <v>229</v>
      </c>
      <c r="B231" t="s">
        <v>1012</v>
      </c>
      <c r="C231" s="16" t="str">
        <v>Other</v>
      </c>
      <c r="D231" t="s">
        <v>998</v>
      </c>
      <c r="E231" s="16" cm="1">
        <f t="array" ref="E231:F231">_xlfn.TEXTSPLIT(SUBSTITUTE(SUBSTITUTE(SUBSTITUTE(SUBSTITUTE(D231, "(Glassdoor est.)", ""), "(Employer est.)", ""), "$", ""), "K", "000"), "-") * 1</f>
        <v>71000</v>
      </c>
      <c r="F231" s="16">
        <v>123000</v>
      </c>
      <c r="G231" s="11" t="s">
        <v>1013</v>
      </c>
      <c r="H231">
        <v>3.6</v>
      </c>
      <c r="I231" s="11" t="s">
        <v>1014</v>
      </c>
      <c r="J231" s="17" t="str">
        <f t="shared" si="3"/>
        <v>T. Rowe Price</v>
      </c>
      <c r="K231" t="s">
        <v>972</v>
      </c>
      <c r="L231" s="16" t="str">
        <f>IF(ISNUMBER(FIND(",", K231)), RIGHT(K231, 2), VLOOKUP(K231,lookup!$A$2:$B$7,2,FALSE))</f>
        <v>MD</v>
      </c>
      <c r="M231" t="s">
        <v>972</v>
      </c>
      <c r="N231" t="s">
        <v>248</v>
      </c>
      <c r="O231">
        <v>1937</v>
      </c>
      <c r="P231" t="s">
        <v>249</v>
      </c>
      <c r="Q231" t="s">
        <v>386</v>
      </c>
      <c r="R231" t="s">
        <v>387</v>
      </c>
      <c r="S231" t="s">
        <v>296</v>
      </c>
      <c r="T231">
        <v>-1</v>
      </c>
    </row>
    <row r="232" spans="1:20" ht="17" customHeight="1" x14ac:dyDescent="0.2">
      <c r="A232">
        <v>230</v>
      </c>
      <c r="B232" t="s">
        <v>243</v>
      </c>
      <c r="C232" s="16" t="str">
        <v>Data Scientist</v>
      </c>
      <c r="D232" t="s">
        <v>998</v>
      </c>
      <c r="E232" s="16" cm="1">
        <f t="array" ref="E232:F232">_xlfn.TEXTSPLIT(SUBSTITUTE(SUBSTITUTE(SUBSTITUTE(SUBSTITUTE(D232, "(Glassdoor est.)", ""), "(Employer est.)", ""), "$", ""), "K", "000"), "-") * 1</f>
        <v>71000</v>
      </c>
      <c r="F232" s="16">
        <v>123000</v>
      </c>
      <c r="G232" t="s">
        <v>1015</v>
      </c>
      <c r="H232">
        <v>-1</v>
      </c>
      <c r="I232" t="s">
        <v>1016</v>
      </c>
      <c r="J232" s="17" t="str">
        <f t="shared" si="3"/>
        <v xml:space="preserve">Encode, </v>
      </c>
      <c r="K232" t="s">
        <v>1017</v>
      </c>
      <c r="L232" s="16" t="str">
        <f>IF(ISNUMBER(FIND(",", K232)), RIGHT(K232, 2), VLOOKUP(K232,lookup!$A$2:$B$7,2,FALSE))</f>
        <v>VA</v>
      </c>
      <c r="M232" t="s">
        <v>1018</v>
      </c>
      <c r="N232" t="s">
        <v>334</v>
      </c>
      <c r="O232">
        <v>-1</v>
      </c>
      <c r="P232" t="s">
        <v>270</v>
      </c>
      <c r="Q232" t="s">
        <v>309</v>
      </c>
      <c r="R232" t="s">
        <v>277</v>
      </c>
      <c r="S232" t="s">
        <v>620</v>
      </c>
      <c r="T232">
        <v>-1</v>
      </c>
    </row>
    <row r="233" spans="1:20" ht="17" customHeight="1" x14ac:dyDescent="0.2">
      <c r="A233">
        <v>231</v>
      </c>
      <c r="B233" t="s">
        <v>870</v>
      </c>
      <c r="C233" s="16" t="str">
        <v>Other</v>
      </c>
      <c r="D233" t="s">
        <v>998</v>
      </c>
      <c r="E233" s="16" cm="1">
        <f t="array" ref="E233:F233">_xlfn.TEXTSPLIT(SUBSTITUTE(SUBSTITUTE(SUBSTITUTE(SUBSTITUTE(D233, "(Glassdoor est.)", ""), "(Employer est.)", ""), "$", ""), "K", "000"), "-") * 1</f>
        <v>71000</v>
      </c>
      <c r="F233" s="16">
        <v>123000</v>
      </c>
      <c r="G233" s="11" t="s">
        <v>871</v>
      </c>
      <c r="H233">
        <v>3.8</v>
      </c>
      <c r="I233" s="11" t="s">
        <v>768</v>
      </c>
      <c r="J233" s="17" t="str">
        <f t="shared" si="3"/>
        <v>Evidera</v>
      </c>
      <c r="K233" t="s">
        <v>709</v>
      </c>
      <c r="L233" s="16" t="str">
        <f>IF(ISNUMBER(FIND(",", K233)), RIGHT(K233, 2), VLOOKUP(K233,lookup!$A$2:$B$7,2,FALSE))</f>
        <v>MD</v>
      </c>
      <c r="M233" t="s">
        <v>709</v>
      </c>
      <c r="N233" t="s">
        <v>263</v>
      </c>
      <c r="O233">
        <v>2013</v>
      </c>
      <c r="P233" t="s">
        <v>518</v>
      </c>
      <c r="Q233" t="s">
        <v>284</v>
      </c>
      <c r="R233" t="s">
        <v>284</v>
      </c>
      <c r="S233" t="s">
        <v>258</v>
      </c>
      <c r="T233" t="s">
        <v>769</v>
      </c>
    </row>
    <row r="234" spans="1:20" ht="17" customHeight="1" x14ac:dyDescent="0.2">
      <c r="A234">
        <v>232</v>
      </c>
      <c r="B234" t="s">
        <v>243</v>
      </c>
      <c r="C234" s="16" t="str">
        <v>Data Scientist</v>
      </c>
      <c r="D234" t="s">
        <v>998</v>
      </c>
      <c r="E234" s="16" cm="1">
        <f t="array" ref="E234:F234">_xlfn.TEXTSPLIT(SUBSTITUTE(SUBSTITUTE(SUBSTITUTE(SUBSTITUTE(D234, "(Glassdoor est.)", ""), "(Employer est.)", ""), "$", ""), "K", "000"), "-") * 1</f>
        <v>71000</v>
      </c>
      <c r="F234" s="16">
        <v>123000</v>
      </c>
      <c r="G234" s="11" t="s">
        <v>880</v>
      </c>
      <c r="H234">
        <v>3.3</v>
      </c>
      <c r="I234" s="11" t="s">
        <v>881</v>
      </c>
      <c r="J234" s="17" t="str">
        <f t="shared" si="3"/>
        <v>BWX Technologies</v>
      </c>
      <c r="K234" t="s">
        <v>882</v>
      </c>
      <c r="L234" s="16" t="str">
        <f>IF(ISNUMBER(FIND(",", K234)), RIGHT(K234, 2), VLOOKUP(K234,lookup!$A$2:$B$7,2,FALSE))</f>
        <v>TN</v>
      </c>
      <c r="M234" t="s">
        <v>883</v>
      </c>
      <c r="N234" t="s">
        <v>248</v>
      </c>
      <c r="O234">
        <v>1850</v>
      </c>
      <c r="P234" t="s">
        <v>249</v>
      </c>
      <c r="Q234" t="s">
        <v>392</v>
      </c>
      <c r="R234" t="s">
        <v>392</v>
      </c>
      <c r="S234" t="s">
        <v>318</v>
      </c>
      <c r="T234">
        <v>-1</v>
      </c>
    </row>
    <row r="235" spans="1:20" ht="17" customHeight="1" x14ac:dyDescent="0.2">
      <c r="A235">
        <v>233</v>
      </c>
      <c r="B235" t="s">
        <v>1019</v>
      </c>
      <c r="C235" s="16" t="str">
        <v>Data Analyst</v>
      </c>
      <c r="D235" t="s">
        <v>998</v>
      </c>
      <c r="E235" s="16" cm="1">
        <f t="array" ref="E235:F235">_xlfn.TEXTSPLIT(SUBSTITUTE(SUBSTITUTE(SUBSTITUTE(SUBSTITUTE(D235, "(Glassdoor est.)", ""), "(Employer est.)", ""), "$", ""), "K", "000"), "-") * 1</f>
        <v>71000</v>
      </c>
      <c r="F235" s="16">
        <v>123000</v>
      </c>
      <c r="G235" s="11" t="s">
        <v>1020</v>
      </c>
      <c r="H235">
        <v>3.8</v>
      </c>
      <c r="I235" s="11" t="s">
        <v>1021</v>
      </c>
      <c r="J235" s="17" t="str">
        <f t="shared" si="3"/>
        <v>Brighthouse Financial</v>
      </c>
      <c r="K235" t="s">
        <v>1022</v>
      </c>
      <c r="L235" s="16" t="str">
        <f>IF(ISNUMBER(FIND(",", K235)), RIGHT(K235, 2), VLOOKUP(K235,lookup!$A$2:$B$7,2,FALSE))</f>
        <v>NC</v>
      </c>
      <c r="M235" t="s">
        <v>1022</v>
      </c>
      <c r="N235" t="s">
        <v>237</v>
      </c>
      <c r="O235">
        <v>2017</v>
      </c>
      <c r="P235" t="s">
        <v>249</v>
      </c>
      <c r="Q235" t="s">
        <v>239</v>
      </c>
      <c r="R235" t="s">
        <v>240</v>
      </c>
      <c r="S235" t="s">
        <v>241</v>
      </c>
      <c r="T235">
        <v>-1</v>
      </c>
    </row>
    <row r="236" spans="1:20" ht="17" customHeight="1" x14ac:dyDescent="0.2">
      <c r="A236">
        <v>234</v>
      </c>
      <c r="B236" t="s">
        <v>876</v>
      </c>
      <c r="C236" s="16" t="str">
        <v>Data Scientist</v>
      </c>
      <c r="D236" t="s">
        <v>998</v>
      </c>
      <c r="E236" s="16" cm="1">
        <f t="array" ref="E236:F236">_xlfn.TEXTSPLIT(SUBSTITUTE(SUBSTITUTE(SUBSTITUTE(SUBSTITUTE(D236, "(Glassdoor est.)", ""), "(Employer est.)", ""), "$", ""), "K", "000"), "-") * 1</f>
        <v>71000</v>
      </c>
      <c r="F236" s="16">
        <v>123000</v>
      </c>
      <c r="G236" s="11" t="s">
        <v>877</v>
      </c>
      <c r="H236">
        <v>3.5</v>
      </c>
      <c r="I236" s="11" t="s">
        <v>878</v>
      </c>
      <c r="J236" s="17" t="str">
        <f t="shared" si="3"/>
        <v>Argo Group US</v>
      </c>
      <c r="K236" t="s">
        <v>236</v>
      </c>
      <c r="L236" s="16" t="str">
        <f>IF(ISNUMBER(FIND(",", K236)), RIGHT(K236, 2), VLOOKUP(K236,lookup!$A$2:$B$7,2,FALSE))</f>
        <v>NY</v>
      </c>
      <c r="M236" t="s">
        <v>879</v>
      </c>
      <c r="N236" t="s">
        <v>237</v>
      </c>
      <c r="O236">
        <v>1948</v>
      </c>
      <c r="P236" t="s">
        <v>249</v>
      </c>
      <c r="Q236" t="s">
        <v>239</v>
      </c>
      <c r="R236" t="s">
        <v>240</v>
      </c>
      <c r="S236" t="s">
        <v>252</v>
      </c>
      <c r="T236">
        <v>-1</v>
      </c>
    </row>
    <row r="237" spans="1:20" ht="17" customHeight="1" x14ac:dyDescent="0.2">
      <c r="A237">
        <v>235</v>
      </c>
      <c r="B237" t="s">
        <v>243</v>
      </c>
      <c r="C237" s="16" t="str">
        <v>Data Scientist</v>
      </c>
      <c r="D237" t="s">
        <v>998</v>
      </c>
      <c r="E237" s="16" cm="1">
        <f t="array" ref="E237:F237">_xlfn.TEXTSPLIT(SUBSTITUTE(SUBSTITUTE(SUBSTITUTE(SUBSTITUTE(D237, "(Glassdoor est.)", ""), "(Employer est.)", ""), "$", ""), "K", "000"), "-") * 1</f>
        <v>71000</v>
      </c>
      <c r="F237" s="16">
        <v>123000</v>
      </c>
      <c r="G237" s="11" t="s">
        <v>1023</v>
      </c>
      <c r="H237">
        <v>3.3</v>
      </c>
      <c r="I237" s="11" t="s">
        <v>1024</v>
      </c>
      <c r="J237" s="17" t="str">
        <f t="shared" si="3"/>
        <v>II-VI Incorporated</v>
      </c>
      <c r="K237" t="s">
        <v>1025</v>
      </c>
      <c r="L237" s="16" t="str">
        <f>IF(ISNUMBER(FIND(",", K237)), RIGHT(K237, 2), VLOOKUP(K237,lookup!$A$2:$B$7,2,FALSE))</f>
        <v>IL</v>
      </c>
      <c r="M237" t="s">
        <v>1026</v>
      </c>
      <c r="N237" t="s">
        <v>283</v>
      </c>
      <c r="O237">
        <v>1971</v>
      </c>
      <c r="P237" t="s">
        <v>249</v>
      </c>
      <c r="Q237" t="s">
        <v>1027</v>
      </c>
      <c r="R237" t="s">
        <v>730</v>
      </c>
      <c r="S237" t="s">
        <v>252</v>
      </c>
      <c r="T237" t="s">
        <v>1028</v>
      </c>
    </row>
    <row r="238" spans="1:20" ht="17" customHeight="1" x14ac:dyDescent="0.2">
      <c r="A238">
        <v>236</v>
      </c>
      <c r="B238" t="s">
        <v>243</v>
      </c>
      <c r="C238" s="16" t="str">
        <v>Data Scientist</v>
      </c>
      <c r="D238" t="s">
        <v>998</v>
      </c>
      <c r="E238" s="16" cm="1">
        <f t="array" ref="E238:F238">_xlfn.TEXTSPLIT(SUBSTITUTE(SUBSTITUTE(SUBSTITUTE(SUBSTITUTE(D238, "(Glassdoor est.)", ""), "(Employer est.)", ""), "$", ""), "K", "000"), "-") * 1</f>
        <v>71000</v>
      </c>
      <c r="F238" s="16">
        <v>123000</v>
      </c>
      <c r="G238" t="s">
        <v>1029</v>
      </c>
      <c r="H238">
        <v>4.5999999999999996</v>
      </c>
      <c r="I238" s="11" t="s">
        <v>1030</v>
      </c>
      <c r="J238" s="17" t="str">
        <f t="shared" si="3"/>
        <v>Surya Systems</v>
      </c>
      <c r="K238" t="s">
        <v>360</v>
      </c>
      <c r="L238" s="16" t="str">
        <f>IF(ISNUMBER(FIND(",", K238)), RIGHT(K238, 2), VLOOKUP(K238,lookup!$A$2:$B$7,2,FALSE))</f>
        <v>CA</v>
      </c>
      <c r="M238" t="s">
        <v>1031</v>
      </c>
      <c r="N238" t="s">
        <v>334</v>
      </c>
      <c r="O238">
        <v>-1</v>
      </c>
      <c r="P238" t="s">
        <v>270</v>
      </c>
      <c r="Q238" t="s">
        <v>276</v>
      </c>
      <c r="R238" t="s">
        <v>277</v>
      </c>
      <c r="S238" t="s">
        <v>648</v>
      </c>
      <c r="T238">
        <v>-1</v>
      </c>
    </row>
    <row r="239" spans="1:20" ht="17" customHeight="1" x14ac:dyDescent="0.2">
      <c r="A239">
        <v>237</v>
      </c>
      <c r="B239" t="s">
        <v>243</v>
      </c>
      <c r="C239" s="16" t="str">
        <v>Data Scientist</v>
      </c>
      <c r="D239" t="s">
        <v>998</v>
      </c>
      <c r="E239" s="16" cm="1">
        <f t="array" ref="E239:F239">_xlfn.TEXTSPLIT(SUBSTITUTE(SUBSTITUTE(SUBSTITUTE(SUBSTITUTE(D239, "(Glassdoor est.)", ""), "(Employer est.)", ""), "$", ""), "K", "000"), "-") * 1</f>
        <v>71000</v>
      </c>
      <c r="F239" s="16">
        <v>123000</v>
      </c>
      <c r="G239" s="11" t="s">
        <v>1032</v>
      </c>
      <c r="H239">
        <v>3.8</v>
      </c>
      <c r="I239" s="11" t="s">
        <v>1033</v>
      </c>
      <c r="J239" s="17" t="str">
        <f t="shared" si="3"/>
        <v>PayPal</v>
      </c>
      <c r="K239" t="s">
        <v>1034</v>
      </c>
      <c r="L239" s="16" t="str">
        <f>IF(ISNUMBER(FIND(",", K239)), RIGHT(K239, 2), VLOOKUP(K239,lookup!$A$2:$B$7,2,FALSE))</f>
        <v>TX</v>
      </c>
      <c r="M239" t="s">
        <v>910</v>
      </c>
      <c r="N239" t="s">
        <v>283</v>
      </c>
      <c r="O239">
        <v>1998</v>
      </c>
      <c r="P239" t="s">
        <v>249</v>
      </c>
      <c r="Q239" t="s">
        <v>340</v>
      </c>
      <c r="R239" t="s">
        <v>277</v>
      </c>
      <c r="S239" t="s">
        <v>285</v>
      </c>
      <c r="T239" t="s">
        <v>1035</v>
      </c>
    </row>
    <row r="240" spans="1:20" ht="17" customHeight="1" x14ac:dyDescent="0.2">
      <c r="A240">
        <v>238</v>
      </c>
      <c r="B240" t="s">
        <v>832</v>
      </c>
      <c r="C240" s="16" t="str">
        <v>Data Analyst</v>
      </c>
      <c r="D240" t="s">
        <v>998</v>
      </c>
      <c r="E240" s="16" cm="1">
        <f t="array" ref="E240:F240">_xlfn.TEXTSPLIT(SUBSTITUTE(SUBSTITUTE(SUBSTITUTE(SUBSTITUTE(D240, "(Glassdoor est.)", ""), "(Employer est.)", ""), "$", ""), "K", "000"), "-") * 1</f>
        <v>71000</v>
      </c>
      <c r="F240" s="16">
        <v>123000</v>
      </c>
      <c r="G240" s="11" t="s">
        <v>884</v>
      </c>
      <c r="H240">
        <v>3.9</v>
      </c>
      <c r="I240" s="11" t="s">
        <v>885</v>
      </c>
      <c r="J240" s="17" t="str">
        <f t="shared" si="3"/>
        <v>Life360</v>
      </c>
      <c r="K240" t="s">
        <v>360</v>
      </c>
      <c r="L240" s="16" t="str">
        <f>IF(ISNUMBER(FIND(",", K240)), RIGHT(K240, 2), VLOOKUP(K240,lookup!$A$2:$B$7,2,FALSE))</f>
        <v>CA</v>
      </c>
      <c r="M240" t="s">
        <v>360</v>
      </c>
      <c r="N240" t="s">
        <v>269</v>
      </c>
      <c r="O240">
        <v>2008</v>
      </c>
      <c r="P240" t="s">
        <v>249</v>
      </c>
      <c r="Q240" t="s">
        <v>340</v>
      </c>
      <c r="R240" t="s">
        <v>277</v>
      </c>
      <c r="S240" t="s">
        <v>241</v>
      </c>
      <c r="T240">
        <v>-1</v>
      </c>
    </row>
    <row r="241" spans="1:20" ht="17" customHeight="1" x14ac:dyDescent="0.2">
      <c r="A241">
        <v>239</v>
      </c>
      <c r="B241" t="s">
        <v>243</v>
      </c>
      <c r="C241" s="16" t="str">
        <v>Data Scientist</v>
      </c>
      <c r="D241" t="s">
        <v>998</v>
      </c>
      <c r="E241" s="16" cm="1">
        <f t="array" ref="E241:F241">_xlfn.TEXTSPLIT(SUBSTITUTE(SUBSTITUTE(SUBSTITUTE(SUBSTITUTE(D241, "(Glassdoor est.)", ""), "(Employer est.)", ""), "$", ""), "K", "000"), "-") * 1</f>
        <v>71000</v>
      </c>
      <c r="F241" s="16">
        <v>123000</v>
      </c>
      <c r="G241" s="11" t="s">
        <v>1036</v>
      </c>
      <c r="H241">
        <v>3.9</v>
      </c>
      <c r="I241" s="11" t="s">
        <v>1037</v>
      </c>
      <c r="J241" s="17" t="str">
        <f t="shared" si="3"/>
        <v>Predictive Research Inc</v>
      </c>
      <c r="K241" t="s">
        <v>347</v>
      </c>
      <c r="L241" s="16" t="str">
        <f>IF(ISNUMBER(FIND(",", K241)), RIGHT(K241, 2), VLOOKUP(K241,lookup!$A$2:$B$7,2,FALSE))</f>
        <v>TX</v>
      </c>
      <c r="M241" t="s">
        <v>1038</v>
      </c>
      <c r="N241" t="s">
        <v>334</v>
      </c>
      <c r="O241">
        <v>-1</v>
      </c>
      <c r="P241" t="s">
        <v>270</v>
      </c>
      <c r="Q241" t="s">
        <v>257</v>
      </c>
      <c r="R241" t="s">
        <v>251</v>
      </c>
      <c r="S241" t="s">
        <v>241</v>
      </c>
      <c r="T241">
        <v>-1</v>
      </c>
    </row>
    <row r="242" spans="1:20" ht="17" customHeight="1" x14ac:dyDescent="0.2">
      <c r="A242">
        <v>240</v>
      </c>
      <c r="B242" t="s">
        <v>243</v>
      </c>
      <c r="C242" s="16" t="str">
        <v>Data Scientist</v>
      </c>
      <c r="D242" t="s">
        <v>1039</v>
      </c>
      <c r="E242" s="16" cm="1">
        <f t="array" ref="E242:F242">_xlfn.TEXTSPLIT(SUBSTITUTE(SUBSTITUTE(SUBSTITUTE(SUBSTITUTE(D242, "(Glassdoor est.)", ""), "(Employer est.)", ""), "$", ""), "K", "000"), "-") * 1</f>
        <v>90000</v>
      </c>
      <c r="F242" s="16">
        <v>124000</v>
      </c>
      <c r="G242" s="11" t="s">
        <v>378</v>
      </c>
      <c r="H242">
        <v>4.7</v>
      </c>
      <c r="I242" s="11" t="s">
        <v>379</v>
      </c>
      <c r="J242" s="17" t="str">
        <f t="shared" si="3"/>
        <v>Oversight Systems</v>
      </c>
      <c r="K242" t="s">
        <v>380</v>
      </c>
      <c r="L242" s="16" t="str">
        <f>IF(ISNUMBER(FIND(",", K242)), RIGHT(K242, 2), VLOOKUP(K242,lookup!$A$2:$B$7,2,FALSE))</f>
        <v>GA</v>
      </c>
      <c r="M242" t="s">
        <v>380</v>
      </c>
      <c r="N242" t="s">
        <v>269</v>
      </c>
      <c r="O242">
        <v>2003</v>
      </c>
      <c r="P242" t="s">
        <v>270</v>
      </c>
      <c r="Q242" t="s">
        <v>276</v>
      </c>
      <c r="R242" t="s">
        <v>277</v>
      </c>
      <c r="S242" t="s">
        <v>381</v>
      </c>
      <c r="T242">
        <v>-1</v>
      </c>
    </row>
    <row r="243" spans="1:20" ht="17" customHeight="1" x14ac:dyDescent="0.2">
      <c r="A243">
        <v>241</v>
      </c>
      <c r="B243" t="s">
        <v>402</v>
      </c>
      <c r="C243" s="16" t="str">
        <v>Data Scientist</v>
      </c>
      <c r="D243" t="s">
        <v>1039</v>
      </c>
      <c r="E243" s="16" cm="1">
        <f t="array" ref="E243:F243">_xlfn.TEXTSPLIT(SUBSTITUTE(SUBSTITUTE(SUBSTITUTE(SUBSTITUTE(D243, "(Glassdoor est.)", ""), "(Employer est.)", ""), "$", ""), "K", "000"), "-") * 1</f>
        <v>90000</v>
      </c>
      <c r="F243" s="16">
        <v>124000</v>
      </c>
      <c r="G243" s="11" t="s">
        <v>403</v>
      </c>
      <c r="H243">
        <v>4.8</v>
      </c>
      <c r="I243" s="11" t="s">
        <v>404</v>
      </c>
      <c r="J243" s="17" t="str">
        <f t="shared" si="3"/>
        <v>Acuity Insurance</v>
      </c>
      <c r="K243" t="s">
        <v>405</v>
      </c>
      <c r="L243" s="16" t="str">
        <f>IF(ISNUMBER(FIND(",", K243)), RIGHT(K243, 2), VLOOKUP(K243,lookup!$A$2:$B$7,2,FALSE))</f>
        <v>WI</v>
      </c>
      <c r="M243" t="s">
        <v>405</v>
      </c>
      <c r="N243" t="s">
        <v>237</v>
      </c>
      <c r="O243">
        <v>1925</v>
      </c>
      <c r="P243" t="s">
        <v>270</v>
      </c>
      <c r="Q243" t="s">
        <v>239</v>
      </c>
      <c r="R243" t="s">
        <v>240</v>
      </c>
      <c r="S243" t="s">
        <v>252</v>
      </c>
      <c r="T243">
        <v>-1</v>
      </c>
    </row>
    <row r="244" spans="1:20" ht="17" customHeight="1" x14ac:dyDescent="0.2">
      <c r="A244">
        <v>242</v>
      </c>
      <c r="B244" t="s">
        <v>1040</v>
      </c>
      <c r="C244" s="16" t="str">
        <v>Data Engineer</v>
      </c>
      <c r="D244" t="s">
        <v>1039</v>
      </c>
      <c r="E244" s="16" cm="1">
        <f t="array" ref="E244:F244">_xlfn.TEXTSPLIT(SUBSTITUTE(SUBSTITUTE(SUBSTITUTE(SUBSTITUTE(D244, "(Glassdoor est.)", ""), "(Employer est.)", ""), "$", ""), "K", "000"), "-") * 1</f>
        <v>90000</v>
      </c>
      <c r="F244" s="16">
        <v>124000</v>
      </c>
      <c r="G244" s="11" t="s">
        <v>1041</v>
      </c>
      <c r="H244">
        <v>3.1</v>
      </c>
      <c r="I244" s="11" t="s">
        <v>1042</v>
      </c>
      <c r="J244" s="17" t="str">
        <f t="shared" si="3"/>
        <v>1010data</v>
      </c>
      <c r="K244" t="s">
        <v>236</v>
      </c>
      <c r="L244" s="16" t="str">
        <f>IF(ISNUMBER(FIND(",", K244)), RIGHT(K244, 2), VLOOKUP(K244,lookup!$A$2:$B$7,2,FALSE))</f>
        <v>NY</v>
      </c>
      <c r="M244" t="s">
        <v>236</v>
      </c>
      <c r="N244" t="s">
        <v>324</v>
      </c>
      <c r="O244">
        <v>2000</v>
      </c>
      <c r="P244" t="s">
        <v>270</v>
      </c>
      <c r="Q244" t="s">
        <v>276</v>
      </c>
      <c r="R244" t="s">
        <v>277</v>
      </c>
      <c r="S244" t="s">
        <v>411</v>
      </c>
      <c r="T244">
        <v>-1</v>
      </c>
    </row>
    <row r="245" spans="1:20" ht="17" customHeight="1" x14ac:dyDescent="0.2">
      <c r="A245">
        <v>243</v>
      </c>
      <c r="B245" t="s">
        <v>243</v>
      </c>
      <c r="C245" s="16" t="str">
        <v>Data Scientist</v>
      </c>
      <c r="D245" t="s">
        <v>1039</v>
      </c>
      <c r="E245" s="16" cm="1">
        <f t="array" ref="E245:F245">_xlfn.TEXTSPLIT(SUBSTITUTE(SUBSTITUTE(SUBSTITUTE(SUBSTITUTE(D245, "(Glassdoor est.)", ""), "(Employer est.)", ""), "$", ""), "K", "000"), "-") * 1</f>
        <v>90000</v>
      </c>
      <c r="F245" s="16">
        <v>124000</v>
      </c>
      <c r="G245" t="s">
        <v>1043</v>
      </c>
      <c r="H245">
        <v>3.6</v>
      </c>
      <c r="I245" s="11" t="s">
        <v>1044</v>
      </c>
      <c r="J245" s="17" t="str">
        <f t="shared" si="3"/>
        <v>Gigya</v>
      </c>
      <c r="K245" t="s">
        <v>453</v>
      </c>
      <c r="L245" s="16" t="str">
        <f>IF(ISNUMBER(FIND(",", K245)), RIGHT(K245, 2), VLOOKUP(K245,lookup!$A$2:$B$7,2,FALSE))</f>
        <v>CA</v>
      </c>
      <c r="M245" t="s">
        <v>295</v>
      </c>
      <c r="N245" t="s">
        <v>324</v>
      </c>
      <c r="O245">
        <v>2006</v>
      </c>
      <c r="P245" t="s">
        <v>270</v>
      </c>
      <c r="Q245" t="s">
        <v>301</v>
      </c>
      <c r="R245" t="s">
        <v>277</v>
      </c>
      <c r="S245" t="s">
        <v>377</v>
      </c>
      <c r="T245">
        <v>-1</v>
      </c>
    </row>
    <row r="246" spans="1:20" ht="17" customHeight="1" x14ac:dyDescent="0.2">
      <c r="A246">
        <v>244</v>
      </c>
      <c r="B246" t="s">
        <v>1045</v>
      </c>
      <c r="C246" s="16" t="str">
        <v>Other</v>
      </c>
      <c r="D246" t="s">
        <v>1039</v>
      </c>
      <c r="E246" s="16" cm="1">
        <f t="array" ref="E246:F246">_xlfn.TEXTSPLIT(SUBSTITUTE(SUBSTITUTE(SUBSTITUTE(SUBSTITUTE(D246, "(Glassdoor est.)", ""), "(Employer est.)", ""), "$", ""), "K", "000"), "-") * 1</f>
        <v>90000</v>
      </c>
      <c r="F246" s="16">
        <v>124000</v>
      </c>
      <c r="G246" s="11" t="s">
        <v>1046</v>
      </c>
      <c r="H246">
        <v>5</v>
      </c>
      <c r="I246" s="11" t="s">
        <v>1047</v>
      </c>
      <c r="J246" s="17" t="str">
        <f t="shared" si="3"/>
        <v>Genesis Research</v>
      </c>
      <c r="K246" t="s">
        <v>1048</v>
      </c>
      <c r="L246" s="16" t="str">
        <f>IF(ISNUMBER(FIND(",", K246)), RIGHT(K246, 2), VLOOKUP(K246,lookup!$A$2:$B$7,2,FALSE))</f>
        <v>NJ</v>
      </c>
      <c r="M246" t="s">
        <v>1048</v>
      </c>
      <c r="N246" t="s">
        <v>334</v>
      </c>
      <c r="O246">
        <v>2009</v>
      </c>
      <c r="P246" t="s">
        <v>270</v>
      </c>
      <c r="Q246" t="s">
        <v>284</v>
      </c>
      <c r="R246" t="s">
        <v>284</v>
      </c>
      <c r="S246" t="s">
        <v>241</v>
      </c>
      <c r="T246">
        <v>-1</v>
      </c>
    </row>
    <row r="247" spans="1:20" ht="17" customHeight="1" x14ac:dyDescent="0.2">
      <c r="A247">
        <v>245</v>
      </c>
      <c r="B247" t="s">
        <v>243</v>
      </c>
      <c r="C247" s="16" t="str">
        <v>Data Scientist</v>
      </c>
      <c r="D247" t="s">
        <v>1039</v>
      </c>
      <c r="E247" s="16" cm="1">
        <f t="array" ref="E247:F247">_xlfn.TEXTSPLIT(SUBSTITUTE(SUBSTITUTE(SUBSTITUTE(SUBSTITUTE(D247, "(Glassdoor est.)", ""), "(Employer est.)", ""), "$", ""), "K", "000"), "-") * 1</f>
        <v>90000</v>
      </c>
      <c r="F247" s="16">
        <v>124000</v>
      </c>
      <c r="G247" s="11" t="s">
        <v>1049</v>
      </c>
      <c r="H247">
        <v>3.7</v>
      </c>
      <c r="I247" s="11" t="s">
        <v>1050</v>
      </c>
      <c r="J247" s="17" t="str">
        <f t="shared" si="3"/>
        <v>Sanofi</v>
      </c>
      <c r="K247" t="s">
        <v>281</v>
      </c>
      <c r="L247" s="16" t="str">
        <f>IF(ISNUMBER(FIND(",", K247)), RIGHT(K247, 2), VLOOKUP(K247,lookup!$A$2:$B$7,2,FALSE))</f>
        <v>MA</v>
      </c>
      <c r="M247" t="s">
        <v>1051</v>
      </c>
      <c r="N247" t="s">
        <v>283</v>
      </c>
      <c r="O247">
        <v>1973</v>
      </c>
      <c r="P247" t="s">
        <v>249</v>
      </c>
      <c r="Q247" t="s">
        <v>284</v>
      </c>
      <c r="R247" t="s">
        <v>284</v>
      </c>
      <c r="S247" t="s">
        <v>285</v>
      </c>
      <c r="T247" t="s">
        <v>1052</v>
      </c>
    </row>
    <row r="248" spans="1:20" ht="17" customHeight="1" x14ac:dyDescent="0.2">
      <c r="A248">
        <v>246</v>
      </c>
      <c r="B248" t="s">
        <v>243</v>
      </c>
      <c r="C248" s="16" t="str">
        <v>Data Scientist</v>
      </c>
      <c r="D248" t="s">
        <v>1039</v>
      </c>
      <c r="E248" s="16" cm="1">
        <f t="array" ref="E248:F248">_xlfn.TEXTSPLIT(SUBSTITUTE(SUBSTITUTE(SUBSTITUTE(SUBSTITUTE(D248, "(Glassdoor est.)", ""), "(Employer est.)", ""), "$", ""), "K", "000"), "-") * 1</f>
        <v>90000</v>
      </c>
      <c r="F248" s="16">
        <v>124000</v>
      </c>
      <c r="G248" t="s">
        <v>1053</v>
      </c>
      <c r="H248">
        <v>3.7</v>
      </c>
      <c r="I248" s="11" t="s">
        <v>1054</v>
      </c>
      <c r="J248" s="17" t="str">
        <f t="shared" si="3"/>
        <v>XPO Logistics</v>
      </c>
      <c r="K248" t="s">
        <v>1055</v>
      </c>
      <c r="L248" s="16" t="str">
        <f>IF(ISNUMBER(FIND(",", K248)), RIGHT(K248, 2), VLOOKUP(K248,lookup!$A$2:$B$7,2,FALSE))</f>
        <v>IN</v>
      </c>
      <c r="M248" t="s">
        <v>1056</v>
      </c>
      <c r="N248" t="s">
        <v>283</v>
      </c>
      <c r="O248">
        <v>2011</v>
      </c>
      <c r="P248" t="s">
        <v>249</v>
      </c>
      <c r="Q248" t="s">
        <v>1057</v>
      </c>
      <c r="R248" t="s">
        <v>498</v>
      </c>
      <c r="S248" t="s">
        <v>285</v>
      </c>
      <c r="T248" t="s">
        <v>1058</v>
      </c>
    </row>
    <row r="249" spans="1:20" ht="17" customHeight="1" x14ac:dyDescent="0.2">
      <c r="A249">
        <v>247</v>
      </c>
      <c r="B249" t="s">
        <v>243</v>
      </c>
      <c r="C249" s="16" t="str">
        <v>Data Scientist</v>
      </c>
      <c r="D249" t="s">
        <v>1039</v>
      </c>
      <c r="E249" s="16" cm="1">
        <f t="array" ref="E249:F249">_xlfn.TEXTSPLIT(SUBSTITUTE(SUBSTITUTE(SUBSTITUTE(SUBSTITUTE(D249, "(Glassdoor est.)", ""), "(Employer est.)", ""), "$", ""), "K", "000"), "-") * 1</f>
        <v>90000</v>
      </c>
      <c r="F249" s="16">
        <v>124000</v>
      </c>
      <c r="G249" s="11" t="s">
        <v>1059</v>
      </c>
      <c r="H249">
        <v>3.9</v>
      </c>
      <c r="I249" s="11" t="s">
        <v>1060</v>
      </c>
      <c r="J249" s="17" t="str">
        <f t="shared" si="3"/>
        <v>Trace Data</v>
      </c>
      <c r="K249" t="s">
        <v>1061</v>
      </c>
      <c r="L249" s="16" t="str">
        <f>IF(ISNUMBER(FIND(",", K249)), RIGHT(K249, 2), VLOOKUP(K249,lookup!$A$2:$B$7,2,FALSE))</f>
        <v>CA</v>
      </c>
      <c r="M249" t="s">
        <v>1062</v>
      </c>
      <c r="N249" t="s">
        <v>269</v>
      </c>
      <c r="O249">
        <v>2000</v>
      </c>
      <c r="P249" t="s">
        <v>270</v>
      </c>
      <c r="Q249" t="s">
        <v>239</v>
      </c>
      <c r="R249" t="s">
        <v>240</v>
      </c>
      <c r="S249" t="s">
        <v>377</v>
      </c>
      <c r="T249">
        <v>-1</v>
      </c>
    </row>
    <row r="250" spans="1:20" ht="17" customHeight="1" x14ac:dyDescent="0.2">
      <c r="A250">
        <v>248</v>
      </c>
      <c r="B250" t="s">
        <v>243</v>
      </c>
      <c r="C250" s="16" t="str">
        <v>Data Scientist</v>
      </c>
      <c r="D250" t="s">
        <v>1039</v>
      </c>
      <c r="E250" s="16" cm="1">
        <f t="array" ref="E250:F250">_xlfn.TEXTSPLIT(SUBSTITUTE(SUBSTITUTE(SUBSTITUTE(SUBSTITUTE(D250, "(Glassdoor est.)", ""), "(Employer est.)", ""), "$", ""), "K", "000"), "-") * 1</f>
        <v>90000</v>
      </c>
      <c r="F250" s="16">
        <v>124000</v>
      </c>
      <c r="G250" s="11" t="s">
        <v>1063</v>
      </c>
      <c r="H250">
        <v>4.3</v>
      </c>
      <c r="I250" s="11" t="s">
        <v>1064</v>
      </c>
      <c r="J250" s="17" t="str">
        <f t="shared" si="3"/>
        <v>Descript</v>
      </c>
      <c r="K250" t="s">
        <v>360</v>
      </c>
      <c r="L250" s="16" t="str">
        <f>IF(ISNUMBER(FIND(",", K250)), RIGHT(K250, 2), VLOOKUP(K250,lookup!$A$2:$B$7,2,FALSE))</f>
        <v>CA</v>
      </c>
      <c r="M250" t="s">
        <v>1065</v>
      </c>
      <c r="N250" t="s">
        <v>334</v>
      </c>
      <c r="O250">
        <v>-1</v>
      </c>
      <c r="P250" t="s">
        <v>270</v>
      </c>
      <c r="Q250">
        <v>-1</v>
      </c>
      <c r="R250">
        <v>-1</v>
      </c>
      <c r="S250" t="s">
        <v>648</v>
      </c>
      <c r="T250">
        <v>-1</v>
      </c>
    </row>
    <row r="251" spans="1:20" ht="17" customHeight="1" x14ac:dyDescent="0.2">
      <c r="A251">
        <v>249</v>
      </c>
      <c r="B251" t="s">
        <v>1066</v>
      </c>
      <c r="C251" s="16" t="str">
        <v>Other</v>
      </c>
      <c r="D251" t="s">
        <v>1039</v>
      </c>
      <c r="E251" s="16" cm="1">
        <f t="array" ref="E251:F251">_xlfn.TEXTSPLIT(SUBSTITUTE(SUBSTITUTE(SUBSTITUTE(SUBSTITUTE(D251, "(Glassdoor est.)", ""), "(Employer est.)", ""), "$", ""), "K", "000"), "-") * 1</f>
        <v>90000</v>
      </c>
      <c r="F251" s="16">
        <v>124000</v>
      </c>
      <c r="G251" s="11" t="s">
        <v>1067</v>
      </c>
      <c r="H251">
        <v>4.2</v>
      </c>
      <c r="I251" s="11" t="s">
        <v>1068</v>
      </c>
      <c r="J251" s="17" t="str">
        <f t="shared" si="3"/>
        <v>Rincon Research Corporation</v>
      </c>
      <c r="K251" t="s">
        <v>1069</v>
      </c>
      <c r="L251" s="16" t="str">
        <f>IF(ISNUMBER(FIND(",", K251)), RIGHT(K251, 2), VLOOKUP(K251,lookup!$A$2:$B$7,2,FALSE))</f>
        <v>FL</v>
      </c>
      <c r="M251" t="s">
        <v>1070</v>
      </c>
      <c r="N251" t="s">
        <v>324</v>
      </c>
      <c r="O251">
        <v>1983</v>
      </c>
      <c r="P251" t="s">
        <v>270</v>
      </c>
      <c r="Q251" t="s">
        <v>392</v>
      </c>
      <c r="R251" t="s">
        <v>392</v>
      </c>
      <c r="S251" t="s">
        <v>411</v>
      </c>
      <c r="T251" t="s">
        <v>1071</v>
      </c>
    </row>
    <row r="252" spans="1:20" ht="17" customHeight="1" x14ac:dyDescent="0.2">
      <c r="A252">
        <v>250</v>
      </c>
      <c r="B252" t="s">
        <v>671</v>
      </c>
      <c r="C252" s="16" t="str">
        <v>Data Scientist</v>
      </c>
      <c r="D252" t="s">
        <v>1039</v>
      </c>
      <c r="E252" s="16" cm="1">
        <f t="array" ref="E252:F252">_xlfn.TEXTSPLIT(SUBSTITUTE(SUBSTITUTE(SUBSTITUTE(SUBSTITUTE(D252, "(Glassdoor est.)", ""), "(Employer est.)", ""), "$", ""), "K", "000"), "-") * 1</f>
        <v>90000</v>
      </c>
      <c r="F252" s="16">
        <v>124000</v>
      </c>
      <c r="G252" s="11" t="s">
        <v>886</v>
      </c>
      <c r="H252">
        <v>3.7</v>
      </c>
      <c r="I252" s="11" t="s">
        <v>887</v>
      </c>
      <c r="J252" s="17" t="str">
        <f t="shared" si="3"/>
        <v>MassMutual</v>
      </c>
      <c r="K252" t="s">
        <v>255</v>
      </c>
      <c r="L252" s="16" t="str">
        <f>IF(ISNUMBER(FIND(",", K252)), RIGHT(K252, 2), VLOOKUP(K252,lookup!$A$2:$B$7,2,FALSE))</f>
        <v>MA</v>
      </c>
      <c r="M252" t="s">
        <v>888</v>
      </c>
      <c r="N252" t="s">
        <v>248</v>
      </c>
      <c r="O252">
        <v>1851</v>
      </c>
      <c r="P252" t="s">
        <v>270</v>
      </c>
      <c r="Q252" t="s">
        <v>239</v>
      </c>
      <c r="R252" t="s">
        <v>240</v>
      </c>
      <c r="S252" t="s">
        <v>285</v>
      </c>
      <c r="T252">
        <v>-1</v>
      </c>
    </row>
    <row r="253" spans="1:20" ht="17" customHeight="1" x14ac:dyDescent="0.2">
      <c r="A253">
        <v>251</v>
      </c>
      <c r="B253" t="s">
        <v>243</v>
      </c>
      <c r="C253" s="16" t="str">
        <v>Data Scientist</v>
      </c>
      <c r="D253" t="s">
        <v>1039</v>
      </c>
      <c r="E253" s="16" cm="1">
        <f t="array" ref="E253:F253">_xlfn.TEXTSPLIT(SUBSTITUTE(SUBSTITUTE(SUBSTITUTE(SUBSTITUTE(D253, "(Glassdoor est.)", ""), "(Employer est.)", ""), "$", ""), "K", "000"), "-") * 1</f>
        <v>90000</v>
      </c>
      <c r="F253" s="16">
        <v>124000</v>
      </c>
      <c r="G253" s="11" t="s">
        <v>1072</v>
      </c>
      <c r="H253">
        <v>4</v>
      </c>
      <c r="I253" s="11" t="s">
        <v>1073</v>
      </c>
      <c r="J253" s="17" t="str">
        <f t="shared" si="3"/>
        <v>Better Hire</v>
      </c>
      <c r="K253" t="s">
        <v>837</v>
      </c>
      <c r="L253" s="16" t="str">
        <f>IF(ISNUMBER(FIND(",", K253)), RIGHT(K253, 2), VLOOKUP(K253,lookup!$A$2:$B$7,2,FALSE))</f>
        <v>AL</v>
      </c>
      <c r="M253" t="s">
        <v>837</v>
      </c>
      <c r="N253" t="s">
        <v>334</v>
      </c>
      <c r="O253">
        <v>-1</v>
      </c>
      <c r="P253" t="s">
        <v>270</v>
      </c>
      <c r="Q253">
        <v>-1</v>
      </c>
      <c r="R253">
        <v>-1</v>
      </c>
      <c r="S253" t="s">
        <v>241</v>
      </c>
      <c r="T253">
        <v>-1</v>
      </c>
    </row>
    <row r="254" spans="1:20" ht="17" customHeight="1" x14ac:dyDescent="0.2">
      <c r="A254">
        <v>252</v>
      </c>
      <c r="B254" t="s">
        <v>243</v>
      </c>
      <c r="C254" s="16" t="str">
        <v>Data Scientist</v>
      </c>
      <c r="D254" t="s">
        <v>1039</v>
      </c>
      <c r="E254" s="16" cm="1">
        <f t="array" ref="E254:F254">_xlfn.TEXTSPLIT(SUBSTITUTE(SUBSTITUTE(SUBSTITUTE(SUBSTITUTE(D254, "(Glassdoor est.)", ""), "(Employer est.)", ""), "$", ""), "K", "000"), "-") * 1</f>
        <v>90000</v>
      </c>
      <c r="F254" s="16">
        <v>124000</v>
      </c>
      <c r="G254" s="11" t="s">
        <v>1074</v>
      </c>
      <c r="H254">
        <v>3.3</v>
      </c>
      <c r="I254" s="11" t="s">
        <v>1075</v>
      </c>
      <c r="J254" s="17" t="str">
        <f t="shared" si="3"/>
        <v>Parker Hannifin</v>
      </c>
      <c r="K254" t="s">
        <v>1076</v>
      </c>
      <c r="L254" s="16" t="str">
        <f>IF(ISNUMBER(FIND(",", K254)), RIGHT(K254, 2), VLOOKUP(K254,lookup!$A$2:$B$7,2,FALSE))</f>
        <v>OH</v>
      </c>
      <c r="M254" t="s">
        <v>1076</v>
      </c>
      <c r="N254" t="s">
        <v>283</v>
      </c>
      <c r="O254">
        <v>1917</v>
      </c>
      <c r="P254" t="s">
        <v>249</v>
      </c>
      <c r="Q254" t="s">
        <v>555</v>
      </c>
      <c r="R254" t="s">
        <v>265</v>
      </c>
      <c r="S254" t="s">
        <v>285</v>
      </c>
      <c r="T254" t="s">
        <v>1077</v>
      </c>
    </row>
    <row r="255" spans="1:20" ht="17" customHeight="1" x14ac:dyDescent="0.2">
      <c r="A255">
        <v>253</v>
      </c>
      <c r="B255" t="s">
        <v>243</v>
      </c>
      <c r="C255" s="16" t="str">
        <v>Data Scientist</v>
      </c>
      <c r="D255" t="s">
        <v>1039</v>
      </c>
      <c r="E255" s="16" cm="1">
        <f t="array" ref="E255:F255">_xlfn.TEXTSPLIT(SUBSTITUTE(SUBSTITUTE(SUBSTITUTE(SUBSTITUTE(D255, "(Glassdoor est.)", ""), "(Employer est.)", ""), "$", ""), "K", "000"), "-") * 1</f>
        <v>90000</v>
      </c>
      <c r="F255" s="16">
        <v>124000</v>
      </c>
      <c r="G255" s="11" t="s">
        <v>1078</v>
      </c>
      <c r="H255">
        <v>4.0999999999999996</v>
      </c>
      <c r="I255" s="11" t="s">
        <v>1079</v>
      </c>
      <c r="J255" s="17" t="str">
        <f t="shared" si="3"/>
        <v>Gallup</v>
      </c>
      <c r="K255" t="s">
        <v>236</v>
      </c>
      <c r="L255" s="16" t="str">
        <f>IF(ISNUMBER(FIND(",", K255)), RIGHT(K255, 2), VLOOKUP(K255,lookup!$A$2:$B$7,2,FALSE))</f>
        <v>NY</v>
      </c>
      <c r="M255" t="s">
        <v>328</v>
      </c>
      <c r="N255" t="s">
        <v>237</v>
      </c>
      <c r="O255">
        <v>1935</v>
      </c>
      <c r="P255" t="s">
        <v>270</v>
      </c>
      <c r="Q255" t="s">
        <v>257</v>
      </c>
      <c r="R255" t="s">
        <v>251</v>
      </c>
      <c r="S255" t="s">
        <v>241</v>
      </c>
      <c r="T255" t="s">
        <v>1080</v>
      </c>
    </row>
    <row r="256" spans="1:20" ht="17" customHeight="1" x14ac:dyDescent="0.2">
      <c r="A256">
        <v>254</v>
      </c>
      <c r="B256" t="s">
        <v>243</v>
      </c>
      <c r="C256" s="16" t="str">
        <v>Data Scientist</v>
      </c>
      <c r="D256" t="s">
        <v>1039</v>
      </c>
      <c r="E256" s="16" cm="1">
        <f t="array" ref="E256:F256">_xlfn.TEXTSPLIT(SUBSTITUTE(SUBSTITUTE(SUBSTITUTE(SUBSTITUTE(D256, "(Glassdoor est.)", ""), "(Employer est.)", ""), "$", ""), "K", "000"), "-") * 1</f>
        <v>90000</v>
      </c>
      <c r="F256" s="16">
        <v>124000</v>
      </c>
      <c r="G256" s="11" t="s">
        <v>1081</v>
      </c>
      <c r="H256">
        <v>3.3</v>
      </c>
      <c r="I256" s="11" t="s">
        <v>1082</v>
      </c>
      <c r="J256" s="17" t="str">
        <f t="shared" si="3"/>
        <v>Insider Inc</v>
      </c>
      <c r="K256" t="s">
        <v>236</v>
      </c>
      <c r="L256" s="16" t="str">
        <f>IF(ISNUMBER(FIND(",", K256)), RIGHT(K256, 2), VLOOKUP(K256,lookup!$A$2:$B$7,2,FALSE))</f>
        <v>NY</v>
      </c>
      <c r="M256" t="s">
        <v>236</v>
      </c>
      <c r="N256" t="s">
        <v>324</v>
      </c>
      <c r="O256">
        <v>2007</v>
      </c>
      <c r="P256" t="s">
        <v>270</v>
      </c>
      <c r="Q256" t="s">
        <v>1083</v>
      </c>
      <c r="R256" t="s">
        <v>686</v>
      </c>
      <c r="S256" t="s">
        <v>411</v>
      </c>
      <c r="T256">
        <v>-1</v>
      </c>
    </row>
    <row r="257" spans="1:20" ht="17" customHeight="1" x14ac:dyDescent="0.2">
      <c r="A257">
        <v>255</v>
      </c>
      <c r="B257" t="s">
        <v>243</v>
      </c>
      <c r="C257" s="16" t="str">
        <v>Data Scientist</v>
      </c>
      <c r="D257" t="s">
        <v>1039</v>
      </c>
      <c r="E257" s="16" cm="1">
        <f t="array" ref="E257:F257">_xlfn.TEXTSPLIT(SUBSTITUTE(SUBSTITUTE(SUBSTITUTE(SUBSTITUTE(D257, "(Glassdoor est.)", ""), "(Employer est.)", ""), "$", ""), "K", "000"), "-") * 1</f>
        <v>90000</v>
      </c>
      <c r="F257" s="16">
        <v>124000</v>
      </c>
      <c r="G257" t="s">
        <v>1084</v>
      </c>
      <c r="H257">
        <v>3.9</v>
      </c>
      <c r="I257" s="11" t="s">
        <v>1085</v>
      </c>
      <c r="J257" s="17" t="str">
        <f t="shared" si="3"/>
        <v>Rapid Value Solutions</v>
      </c>
      <c r="K257" t="s">
        <v>360</v>
      </c>
      <c r="L257" s="16" t="str">
        <f>IF(ISNUMBER(FIND(",", K257)), RIGHT(K257, 2), VLOOKUP(K257,lookup!$A$2:$B$7,2,FALSE))</f>
        <v>CA</v>
      </c>
      <c r="M257" t="s">
        <v>1086</v>
      </c>
      <c r="N257" t="s">
        <v>324</v>
      </c>
      <c r="O257">
        <v>2009</v>
      </c>
      <c r="P257" t="s">
        <v>270</v>
      </c>
      <c r="Q257" t="s">
        <v>309</v>
      </c>
      <c r="R257" t="s">
        <v>277</v>
      </c>
      <c r="S257" t="s">
        <v>241</v>
      </c>
      <c r="T257">
        <v>-1</v>
      </c>
    </row>
    <row r="258" spans="1:20" ht="17" customHeight="1" x14ac:dyDescent="0.2">
      <c r="A258">
        <v>256</v>
      </c>
      <c r="B258" t="s">
        <v>1087</v>
      </c>
      <c r="C258" s="16" t="str">
        <v>Other</v>
      </c>
      <c r="D258" t="s">
        <v>1039</v>
      </c>
      <c r="E258" s="16" cm="1">
        <f t="array" ref="E258:F258">_xlfn.TEXTSPLIT(SUBSTITUTE(SUBSTITUTE(SUBSTITUTE(SUBSTITUTE(D258, "(Glassdoor est.)", ""), "(Employer est.)", ""), "$", ""), "K", "000"), "-") * 1</f>
        <v>90000</v>
      </c>
      <c r="F258" s="16">
        <v>124000</v>
      </c>
      <c r="G258" s="11" t="s">
        <v>1088</v>
      </c>
      <c r="H258">
        <v>3.1</v>
      </c>
      <c r="I258" s="11" t="s">
        <v>1089</v>
      </c>
      <c r="J258" s="17" t="str">
        <f t="shared" si="3"/>
        <v>Battelle</v>
      </c>
      <c r="K258" t="s">
        <v>1090</v>
      </c>
      <c r="L258" s="16" t="str">
        <f>IF(ISNUMBER(FIND(",", K258)), RIGHT(K258, 2), VLOOKUP(K258,lookup!$A$2:$B$7,2,FALSE))</f>
        <v>MA</v>
      </c>
      <c r="M258" t="s">
        <v>1091</v>
      </c>
      <c r="N258" t="s">
        <v>283</v>
      </c>
      <c r="O258">
        <v>1929</v>
      </c>
      <c r="P258" t="s">
        <v>238</v>
      </c>
      <c r="Q258" t="s">
        <v>250</v>
      </c>
      <c r="R258" t="s">
        <v>251</v>
      </c>
      <c r="S258" t="s">
        <v>349</v>
      </c>
      <c r="T258">
        <v>-1</v>
      </c>
    </row>
    <row r="259" spans="1:20" ht="17" customHeight="1" x14ac:dyDescent="0.2">
      <c r="A259">
        <v>257</v>
      </c>
      <c r="B259" t="s">
        <v>897</v>
      </c>
      <c r="C259" s="16" t="str">
        <v>Other</v>
      </c>
      <c r="D259" t="s">
        <v>1039</v>
      </c>
      <c r="E259" s="16" cm="1">
        <f t="array" ref="E259:F259">_xlfn.TEXTSPLIT(SUBSTITUTE(SUBSTITUTE(SUBSTITUTE(SUBSTITUTE(D259, "(Glassdoor est.)", ""), "(Employer est.)", ""), "$", ""), "K", "000"), "-") * 1</f>
        <v>90000</v>
      </c>
      <c r="F259" s="16">
        <v>124000</v>
      </c>
      <c r="G259" s="11" t="s">
        <v>898</v>
      </c>
      <c r="H259">
        <v>4.2</v>
      </c>
      <c r="I259" s="11" t="s">
        <v>899</v>
      </c>
      <c r="J259" s="17" t="str">
        <f t="shared" ref="J259:J322" si="4">LEFT(I259,LEN(I259)-4)</f>
        <v>Ntrepid</v>
      </c>
      <c r="K259" t="s">
        <v>247</v>
      </c>
      <c r="L259" s="16" t="str">
        <f>IF(ISNUMBER(FIND(",", K259)), RIGHT(K259, 2), VLOOKUP(K259,lookup!$A$2:$B$7,2,FALSE))</f>
        <v>VA</v>
      </c>
      <c r="M259" t="s">
        <v>247</v>
      </c>
      <c r="N259" t="s">
        <v>324</v>
      </c>
      <c r="O259">
        <v>2010</v>
      </c>
      <c r="P259" t="s">
        <v>270</v>
      </c>
      <c r="Q259" t="s">
        <v>309</v>
      </c>
      <c r="R259" t="s">
        <v>277</v>
      </c>
      <c r="S259" t="s">
        <v>411</v>
      </c>
      <c r="T259" t="s">
        <v>900</v>
      </c>
    </row>
    <row r="260" spans="1:20" ht="17" customHeight="1" x14ac:dyDescent="0.2">
      <c r="A260">
        <v>258</v>
      </c>
      <c r="B260" t="s">
        <v>243</v>
      </c>
      <c r="C260" s="16" t="str">
        <v>Data Scientist</v>
      </c>
      <c r="D260" t="s">
        <v>1039</v>
      </c>
      <c r="E260" s="16" cm="1">
        <f t="array" ref="E260:F260">_xlfn.TEXTSPLIT(SUBSTITUTE(SUBSTITUTE(SUBSTITUTE(SUBSTITUTE(D260, "(Glassdoor est.)", ""), "(Employer est.)", ""), "$", ""), "K", "000"), "-") * 1</f>
        <v>90000</v>
      </c>
      <c r="F260" s="16">
        <v>124000</v>
      </c>
      <c r="G260" s="11" t="s">
        <v>1092</v>
      </c>
      <c r="H260">
        <v>5</v>
      </c>
      <c r="I260" s="11" t="s">
        <v>1093</v>
      </c>
      <c r="J260" s="17" t="str">
        <f t="shared" si="4"/>
        <v>The Drive Media, Inc.</v>
      </c>
      <c r="K260" t="s">
        <v>236</v>
      </c>
      <c r="L260" s="16" t="str">
        <f>IF(ISNUMBER(FIND(",", K260)), RIGHT(K260, 2), VLOOKUP(K260,lookup!$A$2:$B$7,2,FALSE))</f>
        <v>NY</v>
      </c>
      <c r="M260">
        <v>-1</v>
      </c>
      <c r="N260" t="s">
        <v>905</v>
      </c>
      <c r="O260">
        <v>-1</v>
      </c>
      <c r="P260" t="s">
        <v>905</v>
      </c>
      <c r="Q260">
        <v>-1</v>
      </c>
      <c r="R260">
        <v>-1</v>
      </c>
      <c r="S260" t="s">
        <v>241</v>
      </c>
      <c r="T260">
        <v>-1</v>
      </c>
    </row>
    <row r="261" spans="1:20" ht="17" customHeight="1" x14ac:dyDescent="0.2">
      <c r="A261">
        <v>259</v>
      </c>
      <c r="B261" t="s">
        <v>1094</v>
      </c>
      <c r="C261" s="16" t="str">
        <v>Data Engineer</v>
      </c>
      <c r="D261" t="s">
        <v>1039</v>
      </c>
      <c r="E261" s="16" cm="1">
        <f t="array" ref="E261:F261">_xlfn.TEXTSPLIT(SUBSTITUTE(SUBSTITUTE(SUBSTITUTE(SUBSTITUTE(D261, "(Glassdoor est.)", ""), "(Employer est.)", ""), "$", ""), "K", "000"), "-") * 1</f>
        <v>90000</v>
      </c>
      <c r="F261" s="16">
        <v>124000</v>
      </c>
      <c r="G261" s="11" t="s">
        <v>1095</v>
      </c>
      <c r="H261">
        <v>2.9</v>
      </c>
      <c r="I261" s="11" t="s">
        <v>268</v>
      </c>
      <c r="J261" s="17" t="str">
        <f t="shared" si="4"/>
        <v>Affinity Solutions</v>
      </c>
      <c r="K261" t="s">
        <v>910</v>
      </c>
      <c r="L261" s="16" t="str">
        <f>IF(ISNUMBER(FIND(",", K261)), RIGHT(K261, 2), VLOOKUP(K261,lookup!$A$2:$B$7,2,FALSE))</f>
        <v>CA</v>
      </c>
      <c r="M261" t="s">
        <v>236</v>
      </c>
      <c r="N261" t="s">
        <v>269</v>
      </c>
      <c r="O261">
        <v>1998</v>
      </c>
      <c r="P261" t="s">
        <v>270</v>
      </c>
      <c r="Q261" t="s">
        <v>271</v>
      </c>
      <c r="R261" t="s">
        <v>251</v>
      </c>
      <c r="S261" t="s">
        <v>241</v>
      </c>
      <c r="T261" t="s">
        <v>272</v>
      </c>
    </row>
    <row r="262" spans="1:20" ht="17" customHeight="1" x14ac:dyDescent="0.2">
      <c r="A262">
        <v>260</v>
      </c>
      <c r="B262" t="s">
        <v>907</v>
      </c>
      <c r="C262" s="16" t="str">
        <v>Other</v>
      </c>
      <c r="D262" t="s">
        <v>1039</v>
      </c>
      <c r="E262" s="16" cm="1">
        <f t="array" ref="E262:F262">_xlfn.TEXTSPLIT(SUBSTITUTE(SUBSTITUTE(SUBSTITUTE(SUBSTITUTE(D262, "(Glassdoor est.)", ""), "(Employer est.)", ""), "$", ""), "K", "000"), "-") * 1</f>
        <v>90000</v>
      </c>
      <c r="F262" s="16">
        <v>124000</v>
      </c>
      <c r="G262" s="11" t="s">
        <v>908</v>
      </c>
      <c r="H262">
        <v>4.7</v>
      </c>
      <c r="I262" s="11" t="s">
        <v>909</v>
      </c>
      <c r="J262" s="17" t="str">
        <f t="shared" si="4"/>
        <v>Sage Intacct</v>
      </c>
      <c r="K262" t="s">
        <v>360</v>
      </c>
      <c r="L262" s="16" t="str">
        <f>IF(ISNUMBER(FIND(",", K262)), RIGHT(K262, 2), VLOOKUP(K262,lookup!$A$2:$B$7,2,FALSE))</f>
        <v>CA</v>
      </c>
      <c r="M262" t="s">
        <v>910</v>
      </c>
      <c r="N262" t="s">
        <v>263</v>
      </c>
      <c r="O262">
        <v>1999</v>
      </c>
      <c r="P262" t="s">
        <v>518</v>
      </c>
      <c r="Q262" t="s">
        <v>276</v>
      </c>
      <c r="R262" t="s">
        <v>277</v>
      </c>
      <c r="S262" t="s">
        <v>241</v>
      </c>
      <c r="T262">
        <v>-1</v>
      </c>
    </row>
    <row r="263" spans="1:20" ht="17" customHeight="1" x14ac:dyDescent="0.2">
      <c r="A263">
        <v>261</v>
      </c>
      <c r="B263" t="s">
        <v>901</v>
      </c>
      <c r="C263" s="16" t="str">
        <v>Data Scientist</v>
      </c>
      <c r="D263" t="s">
        <v>1039</v>
      </c>
      <c r="E263" s="16" cm="1">
        <f t="array" ref="E263:F263">_xlfn.TEXTSPLIT(SUBSTITUTE(SUBSTITUTE(SUBSTITUTE(SUBSTITUTE(D263, "(Glassdoor est.)", ""), "(Employer est.)", ""), "$", ""), "K", "000"), "-") * 1</f>
        <v>90000</v>
      </c>
      <c r="F263" s="16">
        <v>124000</v>
      </c>
      <c r="G263" s="11" t="s">
        <v>902</v>
      </c>
      <c r="H263">
        <v>3.6</v>
      </c>
      <c r="I263" s="11" t="s">
        <v>903</v>
      </c>
      <c r="J263" s="17" t="str">
        <f t="shared" si="4"/>
        <v>Constant Contact</v>
      </c>
      <c r="K263" t="s">
        <v>904</v>
      </c>
      <c r="L263" s="16" t="str">
        <f>IF(ISNUMBER(FIND(",", K263)), RIGHT(K263, 2), VLOOKUP(K263,lookup!$A$2:$B$7,2,FALSE))</f>
        <v>MA</v>
      </c>
      <c r="M263" t="s">
        <v>904</v>
      </c>
      <c r="N263" t="s">
        <v>905</v>
      </c>
      <c r="O263">
        <v>1995</v>
      </c>
      <c r="P263" t="s">
        <v>518</v>
      </c>
      <c r="Q263" t="s">
        <v>271</v>
      </c>
      <c r="R263" t="s">
        <v>251</v>
      </c>
      <c r="S263" t="s">
        <v>241</v>
      </c>
      <c r="T263" t="s">
        <v>906</v>
      </c>
    </row>
    <row r="264" spans="1:20" ht="17" customHeight="1" x14ac:dyDescent="0.2">
      <c r="A264">
        <v>262</v>
      </c>
      <c r="B264" t="s">
        <v>388</v>
      </c>
      <c r="C264" s="16" t="str">
        <v>Data Scientist</v>
      </c>
      <c r="D264" t="s">
        <v>1096</v>
      </c>
      <c r="E264" s="16" cm="1">
        <f t="array" ref="E264:F264">_xlfn.TEXTSPLIT(SUBSTITUTE(SUBSTITUTE(SUBSTITUTE(SUBSTITUTE(D264, "(Glassdoor est.)", ""), "(Employer est.)", ""), "$", ""), "K", "000"), "-") * 1</f>
        <v>91000</v>
      </c>
      <c r="F264" s="16">
        <v>150000</v>
      </c>
      <c r="G264" s="11" t="s">
        <v>389</v>
      </c>
      <c r="H264">
        <v>3.8</v>
      </c>
      <c r="I264" s="11" t="s">
        <v>390</v>
      </c>
      <c r="J264" s="17" t="str">
        <f t="shared" si="4"/>
        <v>MIT Lincoln Laboratory</v>
      </c>
      <c r="K264" t="s">
        <v>391</v>
      </c>
      <c r="L264" s="16" t="str">
        <f>IF(ISNUMBER(FIND(",", K264)), RIGHT(K264, 2), VLOOKUP(K264,lookup!$A$2:$B$7,2,FALSE))</f>
        <v>MA</v>
      </c>
      <c r="M264" t="s">
        <v>391</v>
      </c>
      <c r="N264" t="s">
        <v>237</v>
      </c>
      <c r="O264">
        <v>1951</v>
      </c>
      <c r="P264" t="s">
        <v>238</v>
      </c>
      <c r="Q264" t="s">
        <v>392</v>
      </c>
      <c r="R264" t="s">
        <v>392</v>
      </c>
      <c r="S264" t="s">
        <v>241</v>
      </c>
      <c r="T264">
        <v>-1</v>
      </c>
    </row>
    <row r="265" spans="1:20" ht="17" customHeight="1" x14ac:dyDescent="0.2">
      <c r="A265">
        <v>263</v>
      </c>
      <c r="B265" t="s">
        <v>413</v>
      </c>
      <c r="C265" s="16" t="str">
        <v>Data Scientist</v>
      </c>
      <c r="D265" t="s">
        <v>1096</v>
      </c>
      <c r="E265" s="16" cm="1">
        <f t="array" ref="E265:F265">_xlfn.TEXTSPLIT(SUBSTITUTE(SUBSTITUTE(SUBSTITUTE(SUBSTITUTE(D265, "(Glassdoor est.)", ""), "(Employer est.)", ""), "$", ""), "K", "000"), "-") * 1</f>
        <v>91000</v>
      </c>
      <c r="F265" s="16">
        <v>150000</v>
      </c>
      <c r="G265" s="11" t="s">
        <v>414</v>
      </c>
      <c r="H265">
        <v>3.3</v>
      </c>
      <c r="I265" s="11" t="s">
        <v>415</v>
      </c>
      <c r="J265" s="17" t="str">
        <f t="shared" si="4"/>
        <v>Puget Sound Energy</v>
      </c>
      <c r="K265" t="s">
        <v>416</v>
      </c>
      <c r="L265" s="16" t="str">
        <f>IF(ISNUMBER(FIND(",", K265)), RIGHT(K265, 2), VLOOKUP(K265,lookup!$A$2:$B$7,2,FALSE))</f>
        <v>WA</v>
      </c>
      <c r="M265" t="s">
        <v>417</v>
      </c>
      <c r="N265" t="s">
        <v>237</v>
      </c>
      <c r="O265">
        <v>1999</v>
      </c>
      <c r="P265" t="s">
        <v>270</v>
      </c>
      <c r="Q265" t="s">
        <v>418</v>
      </c>
      <c r="R265" t="s">
        <v>317</v>
      </c>
      <c r="S265" t="s">
        <v>296</v>
      </c>
      <c r="T265">
        <v>-1</v>
      </c>
    </row>
    <row r="266" spans="1:20" ht="17" customHeight="1" x14ac:dyDescent="0.2">
      <c r="A266">
        <v>264</v>
      </c>
      <c r="B266" t="s">
        <v>1097</v>
      </c>
      <c r="C266" s="16" t="str">
        <v>Data Scientist</v>
      </c>
      <c r="D266" t="s">
        <v>1096</v>
      </c>
      <c r="E266" s="16" cm="1">
        <f t="array" ref="E266:F266">_xlfn.TEXTSPLIT(SUBSTITUTE(SUBSTITUTE(SUBSTITUTE(SUBSTITUTE(D266, "(Glassdoor est.)", ""), "(Employer est.)", ""), "$", ""), "K", "000"), "-") * 1</f>
        <v>91000</v>
      </c>
      <c r="F266" s="16">
        <v>150000</v>
      </c>
      <c r="G266" s="11" t="s">
        <v>1098</v>
      </c>
      <c r="H266">
        <v>3.7</v>
      </c>
      <c r="I266" s="11" t="s">
        <v>1099</v>
      </c>
      <c r="J266" s="17" t="str">
        <f t="shared" si="4"/>
        <v>Pacific Northwest National Laboratory</v>
      </c>
      <c r="K266" t="s">
        <v>314</v>
      </c>
      <c r="L266" s="16" t="str">
        <f>IF(ISNUMBER(FIND(",", K266)), RIGHT(K266, 2), VLOOKUP(K266,lookup!$A$2:$B$7,2,FALSE))</f>
        <v>WA</v>
      </c>
      <c r="M266" t="s">
        <v>314</v>
      </c>
      <c r="N266" t="s">
        <v>237</v>
      </c>
      <c r="O266">
        <v>1965</v>
      </c>
      <c r="P266" t="s">
        <v>315</v>
      </c>
      <c r="Q266" t="s">
        <v>316</v>
      </c>
      <c r="R266" t="s">
        <v>317</v>
      </c>
      <c r="S266" t="s">
        <v>318</v>
      </c>
      <c r="T266" t="s">
        <v>319</v>
      </c>
    </row>
    <row r="267" spans="1:20" ht="17" customHeight="1" x14ac:dyDescent="0.2">
      <c r="A267">
        <v>265</v>
      </c>
      <c r="B267" t="s">
        <v>1100</v>
      </c>
      <c r="C267" s="16" t="str">
        <v>Other</v>
      </c>
      <c r="D267" t="s">
        <v>1096</v>
      </c>
      <c r="E267" s="16" cm="1">
        <f t="array" ref="E267:F267">_xlfn.TEXTSPLIT(SUBSTITUTE(SUBSTITUTE(SUBSTITUTE(SUBSTITUTE(D267, "(Glassdoor est.)", ""), "(Employer est.)", ""), "$", ""), "K", "000"), "-") * 1</f>
        <v>91000</v>
      </c>
      <c r="F267" s="16">
        <v>150000</v>
      </c>
      <c r="G267" s="11" t="s">
        <v>1101</v>
      </c>
      <c r="H267">
        <v>3.8</v>
      </c>
      <c r="I267" s="11" t="s">
        <v>254</v>
      </c>
      <c r="J267" s="17" t="str">
        <f t="shared" si="4"/>
        <v>Analysis Group</v>
      </c>
      <c r="K267" t="s">
        <v>255</v>
      </c>
      <c r="L267" s="16" t="str">
        <f>IF(ISNUMBER(FIND(",", K267)), RIGHT(K267, 2), VLOOKUP(K267,lookup!$A$2:$B$7,2,FALSE))</f>
        <v>MA</v>
      </c>
      <c r="M267" t="s">
        <v>255</v>
      </c>
      <c r="N267" t="s">
        <v>237</v>
      </c>
      <c r="O267">
        <v>1981</v>
      </c>
      <c r="P267" t="s">
        <v>256</v>
      </c>
      <c r="Q267" t="s">
        <v>257</v>
      </c>
      <c r="R267" t="s">
        <v>251</v>
      </c>
      <c r="S267" t="s">
        <v>258</v>
      </c>
      <c r="T267">
        <v>-1</v>
      </c>
    </row>
    <row r="268" spans="1:20" ht="17" customHeight="1" x14ac:dyDescent="0.2">
      <c r="A268">
        <v>266</v>
      </c>
      <c r="B268" t="s">
        <v>243</v>
      </c>
      <c r="C268" s="16" t="str">
        <v>Data Scientist</v>
      </c>
      <c r="D268" t="s">
        <v>1096</v>
      </c>
      <c r="E268" s="16" cm="1">
        <f t="array" ref="E268:F268">_xlfn.TEXTSPLIT(SUBSTITUTE(SUBSTITUTE(SUBSTITUTE(SUBSTITUTE(D268, "(Glassdoor est.)", ""), "(Employer est.)", ""), "$", ""), "K", "000"), "-") * 1</f>
        <v>91000</v>
      </c>
      <c r="F268" s="16">
        <v>150000</v>
      </c>
      <c r="G268" s="11" t="s">
        <v>1102</v>
      </c>
      <c r="H268">
        <v>3.2</v>
      </c>
      <c r="I268" s="11" t="s">
        <v>1103</v>
      </c>
      <c r="J268" s="17" t="str">
        <f t="shared" si="4"/>
        <v>US Pharmacopeia</v>
      </c>
      <c r="K268" t="s">
        <v>588</v>
      </c>
      <c r="L268" s="16" t="str">
        <f>IF(ISNUMBER(FIND(",", K268)), RIGHT(K268, 2), VLOOKUP(K268,lookup!$A$2:$B$7,2,FALSE))</f>
        <v>MD</v>
      </c>
      <c r="M268" t="s">
        <v>588</v>
      </c>
      <c r="N268" t="s">
        <v>237</v>
      </c>
      <c r="O268">
        <v>1820</v>
      </c>
      <c r="P268" t="s">
        <v>238</v>
      </c>
      <c r="Q268" t="s">
        <v>284</v>
      </c>
      <c r="R268" t="s">
        <v>284</v>
      </c>
      <c r="S268" t="s">
        <v>258</v>
      </c>
      <c r="T268">
        <v>-1</v>
      </c>
    </row>
    <row r="269" spans="1:20" ht="17" customHeight="1" x14ac:dyDescent="0.2">
      <c r="A269">
        <v>267</v>
      </c>
      <c r="B269" t="s">
        <v>243</v>
      </c>
      <c r="C269" s="16" t="str">
        <v>Data Scientist</v>
      </c>
      <c r="D269" t="s">
        <v>1096</v>
      </c>
      <c r="E269" s="16" cm="1">
        <f t="array" ref="E269:F269">_xlfn.TEXTSPLIT(SUBSTITUTE(SUBSTITUTE(SUBSTITUTE(SUBSTITUTE(D269, "(Glassdoor est.)", ""), "(Employer est.)", ""), "$", ""), "K", "000"), "-") * 1</f>
        <v>91000</v>
      </c>
      <c r="F269" s="16">
        <v>150000</v>
      </c>
      <c r="G269" s="11" t="s">
        <v>1104</v>
      </c>
      <c r="H269">
        <v>4.5999999999999996</v>
      </c>
      <c r="I269" s="11" t="s">
        <v>1105</v>
      </c>
      <c r="J269" s="17" t="str">
        <f t="shared" si="4"/>
        <v>Itlize Global</v>
      </c>
      <c r="K269" t="s">
        <v>1106</v>
      </c>
      <c r="L269" s="16" t="str">
        <f>IF(ISNUMBER(FIND(",", K269)), RIGHT(K269, 2), VLOOKUP(K269,lookup!$A$2:$B$7,2,FALSE))</f>
        <v>NJ</v>
      </c>
      <c r="M269" t="s">
        <v>1106</v>
      </c>
      <c r="N269" t="s">
        <v>324</v>
      </c>
      <c r="O269">
        <v>2010</v>
      </c>
      <c r="P269" t="s">
        <v>270</v>
      </c>
      <c r="Q269" t="s">
        <v>309</v>
      </c>
      <c r="R269" t="s">
        <v>277</v>
      </c>
      <c r="S269" t="s">
        <v>377</v>
      </c>
      <c r="T269">
        <v>-1</v>
      </c>
    </row>
    <row r="270" spans="1:20" ht="17" customHeight="1" x14ac:dyDescent="0.2">
      <c r="A270">
        <v>268</v>
      </c>
      <c r="B270" t="s">
        <v>243</v>
      </c>
      <c r="C270" s="16" t="str">
        <v>Data Scientist</v>
      </c>
      <c r="D270" t="s">
        <v>1096</v>
      </c>
      <c r="E270" s="16" cm="1">
        <f t="array" ref="E270:F270">_xlfn.TEXTSPLIT(SUBSTITUTE(SUBSTITUTE(SUBSTITUTE(SUBSTITUTE(D270, "(Glassdoor est.)", ""), "(Employer est.)", ""), "$", ""), "K", "000"), "-") * 1</f>
        <v>91000</v>
      </c>
      <c r="F270" s="16">
        <v>150000</v>
      </c>
      <c r="G270" s="11" t="s">
        <v>1107</v>
      </c>
      <c r="H270">
        <v>3.5</v>
      </c>
      <c r="I270" s="11" t="s">
        <v>1108</v>
      </c>
      <c r="J270" s="17" t="str">
        <f t="shared" si="4"/>
        <v>eBay</v>
      </c>
      <c r="K270" t="s">
        <v>910</v>
      </c>
      <c r="L270" s="16" t="str">
        <f>IF(ISNUMBER(FIND(",", K270)), RIGHT(K270, 2), VLOOKUP(K270,lookup!$A$2:$B$7,2,FALSE))</f>
        <v>CA</v>
      </c>
      <c r="M270" t="s">
        <v>910</v>
      </c>
      <c r="N270" t="s">
        <v>283</v>
      </c>
      <c r="O270">
        <v>1995</v>
      </c>
      <c r="P270" t="s">
        <v>249</v>
      </c>
      <c r="Q270" t="s">
        <v>340</v>
      </c>
      <c r="R270" t="s">
        <v>277</v>
      </c>
      <c r="S270" t="s">
        <v>285</v>
      </c>
      <c r="T270" t="s">
        <v>1109</v>
      </c>
    </row>
    <row r="271" spans="1:20" ht="17" customHeight="1" x14ac:dyDescent="0.2">
      <c r="A271">
        <v>269</v>
      </c>
      <c r="B271" t="s">
        <v>1110</v>
      </c>
      <c r="C271" s="16" t="str">
        <v>Data Engineer</v>
      </c>
      <c r="D271" t="s">
        <v>1096</v>
      </c>
      <c r="E271" s="16" cm="1">
        <f t="array" ref="E271:F271">_xlfn.TEXTSPLIT(SUBSTITUTE(SUBSTITUTE(SUBSTITUTE(SUBSTITUTE(D271, "(Glassdoor est.)", ""), "(Employer est.)", ""), "$", ""), "K", "000"), "-") * 1</f>
        <v>91000</v>
      </c>
      <c r="F271" s="16">
        <v>150000</v>
      </c>
      <c r="G271" s="11" t="s">
        <v>1111</v>
      </c>
      <c r="H271">
        <v>5</v>
      </c>
      <c r="I271" s="11" t="s">
        <v>1112</v>
      </c>
      <c r="J271" s="17" t="str">
        <f t="shared" si="4"/>
        <v>Paige</v>
      </c>
      <c r="K271" t="s">
        <v>236</v>
      </c>
      <c r="L271" s="16" t="str">
        <f>IF(ISNUMBER(FIND(",", K271)), RIGHT(K271, 2), VLOOKUP(K271,lookup!$A$2:$B$7,2,FALSE))</f>
        <v>NY</v>
      </c>
      <c r="M271" t="s">
        <v>236</v>
      </c>
      <c r="N271" t="s">
        <v>334</v>
      </c>
      <c r="O271">
        <v>2018</v>
      </c>
      <c r="P271" t="s">
        <v>270</v>
      </c>
      <c r="Q271" t="s">
        <v>301</v>
      </c>
      <c r="R271" t="s">
        <v>277</v>
      </c>
      <c r="S271" t="s">
        <v>241</v>
      </c>
      <c r="T271">
        <v>-1</v>
      </c>
    </row>
    <row r="272" spans="1:20" ht="17" customHeight="1" x14ac:dyDescent="0.2">
      <c r="A272">
        <v>270</v>
      </c>
      <c r="B272" t="s">
        <v>406</v>
      </c>
      <c r="C272" s="16" t="str">
        <v>Data Engineer</v>
      </c>
      <c r="D272" t="s">
        <v>1096</v>
      </c>
      <c r="E272" s="16" cm="1">
        <f t="array" ref="E272:F272">_xlfn.TEXTSPLIT(SUBSTITUTE(SUBSTITUTE(SUBSTITUTE(SUBSTITUTE(D272, "(Glassdoor est.)", ""), "(Employer est.)", ""), "$", ""), "K", "000"), "-") * 1</f>
        <v>91000</v>
      </c>
      <c r="F272" s="16">
        <v>150000</v>
      </c>
      <c r="G272" s="11" t="s">
        <v>911</v>
      </c>
      <c r="H272">
        <v>4.0999999999999996</v>
      </c>
      <c r="I272" s="11" t="s">
        <v>912</v>
      </c>
      <c r="J272" s="17" t="str">
        <f t="shared" si="4"/>
        <v>Shape Security</v>
      </c>
      <c r="K272" t="s">
        <v>475</v>
      </c>
      <c r="L272" s="16" t="str">
        <f>IF(ISNUMBER(FIND(",", K272)), RIGHT(K272, 2), VLOOKUP(K272,lookup!$A$2:$B$7,2,FALSE))</f>
        <v>CA</v>
      </c>
      <c r="M272" t="s">
        <v>295</v>
      </c>
      <c r="N272" t="s">
        <v>269</v>
      </c>
      <c r="O272">
        <v>2011</v>
      </c>
      <c r="P272" t="s">
        <v>270</v>
      </c>
      <c r="Q272" t="s">
        <v>309</v>
      </c>
      <c r="R272" t="s">
        <v>277</v>
      </c>
      <c r="S272" t="s">
        <v>241</v>
      </c>
      <c r="T272">
        <v>-1</v>
      </c>
    </row>
    <row r="273" spans="1:20" ht="17" customHeight="1" x14ac:dyDescent="0.2">
      <c r="A273">
        <v>271</v>
      </c>
      <c r="B273" t="s">
        <v>1113</v>
      </c>
      <c r="C273" s="16" t="str">
        <v>Other</v>
      </c>
      <c r="D273" t="s">
        <v>1096</v>
      </c>
      <c r="E273" s="16" cm="1">
        <f t="array" ref="E273:F273">_xlfn.TEXTSPLIT(SUBSTITUTE(SUBSTITUTE(SUBSTITUTE(SUBSTITUTE(D273, "(Glassdoor est.)", ""), "(Employer est.)", ""), "$", ""), "K", "000"), "-") * 1</f>
        <v>91000</v>
      </c>
      <c r="F273" s="16">
        <v>150000</v>
      </c>
      <c r="G273" s="11" t="s">
        <v>1114</v>
      </c>
      <c r="H273">
        <v>4.0999999999999996</v>
      </c>
      <c r="I273" s="11" t="s">
        <v>1115</v>
      </c>
      <c r="J273" s="17" t="str">
        <f t="shared" si="4"/>
        <v>ABIOMED</v>
      </c>
      <c r="K273" t="s">
        <v>1116</v>
      </c>
      <c r="L273" s="16" t="str">
        <f>IF(ISNUMBER(FIND(",", K273)), RIGHT(K273, 2), VLOOKUP(K273,lookup!$A$2:$B$7,2,FALSE))</f>
        <v>MA</v>
      </c>
      <c r="M273" t="s">
        <v>1116</v>
      </c>
      <c r="N273" t="s">
        <v>237</v>
      </c>
      <c r="O273">
        <v>1981</v>
      </c>
      <c r="P273" t="s">
        <v>249</v>
      </c>
      <c r="Q273" t="s">
        <v>284</v>
      </c>
      <c r="R273" t="s">
        <v>284</v>
      </c>
      <c r="S273" t="s">
        <v>258</v>
      </c>
      <c r="T273" t="s">
        <v>1117</v>
      </c>
    </row>
    <row r="274" spans="1:20" ht="17" customHeight="1" x14ac:dyDescent="0.2">
      <c r="A274">
        <v>272</v>
      </c>
      <c r="B274" t="s">
        <v>243</v>
      </c>
      <c r="C274" s="16" t="str">
        <v>Data Scientist</v>
      </c>
      <c r="D274" t="s">
        <v>1096</v>
      </c>
      <c r="E274" s="16" cm="1">
        <f t="array" ref="E274:F274">_xlfn.TEXTSPLIT(SUBSTITUTE(SUBSTITUTE(SUBSTITUTE(SUBSTITUTE(D274, "(Glassdoor est.)", ""), "(Employer est.)", ""), "$", ""), "K", "000"), "-") * 1</f>
        <v>91000</v>
      </c>
      <c r="F274" s="16">
        <v>150000</v>
      </c>
      <c r="G274" t="s">
        <v>1118</v>
      </c>
      <c r="H274">
        <v>3.5</v>
      </c>
      <c r="I274" s="11" t="s">
        <v>1119</v>
      </c>
      <c r="J274" s="17" t="str">
        <f t="shared" si="4"/>
        <v>Comcast</v>
      </c>
      <c r="K274" t="s">
        <v>236</v>
      </c>
      <c r="L274" s="16" t="str">
        <f>IF(ISNUMBER(FIND(",", K274)), RIGHT(K274, 2), VLOOKUP(K274,lookup!$A$2:$B$7,2,FALSE))</f>
        <v>NY</v>
      </c>
      <c r="M274" t="s">
        <v>1120</v>
      </c>
      <c r="N274" t="s">
        <v>283</v>
      </c>
      <c r="O274">
        <v>1963</v>
      </c>
      <c r="P274" t="s">
        <v>249</v>
      </c>
      <c r="Q274">
        <v>-1</v>
      </c>
      <c r="R274">
        <v>-1</v>
      </c>
      <c r="S274" t="s">
        <v>285</v>
      </c>
      <c r="T274" t="s">
        <v>1121</v>
      </c>
    </row>
    <row r="275" spans="1:20" ht="17" customHeight="1" x14ac:dyDescent="0.2">
      <c r="A275">
        <v>273</v>
      </c>
      <c r="B275" t="s">
        <v>243</v>
      </c>
      <c r="C275" s="16" t="str">
        <v>Data Scientist</v>
      </c>
      <c r="D275" t="s">
        <v>1096</v>
      </c>
      <c r="E275" s="16" cm="1">
        <f t="array" ref="E275:F275">_xlfn.TEXTSPLIT(SUBSTITUTE(SUBSTITUTE(SUBSTITUTE(SUBSTITUTE(D275, "(Glassdoor est.)", ""), "(Employer est.)", ""), "$", ""), "K", "000"), "-") * 1</f>
        <v>91000</v>
      </c>
      <c r="F275" s="16">
        <v>150000</v>
      </c>
      <c r="G275" s="11" t="s">
        <v>1122</v>
      </c>
      <c r="H275">
        <v>3.2</v>
      </c>
      <c r="I275" s="11" t="s">
        <v>1123</v>
      </c>
      <c r="J275" s="17" t="str">
        <f t="shared" si="4"/>
        <v>Metronome, LLC</v>
      </c>
      <c r="K275" t="s">
        <v>480</v>
      </c>
      <c r="L275" s="16" t="str">
        <f>IF(ISNUMBER(FIND(",", K275)), RIGHT(K275, 2), VLOOKUP(K275,lookup!$A$2:$B$7,2,FALSE))</f>
        <v>VA</v>
      </c>
      <c r="M275" t="s">
        <v>827</v>
      </c>
      <c r="N275" t="s">
        <v>269</v>
      </c>
      <c r="O275">
        <v>2011</v>
      </c>
      <c r="P275" t="s">
        <v>270</v>
      </c>
      <c r="Q275" t="s">
        <v>309</v>
      </c>
      <c r="R275" t="s">
        <v>277</v>
      </c>
      <c r="S275" t="s">
        <v>377</v>
      </c>
      <c r="T275">
        <v>-1</v>
      </c>
    </row>
    <row r="276" spans="1:20" ht="17" customHeight="1" x14ac:dyDescent="0.2">
      <c r="A276">
        <v>274</v>
      </c>
      <c r="B276" t="s">
        <v>243</v>
      </c>
      <c r="C276" s="16" t="str">
        <v>Data Scientist</v>
      </c>
      <c r="D276" t="s">
        <v>1096</v>
      </c>
      <c r="E276" s="16" cm="1">
        <f t="array" ref="E276:F276">_xlfn.TEXTSPLIT(SUBSTITUTE(SUBSTITUTE(SUBSTITUTE(SUBSTITUTE(D276, "(Glassdoor est.)", ""), "(Employer est.)", ""), "$", ""), "K", "000"), "-") * 1</f>
        <v>91000</v>
      </c>
      <c r="F276" s="16">
        <v>150000</v>
      </c>
      <c r="G276" s="11" t="s">
        <v>914</v>
      </c>
      <c r="H276">
        <v>5</v>
      </c>
      <c r="I276" s="11" t="s">
        <v>915</v>
      </c>
      <c r="J276" s="17" t="str">
        <f t="shared" si="4"/>
        <v>SkillSoniq</v>
      </c>
      <c r="K276" t="s">
        <v>360</v>
      </c>
      <c r="L276" s="16" t="str">
        <f>IF(ISNUMBER(FIND(",", K276)), RIGHT(K276, 2), VLOOKUP(K276,lookup!$A$2:$B$7,2,FALSE))</f>
        <v>CA</v>
      </c>
      <c r="M276" t="s">
        <v>916</v>
      </c>
      <c r="N276" t="s">
        <v>905</v>
      </c>
      <c r="O276">
        <v>-1</v>
      </c>
      <c r="P276" t="s">
        <v>249</v>
      </c>
      <c r="Q276">
        <v>-1</v>
      </c>
      <c r="R276">
        <v>-1</v>
      </c>
      <c r="S276" t="s">
        <v>241</v>
      </c>
      <c r="T276">
        <v>-1</v>
      </c>
    </row>
    <row r="277" spans="1:20" ht="17" customHeight="1" x14ac:dyDescent="0.2">
      <c r="A277">
        <v>275</v>
      </c>
      <c r="B277" t="s">
        <v>243</v>
      </c>
      <c r="C277" s="16" t="str">
        <v>Data Scientist</v>
      </c>
      <c r="D277" t="s">
        <v>1096</v>
      </c>
      <c r="E277" s="16" cm="1">
        <f t="array" ref="E277:F277">_xlfn.TEXTSPLIT(SUBSTITUTE(SUBSTITUTE(SUBSTITUTE(SUBSTITUTE(D277, "(Glassdoor est.)", ""), "(Employer est.)", ""), "$", ""), "K", "000"), "-") * 1</f>
        <v>91000</v>
      </c>
      <c r="F277" s="16">
        <v>150000</v>
      </c>
      <c r="G277" s="11" t="s">
        <v>1124</v>
      </c>
      <c r="H277">
        <v>4.7</v>
      </c>
      <c r="I277" s="11" t="s">
        <v>1125</v>
      </c>
      <c r="J277" s="17" t="str">
        <f t="shared" si="4"/>
        <v>Lawrence Livermore National Lab</v>
      </c>
      <c r="K277" t="s">
        <v>1126</v>
      </c>
      <c r="L277" s="16" t="str">
        <f>IF(ISNUMBER(FIND(",", K277)), RIGHT(K277, 2), VLOOKUP(K277,lookup!$A$2:$B$7,2,FALSE))</f>
        <v>CA</v>
      </c>
      <c r="M277" t="s">
        <v>1126</v>
      </c>
      <c r="N277" t="s">
        <v>237</v>
      </c>
      <c r="O277">
        <v>1952</v>
      </c>
      <c r="P277" t="s">
        <v>315</v>
      </c>
      <c r="Q277" t="s">
        <v>335</v>
      </c>
      <c r="R277" t="s">
        <v>315</v>
      </c>
      <c r="S277" t="s">
        <v>252</v>
      </c>
      <c r="T277" t="s">
        <v>1127</v>
      </c>
    </row>
    <row r="278" spans="1:20" ht="17" customHeight="1" x14ac:dyDescent="0.2">
      <c r="A278">
        <v>276</v>
      </c>
      <c r="B278" t="s">
        <v>1128</v>
      </c>
      <c r="C278" s="16" t="str">
        <v>Data Analyst</v>
      </c>
      <c r="D278" t="s">
        <v>1096</v>
      </c>
      <c r="E278" s="16" cm="1">
        <f t="array" ref="E278:F278">_xlfn.TEXTSPLIT(SUBSTITUTE(SUBSTITUTE(SUBSTITUTE(SUBSTITUTE(D278, "(Glassdoor est.)", ""), "(Employer est.)", ""), "$", ""), "K", "000"), "-") * 1</f>
        <v>91000</v>
      </c>
      <c r="F278" s="16">
        <v>150000</v>
      </c>
      <c r="G278" s="11" t="s">
        <v>1129</v>
      </c>
      <c r="H278">
        <v>3.8</v>
      </c>
      <c r="I278" s="11" t="s">
        <v>1130</v>
      </c>
      <c r="J278" s="17" t="str">
        <f t="shared" si="4"/>
        <v>FHLBank Pittsburgh</v>
      </c>
      <c r="K278" t="s">
        <v>1131</v>
      </c>
      <c r="L278" s="16" t="str">
        <f>IF(ISNUMBER(FIND(",", K278)), RIGHT(K278, 2), VLOOKUP(K278,lookup!$A$2:$B$7,2,FALSE))</f>
        <v>PA</v>
      </c>
      <c r="M278" t="s">
        <v>1131</v>
      </c>
      <c r="N278" t="s">
        <v>324</v>
      </c>
      <c r="O278">
        <v>1932</v>
      </c>
      <c r="P278" t="s">
        <v>270</v>
      </c>
      <c r="Q278" t="s">
        <v>628</v>
      </c>
      <c r="R278" t="s">
        <v>387</v>
      </c>
      <c r="S278" t="s">
        <v>252</v>
      </c>
      <c r="T278">
        <v>-1</v>
      </c>
    </row>
    <row r="279" spans="1:20" ht="17" customHeight="1" x14ac:dyDescent="0.2">
      <c r="A279">
        <v>277</v>
      </c>
      <c r="B279" t="s">
        <v>243</v>
      </c>
      <c r="C279" s="16" t="str">
        <v>Data Scientist</v>
      </c>
      <c r="D279" t="s">
        <v>1096</v>
      </c>
      <c r="E279" s="16" cm="1">
        <f t="array" ref="E279:F279">_xlfn.TEXTSPLIT(SUBSTITUTE(SUBSTITUTE(SUBSTITUTE(SUBSTITUTE(D279, "(Glassdoor est.)", ""), "(Employer est.)", ""), "$", ""), "K", "000"), "-") * 1</f>
        <v>91000</v>
      </c>
      <c r="F279" s="16">
        <v>150000</v>
      </c>
      <c r="G279" t="s">
        <v>1132</v>
      </c>
      <c r="H279">
        <v>3.6</v>
      </c>
      <c r="I279" s="11" t="s">
        <v>1133</v>
      </c>
      <c r="J279" s="17" t="str">
        <f t="shared" si="4"/>
        <v>Jacobs</v>
      </c>
      <c r="K279" t="s">
        <v>247</v>
      </c>
      <c r="L279" s="16" t="str">
        <f>IF(ISNUMBER(FIND(",", K279)), RIGHT(K279, 2), VLOOKUP(K279,lookup!$A$2:$B$7,2,FALSE))</f>
        <v>VA</v>
      </c>
      <c r="M279" t="s">
        <v>1134</v>
      </c>
      <c r="N279" t="s">
        <v>283</v>
      </c>
      <c r="O279">
        <v>1947</v>
      </c>
      <c r="P279" t="s">
        <v>249</v>
      </c>
      <c r="Q279" t="s">
        <v>1135</v>
      </c>
      <c r="R279" t="s">
        <v>251</v>
      </c>
      <c r="S279" t="s">
        <v>285</v>
      </c>
      <c r="T279" t="s">
        <v>1136</v>
      </c>
    </row>
    <row r="280" spans="1:20" ht="17" customHeight="1" x14ac:dyDescent="0.2">
      <c r="A280">
        <v>278</v>
      </c>
      <c r="B280" t="s">
        <v>243</v>
      </c>
      <c r="C280" s="16" t="str">
        <v>Data Scientist</v>
      </c>
      <c r="D280" t="s">
        <v>1096</v>
      </c>
      <c r="E280" s="16" cm="1">
        <f t="array" ref="E280:F280">_xlfn.TEXTSPLIT(SUBSTITUTE(SUBSTITUTE(SUBSTITUTE(SUBSTITUTE(D280, "(Glassdoor est.)", ""), "(Employer est.)", ""), "$", ""), "K", "000"), "-") * 1</f>
        <v>91000</v>
      </c>
      <c r="F280" s="16">
        <v>150000</v>
      </c>
      <c r="G280" s="11" t="s">
        <v>1137</v>
      </c>
      <c r="H280">
        <v>4.8</v>
      </c>
      <c r="I280" s="11" t="s">
        <v>459</v>
      </c>
      <c r="J280" s="17" t="str">
        <f t="shared" si="4"/>
        <v>Klaviyo</v>
      </c>
      <c r="K280" t="s">
        <v>255</v>
      </c>
      <c r="L280" s="16" t="str">
        <f>IF(ISNUMBER(FIND(",", K280)), RIGHT(K280, 2), VLOOKUP(K280,lookup!$A$2:$B$7,2,FALSE))</f>
        <v>MA</v>
      </c>
      <c r="M280" t="s">
        <v>255</v>
      </c>
      <c r="N280" t="s">
        <v>324</v>
      </c>
      <c r="O280">
        <v>2012</v>
      </c>
      <c r="P280" t="s">
        <v>270</v>
      </c>
      <c r="Q280" t="s">
        <v>276</v>
      </c>
      <c r="R280" t="s">
        <v>277</v>
      </c>
      <c r="S280" t="s">
        <v>241</v>
      </c>
      <c r="T280">
        <v>-1</v>
      </c>
    </row>
    <row r="281" spans="1:20" ht="17" customHeight="1" x14ac:dyDescent="0.2">
      <c r="A281">
        <v>279</v>
      </c>
      <c r="B281" t="s">
        <v>243</v>
      </c>
      <c r="C281" s="16" t="str">
        <v>Data Scientist</v>
      </c>
      <c r="D281" t="s">
        <v>1096</v>
      </c>
      <c r="E281" s="16" cm="1">
        <f t="array" ref="E281:F281">_xlfn.TEXTSPLIT(SUBSTITUTE(SUBSTITUTE(SUBSTITUTE(SUBSTITUTE(D281, "(Glassdoor est.)", ""), "(Employer est.)", ""), "$", ""), "K", "000"), "-") * 1</f>
        <v>91000</v>
      </c>
      <c r="F281" s="16">
        <v>150000</v>
      </c>
      <c r="G281" s="11" t="s">
        <v>1138</v>
      </c>
      <c r="H281">
        <v>3.3</v>
      </c>
      <c r="I281" s="11" t="s">
        <v>1139</v>
      </c>
      <c r="J281" s="17" t="str">
        <f t="shared" si="4"/>
        <v>Underwriters Laboratories</v>
      </c>
      <c r="K281" t="s">
        <v>323</v>
      </c>
      <c r="L281" s="16" t="str">
        <f>IF(ISNUMBER(FIND(",", K281)), RIGHT(K281, 2), VLOOKUP(K281,lookup!$A$2:$B$7,2,FALSE))</f>
        <v>IL</v>
      </c>
      <c r="M281" t="s">
        <v>323</v>
      </c>
      <c r="N281" t="s">
        <v>283</v>
      </c>
      <c r="O281">
        <v>1894</v>
      </c>
      <c r="P281" t="s">
        <v>270</v>
      </c>
      <c r="Q281" t="s">
        <v>257</v>
      </c>
      <c r="R281" t="s">
        <v>251</v>
      </c>
      <c r="S281" t="s">
        <v>296</v>
      </c>
      <c r="T281" t="s">
        <v>1140</v>
      </c>
    </row>
    <row r="282" spans="1:20" ht="17" customHeight="1" x14ac:dyDescent="0.2">
      <c r="A282">
        <v>280</v>
      </c>
      <c r="B282" t="s">
        <v>243</v>
      </c>
      <c r="C282" s="16" t="str">
        <v>Data Scientist</v>
      </c>
      <c r="D282" t="s">
        <v>1096</v>
      </c>
      <c r="E282" s="16" cm="1">
        <f t="array" ref="E282:F282">_xlfn.TEXTSPLIT(SUBSTITUTE(SUBSTITUTE(SUBSTITUTE(SUBSTITUTE(D282, "(Glassdoor est.)", ""), "(Employer est.)", ""), "$", ""), "K", "000"), "-") * 1</f>
        <v>91000</v>
      </c>
      <c r="F282" s="16">
        <v>150000</v>
      </c>
      <c r="G282" s="11" t="s">
        <v>1141</v>
      </c>
      <c r="H282">
        <v>3.7</v>
      </c>
      <c r="I282" s="11" t="s">
        <v>1142</v>
      </c>
      <c r="J282" s="17" t="str">
        <f t="shared" si="4"/>
        <v>Altus Group</v>
      </c>
      <c r="K282" t="s">
        <v>1143</v>
      </c>
      <c r="L282" s="16" t="str">
        <f>IF(ISNUMBER(FIND(",", K282)), RIGHT(K282, 2), VLOOKUP(K282,lookup!$A$2:$B$7,2,FALSE))</f>
        <v>CA</v>
      </c>
      <c r="M282" t="s">
        <v>1144</v>
      </c>
      <c r="N282" t="s">
        <v>237</v>
      </c>
      <c r="O282">
        <v>2005</v>
      </c>
      <c r="P282" t="s">
        <v>249</v>
      </c>
      <c r="Q282" t="s">
        <v>831</v>
      </c>
      <c r="R282" t="s">
        <v>831</v>
      </c>
      <c r="S282" t="s">
        <v>258</v>
      </c>
      <c r="T282">
        <v>-1</v>
      </c>
    </row>
    <row r="283" spans="1:20" ht="17" customHeight="1" x14ac:dyDescent="0.2">
      <c r="A283">
        <v>281</v>
      </c>
      <c r="B283" t="s">
        <v>243</v>
      </c>
      <c r="C283" s="16" t="str">
        <v>Data Scientist</v>
      </c>
      <c r="D283" t="s">
        <v>1096</v>
      </c>
      <c r="E283" s="16" cm="1">
        <f t="array" ref="E283:F283">_xlfn.TEXTSPLIT(SUBSTITUTE(SUBSTITUTE(SUBSTITUTE(SUBSTITUTE(D283, "(Glassdoor est.)", ""), "(Employer est.)", ""), "$", ""), "K", "000"), "-") * 1</f>
        <v>91000</v>
      </c>
      <c r="F283" s="16">
        <v>150000</v>
      </c>
      <c r="G283" s="11" t="s">
        <v>1145</v>
      </c>
      <c r="H283">
        <v>5</v>
      </c>
      <c r="I283" s="11" t="s">
        <v>1146</v>
      </c>
      <c r="J283" s="17" t="str">
        <f t="shared" si="4"/>
        <v>Jobot</v>
      </c>
      <c r="K283" t="s">
        <v>1143</v>
      </c>
      <c r="L283" s="16" t="str">
        <f>IF(ISNUMBER(FIND(",", K283)), RIGHT(K283, 2), VLOOKUP(K283,lookup!$A$2:$B$7,2,FALSE))</f>
        <v>CA</v>
      </c>
      <c r="M283" t="s">
        <v>1143</v>
      </c>
      <c r="N283" t="s">
        <v>269</v>
      </c>
      <c r="O283">
        <v>2018</v>
      </c>
      <c r="P283" t="s">
        <v>270</v>
      </c>
      <c r="Q283" t="s">
        <v>503</v>
      </c>
      <c r="R283" t="s">
        <v>251</v>
      </c>
      <c r="S283" t="s">
        <v>381</v>
      </c>
      <c r="T283">
        <v>-1</v>
      </c>
    </row>
    <row r="284" spans="1:20" ht="17" customHeight="1" x14ac:dyDescent="0.2">
      <c r="A284">
        <v>282</v>
      </c>
      <c r="B284" t="s">
        <v>243</v>
      </c>
      <c r="C284" s="16" t="str">
        <v>Data Scientist</v>
      </c>
      <c r="D284" t="s">
        <v>1096</v>
      </c>
      <c r="E284" s="16" cm="1">
        <f t="array" ref="E284:F284">_xlfn.TEXTSPLIT(SUBSTITUTE(SUBSTITUTE(SUBSTITUTE(SUBSTITUTE(D284, "(Glassdoor est.)", ""), "(Employer est.)", ""), "$", ""), "K", "000"), "-") * 1</f>
        <v>91000</v>
      </c>
      <c r="F284" s="16">
        <v>150000</v>
      </c>
      <c r="G284" s="11" t="s">
        <v>1147</v>
      </c>
      <c r="H284">
        <v>-1</v>
      </c>
      <c r="I284" t="s">
        <v>1148</v>
      </c>
      <c r="J284" s="17" t="str">
        <f t="shared" si="4"/>
        <v>Trovetechs</v>
      </c>
      <c r="K284" t="s">
        <v>360</v>
      </c>
      <c r="L284" s="16" t="str">
        <f>IF(ISNUMBER(FIND(",", K284)), RIGHT(K284, 2), VLOOKUP(K284,lookup!$A$2:$B$7,2,FALSE))</f>
        <v>CA</v>
      </c>
      <c r="M284" t="s">
        <v>1149</v>
      </c>
      <c r="N284" t="s">
        <v>905</v>
      </c>
      <c r="O284">
        <v>-1</v>
      </c>
      <c r="P284" t="s">
        <v>270</v>
      </c>
      <c r="Q284">
        <v>-1</v>
      </c>
      <c r="R284">
        <v>-1</v>
      </c>
      <c r="S284" t="s">
        <v>241</v>
      </c>
      <c r="T284">
        <v>-1</v>
      </c>
    </row>
    <row r="285" spans="1:20" ht="17" customHeight="1" x14ac:dyDescent="0.2">
      <c r="A285">
        <v>283</v>
      </c>
      <c r="B285" t="s">
        <v>430</v>
      </c>
      <c r="C285" s="16" t="str">
        <v>Data Scientist</v>
      </c>
      <c r="D285" t="s">
        <v>1150</v>
      </c>
      <c r="E285" s="16" cm="1">
        <f t="array" ref="E285:F285">_xlfn.TEXTSPLIT(SUBSTITUTE(SUBSTITUTE(SUBSTITUTE(SUBSTITUTE(D285, "(Glassdoor est.)", ""), "(Employer est.)", ""), "$", ""), "K", "000"), "-") * 1</f>
        <v>141000</v>
      </c>
      <c r="F285" s="16">
        <v>225000</v>
      </c>
      <c r="G285" s="11" t="s">
        <v>431</v>
      </c>
      <c r="H285">
        <v>3.4</v>
      </c>
      <c r="I285" s="11" t="s">
        <v>432</v>
      </c>
      <c r="J285" s="17" t="str">
        <f t="shared" si="4"/>
        <v>Edmunds.com</v>
      </c>
      <c r="K285" t="s">
        <v>433</v>
      </c>
      <c r="L285" s="16" t="str">
        <f>IF(ISNUMBER(FIND(",", K285)), RIGHT(K285, 2), VLOOKUP(K285,lookup!$A$2:$B$7,2,FALSE))</f>
        <v>CA</v>
      </c>
      <c r="M285" t="s">
        <v>433</v>
      </c>
      <c r="N285" t="s">
        <v>263</v>
      </c>
      <c r="O285">
        <v>1966</v>
      </c>
      <c r="P285" t="s">
        <v>270</v>
      </c>
      <c r="Q285" t="s">
        <v>340</v>
      </c>
      <c r="R285" t="s">
        <v>277</v>
      </c>
      <c r="S285" t="s">
        <v>258</v>
      </c>
      <c r="T285" t="s">
        <v>434</v>
      </c>
    </row>
    <row r="286" spans="1:20" ht="17" customHeight="1" x14ac:dyDescent="0.2">
      <c r="A286">
        <v>284</v>
      </c>
      <c r="B286" t="s">
        <v>243</v>
      </c>
      <c r="C286" s="16" t="str">
        <v>Data Scientist</v>
      </c>
      <c r="D286" t="s">
        <v>1150</v>
      </c>
      <c r="E286" s="16" cm="1">
        <f t="array" ref="E286:F286">_xlfn.TEXTSPLIT(SUBSTITUTE(SUBSTITUTE(SUBSTITUTE(SUBSTITUTE(D286, "(Glassdoor est.)", ""), "(Employer est.)", ""), "$", ""), "K", "000"), "-") * 1</f>
        <v>141000</v>
      </c>
      <c r="F286" s="16">
        <v>225000</v>
      </c>
      <c r="G286" s="11" t="s">
        <v>400</v>
      </c>
      <c r="H286">
        <v>5</v>
      </c>
      <c r="I286" s="11" t="s">
        <v>401</v>
      </c>
      <c r="J286" s="17" t="str">
        <f t="shared" si="4"/>
        <v>Cohere Health</v>
      </c>
      <c r="K286" t="s">
        <v>255</v>
      </c>
      <c r="L286" s="16" t="str">
        <f>IF(ISNUMBER(FIND(",", K286)), RIGHT(K286, 2), VLOOKUP(K286,lookup!$A$2:$B$7,2,FALSE))</f>
        <v>MA</v>
      </c>
      <c r="M286" t="s">
        <v>255</v>
      </c>
      <c r="N286" t="s">
        <v>334</v>
      </c>
      <c r="O286">
        <v>2019</v>
      </c>
      <c r="P286" t="s">
        <v>270</v>
      </c>
      <c r="Q286" t="s">
        <v>309</v>
      </c>
      <c r="R286" t="s">
        <v>277</v>
      </c>
      <c r="S286" t="s">
        <v>241</v>
      </c>
      <c r="T286">
        <v>-1</v>
      </c>
    </row>
    <row r="287" spans="1:20" ht="17" customHeight="1" x14ac:dyDescent="0.2">
      <c r="A287">
        <v>285</v>
      </c>
      <c r="B287" t="s">
        <v>243</v>
      </c>
      <c r="C287" s="16" t="str">
        <v>Data Scientist</v>
      </c>
      <c r="D287" t="s">
        <v>1150</v>
      </c>
      <c r="E287" s="16" cm="1">
        <f t="array" ref="E287:F287">_xlfn.TEXTSPLIT(SUBSTITUTE(SUBSTITUTE(SUBSTITUTE(SUBSTITUTE(D287, "(Glassdoor est.)", ""), "(Employer est.)", ""), "$", ""), "K", "000"), "-") * 1</f>
        <v>141000</v>
      </c>
      <c r="F287" s="16">
        <v>225000</v>
      </c>
      <c r="G287" s="11" t="s">
        <v>1147</v>
      </c>
      <c r="H287">
        <v>-1</v>
      </c>
      <c r="I287" t="s">
        <v>1148</v>
      </c>
      <c r="J287" s="17" t="str">
        <f t="shared" si="4"/>
        <v>Trovetechs</v>
      </c>
      <c r="K287" t="s">
        <v>360</v>
      </c>
      <c r="L287" s="16" t="str">
        <f>IF(ISNUMBER(FIND(",", K287)), RIGHT(K287, 2), VLOOKUP(K287,lookup!$A$2:$B$7,2,FALSE))</f>
        <v>CA</v>
      </c>
      <c r="M287" t="s">
        <v>1149</v>
      </c>
      <c r="N287" t="s">
        <v>905</v>
      </c>
      <c r="O287">
        <v>-1</v>
      </c>
      <c r="P287" t="s">
        <v>270</v>
      </c>
      <c r="Q287">
        <v>-1</v>
      </c>
      <c r="R287">
        <v>-1</v>
      </c>
      <c r="S287" t="s">
        <v>241</v>
      </c>
      <c r="T287">
        <v>-1</v>
      </c>
    </row>
    <row r="288" spans="1:20" ht="17" customHeight="1" x14ac:dyDescent="0.2">
      <c r="A288">
        <v>286</v>
      </c>
      <c r="B288" t="s">
        <v>917</v>
      </c>
      <c r="C288" s="16" t="str">
        <v>Data Scientist</v>
      </c>
      <c r="D288" t="s">
        <v>1150</v>
      </c>
      <c r="E288" s="16" cm="1">
        <f t="array" ref="E288:F288">_xlfn.TEXTSPLIT(SUBSTITUTE(SUBSTITUTE(SUBSTITUTE(SUBSTITUTE(D288, "(Glassdoor est.)", ""), "(Employer est.)", ""), "$", ""), "K", "000"), "-") * 1</f>
        <v>141000</v>
      </c>
      <c r="F288" s="16">
        <v>225000</v>
      </c>
      <c r="G288" s="11" t="s">
        <v>918</v>
      </c>
      <c r="H288">
        <v>4</v>
      </c>
      <c r="I288" s="11" t="s">
        <v>582</v>
      </c>
      <c r="J288" s="17" t="str">
        <f t="shared" si="4"/>
        <v>AstraZeneca</v>
      </c>
      <c r="K288" t="s">
        <v>236</v>
      </c>
      <c r="L288" s="16" t="str">
        <f>IF(ISNUMBER(FIND(",", K288)), RIGHT(K288, 2), VLOOKUP(K288,lookup!$A$2:$B$7,2,FALSE))</f>
        <v>NY</v>
      </c>
      <c r="M288" t="s">
        <v>584</v>
      </c>
      <c r="N288" t="s">
        <v>283</v>
      </c>
      <c r="O288">
        <v>1913</v>
      </c>
      <c r="P288" t="s">
        <v>249</v>
      </c>
      <c r="Q288" t="s">
        <v>284</v>
      </c>
      <c r="R288" t="s">
        <v>284</v>
      </c>
      <c r="S288" t="s">
        <v>285</v>
      </c>
      <c r="T288" t="s">
        <v>585</v>
      </c>
    </row>
    <row r="289" spans="1:20" ht="17" customHeight="1" x14ac:dyDescent="0.2">
      <c r="A289">
        <v>287</v>
      </c>
      <c r="B289" t="s">
        <v>243</v>
      </c>
      <c r="C289" s="16" t="str">
        <v>Data Scientist</v>
      </c>
      <c r="D289" t="s">
        <v>1150</v>
      </c>
      <c r="E289" s="16" cm="1">
        <f t="array" ref="E289:F289">_xlfn.TEXTSPLIT(SUBSTITUTE(SUBSTITUTE(SUBSTITUTE(SUBSTITUTE(D289, "(Glassdoor est.)", ""), "(Employer est.)", ""), "$", ""), "K", "000"), "-") * 1</f>
        <v>141000</v>
      </c>
      <c r="F289" s="16">
        <v>225000</v>
      </c>
      <c r="G289" s="11" t="s">
        <v>1151</v>
      </c>
      <c r="H289">
        <v>4.2</v>
      </c>
      <c r="I289" s="11" t="s">
        <v>1152</v>
      </c>
      <c r="J289" s="17" t="str">
        <f t="shared" si="4"/>
        <v>Oshkosh Corporation</v>
      </c>
      <c r="K289" t="s">
        <v>1153</v>
      </c>
      <c r="L289" s="16" t="str">
        <f>IF(ISNUMBER(FIND(",", K289)), RIGHT(K289, 2), VLOOKUP(K289,lookup!$A$2:$B$7,2,FALSE))</f>
        <v>WI</v>
      </c>
      <c r="M289" t="s">
        <v>1153</v>
      </c>
      <c r="N289" t="s">
        <v>283</v>
      </c>
      <c r="O289">
        <v>1917</v>
      </c>
      <c r="P289" t="s">
        <v>249</v>
      </c>
      <c r="Q289" t="s">
        <v>1010</v>
      </c>
      <c r="R289" t="s">
        <v>265</v>
      </c>
      <c r="S289" t="s">
        <v>349</v>
      </c>
      <c r="T289" t="s">
        <v>1154</v>
      </c>
    </row>
    <row r="290" spans="1:20" ht="17" customHeight="1" x14ac:dyDescent="0.2">
      <c r="A290">
        <v>288</v>
      </c>
      <c r="B290" t="s">
        <v>243</v>
      </c>
      <c r="C290" s="16" t="str">
        <v>Data Scientist</v>
      </c>
      <c r="D290" t="s">
        <v>1150</v>
      </c>
      <c r="E290" s="16" cm="1">
        <f t="array" ref="E290:F290">_xlfn.TEXTSPLIT(SUBSTITUTE(SUBSTITUTE(SUBSTITUTE(SUBSTITUTE(D290, "(Glassdoor est.)", ""), "(Employer est.)", ""), "$", ""), "K", "000"), "-") * 1</f>
        <v>141000</v>
      </c>
      <c r="F290" s="16">
        <v>225000</v>
      </c>
      <c r="G290" s="11" t="s">
        <v>919</v>
      </c>
      <c r="H290">
        <v>4.3</v>
      </c>
      <c r="I290" s="11" t="s">
        <v>920</v>
      </c>
      <c r="J290" s="17" t="str">
        <f t="shared" si="4"/>
        <v>Joby Aviation</v>
      </c>
      <c r="K290" t="s">
        <v>892</v>
      </c>
      <c r="L290" s="16" t="str">
        <f>IF(ISNUMBER(FIND(",", K290)), RIGHT(K290, 2), VLOOKUP(K290,lookup!$A$2:$B$7,2,FALSE))</f>
        <v>CA</v>
      </c>
      <c r="M290" t="s">
        <v>610</v>
      </c>
      <c r="N290" t="s">
        <v>269</v>
      </c>
      <c r="O290">
        <v>-1</v>
      </c>
      <c r="P290" t="s">
        <v>270</v>
      </c>
      <c r="Q290">
        <v>-1</v>
      </c>
      <c r="R290">
        <v>-1</v>
      </c>
      <c r="S290" t="s">
        <v>241</v>
      </c>
      <c r="T290">
        <v>-1</v>
      </c>
    </row>
    <row r="291" spans="1:20" ht="17" customHeight="1" x14ac:dyDescent="0.2">
      <c r="A291">
        <v>289</v>
      </c>
      <c r="B291" t="s">
        <v>243</v>
      </c>
      <c r="C291" s="16" t="str">
        <v>Data Scientist</v>
      </c>
      <c r="D291" t="s">
        <v>1150</v>
      </c>
      <c r="E291" s="16" cm="1">
        <f t="array" ref="E291:F291">_xlfn.TEXTSPLIT(SUBSTITUTE(SUBSTITUTE(SUBSTITUTE(SUBSTITUTE(D291, "(Glassdoor est.)", ""), "(Employer est.)", ""), "$", ""), "K", "000"), "-") * 1</f>
        <v>141000</v>
      </c>
      <c r="F291" s="16">
        <v>225000</v>
      </c>
      <c r="G291" s="11" t="s">
        <v>1155</v>
      </c>
      <c r="H291">
        <v>3.4</v>
      </c>
      <c r="I291" s="11" t="s">
        <v>1156</v>
      </c>
      <c r="J291" s="17" t="str">
        <f t="shared" si="4"/>
        <v>Mackin</v>
      </c>
      <c r="K291" t="s">
        <v>369</v>
      </c>
      <c r="L291" s="16" t="str">
        <f>IF(ISNUMBER(FIND(",", K291)), RIGHT(K291, 2), VLOOKUP(K291,lookup!$A$2:$B$7,2,FALSE))</f>
        <v>CA</v>
      </c>
      <c r="M291" t="s">
        <v>1131</v>
      </c>
      <c r="N291" t="s">
        <v>269</v>
      </c>
      <c r="O291">
        <v>1960</v>
      </c>
      <c r="P291" t="s">
        <v>270</v>
      </c>
      <c r="Q291" t="s">
        <v>1135</v>
      </c>
      <c r="R291" t="s">
        <v>251</v>
      </c>
      <c r="S291" t="s">
        <v>377</v>
      </c>
      <c r="T291">
        <v>-1</v>
      </c>
    </row>
    <row r="292" spans="1:20" ht="17" customHeight="1" x14ac:dyDescent="0.2">
      <c r="A292">
        <v>290</v>
      </c>
      <c r="B292" t="s">
        <v>243</v>
      </c>
      <c r="C292" s="16" t="str">
        <v>Data Scientist</v>
      </c>
      <c r="D292" t="s">
        <v>1150</v>
      </c>
      <c r="E292" s="16" cm="1">
        <f t="array" ref="E292:F292">_xlfn.TEXTSPLIT(SUBSTITUTE(SUBSTITUTE(SUBSTITUTE(SUBSTITUTE(D292, "(Glassdoor est.)", ""), "(Employer est.)", ""), "$", ""), "K", "000"), "-") * 1</f>
        <v>141000</v>
      </c>
      <c r="F292" s="16">
        <v>225000</v>
      </c>
      <c r="G292" t="s">
        <v>1157</v>
      </c>
      <c r="H292">
        <v>-1</v>
      </c>
      <c r="I292" t="s">
        <v>1158</v>
      </c>
      <c r="J292" s="17" t="str">
        <f t="shared" si="4"/>
        <v>PETA</v>
      </c>
      <c r="K292" t="s">
        <v>360</v>
      </c>
      <c r="L292" s="16" t="str">
        <f>IF(ISNUMBER(FIND(",", K292)), RIGHT(K292, 2), VLOOKUP(K292,lookup!$A$2:$B$7,2,FALSE))</f>
        <v>CA</v>
      </c>
      <c r="M292" t="s">
        <v>1159</v>
      </c>
      <c r="N292" t="s">
        <v>269</v>
      </c>
      <c r="O292">
        <v>-1</v>
      </c>
      <c r="P292" t="s">
        <v>270</v>
      </c>
      <c r="Q292">
        <v>-1</v>
      </c>
      <c r="R292">
        <v>-1</v>
      </c>
      <c r="S292" t="s">
        <v>241</v>
      </c>
      <c r="T292">
        <v>-1</v>
      </c>
    </row>
    <row r="293" spans="1:20" ht="17" customHeight="1" x14ac:dyDescent="0.2">
      <c r="A293">
        <v>291</v>
      </c>
      <c r="B293" t="s">
        <v>243</v>
      </c>
      <c r="C293" s="16" t="str">
        <v>Data Scientist</v>
      </c>
      <c r="D293" t="s">
        <v>1150</v>
      </c>
      <c r="E293" s="16" cm="1">
        <f t="array" ref="E293:F293">_xlfn.TEXTSPLIT(SUBSTITUTE(SUBSTITUTE(SUBSTITUTE(SUBSTITUTE(D293, "(Glassdoor est.)", ""), "(Employer est.)", ""), "$", ""), "K", "000"), "-") * 1</f>
        <v>141000</v>
      </c>
      <c r="F293" s="16">
        <v>225000</v>
      </c>
      <c r="G293" s="11" t="s">
        <v>1160</v>
      </c>
      <c r="H293">
        <v>4.4000000000000004</v>
      </c>
      <c r="I293" s="11" t="s">
        <v>1161</v>
      </c>
      <c r="J293" s="17" t="str">
        <f t="shared" si="4"/>
        <v>VBeyond Corporation</v>
      </c>
      <c r="K293" t="s">
        <v>1134</v>
      </c>
      <c r="L293" s="16" t="str">
        <f>IF(ISNUMBER(FIND(",", K293)), RIGHT(K293, 2), VLOOKUP(K293,lookup!$A$2:$B$7,2,FALSE))</f>
        <v>TX</v>
      </c>
      <c r="M293" t="s">
        <v>1149</v>
      </c>
      <c r="N293" t="s">
        <v>324</v>
      </c>
      <c r="O293">
        <v>2006</v>
      </c>
      <c r="P293" t="s">
        <v>270</v>
      </c>
      <c r="Q293" t="s">
        <v>503</v>
      </c>
      <c r="R293" t="s">
        <v>251</v>
      </c>
      <c r="S293" t="s">
        <v>620</v>
      </c>
      <c r="T293">
        <v>-1</v>
      </c>
    </row>
    <row r="294" spans="1:20" ht="17" customHeight="1" x14ac:dyDescent="0.2">
      <c r="A294">
        <v>292</v>
      </c>
      <c r="B294" t="s">
        <v>1162</v>
      </c>
      <c r="C294" s="16" t="str">
        <v>Data Scientist</v>
      </c>
      <c r="D294" t="s">
        <v>1150</v>
      </c>
      <c r="E294" s="16" cm="1">
        <f t="array" ref="E294:F294">_xlfn.TEXTSPLIT(SUBSTITUTE(SUBSTITUTE(SUBSTITUTE(SUBSTITUTE(D294, "(Glassdoor est.)", ""), "(Employer est.)", ""), "$", ""), "K", "000"), "-") * 1</f>
        <v>141000</v>
      </c>
      <c r="F294" s="16">
        <v>225000</v>
      </c>
      <c r="G294" s="11" t="s">
        <v>1163</v>
      </c>
      <c r="H294">
        <v>3.5</v>
      </c>
      <c r="I294" s="11" t="s">
        <v>810</v>
      </c>
      <c r="J294" s="17" t="str">
        <f t="shared" si="4"/>
        <v>Leidos</v>
      </c>
      <c r="K294" t="s">
        <v>869</v>
      </c>
      <c r="L294" s="16" t="str">
        <f>IF(ISNUMBER(FIND(",", K294)), RIGHT(K294, 2), VLOOKUP(K294,lookup!$A$2:$B$7,2,FALSE))</f>
        <v>VA</v>
      </c>
      <c r="M294" t="s">
        <v>632</v>
      </c>
      <c r="N294" t="s">
        <v>283</v>
      </c>
      <c r="O294">
        <v>1969</v>
      </c>
      <c r="P294" t="s">
        <v>249</v>
      </c>
      <c r="Q294" t="s">
        <v>392</v>
      </c>
      <c r="R294" t="s">
        <v>392</v>
      </c>
      <c r="S294" t="s">
        <v>285</v>
      </c>
      <c r="T294">
        <v>-1</v>
      </c>
    </row>
    <row r="295" spans="1:20" ht="17" customHeight="1" x14ac:dyDescent="0.2">
      <c r="A295">
        <v>293</v>
      </c>
      <c r="B295" t="s">
        <v>243</v>
      </c>
      <c r="C295" s="16" t="str">
        <v>Data Scientist</v>
      </c>
      <c r="D295" t="s">
        <v>1150</v>
      </c>
      <c r="E295" s="16" cm="1">
        <f t="array" ref="E295:F295">_xlfn.TEXTSPLIT(SUBSTITUTE(SUBSTITUTE(SUBSTITUTE(SUBSTITUTE(D295, "(Glassdoor est.)", ""), "(Employer est.)", ""), "$", ""), "K", "000"), "-") * 1</f>
        <v>141000</v>
      </c>
      <c r="F295" s="16">
        <v>225000</v>
      </c>
      <c r="G295" s="11" t="s">
        <v>1164</v>
      </c>
      <c r="H295">
        <v>3.7</v>
      </c>
      <c r="I295" s="11" t="s">
        <v>1165</v>
      </c>
      <c r="J295" s="17" t="str">
        <f t="shared" si="4"/>
        <v>Take-Two</v>
      </c>
      <c r="K295" t="s">
        <v>360</v>
      </c>
      <c r="L295" s="16" t="str">
        <f>IF(ISNUMBER(FIND(",", K295)), RIGHT(K295, 2), VLOOKUP(K295,lookup!$A$2:$B$7,2,FALSE))</f>
        <v>CA</v>
      </c>
      <c r="M295" t="s">
        <v>236</v>
      </c>
      <c r="N295" t="s">
        <v>237</v>
      </c>
      <c r="O295">
        <v>1993</v>
      </c>
      <c r="P295" t="s">
        <v>249</v>
      </c>
      <c r="Q295" t="s">
        <v>685</v>
      </c>
      <c r="R295" t="s">
        <v>686</v>
      </c>
      <c r="S295" t="s">
        <v>252</v>
      </c>
      <c r="T295" t="s">
        <v>1166</v>
      </c>
    </row>
    <row r="296" spans="1:20" ht="17" customHeight="1" x14ac:dyDescent="0.2">
      <c r="A296">
        <v>294</v>
      </c>
      <c r="B296" t="s">
        <v>243</v>
      </c>
      <c r="C296" s="16" t="str">
        <v>Data Scientist</v>
      </c>
      <c r="D296" t="s">
        <v>1150</v>
      </c>
      <c r="E296" s="16" cm="1">
        <f t="array" ref="E296:F296">_xlfn.TEXTSPLIT(SUBSTITUTE(SUBSTITUTE(SUBSTITUTE(SUBSTITUTE(D296, "(Glassdoor est.)", ""), "(Employer est.)", ""), "$", ""), "K", "000"), "-") * 1</f>
        <v>141000</v>
      </c>
      <c r="F296" s="16">
        <v>225000</v>
      </c>
      <c r="G296" s="11" t="s">
        <v>1167</v>
      </c>
      <c r="H296">
        <v>3.7</v>
      </c>
      <c r="I296" s="11" t="s">
        <v>1168</v>
      </c>
      <c r="J296" s="17" t="str">
        <f t="shared" si="4"/>
        <v>Colony Brands</v>
      </c>
      <c r="K296" t="s">
        <v>1169</v>
      </c>
      <c r="L296" s="16" t="str">
        <f>IF(ISNUMBER(FIND(",", K296)), RIGHT(K296, 2), VLOOKUP(K296,lookup!$A$2:$B$7,2,FALSE))</f>
        <v>WI</v>
      </c>
      <c r="M296" t="s">
        <v>1169</v>
      </c>
      <c r="N296" t="s">
        <v>263</v>
      </c>
      <c r="O296">
        <v>-1</v>
      </c>
      <c r="P296" t="s">
        <v>270</v>
      </c>
      <c r="Q296" t="s">
        <v>1170</v>
      </c>
      <c r="R296" t="s">
        <v>290</v>
      </c>
      <c r="S296" t="s">
        <v>258</v>
      </c>
      <c r="T296">
        <v>-1</v>
      </c>
    </row>
    <row r="297" spans="1:20" ht="17" customHeight="1" x14ac:dyDescent="0.2">
      <c r="A297">
        <v>295</v>
      </c>
      <c r="B297" t="s">
        <v>243</v>
      </c>
      <c r="C297" s="16" t="str">
        <v>Data Scientist</v>
      </c>
      <c r="D297" t="s">
        <v>1150</v>
      </c>
      <c r="E297" s="16" cm="1">
        <f t="array" ref="E297:F297">_xlfn.TEXTSPLIT(SUBSTITUTE(SUBSTITUTE(SUBSTITUTE(SUBSTITUTE(D297, "(Glassdoor est.)", ""), "(Employer est.)", ""), "$", ""), "K", "000"), "-") * 1</f>
        <v>141000</v>
      </c>
      <c r="F297" s="16">
        <v>225000</v>
      </c>
      <c r="G297" s="11" t="s">
        <v>1171</v>
      </c>
      <c r="H297">
        <v>4.0999999999999996</v>
      </c>
      <c r="I297" s="11" t="s">
        <v>1172</v>
      </c>
      <c r="J297" s="17" t="str">
        <f t="shared" si="4"/>
        <v>Capio Group</v>
      </c>
      <c r="K297" t="s">
        <v>1173</v>
      </c>
      <c r="L297" s="16" t="str">
        <f>IF(ISNUMBER(FIND(",", K297)), RIGHT(K297, 2), VLOOKUP(K297,lookup!$A$2:$B$7,2,FALSE))</f>
        <v>CA</v>
      </c>
      <c r="M297" t="s">
        <v>1174</v>
      </c>
      <c r="N297" t="s">
        <v>283</v>
      </c>
      <c r="O297">
        <v>-1</v>
      </c>
      <c r="P297" t="s">
        <v>1175</v>
      </c>
      <c r="Q297" t="s">
        <v>356</v>
      </c>
      <c r="R297" t="s">
        <v>357</v>
      </c>
      <c r="S297" t="s">
        <v>241</v>
      </c>
      <c r="T297">
        <v>-1</v>
      </c>
    </row>
    <row r="298" spans="1:20" ht="17" customHeight="1" x14ac:dyDescent="0.2">
      <c r="A298">
        <v>296</v>
      </c>
      <c r="B298" t="s">
        <v>243</v>
      </c>
      <c r="C298" s="16" t="str">
        <v>Data Scientist</v>
      </c>
      <c r="D298" t="s">
        <v>1150</v>
      </c>
      <c r="E298" s="16" cm="1">
        <f t="array" ref="E298:F298">_xlfn.TEXTSPLIT(SUBSTITUTE(SUBSTITUTE(SUBSTITUTE(SUBSTITUTE(D298, "(Glassdoor est.)", ""), "(Employer est.)", ""), "$", ""), "K", "000"), "-") * 1</f>
        <v>141000</v>
      </c>
      <c r="F298" s="16">
        <v>225000</v>
      </c>
      <c r="G298" s="11" t="s">
        <v>1176</v>
      </c>
      <c r="H298">
        <v>3.4</v>
      </c>
      <c r="I298" s="11" t="s">
        <v>1177</v>
      </c>
      <c r="J298" s="17" t="str">
        <f t="shared" si="4"/>
        <v>SleePare</v>
      </c>
      <c r="K298" t="s">
        <v>236</v>
      </c>
      <c r="L298" s="16" t="str">
        <f>IF(ISNUMBER(FIND(",", K298)), RIGHT(K298, 2), VLOOKUP(K298,lookup!$A$2:$B$7,2,FALSE))</f>
        <v>NY</v>
      </c>
      <c r="M298" t="s">
        <v>236</v>
      </c>
      <c r="N298" t="s">
        <v>334</v>
      </c>
      <c r="O298">
        <v>2017</v>
      </c>
      <c r="P298" t="s">
        <v>270</v>
      </c>
      <c r="Q298" t="s">
        <v>1178</v>
      </c>
      <c r="R298" t="s">
        <v>290</v>
      </c>
      <c r="S298" t="s">
        <v>241</v>
      </c>
      <c r="T298">
        <v>-1</v>
      </c>
    </row>
    <row r="299" spans="1:20" ht="17" customHeight="1" x14ac:dyDescent="0.2">
      <c r="A299">
        <v>297</v>
      </c>
      <c r="B299" t="s">
        <v>435</v>
      </c>
      <c r="C299" s="16" t="str">
        <v>Data Analyst</v>
      </c>
      <c r="D299" t="s">
        <v>1150</v>
      </c>
      <c r="E299" s="16" cm="1">
        <f t="array" ref="E299:F299">_xlfn.TEXTSPLIT(SUBSTITUTE(SUBSTITUTE(SUBSTITUTE(SUBSTITUTE(D299, "(Glassdoor est.)", ""), "(Employer est.)", ""), "$", ""), "K", "000"), "-") * 1</f>
        <v>141000</v>
      </c>
      <c r="F299" s="16">
        <v>225000</v>
      </c>
      <c r="G299" s="11" t="s">
        <v>1179</v>
      </c>
      <c r="H299">
        <v>4.5</v>
      </c>
      <c r="I299" s="11" t="s">
        <v>1180</v>
      </c>
      <c r="J299" s="17" t="str">
        <f t="shared" si="4"/>
        <v>ShorePoint</v>
      </c>
      <c r="K299" t="s">
        <v>632</v>
      </c>
      <c r="L299" s="16" t="str">
        <f>IF(ISNUMBER(FIND(",", K299)), RIGHT(K299, 2), VLOOKUP(K299,lookup!$A$2:$B$7,2,FALSE))</f>
        <v>VA</v>
      </c>
      <c r="M299" t="s">
        <v>328</v>
      </c>
      <c r="N299" t="s">
        <v>334</v>
      </c>
      <c r="O299">
        <v>2017</v>
      </c>
      <c r="P299" t="s">
        <v>270</v>
      </c>
      <c r="Q299" t="s">
        <v>309</v>
      </c>
      <c r="R299" t="s">
        <v>277</v>
      </c>
      <c r="S299" t="s">
        <v>241</v>
      </c>
      <c r="T299">
        <v>-1</v>
      </c>
    </row>
    <row r="300" spans="1:20" ht="17" customHeight="1" x14ac:dyDescent="0.2">
      <c r="A300">
        <v>298</v>
      </c>
      <c r="B300" t="s">
        <v>243</v>
      </c>
      <c r="C300" s="16" t="str">
        <v>Data Scientist</v>
      </c>
      <c r="D300" t="s">
        <v>1150</v>
      </c>
      <c r="E300" s="16" cm="1">
        <f t="array" ref="E300:F300">_xlfn.TEXTSPLIT(SUBSTITUTE(SUBSTITUTE(SUBSTITUTE(SUBSTITUTE(D300, "(Glassdoor est.)", ""), "(Employer est.)", ""), "$", ""), "K", "000"), "-") * 1</f>
        <v>141000</v>
      </c>
      <c r="F300" s="16">
        <v>225000</v>
      </c>
      <c r="G300" s="11" t="s">
        <v>1181</v>
      </c>
      <c r="H300">
        <v>3.5</v>
      </c>
      <c r="I300" s="11" t="s">
        <v>1182</v>
      </c>
      <c r="J300" s="17" t="str">
        <f t="shared" si="4"/>
        <v>Dolphin</v>
      </c>
      <c r="K300" t="s">
        <v>236</v>
      </c>
      <c r="L300" s="16" t="str">
        <f>IF(ISNUMBER(FIND(",", K300)), RIGHT(K300, 2), VLOOKUP(K300,lookup!$A$2:$B$7,2,FALSE))</f>
        <v>NY</v>
      </c>
      <c r="M300" t="s">
        <v>1183</v>
      </c>
      <c r="N300" t="s">
        <v>237</v>
      </c>
      <c r="O300">
        <v>1990</v>
      </c>
      <c r="P300" t="s">
        <v>270</v>
      </c>
      <c r="Q300" t="s">
        <v>1184</v>
      </c>
      <c r="R300" t="s">
        <v>1185</v>
      </c>
      <c r="S300" t="s">
        <v>241</v>
      </c>
      <c r="T300">
        <v>-1</v>
      </c>
    </row>
    <row r="301" spans="1:20" ht="17" customHeight="1" x14ac:dyDescent="0.2">
      <c r="A301">
        <v>299</v>
      </c>
      <c r="B301" t="s">
        <v>243</v>
      </c>
      <c r="C301" s="16" t="str">
        <v>Data Scientist</v>
      </c>
      <c r="D301" t="s">
        <v>1150</v>
      </c>
      <c r="E301" s="16" cm="1">
        <f t="array" ref="E301:F301">_xlfn.TEXTSPLIT(SUBSTITUTE(SUBSTITUTE(SUBSTITUTE(SUBSTITUTE(D301, "(Glassdoor est.)", ""), "(Employer est.)", ""), "$", ""), "K", "000"), "-") * 1</f>
        <v>141000</v>
      </c>
      <c r="F301" s="16">
        <v>225000</v>
      </c>
      <c r="G301" s="11" t="s">
        <v>1186</v>
      </c>
      <c r="H301">
        <v>3.6</v>
      </c>
      <c r="I301" s="11" t="s">
        <v>1187</v>
      </c>
      <c r="J301" s="17" t="str">
        <f t="shared" si="4"/>
        <v>TE Connectivity</v>
      </c>
      <c r="K301" t="s">
        <v>1188</v>
      </c>
      <c r="L301" s="16" t="str">
        <f>IF(ISNUMBER(FIND(",", K301)), RIGHT(K301, 2), VLOOKUP(K301,lookup!$A$2:$B$7,2,FALSE))</f>
        <v>VA</v>
      </c>
      <c r="M301" t="s">
        <v>1189</v>
      </c>
      <c r="N301" t="s">
        <v>283</v>
      </c>
      <c r="O301">
        <v>2007</v>
      </c>
      <c r="P301" t="s">
        <v>249</v>
      </c>
      <c r="Q301" t="s">
        <v>264</v>
      </c>
      <c r="R301" t="s">
        <v>265</v>
      </c>
      <c r="S301" t="s">
        <v>285</v>
      </c>
      <c r="T301">
        <v>-1</v>
      </c>
    </row>
    <row r="302" spans="1:20" ht="17" customHeight="1" x14ac:dyDescent="0.2">
      <c r="A302">
        <v>300</v>
      </c>
      <c r="B302" t="s">
        <v>243</v>
      </c>
      <c r="C302" s="16" t="str">
        <v>Data Scientist</v>
      </c>
      <c r="D302" t="s">
        <v>1150</v>
      </c>
      <c r="E302" s="16" cm="1">
        <f t="array" ref="E302:F302">_xlfn.TEXTSPLIT(SUBSTITUTE(SUBSTITUTE(SUBSTITUTE(SUBSTITUTE(D302, "(Glassdoor est.)", ""), "(Employer est.)", ""), "$", ""), "K", "000"), "-") * 1</f>
        <v>141000</v>
      </c>
      <c r="F302" s="16">
        <v>225000</v>
      </c>
      <c r="G302" s="11" t="s">
        <v>1190</v>
      </c>
      <c r="H302">
        <v>3.2</v>
      </c>
      <c r="I302" s="11" t="s">
        <v>1191</v>
      </c>
      <c r="J302" s="17" t="str">
        <f t="shared" si="4"/>
        <v>State of Virginia</v>
      </c>
      <c r="K302" t="s">
        <v>1192</v>
      </c>
      <c r="L302" s="16" t="str">
        <f>IF(ISNUMBER(FIND(",", K302)), RIGHT(K302, 2), VLOOKUP(K302,lookup!$A$2:$B$7,2,FALSE))</f>
        <v>VA</v>
      </c>
      <c r="M302" t="s">
        <v>1192</v>
      </c>
      <c r="N302" t="s">
        <v>283</v>
      </c>
      <c r="O302">
        <v>1788</v>
      </c>
      <c r="P302" t="s">
        <v>315</v>
      </c>
      <c r="Q302" t="s">
        <v>1193</v>
      </c>
      <c r="R302" t="s">
        <v>315</v>
      </c>
      <c r="S302" t="s">
        <v>285</v>
      </c>
      <c r="T302">
        <v>-1</v>
      </c>
    </row>
    <row r="303" spans="1:20" ht="17" customHeight="1" x14ac:dyDescent="0.2">
      <c r="A303">
        <v>301</v>
      </c>
      <c r="B303" t="s">
        <v>243</v>
      </c>
      <c r="C303" s="16" t="str">
        <v>Data Scientist</v>
      </c>
      <c r="D303" t="s">
        <v>1150</v>
      </c>
      <c r="E303" s="16" cm="1">
        <f t="array" ref="E303:F303">_xlfn.TEXTSPLIT(SUBSTITUTE(SUBSTITUTE(SUBSTITUTE(SUBSTITUTE(D303, "(Glassdoor est.)", ""), "(Employer est.)", ""), "$", ""), "K", "000"), "-") * 1</f>
        <v>141000</v>
      </c>
      <c r="F303" s="16">
        <v>225000</v>
      </c>
      <c r="G303" s="11" t="s">
        <v>1194</v>
      </c>
      <c r="H303">
        <v>3.7</v>
      </c>
      <c r="I303" s="11" t="s">
        <v>1195</v>
      </c>
      <c r="J303" s="17" t="str">
        <f t="shared" si="4"/>
        <v>TA Digital</v>
      </c>
      <c r="K303" t="s">
        <v>236</v>
      </c>
      <c r="L303" s="16" t="str">
        <f>IF(ISNUMBER(FIND(",", K303)), RIGHT(K303, 2), VLOOKUP(K303,lookup!$A$2:$B$7,2,FALSE))</f>
        <v>NY</v>
      </c>
      <c r="M303" t="s">
        <v>1196</v>
      </c>
      <c r="N303" t="s">
        <v>263</v>
      </c>
      <c r="O303">
        <v>2000</v>
      </c>
      <c r="P303" t="s">
        <v>270</v>
      </c>
      <c r="Q303" t="s">
        <v>276</v>
      </c>
      <c r="R303" t="s">
        <v>277</v>
      </c>
      <c r="S303" t="s">
        <v>381</v>
      </c>
      <c r="T303">
        <v>-1</v>
      </c>
    </row>
    <row r="304" spans="1:20" ht="17" customHeight="1" x14ac:dyDescent="0.2">
      <c r="A304">
        <v>302</v>
      </c>
      <c r="B304" t="s">
        <v>243</v>
      </c>
      <c r="C304" s="16" t="str">
        <v>Data Scientist</v>
      </c>
      <c r="D304" t="s">
        <v>1150</v>
      </c>
      <c r="E304" s="16" cm="1">
        <f t="array" ref="E304:F304">_xlfn.TEXTSPLIT(SUBSTITUTE(SUBSTITUTE(SUBSTITUTE(SUBSTITUTE(D304, "(Glassdoor est.)", ""), "(Employer est.)", ""), "$", ""), "K", "000"), "-") * 1</f>
        <v>141000</v>
      </c>
      <c r="F304" s="16">
        <v>225000</v>
      </c>
      <c r="G304" s="11" t="s">
        <v>1197</v>
      </c>
      <c r="H304">
        <v>4</v>
      </c>
      <c r="I304" s="11" t="s">
        <v>1198</v>
      </c>
      <c r="J304" s="17" t="str">
        <f t="shared" si="4"/>
        <v>Market America Inc</v>
      </c>
      <c r="K304" t="s">
        <v>1199</v>
      </c>
      <c r="L304" s="16" t="str">
        <f>IF(ISNUMBER(FIND(",", K304)), RIGHT(K304, 2), VLOOKUP(K304,lookup!$A$2:$B$7,2,FALSE))</f>
        <v>CA</v>
      </c>
      <c r="M304" t="s">
        <v>1200</v>
      </c>
      <c r="N304" t="s">
        <v>263</v>
      </c>
      <c r="O304">
        <v>1992</v>
      </c>
      <c r="P304" t="s">
        <v>270</v>
      </c>
      <c r="Q304" t="s">
        <v>1178</v>
      </c>
      <c r="R304" t="s">
        <v>290</v>
      </c>
      <c r="S304" t="s">
        <v>258</v>
      </c>
      <c r="T304">
        <v>-1</v>
      </c>
    </row>
    <row r="305" spans="1:20" ht="17" customHeight="1" x14ac:dyDescent="0.2">
      <c r="A305">
        <v>303</v>
      </c>
      <c r="B305" t="s">
        <v>243</v>
      </c>
      <c r="C305" s="16" t="str">
        <v>Data Scientist</v>
      </c>
      <c r="D305" t="s">
        <v>1201</v>
      </c>
      <c r="E305" s="16" cm="1">
        <f t="array" ref="E305:F305">_xlfn.TEXTSPLIT(SUBSTITUTE(SUBSTITUTE(SUBSTITUTE(SUBSTITUTE(D305, "(Glassdoor est.)", ""), "(Employer est.)", ""), "$", ""), "K", "000"), "-") * 1</f>
        <v>145000</v>
      </c>
      <c r="F305" s="16">
        <v>225000</v>
      </c>
      <c r="G305" s="11" t="s">
        <v>358</v>
      </c>
      <c r="H305">
        <v>3.2</v>
      </c>
      <c r="I305" s="11" t="s">
        <v>359</v>
      </c>
      <c r="J305" s="17" t="str">
        <f t="shared" si="4"/>
        <v>Triplebyte</v>
      </c>
      <c r="K305" t="s">
        <v>300</v>
      </c>
      <c r="L305" s="16" t="str">
        <f>IF(ISNUMBER(FIND(",", K305)), RIGHT(K305, 2), VLOOKUP(K305,lookup!$A$2:$B$7,2,FALSE))</f>
        <v>IL</v>
      </c>
      <c r="M305" t="s">
        <v>360</v>
      </c>
      <c r="N305" t="s">
        <v>269</v>
      </c>
      <c r="O305">
        <v>2015</v>
      </c>
      <c r="P305" t="s">
        <v>270</v>
      </c>
      <c r="Q305" t="s">
        <v>276</v>
      </c>
      <c r="R305" t="s">
        <v>277</v>
      </c>
      <c r="S305" t="s">
        <v>241</v>
      </c>
      <c r="T305">
        <v>-1</v>
      </c>
    </row>
    <row r="306" spans="1:20" ht="17" customHeight="1" x14ac:dyDescent="0.2">
      <c r="A306">
        <v>304</v>
      </c>
      <c r="B306" t="s">
        <v>243</v>
      </c>
      <c r="C306" s="16" t="str">
        <v>Data Scientist</v>
      </c>
      <c r="D306" t="s">
        <v>1201</v>
      </c>
      <c r="E306" s="16" cm="1">
        <f t="array" ref="E306:F306">_xlfn.TEXTSPLIT(SUBSTITUTE(SUBSTITUTE(SUBSTITUTE(SUBSTITUTE(D306, "(Glassdoor est.)", ""), "(Employer est.)", ""), "$", ""), "K", "000"), "-") * 1</f>
        <v>145000</v>
      </c>
      <c r="F306" s="16">
        <v>225000</v>
      </c>
      <c r="G306" s="11" t="s">
        <v>393</v>
      </c>
      <c r="H306">
        <v>4.5</v>
      </c>
      <c r="I306" s="11" t="s">
        <v>394</v>
      </c>
      <c r="J306" s="17" t="str">
        <f t="shared" si="4"/>
        <v>Kingfisher Systems</v>
      </c>
      <c r="K306" t="s">
        <v>395</v>
      </c>
      <c r="L306" s="16" t="str">
        <f>IF(ISNUMBER(FIND(",", K306)), RIGHT(K306, 2), VLOOKUP(K306,lookup!$A$2:$B$7,2,FALSE))</f>
        <v>VA</v>
      </c>
      <c r="M306" t="s">
        <v>396</v>
      </c>
      <c r="N306" t="s">
        <v>269</v>
      </c>
      <c r="O306">
        <v>2005</v>
      </c>
      <c r="P306" t="s">
        <v>270</v>
      </c>
      <c r="Q306" t="s">
        <v>335</v>
      </c>
      <c r="R306" t="s">
        <v>315</v>
      </c>
      <c r="S306" t="s">
        <v>381</v>
      </c>
      <c r="T306">
        <v>-1</v>
      </c>
    </row>
    <row r="307" spans="1:20" ht="17" customHeight="1" x14ac:dyDescent="0.2">
      <c r="A307">
        <v>305</v>
      </c>
      <c r="B307" t="s">
        <v>1202</v>
      </c>
      <c r="C307" s="16" t="str">
        <v>Other</v>
      </c>
      <c r="D307" t="s">
        <v>1201</v>
      </c>
      <c r="E307" s="16" cm="1">
        <f t="array" ref="E307:F307">_xlfn.TEXTSPLIT(SUBSTITUTE(SUBSTITUTE(SUBSTITUTE(SUBSTITUTE(D307, "(Glassdoor est.)", ""), "(Employer est.)", ""), "$", ""), "K", "000"), "-") * 1</f>
        <v>145000</v>
      </c>
      <c r="F307" s="16">
        <v>225000</v>
      </c>
      <c r="G307" s="11" t="s">
        <v>1203</v>
      </c>
      <c r="H307">
        <v>3.4</v>
      </c>
      <c r="I307" s="11" t="s">
        <v>1204</v>
      </c>
      <c r="J307" s="17" t="str">
        <f t="shared" si="4"/>
        <v>TrueAccord</v>
      </c>
      <c r="K307" t="s">
        <v>339</v>
      </c>
      <c r="L307" s="16" t="str">
        <f>IF(ISNUMBER(FIND(",", K307)), RIGHT(K307, 2), VLOOKUP(K307,lookup!$A$2:$B$7,2,FALSE))</f>
        <v>Other</v>
      </c>
      <c r="M307" t="s">
        <v>360</v>
      </c>
      <c r="N307" t="s">
        <v>269</v>
      </c>
      <c r="O307">
        <v>2013</v>
      </c>
      <c r="P307" t="s">
        <v>270</v>
      </c>
      <c r="Q307" t="s">
        <v>301</v>
      </c>
      <c r="R307" t="s">
        <v>277</v>
      </c>
      <c r="S307" t="s">
        <v>241</v>
      </c>
      <c r="T307">
        <v>-1</v>
      </c>
    </row>
    <row r="308" spans="1:20" ht="17" customHeight="1" x14ac:dyDescent="0.2">
      <c r="A308">
        <v>306</v>
      </c>
      <c r="B308" t="s">
        <v>243</v>
      </c>
      <c r="C308" s="16" t="str">
        <v>Data Scientist</v>
      </c>
      <c r="D308" t="s">
        <v>1201</v>
      </c>
      <c r="E308" s="16" cm="1">
        <f t="array" ref="E308:F308">_xlfn.TEXTSPLIT(SUBSTITUTE(SUBSTITUTE(SUBSTITUTE(SUBSTITUTE(D308, "(Glassdoor est.)", ""), "(Employer est.)", ""), "$", ""), "K", "000"), "-") * 1</f>
        <v>145000</v>
      </c>
      <c r="F308" s="16">
        <v>225000</v>
      </c>
      <c r="G308" t="s">
        <v>1205</v>
      </c>
      <c r="H308">
        <v>3.9</v>
      </c>
      <c r="I308" s="11" t="s">
        <v>1206</v>
      </c>
      <c r="J308" s="17" t="str">
        <f t="shared" si="4"/>
        <v>ALTA IT Services</v>
      </c>
      <c r="K308" t="s">
        <v>1207</v>
      </c>
      <c r="L308" s="16" t="str">
        <f>IF(ISNUMBER(FIND(",", K308)), RIGHT(K308, 2), VLOOKUP(K308,lookup!$A$2:$B$7,2,FALSE))</f>
        <v>MD</v>
      </c>
      <c r="M308" t="s">
        <v>588</v>
      </c>
      <c r="N308" t="s">
        <v>324</v>
      </c>
      <c r="O308">
        <v>2004</v>
      </c>
      <c r="P308" t="s">
        <v>270</v>
      </c>
      <c r="Q308" t="s">
        <v>309</v>
      </c>
      <c r="R308" t="s">
        <v>277</v>
      </c>
      <c r="S308" t="s">
        <v>377</v>
      </c>
      <c r="T308">
        <v>-1</v>
      </c>
    </row>
    <row r="309" spans="1:20" ht="17" customHeight="1" x14ac:dyDescent="0.2">
      <c r="A309">
        <v>307</v>
      </c>
      <c r="B309" t="s">
        <v>243</v>
      </c>
      <c r="C309" s="16" t="str">
        <v>Data Scientist</v>
      </c>
      <c r="D309" t="s">
        <v>1201</v>
      </c>
      <c r="E309" s="16" cm="1">
        <f t="array" ref="E309:F309">_xlfn.TEXTSPLIT(SUBSTITUTE(SUBSTITUTE(SUBSTITUTE(SUBSTITUTE(D309, "(Glassdoor est.)", ""), "(Employer est.)", ""), "$", ""), "K", "000"), "-") * 1</f>
        <v>145000</v>
      </c>
      <c r="F309" s="16">
        <v>225000</v>
      </c>
      <c r="G309" t="s">
        <v>1208</v>
      </c>
      <c r="H309">
        <v>3.2</v>
      </c>
      <c r="I309" s="11" t="s">
        <v>1209</v>
      </c>
      <c r="J309" s="17" t="str">
        <f t="shared" si="4"/>
        <v>Kollasoft Inc.</v>
      </c>
      <c r="K309" t="s">
        <v>409</v>
      </c>
      <c r="L309" s="16" t="str">
        <f>IF(ISNUMBER(FIND(",", K309)), RIGHT(K309, 2), VLOOKUP(K309,lookup!$A$2:$B$7,2,FALSE))</f>
        <v>Other</v>
      </c>
      <c r="M309" t="s">
        <v>1210</v>
      </c>
      <c r="N309" t="s">
        <v>334</v>
      </c>
      <c r="O309">
        <v>-1</v>
      </c>
      <c r="P309" t="s">
        <v>270</v>
      </c>
      <c r="Q309" t="s">
        <v>309</v>
      </c>
      <c r="R309" t="s">
        <v>277</v>
      </c>
      <c r="S309" t="s">
        <v>429</v>
      </c>
      <c r="T309">
        <v>-1</v>
      </c>
    </row>
    <row r="310" spans="1:20" ht="17" customHeight="1" x14ac:dyDescent="0.2">
      <c r="A310">
        <v>308</v>
      </c>
      <c r="B310" t="s">
        <v>243</v>
      </c>
      <c r="C310" s="16" t="str">
        <v>Data Scientist</v>
      </c>
      <c r="D310" t="s">
        <v>1201</v>
      </c>
      <c r="E310" s="16" cm="1">
        <f t="array" ref="E310:F310">_xlfn.TEXTSPLIT(SUBSTITUTE(SUBSTITUTE(SUBSTITUTE(SUBSTITUTE(D310, "(Glassdoor est.)", ""), "(Employer est.)", ""), "$", ""), "K", "000"), "-") * 1</f>
        <v>145000</v>
      </c>
      <c r="F310" s="16">
        <v>225000</v>
      </c>
      <c r="G310" s="11" t="s">
        <v>1211</v>
      </c>
      <c r="H310">
        <v>5</v>
      </c>
      <c r="I310" s="11" t="s">
        <v>1209</v>
      </c>
      <c r="J310" s="17" t="str">
        <f t="shared" si="4"/>
        <v>Kollasoft Inc.</v>
      </c>
      <c r="K310" t="s">
        <v>236</v>
      </c>
      <c r="L310" s="16" t="str">
        <f>IF(ISNUMBER(FIND(",", K310)), RIGHT(K310, 2), VLOOKUP(K310,lookup!$A$2:$B$7,2,FALSE))</f>
        <v>NY</v>
      </c>
      <c r="M310" t="s">
        <v>1212</v>
      </c>
      <c r="N310" t="s">
        <v>905</v>
      </c>
      <c r="O310">
        <v>-1</v>
      </c>
      <c r="P310" t="s">
        <v>249</v>
      </c>
      <c r="Q310">
        <v>-1</v>
      </c>
      <c r="R310">
        <v>-1</v>
      </c>
      <c r="S310" t="s">
        <v>241</v>
      </c>
      <c r="T310">
        <v>-1</v>
      </c>
    </row>
    <row r="311" spans="1:20" ht="17" customHeight="1" x14ac:dyDescent="0.2">
      <c r="A311">
        <v>309</v>
      </c>
      <c r="B311" t="s">
        <v>243</v>
      </c>
      <c r="C311" s="16" t="str">
        <v>Data Scientist</v>
      </c>
      <c r="D311" t="s">
        <v>1201</v>
      </c>
      <c r="E311" s="16" cm="1">
        <f t="array" ref="E311:F311">_xlfn.TEXTSPLIT(SUBSTITUTE(SUBSTITUTE(SUBSTITUTE(SUBSTITUTE(D311, "(Glassdoor est.)", ""), "(Employer est.)", ""), "$", ""), "K", "000"), "-") * 1</f>
        <v>145000</v>
      </c>
      <c r="F311" s="16">
        <v>225000</v>
      </c>
      <c r="G311" t="s">
        <v>1213</v>
      </c>
      <c r="H311">
        <v>3.4</v>
      </c>
      <c r="I311" s="11" t="s">
        <v>1214</v>
      </c>
      <c r="J311" s="17" t="str">
        <f t="shared" si="4"/>
        <v>ASRC Federal Holding Company</v>
      </c>
      <c r="K311" t="s">
        <v>632</v>
      </c>
      <c r="L311" s="16" t="str">
        <f>IF(ISNUMBER(FIND(",", K311)), RIGHT(K311, 2), VLOOKUP(K311,lookup!$A$2:$B$7,2,FALSE))</f>
        <v>VA</v>
      </c>
      <c r="M311" t="s">
        <v>1215</v>
      </c>
      <c r="N311" t="s">
        <v>248</v>
      </c>
      <c r="O311">
        <v>2003</v>
      </c>
      <c r="P311" t="s">
        <v>270</v>
      </c>
      <c r="Q311" t="s">
        <v>392</v>
      </c>
      <c r="R311" t="s">
        <v>392</v>
      </c>
      <c r="S311" t="s">
        <v>318</v>
      </c>
      <c r="T311">
        <v>-1</v>
      </c>
    </row>
    <row r="312" spans="1:20" ht="17" customHeight="1" x14ac:dyDescent="0.2">
      <c r="A312">
        <v>310</v>
      </c>
      <c r="B312" t="s">
        <v>243</v>
      </c>
      <c r="C312" s="16" t="str">
        <v>Data Scientist</v>
      </c>
      <c r="D312" t="s">
        <v>1201</v>
      </c>
      <c r="E312" s="16" cm="1">
        <f t="array" ref="E312:F312">_xlfn.TEXTSPLIT(SUBSTITUTE(SUBSTITUTE(SUBSTITUTE(SUBSTITUTE(D312, "(Glassdoor est.)", ""), "(Employer est.)", ""), "$", ""), "K", "000"), "-") * 1</f>
        <v>145000</v>
      </c>
      <c r="F312" s="16">
        <v>225000</v>
      </c>
      <c r="G312" s="11" t="s">
        <v>1216</v>
      </c>
      <c r="H312">
        <v>4.4000000000000004</v>
      </c>
      <c r="I312" s="11" t="s">
        <v>1217</v>
      </c>
      <c r="J312" s="17" t="str">
        <f t="shared" si="4"/>
        <v>Adwait Algorithm</v>
      </c>
      <c r="K312" t="s">
        <v>236</v>
      </c>
      <c r="L312" s="16" t="str">
        <f>IF(ISNUMBER(FIND(",", K312)), RIGHT(K312, 2), VLOOKUP(K312,lookup!$A$2:$B$7,2,FALSE))</f>
        <v>NY</v>
      </c>
      <c r="M312" t="s">
        <v>1065</v>
      </c>
      <c r="N312" t="s">
        <v>269</v>
      </c>
      <c r="O312">
        <v>2015</v>
      </c>
      <c r="P312" t="s">
        <v>270</v>
      </c>
      <c r="Q312" t="s">
        <v>309</v>
      </c>
      <c r="R312" t="s">
        <v>277</v>
      </c>
      <c r="S312" t="s">
        <v>241</v>
      </c>
      <c r="T312">
        <v>-1</v>
      </c>
    </row>
    <row r="313" spans="1:20" ht="17" customHeight="1" x14ac:dyDescent="0.2">
      <c r="A313">
        <v>311</v>
      </c>
      <c r="B313" t="s">
        <v>921</v>
      </c>
      <c r="C313" s="16" t="str">
        <v>Data Analyst</v>
      </c>
      <c r="D313" t="s">
        <v>1201</v>
      </c>
      <c r="E313" s="16" cm="1">
        <f t="array" ref="E313:F313">_xlfn.TEXTSPLIT(SUBSTITUTE(SUBSTITUTE(SUBSTITUTE(SUBSTITUTE(D313, "(Glassdoor est.)", ""), "(Employer est.)", ""), "$", ""), "K", "000"), "-") * 1</f>
        <v>145000</v>
      </c>
      <c r="F313" s="16">
        <v>225000</v>
      </c>
      <c r="G313" s="11" t="s">
        <v>922</v>
      </c>
      <c r="H313">
        <v>3.8</v>
      </c>
      <c r="I313" s="11" t="s">
        <v>923</v>
      </c>
      <c r="J313" s="17" t="str">
        <f t="shared" si="4"/>
        <v>Cook Children's Health Care System</v>
      </c>
      <c r="K313" t="s">
        <v>924</v>
      </c>
      <c r="L313" s="16" t="str">
        <f>IF(ISNUMBER(FIND(",", K313)), RIGHT(K313, 2), VLOOKUP(K313,lookup!$A$2:$B$7,2,FALSE))</f>
        <v>TX</v>
      </c>
      <c r="M313" t="s">
        <v>924</v>
      </c>
      <c r="N313" t="s">
        <v>248</v>
      </c>
      <c r="O313">
        <v>1918</v>
      </c>
      <c r="P313" t="s">
        <v>238</v>
      </c>
      <c r="Q313" t="s">
        <v>356</v>
      </c>
      <c r="R313" t="s">
        <v>357</v>
      </c>
      <c r="S313" t="s">
        <v>258</v>
      </c>
      <c r="T313" t="s">
        <v>925</v>
      </c>
    </row>
    <row r="314" spans="1:20" ht="17" customHeight="1" x14ac:dyDescent="0.2">
      <c r="A314">
        <v>312</v>
      </c>
      <c r="B314" t="s">
        <v>926</v>
      </c>
      <c r="C314" s="16" t="str">
        <v>Other</v>
      </c>
      <c r="D314" t="s">
        <v>1201</v>
      </c>
      <c r="E314" s="16" cm="1">
        <f t="array" ref="E314:F314">_xlfn.TEXTSPLIT(SUBSTITUTE(SUBSTITUTE(SUBSTITUTE(SUBSTITUTE(D314, "(Glassdoor est.)", ""), "(Employer est.)", ""), "$", ""), "K", "000"), "-") * 1</f>
        <v>145000</v>
      </c>
      <c r="F314" s="16">
        <v>225000</v>
      </c>
      <c r="G314" s="11" t="s">
        <v>927</v>
      </c>
      <c r="H314">
        <v>3.8</v>
      </c>
      <c r="I314" s="11" t="s">
        <v>928</v>
      </c>
      <c r="J314" s="17" t="str">
        <f t="shared" si="4"/>
        <v>Rubius Therapeutics</v>
      </c>
      <c r="K314" t="s">
        <v>929</v>
      </c>
      <c r="L314" s="16" t="str">
        <f>IF(ISNUMBER(FIND(",", K314)), RIGHT(K314, 2), VLOOKUP(K314,lookup!$A$2:$B$7,2,FALSE))</f>
        <v>RI</v>
      </c>
      <c r="M314" t="s">
        <v>281</v>
      </c>
      <c r="N314" t="s">
        <v>324</v>
      </c>
      <c r="O314">
        <v>2013</v>
      </c>
      <c r="P314" t="s">
        <v>249</v>
      </c>
      <c r="Q314" t="s">
        <v>284</v>
      </c>
      <c r="R314" t="s">
        <v>284</v>
      </c>
      <c r="S314" t="s">
        <v>258</v>
      </c>
      <c r="T314">
        <v>-1</v>
      </c>
    </row>
    <row r="315" spans="1:20" ht="17" customHeight="1" x14ac:dyDescent="0.2">
      <c r="A315">
        <v>313</v>
      </c>
      <c r="B315" t="s">
        <v>243</v>
      </c>
      <c r="C315" s="16" t="str">
        <v>Data Scientist</v>
      </c>
      <c r="D315" t="s">
        <v>1201</v>
      </c>
      <c r="E315" s="16" cm="1">
        <f t="array" ref="E315:F315">_xlfn.TEXTSPLIT(SUBSTITUTE(SUBSTITUTE(SUBSTITUTE(SUBSTITUTE(D315, "(Glassdoor est.)", ""), "(Employer est.)", ""), "$", ""), "K", "000"), "-") * 1</f>
        <v>145000</v>
      </c>
      <c r="F315" s="16">
        <v>225000</v>
      </c>
      <c r="G315" s="11" t="s">
        <v>1218</v>
      </c>
      <c r="H315">
        <v>3.5</v>
      </c>
      <c r="I315" s="11" t="s">
        <v>1219</v>
      </c>
      <c r="J315" s="17" t="str">
        <f t="shared" si="4"/>
        <v>Cambridge FX</v>
      </c>
      <c r="K315" t="s">
        <v>380</v>
      </c>
      <c r="L315" s="16" t="str">
        <f>IF(ISNUMBER(FIND(",", K315)), RIGHT(K315, 2), VLOOKUP(K315,lookup!$A$2:$B$7,2,FALSE))</f>
        <v>GA</v>
      </c>
      <c r="M315" t="s">
        <v>1144</v>
      </c>
      <c r="N315" t="s">
        <v>324</v>
      </c>
      <c r="O315">
        <v>1992</v>
      </c>
      <c r="P315" t="s">
        <v>249</v>
      </c>
      <c r="Q315" t="s">
        <v>1220</v>
      </c>
      <c r="R315" t="s">
        <v>387</v>
      </c>
      <c r="S315" t="s">
        <v>258</v>
      </c>
      <c r="T315">
        <v>-1</v>
      </c>
    </row>
    <row r="316" spans="1:20" ht="17" customHeight="1" x14ac:dyDescent="0.2">
      <c r="A316">
        <v>314</v>
      </c>
      <c r="B316" t="s">
        <v>457</v>
      </c>
      <c r="C316" s="16" t="str">
        <v>Data Scientist</v>
      </c>
      <c r="D316" t="s">
        <v>1201</v>
      </c>
      <c r="E316" s="16" cm="1">
        <f t="array" ref="E316:F316">_xlfn.TEXTSPLIT(SUBSTITUTE(SUBSTITUTE(SUBSTITUTE(SUBSTITUTE(D316, "(Glassdoor est.)", ""), "(Employer est.)", ""), "$", ""), "K", "000"), "-") * 1</f>
        <v>145000</v>
      </c>
      <c r="F316" s="16">
        <v>225000</v>
      </c>
      <c r="G316" s="11" t="s">
        <v>1221</v>
      </c>
      <c r="H316">
        <v>3.8</v>
      </c>
      <c r="I316" s="11" t="s">
        <v>1222</v>
      </c>
      <c r="J316" s="17" t="str">
        <f t="shared" si="4"/>
        <v>Metromile</v>
      </c>
      <c r="K316" t="s">
        <v>360</v>
      </c>
      <c r="L316" s="16" t="str">
        <f>IF(ISNUMBER(FIND(",", K316)), RIGHT(K316, 2), VLOOKUP(K316,lookup!$A$2:$B$7,2,FALSE))</f>
        <v>CA</v>
      </c>
      <c r="M316" t="s">
        <v>360</v>
      </c>
      <c r="N316" t="s">
        <v>324</v>
      </c>
      <c r="O316">
        <v>2011</v>
      </c>
      <c r="P316" t="s">
        <v>270</v>
      </c>
      <c r="Q316" t="s">
        <v>239</v>
      </c>
      <c r="R316" t="s">
        <v>240</v>
      </c>
      <c r="S316" t="s">
        <v>241</v>
      </c>
      <c r="T316">
        <v>-1</v>
      </c>
    </row>
    <row r="317" spans="1:20" ht="17" customHeight="1" x14ac:dyDescent="0.2">
      <c r="A317">
        <v>315</v>
      </c>
      <c r="B317" t="s">
        <v>243</v>
      </c>
      <c r="C317" s="16" t="str">
        <v>Data Scientist</v>
      </c>
      <c r="D317" t="s">
        <v>1201</v>
      </c>
      <c r="E317" s="16" cm="1">
        <f t="array" ref="E317:F317">_xlfn.TEXTSPLIT(SUBSTITUTE(SUBSTITUTE(SUBSTITUTE(SUBSTITUTE(D317, "(Glassdoor est.)", ""), "(Employer est.)", ""), "$", ""), "K", "000"), "-") * 1</f>
        <v>145000</v>
      </c>
      <c r="F317" s="16">
        <v>225000</v>
      </c>
      <c r="G317" s="11" t="s">
        <v>1223</v>
      </c>
      <c r="H317">
        <v>3.9</v>
      </c>
      <c r="I317" s="11" t="s">
        <v>1224</v>
      </c>
      <c r="J317" s="17" t="str">
        <f t="shared" si="4"/>
        <v>Criteo</v>
      </c>
      <c r="K317" t="s">
        <v>1225</v>
      </c>
      <c r="L317" s="16" t="str">
        <f>IF(ISNUMBER(FIND(",", K317)), RIGHT(K317, 2), VLOOKUP(K317,lookup!$A$2:$B$7,2,FALSE))</f>
        <v>MI</v>
      </c>
      <c r="M317" t="s">
        <v>1051</v>
      </c>
      <c r="N317" t="s">
        <v>237</v>
      </c>
      <c r="O317">
        <v>2005</v>
      </c>
      <c r="P317" t="s">
        <v>249</v>
      </c>
      <c r="Q317" t="s">
        <v>340</v>
      </c>
      <c r="R317" t="s">
        <v>277</v>
      </c>
      <c r="S317" t="s">
        <v>296</v>
      </c>
      <c r="T317" t="s">
        <v>1226</v>
      </c>
    </row>
    <row r="318" spans="1:20" ht="17" customHeight="1" x14ac:dyDescent="0.2">
      <c r="A318">
        <v>316</v>
      </c>
      <c r="B318" t="s">
        <v>243</v>
      </c>
      <c r="C318" s="16" t="str">
        <v>Data Scientist</v>
      </c>
      <c r="D318" t="s">
        <v>1201</v>
      </c>
      <c r="E318" s="16" cm="1">
        <f t="array" ref="E318:F318">_xlfn.TEXTSPLIT(SUBSTITUTE(SUBSTITUTE(SUBSTITUTE(SUBSTITUTE(D318, "(Glassdoor est.)", ""), "(Employer est.)", ""), "$", ""), "K", "000"), "-") * 1</f>
        <v>145000</v>
      </c>
      <c r="F318" s="16">
        <v>225000</v>
      </c>
      <c r="G318" s="11" t="s">
        <v>1227</v>
      </c>
      <c r="H318">
        <v>3.4</v>
      </c>
      <c r="I318" s="11" t="s">
        <v>1228</v>
      </c>
      <c r="J318" s="17" t="str">
        <f t="shared" si="4"/>
        <v>Advance Sourcing Concepts</v>
      </c>
      <c r="K318" t="s">
        <v>1131</v>
      </c>
      <c r="L318" s="16" t="str">
        <f>IF(ISNUMBER(FIND(",", K318)), RIGHT(K318, 2), VLOOKUP(K318,lookup!$A$2:$B$7,2,FALSE))</f>
        <v>PA</v>
      </c>
      <c r="M318" t="s">
        <v>1131</v>
      </c>
      <c r="N318" t="s">
        <v>269</v>
      </c>
      <c r="O318">
        <v>-1</v>
      </c>
      <c r="P318" t="s">
        <v>270</v>
      </c>
      <c r="Q318">
        <v>-1</v>
      </c>
      <c r="R318">
        <v>-1</v>
      </c>
      <c r="S318" t="s">
        <v>429</v>
      </c>
      <c r="T318">
        <v>-1</v>
      </c>
    </row>
    <row r="319" spans="1:20" ht="17" customHeight="1" x14ac:dyDescent="0.2">
      <c r="A319">
        <v>317</v>
      </c>
      <c r="B319" t="s">
        <v>243</v>
      </c>
      <c r="C319" s="16" t="str">
        <v>Data Scientist</v>
      </c>
      <c r="D319" t="s">
        <v>1201</v>
      </c>
      <c r="E319" s="16" cm="1">
        <f t="array" ref="E319:F319">_xlfn.TEXTSPLIT(SUBSTITUTE(SUBSTITUTE(SUBSTITUTE(SUBSTITUTE(D319, "(Glassdoor est.)", ""), "(Employer est.)", ""), "$", ""), "K", "000"), "-") * 1</f>
        <v>145000</v>
      </c>
      <c r="F319" s="16">
        <v>225000</v>
      </c>
      <c r="G319" s="11" t="s">
        <v>1229</v>
      </c>
      <c r="H319">
        <v>3.8</v>
      </c>
      <c r="I319" s="11" t="s">
        <v>1230</v>
      </c>
      <c r="J319" s="17" t="str">
        <f t="shared" si="4"/>
        <v>Enterprise Solutions Inc</v>
      </c>
      <c r="K319" t="s">
        <v>236</v>
      </c>
      <c r="L319" s="16" t="str">
        <f>IF(ISNUMBER(FIND(",", K319)), RIGHT(K319, 2), VLOOKUP(K319,lookup!$A$2:$B$7,2,FALSE))</f>
        <v>NY</v>
      </c>
      <c r="M319" t="s">
        <v>1231</v>
      </c>
      <c r="N319" t="s">
        <v>269</v>
      </c>
      <c r="O319">
        <v>2000</v>
      </c>
      <c r="P319" t="s">
        <v>270</v>
      </c>
      <c r="Q319" t="s">
        <v>503</v>
      </c>
      <c r="R319" t="s">
        <v>251</v>
      </c>
      <c r="S319" t="s">
        <v>381</v>
      </c>
      <c r="T319">
        <v>-1</v>
      </c>
    </row>
    <row r="320" spans="1:20" ht="17" customHeight="1" x14ac:dyDescent="0.2">
      <c r="A320">
        <v>318</v>
      </c>
      <c r="B320" t="s">
        <v>930</v>
      </c>
      <c r="C320" s="16" t="str">
        <v>Data Analyst</v>
      </c>
      <c r="D320" t="s">
        <v>1201</v>
      </c>
      <c r="E320" s="16" cm="1">
        <f t="array" ref="E320:F320">_xlfn.TEXTSPLIT(SUBSTITUTE(SUBSTITUTE(SUBSTITUTE(SUBSTITUTE(D320, "(Glassdoor est.)", ""), "(Employer est.)", ""), "$", ""), "K", "000"), "-") * 1</f>
        <v>145000</v>
      </c>
      <c r="F320" s="16">
        <v>225000</v>
      </c>
      <c r="G320" s="11" t="s">
        <v>931</v>
      </c>
      <c r="H320">
        <v>4.5999999999999996</v>
      </c>
      <c r="I320" s="11" t="s">
        <v>932</v>
      </c>
      <c r="J320" s="17" t="str">
        <f t="shared" si="4"/>
        <v>GreatAmerica Financial Services</v>
      </c>
      <c r="K320" t="s">
        <v>933</v>
      </c>
      <c r="L320" s="16" t="str">
        <f>IF(ISNUMBER(FIND(",", K320)), RIGHT(K320, 2), VLOOKUP(K320,lookup!$A$2:$B$7,2,FALSE))</f>
        <v>IA</v>
      </c>
      <c r="M320" t="s">
        <v>933</v>
      </c>
      <c r="N320" t="s">
        <v>263</v>
      </c>
      <c r="O320">
        <v>1992</v>
      </c>
      <c r="P320" t="s">
        <v>270</v>
      </c>
      <c r="Q320" t="s">
        <v>737</v>
      </c>
      <c r="R320" t="s">
        <v>387</v>
      </c>
      <c r="S320" t="s">
        <v>258</v>
      </c>
      <c r="T320">
        <v>-1</v>
      </c>
    </row>
    <row r="321" spans="1:20" ht="17" customHeight="1" x14ac:dyDescent="0.2">
      <c r="A321">
        <v>319</v>
      </c>
      <c r="B321" t="s">
        <v>243</v>
      </c>
      <c r="C321" s="16" t="str">
        <v>Data Scientist</v>
      </c>
      <c r="D321" t="s">
        <v>1201</v>
      </c>
      <c r="E321" s="16" cm="1">
        <f t="array" ref="E321:F321">_xlfn.TEXTSPLIT(SUBSTITUTE(SUBSTITUTE(SUBSTITUTE(SUBSTITUTE(D321, "(Glassdoor est.)", ""), "(Employer est.)", ""), "$", ""), "K", "000"), "-") * 1</f>
        <v>145000</v>
      </c>
      <c r="F321" s="16">
        <v>225000</v>
      </c>
      <c r="G321" s="11" t="s">
        <v>1232</v>
      </c>
      <c r="H321">
        <v>-1</v>
      </c>
      <c r="I321" t="s">
        <v>1233</v>
      </c>
      <c r="J321" s="17" t="str">
        <f t="shared" si="4"/>
        <v>Microagi</v>
      </c>
      <c r="K321" t="s">
        <v>236</v>
      </c>
      <c r="L321" s="16" t="str">
        <f>IF(ISNUMBER(FIND(",", K321)), RIGHT(K321, 2), VLOOKUP(K321,lookup!$A$2:$B$7,2,FALSE))</f>
        <v>NY</v>
      </c>
      <c r="M321" t="s">
        <v>329</v>
      </c>
      <c r="N321" t="s">
        <v>334</v>
      </c>
      <c r="O321">
        <v>-1</v>
      </c>
      <c r="P321" t="s">
        <v>270</v>
      </c>
      <c r="Q321" t="s">
        <v>257</v>
      </c>
      <c r="R321" t="s">
        <v>251</v>
      </c>
      <c r="S321" t="s">
        <v>429</v>
      </c>
      <c r="T321">
        <v>-1</v>
      </c>
    </row>
    <row r="322" spans="1:20" ht="17" customHeight="1" x14ac:dyDescent="0.2">
      <c r="A322">
        <v>320</v>
      </c>
      <c r="B322" t="s">
        <v>243</v>
      </c>
      <c r="C322" s="16" t="str">
        <v>Data Scientist</v>
      </c>
      <c r="D322" t="s">
        <v>1201</v>
      </c>
      <c r="E322" s="16" cm="1">
        <f t="array" ref="E322:F322">_xlfn.TEXTSPLIT(SUBSTITUTE(SUBSTITUTE(SUBSTITUTE(SUBSTITUTE(D322, "(Glassdoor est.)", ""), "(Employer est.)", ""), "$", ""), "K", "000"), "-") * 1</f>
        <v>145000</v>
      </c>
      <c r="F322" s="16">
        <v>225000</v>
      </c>
      <c r="G322" s="11" t="s">
        <v>1234</v>
      </c>
      <c r="H322">
        <v>4.5999999999999996</v>
      </c>
      <c r="I322" s="11" t="s">
        <v>1235</v>
      </c>
      <c r="J322" s="17" t="str">
        <f t="shared" si="4"/>
        <v>Conch Technologies, Inc</v>
      </c>
      <c r="K322" t="s">
        <v>1236</v>
      </c>
      <c r="L322" s="16" t="str">
        <f>IF(ISNUMBER(FIND(",", K322)), RIGHT(K322, 2), VLOOKUP(K322,lookup!$A$2:$B$7,2,FALSE))</f>
        <v>CA</v>
      </c>
      <c r="M322" t="s">
        <v>343</v>
      </c>
      <c r="N322" t="s">
        <v>269</v>
      </c>
      <c r="O322">
        <v>-1</v>
      </c>
      <c r="P322" t="s">
        <v>270</v>
      </c>
      <c r="Q322" t="s">
        <v>257</v>
      </c>
      <c r="R322" t="s">
        <v>251</v>
      </c>
      <c r="S322" t="s">
        <v>620</v>
      </c>
      <c r="T322">
        <v>-1</v>
      </c>
    </row>
    <row r="323" spans="1:20" ht="17" customHeight="1" x14ac:dyDescent="0.2">
      <c r="A323">
        <v>321</v>
      </c>
      <c r="B323" t="s">
        <v>1237</v>
      </c>
      <c r="C323" s="16" t="str">
        <v>Other</v>
      </c>
      <c r="D323" t="s">
        <v>1201</v>
      </c>
      <c r="E323" s="16" cm="1">
        <f t="array" ref="E323:F323">_xlfn.TEXTSPLIT(SUBSTITUTE(SUBSTITUTE(SUBSTITUTE(SUBSTITUTE(D323, "(Glassdoor est.)", ""), "(Employer est.)", ""), "$", ""), "K", "000"), "-") * 1</f>
        <v>145000</v>
      </c>
      <c r="F323" s="16">
        <v>225000</v>
      </c>
      <c r="G323" s="11" t="s">
        <v>1238</v>
      </c>
      <c r="H323">
        <v>3.9</v>
      </c>
      <c r="I323" s="11" t="s">
        <v>1239</v>
      </c>
      <c r="J323" s="17" t="str">
        <f t="shared" ref="J323:J386" si="5">LEFT(I323,LEN(I323)-4)</f>
        <v>GSK</v>
      </c>
      <c r="K323" t="s">
        <v>1192</v>
      </c>
      <c r="L323" s="16" t="str">
        <f>IF(ISNUMBER(FIND(",", K323)), RIGHT(K323, 2), VLOOKUP(K323,lookup!$A$2:$B$7,2,FALSE))</f>
        <v>VA</v>
      </c>
      <c r="M323" t="s">
        <v>1240</v>
      </c>
      <c r="N323" t="s">
        <v>283</v>
      </c>
      <c r="O323">
        <v>1830</v>
      </c>
      <c r="P323" t="s">
        <v>249</v>
      </c>
      <c r="Q323" t="s">
        <v>284</v>
      </c>
      <c r="R323" t="s">
        <v>284</v>
      </c>
      <c r="S323" t="s">
        <v>285</v>
      </c>
      <c r="T323" t="s">
        <v>1241</v>
      </c>
    </row>
    <row r="324" spans="1:20" ht="17" customHeight="1" x14ac:dyDescent="0.2">
      <c r="A324">
        <v>322</v>
      </c>
      <c r="B324" t="s">
        <v>243</v>
      </c>
      <c r="C324" s="16" t="str">
        <v>Data Scientist</v>
      </c>
      <c r="D324" t="s">
        <v>1201</v>
      </c>
      <c r="E324" s="16" cm="1">
        <f t="array" ref="E324:F324">_xlfn.TEXTSPLIT(SUBSTITUTE(SUBSTITUTE(SUBSTITUTE(SUBSTITUTE(D324, "(Glassdoor est.)", ""), "(Employer est.)", ""), "$", ""), "K", "000"), "-") * 1</f>
        <v>145000</v>
      </c>
      <c r="F324" s="16">
        <v>225000</v>
      </c>
      <c r="G324" s="11" t="s">
        <v>1242</v>
      </c>
      <c r="H324">
        <v>-1</v>
      </c>
      <c r="I324" t="s">
        <v>1243</v>
      </c>
      <c r="J324" s="17" t="str">
        <f t="shared" si="5"/>
        <v>Rainmaker Resources,</v>
      </c>
      <c r="K324" t="s">
        <v>864</v>
      </c>
      <c r="L324" s="16" t="str">
        <f>IF(ISNUMBER(FIND(",", K324)), RIGHT(K324, 2), VLOOKUP(K324,lookup!$A$2:$B$7,2,FALSE))</f>
        <v>OH</v>
      </c>
      <c r="M324" t="s">
        <v>864</v>
      </c>
      <c r="N324" t="s">
        <v>334</v>
      </c>
      <c r="O324">
        <v>-1</v>
      </c>
      <c r="P324" t="s">
        <v>270</v>
      </c>
      <c r="Q324">
        <v>-1</v>
      </c>
      <c r="R324">
        <v>-1</v>
      </c>
      <c r="S324" t="s">
        <v>241</v>
      </c>
      <c r="T324">
        <v>-1</v>
      </c>
    </row>
    <row r="325" spans="1:20" ht="17" customHeight="1" x14ac:dyDescent="0.2">
      <c r="A325">
        <v>323</v>
      </c>
      <c r="B325" t="s">
        <v>243</v>
      </c>
      <c r="C325" s="16" t="str">
        <v>Data Scientist</v>
      </c>
      <c r="D325" t="s">
        <v>1244</v>
      </c>
      <c r="E325" s="16" cm="1">
        <f t="array" ref="E325:F325">_xlfn.TEXTSPLIT(SUBSTITUTE(SUBSTITUTE(SUBSTITUTE(SUBSTITUTE(D325, "(Glassdoor est.)", ""), "(Employer est.)", ""), "$", ""), "K", "000"), "-") * 1</f>
        <v>79000</v>
      </c>
      <c r="F325" s="16">
        <v>147000</v>
      </c>
      <c r="G325" s="11" t="s">
        <v>462</v>
      </c>
      <c r="H325">
        <v>3.7</v>
      </c>
      <c r="I325" s="11" t="s">
        <v>463</v>
      </c>
      <c r="J325" s="17" t="str">
        <f t="shared" si="5"/>
        <v>GovTech</v>
      </c>
      <c r="K325" t="s">
        <v>360</v>
      </c>
      <c r="L325" s="16" t="str">
        <f>IF(ISNUMBER(FIND(",", K325)), RIGHT(K325, 2), VLOOKUP(K325,lookup!$A$2:$B$7,2,FALSE))</f>
        <v>CA</v>
      </c>
      <c r="M325" t="s">
        <v>464</v>
      </c>
      <c r="N325" t="s">
        <v>237</v>
      </c>
      <c r="O325">
        <v>2016</v>
      </c>
      <c r="P325" t="s">
        <v>315</v>
      </c>
      <c r="Q325" t="s">
        <v>335</v>
      </c>
      <c r="R325" t="s">
        <v>315</v>
      </c>
      <c r="S325" t="s">
        <v>241</v>
      </c>
      <c r="T325">
        <v>-1</v>
      </c>
    </row>
    <row r="326" spans="1:20" ht="17" customHeight="1" x14ac:dyDescent="0.2">
      <c r="A326">
        <v>324</v>
      </c>
      <c r="B326" t="s">
        <v>243</v>
      </c>
      <c r="C326" s="16" t="str">
        <v>Data Scientist</v>
      </c>
      <c r="D326" t="s">
        <v>1244</v>
      </c>
      <c r="E326" s="16" cm="1">
        <f t="array" ref="E326:F326">_xlfn.TEXTSPLIT(SUBSTITUTE(SUBSTITUTE(SUBSTITUTE(SUBSTITUTE(D326, "(Glassdoor est.)", ""), "(Employer est.)", ""), "$", ""), "K", "000"), "-") * 1</f>
        <v>79000</v>
      </c>
      <c r="F326" s="16">
        <v>147000</v>
      </c>
      <c r="G326" s="11" t="s">
        <v>460</v>
      </c>
      <c r="H326">
        <v>3.3</v>
      </c>
      <c r="I326" s="11" t="s">
        <v>461</v>
      </c>
      <c r="J326" s="17" t="str">
        <f t="shared" si="5"/>
        <v>Intellectual Ventures</v>
      </c>
      <c r="K326" t="s">
        <v>417</v>
      </c>
      <c r="L326" s="16" t="str">
        <f>IF(ISNUMBER(FIND(",", K326)), RIGHT(K326, 2), VLOOKUP(K326,lookup!$A$2:$B$7,2,FALSE))</f>
        <v>WA</v>
      </c>
      <c r="M326" t="s">
        <v>417</v>
      </c>
      <c r="N326" t="s">
        <v>263</v>
      </c>
      <c r="O326">
        <v>2000</v>
      </c>
      <c r="P326" t="s">
        <v>270</v>
      </c>
      <c r="Q326" t="s">
        <v>386</v>
      </c>
      <c r="R326" t="s">
        <v>387</v>
      </c>
      <c r="S326" t="s">
        <v>241</v>
      </c>
      <c r="T326">
        <v>-1</v>
      </c>
    </row>
    <row r="327" spans="1:20" ht="17" customHeight="1" x14ac:dyDescent="0.2">
      <c r="A327">
        <v>325</v>
      </c>
      <c r="B327" t="s">
        <v>406</v>
      </c>
      <c r="C327" s="16" t="str">
        <v>Data Engineer</v>
      </c>
      <c r="D327" t="s">
        <v>1244</v>
      </c>
      <c r="E327" s="16" cm="1">
        <f t="array" ref="E327:F327">_xlfn.TEXTSPLIT(SUBSTITUTE(SUBSTITUTE(SUBSTITUTE(SUBSTITUTE(D327, "(Glassdoor est.)", ""), "(Employer est.)", ""), "$", ""), "K", "000"), "-") * 1</f>
        <v>79000</v>
      </c>
      <c r="F327" s="16">
        <v>147000</v>
      </c>
      <c r="G327" s="11" t="s">
        <v>942</v>
      </c>
      <c r="H327">
        <v>4.4000000000000004</v>
      </c>
      <c r="I327" s="11" t="s">
        <v>943</v>
      </c>
      <c r="J327" s="17" t="str">
        <f t="shared" si="5"/>
        <v>Rocket Lawyer</v>
      </c>
      <c r="K327" t="s">
        <v>360</v>
      </c>
      <c r="L327" s="16" t="str">
        <f>IF(ISNUMBER(FIND(",", K327)), RIGHT(K327, 2), VLOOKUP(K327,lookup!$A$2:$B$7,2,FALSE))</f>
        <v>CA</v>
      </c>
      <c r="M327" t="s">
        <v>360</v>
      </c>
      <c r="N327" t="s">
        <v>269</v>
      </c>
      <c r="O327">
        <v>2008</v>
      </c>
      <c r="P327" t="s">
        <v>270</v>
      </c>
      <c r="Q327" t="s">
        <v>276</v>
      </c>
      <c r="R327" t="s">
        <v>277</v>
      </c>
      <c r="S327" t="s">
        <v>411</v>
      </c>
      <c r="T327">
        <v>-1</v>
      </c>
    </row>
    <row r="328" spans="1:20" ht="17" customHeight="1" x14ac:dyDescent="0.2">
      <c r="A328">
        <v>326</v>
      </c>
      <c r="B328" t="s">
        <v>243</v>
      </c>
      <c r="C328" s="16" t="str">
        <v>Data Scientist</v>
      </c>
      <c r="D328" t="s">
        <v>1244</v>
      </c>
      <c r="E328" s="16" cm="1">
        <f t="array" ref="E328:F328">_xlfn.TEXTSPLIT(SUBSTITUTE(SUBSTITUTE(SUBSTITUTE(SUBSTITUTE(D328, "(Glassdoor est.)", ""), "(Employer est.)", ""), "$", ""), "K", "000"), "-") * 1</f>
        <v>79000</v>
      </c>
      <c r="F328" s="16">
        <v>147000</v>
      </c>
      <c r="G328" s="11" t="s">
        <v>1245</v>
      </c>
      <c r="H328">
        <v>3.7</v>
      </c>
      <c r="I328" s="11" t="s">
        <v>1246</v>
      </c>
      <c r="J328" s="17" t="str">
        <f t="shared" si="5"/>
        <v>22nd Century Technologies</v>
      </c>
      <c r="K328" t="s">
        <v>1061</v>
      </c>
      <c r="L328" s="16" t="str">
        <f>IF(ISNUMBER(FIND(",", K328)), RIGHT(K328, 2), VLOOKUP(K328,lookup!$A$2:$B$7,2,FALSE))</f>
        <v>CA</v>
      </c>
      <c r="M328" t="s">
        <v>1247</v>
      </c>
      <c r="N328" t="s">
        <v>237</v>
      </c>
      <c r="O328">
        <v>1997</v>
      </c>
      <c r="P328" t="s">
        <v>270</v>
      </c>
      <c r="Q328" t="s">
        <v>309</v>
      </c>
      <c r="R328" t="s">
        <v>277</v>
      </c>
      <c r="S328" t="s">
        <v>381</v>
      </c>
      <c r="T328">
        <v>-1</v>
      </c>
    </row>
    <row r="329" spans="1:20" ht="17" customHeight="1" x14ac:dyDescent="0.2">
      <c r="A329">
        <v>327</v>
      </c>
      <c r="B329" t="s">
        <v>243</v>
      </c>
      <c r="C329" s="16" t="str">
        <v>Data Scientist</v>
      </c>
      <c r="D329" t="s">
        <v>1244</v>
      </c>
      <c r="E329" s="16" cm="1">
        <f t="array" ref="E329:F329">_xlfn.TEXTSPLIT(SUBSTITUTE(SUBSTITUTE(SUBSTITUTE(SUBSTITUTE(D329, "(Glassdoor est.)", ""), "(Employer est.)", ""), "$", ""), "K", "000"), "-") * 1</f>
        <v>79000</v>
      </c>
      <c r="F329" s="16">
        <v>147000</v>
      </c>
      <c r="G329" s="11" t="s">
        <v>1248</v>
      </c>
      <c r="H329">
        <v>3.3</v>
      </c>
      <c r="I329" s="11" t="s">
        <v>1249</v>
      </c>
      <c r="J329" s="17" t="str">
        <f t="shared" si="5"/>
        <v>Huxley</v>
      </c>
      <c r="K329" t="s">
        <v>360</v>
      </c>
      <c r="L329" s="16" t="str">
        <f>IF(ISNUMBER(FIND(",", K329)), RIGHT(K329, 2), VLOOKUP(K329,lookup!$A$2:$B$7,2,FALSE))</f>
        <v>CA</v>
      </c>
      <c r="M329" t="s">
        <v>1250</v>
      </c>
      <c r="N329" t="s">
        <v>324</v>
      </c>
      <c r="O329">
        <v>1995</v>
      </c>
      <c r="P329" t="s">
        <v>270</v>
      </c>
      <c r="Q329" t="s">
        <v>503</v>
      </c>
      <c r="R329" t="s">
        <v>251</v>
      </c>
      <c r="S329" t="s">
        <v>381</v>
      </c>
      <c r="T329">
        <v>-1</v>
      </c>
    </row>
    <row r="330" spans="1:20" ht="17" customHeight="1" x14ac:dyDescent="0.2">
      <c r="A330">
        <v>328</v>
      </c>
      <c r="B330" t="s">
        <v>243</v>
      </c>
      <c r="C330" s="16" t="str">
        <v>Data Scientist</v>
      </c>
      <c r="D330" t="s">
        <v>1244</v>
      </c>
      <c r="E330" s="16" cm="1">
        <f t="array" ref="E330:F330">_xlfn.TEXTSPLIT(SUBSTITUTE(SUBSTITUTE(SUBSTITUTE(SUBSTITUTE(D330, "(Glassdoor est.)", ""), "(Employer est.)", ""), "$", ""), "K", "000"), "-") * 1</f>
        <v>79000</v>
      </c>
      <c r="F330" s="16">
        <v>147000</v>
      </c>
      <c r="G330" s="11" t="s">
        <v>1251</v>
      </c>
      <c r="H330">
        <v>3.4</v>
      </c>
      <c r="I330" s="11" t="s">
        <v>1252</v>
      </c>
      <c r="J330" s="17" t="str">
        <f t="shared" si="5"/>
        <v>FM Systems</v>
      </c>
      <c r="K330" t="s">
        <v>255</v>
      </c>
      <c r="L330" s="16" t="str">
        <f>IF(ISNUMBER(FIND(",", K330)), RIGHT(K330, 2), VLOOKUP(K330,lookup!$A$2:$B$7,2,FALSE))</f>
        <v>MA</v>
      </c>
      <c r="M330" t="s">
        <v>1253</v>
      </c>
      <c r="N330" t="s">
        <v>269</v>
      </c>
      <c r="O330">
        <v>1984</v>
      </c>
      <c r="P330" t="s">
        <v>270</v>
      </c>
      <c r="Q330" t="s">
        <v>276</v>
      </c>
      <c r="R330" t="s">
        <v>277</v>
      </c>
      <c r="S330" t="s">
        <v>620</v>
      </c>
      <c r="T330" t="s">
        <v>1254</v>
      </c>
    </row>
    <row r="331" spans="1:20" ht="17" customHeight="1" x14ac:dyDescent="0.2">
      <c r="A331">
        <v>329</v>
      </c>
      <c r="B331" t="s">
        <v>243</v>
      </c>
      <c r="C331" s="16" t="str">
        <v>Data Scientist</v>
      </c>
      <c r="D331" t="s">
        <v>1244</v>
      </c>
      <c r="E331" s="16" cm="1">
        <f t="array" ref="E331:F331">_xlfn.TEXTSPLIT(SUBSTITUTE(SUBSTITUTE(SUBSTITUTE(SUBSTITUTE(D331, "(Glassdoor est.)", ""), "(Employer est.)", ""), "$", ""), "K", "000"), "-") * 1</f>
        <v>79000</v>
      </c>
      <c r="F331" s="16">
        <v>147000</v>
      </c>
      <c r="G331" s="11" t="s">
        <v>1255</v>
      </c>
      <c r="H331">
        <v>-1</v>
      </c>
      <c r="I331" t="s">
        <v>1256</v>
      </c>
      <c r="J331" s="17" t="str">
        <f t="shared" si="5"/>
        <v>B4</v>
      </c>
      <c r="K331" t="s">
        <v>632</v>
      </c>
      <c r="L331" s="16" t="str">
        <f>IF(ISNUMBER(FIND(",", K331)), RIGHT(K331, 2), VLOOKUP(K331,lookup!$A$2:$B$7,2,FALSE))</f>
        <v>VA</v>
      </c>
      <c r="M331" t="s">
        <v>1257</v>
      </c>
      <c r="N331" t="s">
        <v>269</v>
      </c>
      <c r="O331">
        <v>-1</v>
      </c>
      <c r="P331" t="s">
        <v>270</v>
      </c>
      <c r="Q331" t="s">
        <v>309</v>
      </c>
      <c r="R331" t="s">
        <v>277</v>
      </c>
      <c r="S331" t="s">
        <v>241</v>
      </c>
      <c r="T331">
        <v>-1</v>
      </c>
    </row>
    <row r="332" spans="1:20" ht="17" customHeight="1" x14ac:dyDescent="0.2">
      <c r="A332">
        <v>330</v>
      </c>
      <c r="B332" t="s">
        <v>438</v>
      </c>
      <c r="C332" s="16" t="str">
        <v>Machine Learning Engineer</v>
      </c>
      <c r="D332" t="s">
        <v>1244</v>
      </c>
      <c r="E332" s="16" cm="1">
        <f t="array" ref="E332:F332">_xlfn.TEXTSPLIT(SUBSTITUTE(SUBSTITUTE(SUBSTITUTE(SUBSTITUTE(D332, "(Glassdoor est.)", ""), "(Employer est.)", ""), "$", ""), "K", "000"), "-") * 1</f>
        <v>79000</v>
      </c>
      <c r="F332" s="16">
        <v>147000</v>
      </c>
      <c r="G332" s="11" t="s">
        <v>937</v>
      </c>
      <c r="H332">
        <v>3.7</v>
      </c>
      <c r="I332" s="11" t="s">
        <v>938</v>
      </c>
      <c r="J332" s="17" t="str">
        <f t="shared" si="5"/>
        <v>Mteq</v>
      </c>
      <c r="K332" t="s">
        <v>939</v>
      </c>
      <c r="L332" s="16" t="str">
        <f>IF(ISNUMBER(FIND(",", K332)), RIGHT(K332, 2), VLOOKUP(K332,lookup!$A$2:$B$7,2,FALSE))</f>
        <v>VA</v>
      </c>
      <c r="M332" t="s">
        <v>940</v>
      </c>
      <c r="N332" t="s">
        <v>263</v>
      </c>
      <c r="O332">
        <v>1954</v>
      </c>
      <c r="P332" t="s">
        <v>249</v>
      </c>
      <c r="Q332" t="s">
        <v>392</v>
      </c>
      <c r="R332" t="s">
        <v>392</v>
      </c>
      <c r="S332" t="s">
        <v>258</v>
      </c>
      <c r="T332" t="s">
        <v>941</v>
      </c>
    </row>
    <row r="333" spans="1:20" ht="17" customHeight="1" x14ac:dyDescent="0.2">
      <c r="A333">
        <v>331</v>
      </c>
      <c r="B333" t="s">
        <v>1258</v>
      </c>
      <c r="C333" s="16" t="str">
        <v>Other</v>
      </c>
      <c r="D333" t="s">
        <v>1244</v>
      </c>
      <c r="E333" s="16" cm="1">
        <f t="array" ref="E333:F333">_xlfn.TEXTSPLIT(SUBSTITUTE(SUBSTITUTE(SUBSTITUTE(SUBSTITUTE(D333, "(Glassdoor est.)", ""), "(Employer est.)", ""), "$", ""), "K", "000"), "-") * 1</f>
        <v>79000</v>
      </c>
      <c r="F333" s="16">
        <v>147000</v>
      </c>
      <c r="G333" s="11" t="s">
        <v>1259</v>
      </c>
      <c r="H333">
        <v>3.7</v>
      </c>
      <c r="I333" s="11" t="s">
        <v>1260</v>
      </c>
      <c r="J333" s="17" t="str">
        <f t="shared" si="5"/>
        <v>Blue Cross and Blue Shield of North Carolina</v>
      </c>
      <c r="K333" t="s">
        <v>1261</v>
      </c>
      <c r="L333" s="16" t="str">
        <f>IF(ISNUMBER(FIND(",", K333)), RIGHT(K333, 2), VLOOKUP(K333,lookup!$A$2:$B$7,2,FALSE))</f>
        <v>NC</v>
      </c>
      <c r="M333" t="s">
        <v>1261</v>
      </c>
      <c r="N333" t="s">
        <v>237</v>
      </c>
      <c r="O333">
        <v>1933</v>
      </c>
      <c r="P333" t="s">
        <v>270</v>
      </c>
      <c r="Q333" t="s">
        <v>239</v>
      </c>
      <c r="R333" t="s">
        <v>240</v>
      </c>
      <c r="S333" t="s">
        <v>349</v>
      </c>
      <c r="T333">
        <v>-1</v>
      </c>
    </row>
    <row r="334" spans="1:20" ht="17" customHeight="1" x14ac:dyDescent="0.2">
      <c r="A334">
        <v>332</v>
      </c>
      <c r="B334" t="s">
        <v>1262</v>
      </c>
      <c r="C334" s="16" t="str">
        <v>Machine Learning Engineer</v>
      </c>
      <c r="D334" t="s">
        <v>1244</v>
      </c>
      <c r="E334" s="16" cm="1">
        <f t="array" ref="E334:F334">_xlfn.TEXTSPLIT(SUBSTITUTE(SUBSTITUTE(SUBSTITUTE(SUBSTITUTE(D334, "(Glassdoor est.)", ""), "(Employer est.)", ""), "$", ""), "K", "000"), "-") * 1</f>
        <v>79000</v>
      </c>
      <c r="F334" s="16">
        <v>147000</v>
      </c>
      <c r="G334" s="11" t="s">
        <v>1263</v>
      </c>
      <c r="H334">
        <v>4.8</v>
      </c>
      <c r="I334" s="11" t="s">
        <v>1264</v>
      </c>
      <c r="J334" s="17" t="str">
        <f t="shared" si="5"/>
        <v>Jane Street</v>
      </c>
      <c r="K334" t="s">
        <v>236</v>
      </c>
      <c r="L334" s="16" t="str">
        <f>IF(ISNUMBER(FIND(",", K334)), RIGHT(K334, 2), VLOOKUP(K334,lookup!$A$2:$B$7,2,FALSE))</f>
        <v>NY</v>
      </c>
      <c r="M334" t="s">
        <v>236</v>
      </c>
      <c r="N334" t="s">
        <v>263</v>
      </c>
      <c r="O334">
        <v>2000</v>
      </c>
      <c r="P334" t="s">
        <v>270</v>
      </c>
      <c r="Q334" t="s">
        <v>386</v>
      </c>
      <c r="R334" t="s">
        <v>387</v>
      </c>
      <c r="S334" t="s">
        <v>241</v>
      </c>
      <c r="T334">
        <v>-1</v>
      </c>
    </row>
    <row r="335" spans="1:20" ht="17" customHeight="1" x14ac:dyDescent="0.2">
      <c r="A335">
        <v>333</v>
      </c>
      <c r="B335" t="s">
        <v>243</v>
      </c>
      <c r="C335" s="16" t="str">
        <v>Data Scientist</v>
      </c>
      <c r="D335" t="s">
        <v>1244</v>
      </c>
      <c r="E335" s="16" cm="1">
        <f t="array" ref="E335:F335">_xlfn.TEXTSPLIT(SUBSTITUTE(SUBSTITUTE(SUBSTITUTE(SUBSTITUTE(D335, "(Glassdoor est.)", ""), "(Employer est.)", ""), "$", ""), "K", "000"), "-") * 1</f>
        <v>79000</v>
      </c>
      <c r="F335" s="16">
        <v>147000</v>
      </c>
      <c r="G335" s="11" t="s">
        <v>1265</v>
      </c>
      <c r="H335">
        <v>5</v>
      </c>
      <c r="I335" s="11" t="s">
        <v>1266</v>
      </c>
      <c r="J335" s="17" t="str">
        <f t="shared" si="5"/>
        <v>SSATI</v>
      </c>
      <c r="K335" t="s">
        <v>395</v>
      </c>
      <c r="L335" s="16" t="str">
        <f>IF(ISNUMBER(FIND(",", K335)), RIGHT(K335, 2), VLOOKUP(K335,lookup!$A$2:$B$7,2,FALSE))</f>
        <v>VA</v>
      </c>
      <c r="M335" t="s">
        <v>702</v>
      </c>
      <c r="N335" t="s">
        <v>334</v>
      </c>
      <c r="O335">
        <v>2003</v>
      </c>
      <c r="P335" t="s">
        <v>270</v>
      </c>
      <c r="Q335" t="s">
        <v>276</v>
      </c>
      <c r="R335" t="s">
        <v>277</v>
      </c>
      <c r="S335" t="s">
        <v>377</v>
      </c>
      <c r="T335">
        <v>-1</v>
      </c>
    </row>
    <row r="336" spans="1:20" ht="17" customHeight="1" x14ac:dyDescent="0.2">
      <c r="A336">
        <v>334</v>
      </c>
      <c r="B336" t="s">
        <v>944</v>
      </c>
      <c r="C336" s="16" t="str">
        <v>Data Scientist</v>
      </c>
      <c r="D336" t="s">
        <v>1244</v>
      </c>
      <c r="E336" s="16" cm="1">
        <f t="array" ref="E336:F336">_xlfn.TEXTSPLIT(SUBSTITUTE(SUBSTITUTE(SUBSTITUTE(SUBSTITUTE(D336, "(Glassdoor est.)", ""), "(Employer est.)", ""), "$", ""), "K", "000"), "-") * 1</f>
        <v>79000</v>
      </c>
      <c r="F336" s="16">
        <v>147000</v>
      </c>
      <c r="G336" s="11" t="s">
        <v>945</v>
      </c>
      <c r="H336">
        <v>3.9</v>
      </c>
      <c r="I336" s="11" t="s">
        <v>280</v>
      </c>
      <c r="J336" s="17" t="str">
        <f t="shared" si="5"/>
        <v>Novartis</v>
      </c>
      <c r="K336" t="s">
        <v>281</v>
      </c>
      <c r="L336" s="16" t="str">
        <f>IF(ISNUMBER(FIND(",", K336)), RIGHT(K336, 2), VLOOKUP(K336,lookup!$A$2:$B$7,2,FALSE))</f>
        <v>MA</v>
      </c>
      <c r="M336" t="s">
        <v>282</v>
      </c>
      <c r="N336" t="s">
        <v>283</v>
      </c>
      <c r="O336">
        <v>1996</v>
      </c>
      <c r="P336" t="s">
        <v>249</v>
      </c>
      <c r="Q336" t="s">
        <v>284</v>
      </c>
      <c r="R336" t="s">
        <v>284</v>
      </c>
      <c r="S336" t="s">
        <v>285</v>
      </c>
      <c r="T336">
        <v>-1</v>
      </c>
    </row>
    <row r="337" spans="1:20" ht="17" customHeight="1" x14ac:dyDescent="0.2">
      <c r="A337">
        <v>335</v>
      </c>
      <c r="B337" t="s">
        <v>243</v>
      </c>
      <c r="C337" s="16" t="str">
        <v>Data Scientist</v>
      </c>
      <c r="D337" t="s">
        <v>1244</v>
      </c>
      <c r="E337" s="16" cm="1">
        <f t="array" ref="E337:F337">_xlfn.TEXTSPLIT(SUBSTITUTE(SUBSTITUTE(SUBSTITUTE(SUBSTITUTE(D337, "(Glassdoor est.)", ""), "(Employer est.)", ""), "$", ""), "K", "000"), "-") * 1</f>
        <v>79000</v>
      </c>
      <c r="F337" s="16">
        <v>147000</v>
      </c>
      <c r="G337" t="s">
        <v>1267</v>
      </c>
      <c r="H337">
        <v>3.4</v>
      </c>
      <c r="I337" s="11" t="s">
        <v>1268</v>
      </c>
      <c r="J337" s="17" t="str">
        <f t="shared" si="5"/>
        <v>Solving IT International Inc</v>
      </c>
      <c r="K337" t="s">
        <v>300</v>
      </c>
      <c r="L337" s="16" t="str">
        <f>IF(ISNUMBER(FIND(",", K337)), RIGHT(K337, 2), VLOOKUP(K337,lookup!$A$2:$B$7,2,FALSE))</f>
        <v>IL</v>
      </c>
      <c r="M337" t="s">
        <v>300</v>
      </c>
      <c r="N337" t="s">
        <v>263</v>
      </c>
      <c r="O337">
        <v>-1</v>
      </c>
      <c r="P337" t="s">
        <v>270</v>
      </c>
      <c r="Q337">
        <v>-1</v>
      </c>
      <c r="R337">
        <v>-1</v>
      </c>
      <c r="S337" t="s">
        <v>241</v>
      </c>
      <c r="T337">
        <v>-1</v>
      </c>
    </row>
    <row r="338" spans="1:20" ht="17" customHeight="1" x14ac:dyDescent="0.2">
      <c r="A338">
        <v>336</v>
      </c>
      <c r="B338" t="s">
        <v>243</v>
      </c>
      <c r="C338" s="16" t="str">
        <v>Data Scientist</v>
      </c>
      <c r="D338" t="s">
        <v>1244</v>
      </c>
      <c r="E338" s="16" cm="1">
        <f t="array" ref="E338:F338">_xlfn.TEXTSPLIT(SUBSTITUTE(SUBSTITUTE(SUBSTITUTE(SUBSTITUTE(D338, "(Glassdoor est.)", ""), "(Employer est.)", ""), "$", ""), "K", "000"), "-") * 1</f>
        <v>79000</v>
      </c>
      <c r="F338" s="16">
        <v>147000</v>
      </c>
      <c r="G338" s="11" t="s">
        <v>1269</v>
      </c>
      <c r="H338">
        <v>3.3</v>
      </c>
      <c r="I338" s="11" t="s">
        <v>1270</v>
      </c>
      <c r="J338" s="17" t="str">
        <f t="shared" si="5"/>
        <v>The Davey Tree Expert Company</v>
      </c>
      <c r="K338" t="s">
        <v>1271</v>
      </c>
      <c r="L338" s="16" t="str">
        <f>IF(ISNUMBER(FIND(",", K338)), RIGHT(K338, 2), VLOOKUP(K338,lookup!$A$2:$B$7,2,FALSE))</f>
        <v>OH</v>
      </c>
      <c r="M338" t="s">
        <v>1271</v>
      </c>
      <c r="N338" t="s">
        <v>283</v>
      </c>
      <c r="O338">
        <v>1880</v>
      </c>
      <c r="P338" t="s">
        <v>1272</v>
      </c>
      <c r="Q338" t="s">
        <v>1273</v>
      </c>
      <c r="R338" t="s">
        <v>1274</v>
      </c>
      <c r="S338" t="s">
        <v>252</v>
      </c>
      <c r="T338" t="s">
        <v>1275</v>
      </c>
    </row>
    <row r="339" spans="1:20" ht="17" customHeight="1" x14ac:dyDescent="0.2">
      <c r="A339">
        <v>337</v>
      </c>
      <c r="B339" t="s">
        <v>243</v>
      </c>
      <c r="C339" s="16" t="str">
        <v>Data Scientist</v>
      </c>
      <c r="D339" t="s">
        <v>1244</v>
      </c>
      <c r="E339" s="16" cm="1">
        <f t="array" ref="E339:F339">_xlfn.TEXTSPLIT(SUBSTITUTE(SUBSTITUTE(SUBSTITUTE(SUBSTITUTE(D339, "(Glassdoor est.)", ""), "(Employer est.)", ""), "$", ""), "K", "000"), "-") * 1</f>
        <v>79000</v>
      </c>
      <c r="F339" s="16">
        <v>147000</v>
      </c>
      <c r="G339" s="11" t="s">
        <v>1276</v>
      </c>
      <c r="H339">
        <v>4.5999999999999996</v>
      </c>
      <c r="I339" s="11" t="s">
        <v>1277</v>
      </c>
      <c r="J339" s="17" t="str">
        <f t="shared" si="5"/>
        <v>Centauri</v>
      </c>
      <c r="K339" t="s">
        <v>632</v>
      </c>
      <c r="L339" s="16" t="str">
        <f>IF(ISNUMBER(FIND(",", K339)), RIGHT(K339, 2), VLOOKUP(K339,lookup!$A$2:$B$7,2,FALSE))</f>
        <v>VA</v>
      </c>
      <c r="M339" t="s">
        <v>246</v>
      </c>
      <c r="N339" t="s">
        <v>263</v>
      </c>
      <c r="O339">
        <v>1999</v>
      </c>
      <c r="P339" t="s">
        <v>270</v>
      </c>
      <c r="Q339" t="s">
        <v>392</v>
      </c>
      <c r="R339" t="s">
        <v>392</v>
      </c>
      <c r="S339" t="s">
        <v>258</v>
      </c>
      <c r="T339" t="s">
        <v>1278</v>
      </c>
    </row>
    <row r="340" spans="1:20" ht="17" customHeight="1" x14ac:dyDescent="0.2">
      <c r="A340">
        <v>338</v>
      </c>
      <c r="B340" t="s">
        <v>243</v>
      </c>
      <c r="C340" s="16" t="str">
        <v>Data Scientist</v>
      </c>
      <c r="D340" t="s">
        <v>1244</v>
      </c>
      <c r="E340" s="16" cm="1">
        <f t="array" ref="E340:F340">_xlfn.TEXTSPLIT(SUBSTITUTE(SUBSTITUTE(SUBSTITUTE(SUBSTITUTE(D340, "(Glassdoor est.)", ""), "(Employer est.)", ""), "$", ""), "K", "000"), "-") * 1</f>
        <v>79000</v>
      </c>
      <c r="F340" s="16">
        <v>147000</v>
      </c>
      <c r="G340" s="11" t="s">
        <v>1279</v>
      </c>
      <c r="H340">
        <v>-1</v>
      </c>
      <c r="I340" t="s">
        <v>1280</v>
      </c>
      <c r="J340" s="17" t="str">
        <f t="shared" si="5"/>
        <v>Stride Se</v>
      </c>
      <c r="K340" t="s">
        <v>360</v>
      </c>
      <c r="L340" s="16" t="str">
        <f>IF(ISNUMBER(FIND(",", K340)), RIGHT(K340, 2), VLOOKUP(K340,lookup!$A$2:$B$7,2,FALSE))</f>
        <v>CA</v>
      </c>
      <c r="M340" t="s">
        <v>1281</v>
      </c>
      <c r="N340" t="s">
        <v>334</v>
      </c>
      <c r="O340">
        <v>-1</v>
      </c>
      <c r="P340" t="s">
        <v>270</v>
      </c>
      <c r="Q340">
        <v>-1</v>
      </c>
      <c r="R340">
        <v>-1</v>
      </c>
      <c r="S340" t="s">
        <v>648</v>
      </c>
      <c r="T340">
        <v>-1</v>
      </c>
    </row>
    <row r="341" spans="1:20" ht="17" customHeight="1" x14ac:dyDescent="0.2">
      <c r="A341">
        <v>339</v>
      </c>
      <c r="B341" t="s">
        <v>438</v>
      </c>
      <c r="C341" s="16" t="str">
        <v>Machine Learning Engineer</v>
      </c>
      <c r="D341" t="s">
        <v>1244</v>
      </c>
      <c r="E341" s="16" cm="1">
        <f t="array" ref="E341:F341">_xlfn.TEXTSPLIT(SUBSTITUTE(SUBSTITUTE(SUBSTITUTE(SUBSTITUTE(D341, "(Glassdoor est.)", ""), "(Employer est.)", ""), "$", ""), "K", "000"), "-") * 1</f>
        <v>79000</v>
      </c>
      <c r="F341" s="16">
        <v>147000</v>
      </c>
      <c r="G341" s="11" t="s">
        <v>1282</v>
      </c>
      <c r="H341">
        <v>2.6</v>
      </c>
      <c r="I341" s="11" t="s">
        <v>1283</v>
      </c>
      <c r="J341" s="17" t="str">
        <f t="shared" si="5"/>
        <v>Software Engineering Institute</v>
      </c>
      <c r="K341" t="s">
        <v>1131</v>
      </c>
      <c r="L341" s="16" t="str">
        <f>IF(ISNUMBER(FIND(",", K341)), RIGHT(K341, 2), VLOOKUP(K341,lookup!$A$2:$B$7,2,FALSE))</f>
        <v>PA</v>
      </c>
      <c r="M341" t="s">
        <v>1131</v>
      </c>
      <c r="N341" t="s">
        <v>263</v>
      </c>
      <c r="O341">
        <v>1984</v>
      </c>
      <c r="P341" t="s">
        <v>1284</v>
      </c>
      <c r="Q341" t="s">
        <v>1285</v>
      </c>
      <c r="R341" t="s">
        <v>1286</v>
      </c>
      <c r="S341" t="s">
        <v>241</v>
      </c>
      <c r="T341">
        <v>-1</v>
      </c>
    </row>
    <row r="342" spans="1:20" ht="17" customHeight="1" x14ac:dyDescent="0.2">
      <c r="A342">
        <v>340</v>
      </c>
      <c r="B342" t="s">
        <v>1287</v>
      </c>
      <c r="C342" s="16" t="str">
        <v>Data Analyst</v>
      </c>
      <c r="D342" t="s">
        <v>1244</v>
      </c>
      <c r="E342" s="16" cm="1">
        <f t="array" ref="E342:F342">_xlfn.TEXTSPLIT(SUBSTITUTE(SUBSTITUTE(SUBSTITUTE(SUBSTITUTE(D342, "(Glassdoor est.)", ""), "(Employer est.)", ""), "$", ""), "K", "000"), "-") * 1</f>
        <v>79000</v>
      </c>
      <c r="F342" s="16">
        <v>147000</v>
      </c>
      <c r="G342" s="11" t="s">
        <v>1288</v>
      </c>
      <c r="H342">
        <v>3.8</v>
      </c>
      <c r="I342" s="11" t="s">
        <v>516</v>
      </c>
      <c r="J342" s="17" t="str">
        <f t="shared" si="5"/>
        <v>Dermalogica</v>
      </c>
      <c r="K342" t="s">
        <v>517</v>
      </c>
      <c r="L342" s="16" t="str">
        <f>IF(ISNUMBER(FIND(",", K342)), RIGHT(K342, 2), VLOOKUP(K342,lookup!$A$2:$B$7,2,FALSE))</f>
        <v>CA</v>
      </c>
      <c r="M342" t="s">
        <v>517</v>
      </c>
      <c r="N342" t="s">
        <v>324</v>
      </c>
      <c r="O342">
        <v>1986</v>
      </c>
      <c r="P342" t="s">
        <v>518</v>
      </c>
      <c r="Q342" t="s">
        <v>519</v>
      </c>
      <c r="R342" t="s">
        <v>265</v>
      </c>
      <c r="S342" t="s">
        <v>258</v>
      </c>
      <c r="T342" t="s">
        <v>520</v>
      </c>
    </row>
    <row r="343" spans="1:20" ht="17" customHeight="1" x14ac:dyDescent="0.2">
      <c r="A343">
        <v>341</v>
      </c>
      <c r="B343" t="s">
        <v>243</v>
      </c>
      <c r="C343" s="16" t="str">
        <v>Data Scientist</v>
      </c>
      <c r="D343" t="s">
        <v>1244</v>
      </c>
      <c r="E343" s="16" cm="1">
        <f t="array" ref="E343:F343">_xlfn.TEXTSPLIT(SUBSTITUTE(SUBSTITUTE(SUBSTITUTE(SUBSTITUTE(D343, "(Glassdoor est.)", ""), "(Employer est.)", ""), "$", ""), "K", "000"), "-") * 1</f>
        <v>79000</v>
      </c>
      <c r="F343" s="16">
        <v>147000</v>
      </c>
      <c r="G343" s="11" t="s">
        <v>1289</v>
      </c>
      <c r="H343">
        <v>4.8</v>
      </c>
      <c r="I343" s="11" t="s">
        <v>1290</v>
      </c>
      <c r="J343" s="17" t="str">
        <f t="shared" si="5"/>
        <v>TechProjects</v>
      </c>
      <c r="K343" t="s">
        <v>236</v>
      </c>
      <c r="L343" s="16" t="str">
        <f>IF(ISNUMBER(FIND(",", K343)), RIGHT(K343, 2), VLOOKUP(K343,lookup!$A$2:$B$7,2,FALSE))</f>
        <v>NY</v>
      </c>
      <c r="M343" t="s">
        <v>1291</v>
      </c>
      <c r="N343" t="s">
        <v>334</v>
      </c>
      <c r="O343">
        <v>2011</v>
      </c>
      <c r="P343" t="s">
        <v>270</v>
      </c>
      <c r="Q343" t="s">
        <v>309</v>
      </c>
      <c r="R343" t="s">
        <v>277</v>
      </c>
      <c r="S343" t="s">
        <v>241</v>
      </c>
      <c r="T343">
        <v>-1</v>
      </c>
    </row>
    <row r="344" spans="1:20" ht="17" customHeight="1" x14ac:dyDescent="0.2">
      <c r="A344">
        <v>342</v>
      </c>
      <c r="B344" t="s">
        <v>1292</v>
      </c>
      <c r="C344" s="16" t="str">
        <v>Other</v>
      </c>
      <c r="D344" t="s">
        <v>1244</v>
      </c>
      <c r="E344" s="16" cm="1">
        <f t="array" ref="E344:F344">_xlfn.TEXTSPLIT(SUBSTITUTE(SUBSTITUTE(SUBSTITUTE(SUBSTITUTE(D344, "(Glassdoor est.)", ""), "(Employer est.)", ""), "$", ""), "K", "000"), "-") * 1</f>
        <v>79000</v>
      </c>
      <c r="F344" s="16">
        <v>147000</v>
      </c>
      <c r="G344" s="11" t="s">
        <v>1293</v>
      </c>
      <c r="H344">
        <v>3.9</v>
      </c>
      <c r="I344" s="11" t="s">
        <v>1294</v>
      </c>
      <c r="J344" s="17" t="str">
        <f t="shared" si="5"/>
        <v>7Park Data</v>
      </c>
      <c r="K344" t="s">
        <v>236</v>
      </c>
      <c r="L344" s="16" t="str">
        <f>IF(ISNUMBER(FIND(",", K344)), RIGHT(K344, 2), VLOOKUP(K344,lookup!$A$2:$B$7,2,FALSE))</f>
        <v>NY</v>
      </c>
      <c r="M344" t="s">
        <v>236</v>
      </c>
      <c r="N344" t="s">
        <v>269</v>
      </c>
      <c r="O344">
        <v>2012</v>
      </c>
      <c r="P344" t="s">
        <v>270</v>
      </c>
      <c r="Q344" t="s">
        <v>250</v>
      </c>
      <c r="R344" t="s">
        <v>251</v>
      </c>
      <c r="S344" t="s">
        <v>241</v>
      </c>
      <c r="T344">
        <v>-1</v>
      </c>
    </row>
    <row r="345" spans="1:20" ht="17" customHeight="1" x14ac:dyDescent="0.2">
      <c r="A345">
        <v>343</v>
      </c>
      <c r="B345" t="s">
        <v>243</v>
      </c>
      <c r="C345" s="16" t="str">
        <v>Data Scientist</v>
      </c>
      <c r="D345" t="s">
        <v>1295</v>
      </c>
      <c r="E345" s="16" cm="1">
        <f t="array" ref="E345:F345">_xlfn.TEXTSPLIT(SUBSTITUTE(SUBSTITUTE(SUBSTITUTE(SUBSTITUTE(D345, "(Glassdoor est.)", ""), "(Employer est.)", ""), "$", ""), "K", "000"), "-") * 1</f>
        <v>122000</v>
      </c>
      <c r="F345" s="16">
        <v>146000</v>
      </c>
      <c r="G345" s="11" t="s">
        <v>473</v>
      </c>
      <c r="H345">
        <v>4</v>
      </c>
      <c r="I345" s="11" t="s">
        <v>474</v>
      </c>
      <c r="J345" s="17" t="str">
        <f t="shared" si="5"/>
        <v>Netskope</v>
      </c>
      <c r="K345" t="s">
        <v>475</v>
      </c>
      <c r="L345" s="16" t="str">
        <f>IF(ISNUMBER(FIND(",", K345)), RIGHT(K345, 2), VLOOKUP(K345,lookup!$A$2:$B$7,2,FALSE))</f>
        <v>CA</v>
      </c>
      <c r="M345" t="s">
        <v>475</v>
      </c>
      <c r="N345" t="s">
        <v>263</v>
      </c>
      <c r="O345">
        <v>2012</v>
      </c>
      <c r="P345" t="s">
        <v>270</v>
      </c>
      <c r="Q345" t="s">
        <v>301</v>
      </c>
      <c r="R345" t="s">
        <v>277</v>
      </c>
      <c r="S345" t="s">
        <v>241</v>
      </c>
      <c r="T345" t="s">
        <v>476</v>
      </c>
    </row>
    <row r="346" spans="1:20" ht="17" customHeight="1" x14ac:dyDescent="0.2">
      <c r="A346">
        <v>344</v>
      </c>
      <c r="B346" t="s">
        <v>243</v>
      </c>
      <c r="C346" s="16" t="str">
        <v>Data Scientist</v>
      </c>
      <c r="D346" t="s">
        <v>1295</v>
      </c>
      <c r="E346" s="16" cm="1">
        <f t="array" ref="E346:F346">_xlfn.TEXTSPLIT(SUBSTITUTE(SUBSTITUTE(SUBSTITUTE(SUBSTITUTE(D346, "(Glassdoor est.)", ""), "(Employer est.)", ""), "$", ""), "K", "000"), "-") * 1</f>
        <v>122000</v>
      </c>
      <c r="F346" s="16">
        <v>146000</v>
      </c>
      <c r="G346" s="11" t="s">
        <v>451</v>
      </c>
      <c r="H346">
        <v>4.2</v>
      </c>
      <c r="I346" s="11" t="s">
        <v>452</v>
      </c>
      <c r="J346" s="17" t="str">
        <f t="shared" si="5"/>
        <v>Eversight</v>
      </c>
      <c r="K346" t="s">
        <v>453</v>
      </c>
      <c r="L346" s="16" t="str">
        <f>IF(ISNUMBER(FIND(",", K346)), RIGHT(K346, 2), VLOOKUP(K346,lookup!$A$2:$B$7,2,FALSE))</f>
        <v>CA</v>
      </c>
      <c r="M346" t="s">
        <v>453</v>
      </c>
      <c r="N346" t="s">
        <v>269</v>
      </c>
      <c r="O346">
        <v>2013</v>
      </c>
      <c r="P346" t="s">
        <v>270</v>
      </c>
      <c r="Q346" t="s">
        <v>301</v>
      </c>
      <c r="R346" t="s">
        <v>277</v>
      </c>
      <c r="S346" t="s">
        <v>377</v>
      </c>
      <c r="T346">
        <v>-1</v>
      </c>
    </row>
    <row r="347" spans="1:20" ht="17" customHeight="1" x14ac:dyDescent="0.2">
      <c r="A347">
        <v>345</v>
      </c>
      <c r="B347" t="s">
        <v>951</v>
      </c>
      <c r="C347" s="16" t="str">
        <v>Other</v>
      </c>
      <c r="D347" t="s">
        <v>1295</v>
      </c>
      <c r="E347" s="16" cm="1">
        <f t="array" ref="E347:F347">_xlfn.TEXTSPLIT(SUBSTITUTE(SUBSTITUTE(SUBSTITUTE(SUBSTITUTE(D347, "(Glassdoor est.)", ""), "(Employer est.)", ""), "$", ""), "K", "000"), "-") * 1</f>
        <v>122000</v>
      </c>
      <c r="F347" s="16">
        <v>146000</v>
      </c>
      <c r="G347" s="11" t="s">
        <v>952</v>
      </c>
      <c r="H347">
        <v>3.7</v>
      </c>
      <c r="I347" s="11" t="s">
        <v>953</v>
      </c>
      <c r="J347" s="17" t="str">
        <f t="shared" si="5"/>
        <v>Protolabs</v>
      </c>
      <c r="K347" t="s">
        <v>954</v>
      </c>
      <c r="L347" s="16" t="str">
        <f>IF(ISNUMBER(FIND(",", K347)), RIGHT(K347, 2), VLOOKUP(K347,lookup!$A$2:$B$7,2,FALSE))</f>
        <v>MN</v>
      </c>
      <c r="M347" t="s">
        <v>954</v>
      </c>
      <c r="N347" t="s">
        <v>237</v>
      </c>
      <c r="O347">
        <v>1999</v>
      </c>
      <c r="P347" t="s">
        <v>249</v>
      </c>
      <c r="Q347" t="s">
        <v>955</v>
      </c>
      <c r="R347" t="s">
        <v>265</v>
      </c>
      <c r="S347" t="s">
        <v>258</v>
      </c>
      <c r="T347">
        <v>-1</v>
      </c>
    </row>
    <row r="348" spans="1:20" ht="17" customHeight="1" x14ac:dyDescent="0.2">
      <c r="A348">
        <v>346</v>
      </c>
      <c r="B348" t="s">
        <v>243</v>
      </c>
      <c r="C348" s="16" t="str">
        <v>Data Scientist</v>
      </c>
      <c r="D348" t="s">
        <v>1295</v>
      </c>
      <c r="E348" s="16" cm="1">
        <f t="array" ref="E348:F348">_xlfn.TEXTSPLIT(SUBSTITUTE(SUBSTITUTE(SUBSTITUTE(SUBSTITUTE(D348, "(Glassdoor est.)", ""), "(Employer est.)", ""), "$", ""), "K", "000"), "-") * 1</f>
        <v>122000</v>
      </c>
      <c r="F348" s="16">
        <v>146000</v>
      </c>
      <c r="G348" s="11" t="s">
        <v>1296</v>
      </c>
      <c r="H348">
        <v>3</v>
      </c>
      <c r="I348" s="11" t="s">
        <v>1297</v>
      </c>
      <c r="J348" s="17" t="str">
        <f t="shared" si="5"/>
        <v>Ameritas Life Insurance Corp</v>
      </c>
      <c r="K348" t="s">
        <v>864</v>
      </c>
      <c r="L348" s="16" t="str">
        <f>IF(ISNUMBER(FIND(",", K348)), RIGHT(K348, 2), VLOOKUP(K348,lookup!$A$2:$B$7,2,FALSE))</f>
        <v>OH</v>
      </c>
      <c r="M348" t="s">
        <v>422</v>
      </c>
      <c r="N348" t="s">
        <v>237</v>
      </c>
      <c r="O348">
        <v>1887</v>
      </c>
      <c r="P348" t="s">
        <v>270</v>
      </c>
      <c r="Q348" t="s">
        <v>508</v>
      </c>
      <c r="R348" t="s">
        <v>240</v>
      </c>
      <c r="S348" t="s">
        <v>296</v>
      </c>
      <c r="T348">
        <v>-1</v>
      </c>
    </row>
    <row r="349" spans="1:20" ht="17" customHeight="1" x14ac:dyDescent="0.2">
      <c r="A349">
        <v>347</v>
      </c>
      <c r="B349" t="s">
        <v>1298</v>
      </c>
      <c r="C349" s="16" t="str">
        <v>Data Engineer</v>
      </c>
      <c r="D349" t="s">
        <v>1295</v>
      </c>
      <c r="E349" s="16" cm="1">
        <f t="array" ref="E349:F349">_xlfn.TEXTSPLIT(SUBSTITUTE(SUBSTITUTE(SUBSTITUTE(SUBSTITUTE(D349, "(Glassdoor est.)", ""), "(Employer est.)", ""), "$", ""), "K", "000"), "-") * 1</f>
        <v>122000</v>
      </c>
      <c r="F349" s="16">
        <v>146000</v>
      </c>
      <c r="G349" s="11" t="s">
        <v>1299</v>
      </c>
      <c r="H349">
        <v>3.5</v>
      </c>
      <c r="I349" s="11" t="s">
        <v>1300</v>
      </c>
      <c r="J349" s="17" t="str">
        <f t="shared" si="5"/>
        <v>Western Digital</v>
      </c>
      <c r="K349" t="s">
        <v>910</v>
      </c>
      <c r="L349" s="16" t="str">
        <f>IF(ISNUMBER(FIND(",", K349)), RIGHT(K349, 2), VLOOKUP(K349,lookup!$A$2:$B$7,2,FALSE))</f>
        <v>CA</v>
      </c>
      <c r="M349" t="s">
        <v>910</v>
      </c>
      <c r="N349" t="s">
        <v>283</v>
      </c>
      <c r="O349">
        <v>1970</v>
      </c>
      <c r="P349" t="s">
        <v>249</v>
      </c>
      <c r="Q349" t="s">
        <v>276</v>
      </c>
      <c r="R349" t="s">
        <v>277</v>
      </c>
      <c r="S349" t="s">
        <v>285</v>
      </c>
      <c r="T349" t="s">
        <v>1301</v>
      </c>
    </row>
    <row r="350" spans="1:20" ht="17" customHeight="1" x14ac:dyDescent="0.2">
      <c r="A350">
        <v>348</v>
      </c>
      <c r="B350" t="s">
        <v>243</v>
      </c>
      <c r="C350" s="16" t="str">
        <v>Data Scientist</v>
      </c>
      <c r="D350" t="s">
        <v>1295</v>
      </c>
      <c r="E350" s="16" cm="1">
        <f t="array" ref="E350:F350">_xlfn.TEXTSPLIT(SUBSTITUTE(SUBSTITUTE(SUBSTITUTE(SUBSTITUTE(D350, "(Glassdoor est.)", ""), "(Employer est.)", ""), "$", ""), "K", "000"), "-") * 1</f>
        <v>122000</v>
      </c>
      <c r="F350" s="16">
        <v>146000</v>
      </c>
      <c r="G350" t="s">
        <v>1302</v>
      </c>
      <c r="H350">
        <v>2.9</v>
      </c>
      <c r="I350" s="11" t="s">
        <v>1303</v>
      </c>
      <c r="J350" s="17" t="str">
        <f t="shared" si="5"/>
        <v>Shimento, Inc.</v>
      </c>
      <c r="K350" t="s">
        <v>475</v>
      </c>
      <c r="L350" s="16" t="str">
        <f>IF(ISNUMBER(FIND(",", K350)), RIGHT(K350, 2), VLOOKUP(K350,lookup!$A$2:$B$7,2,FALSE))</f>
        <v>CA</v>
      </c>
      <c r="M350" t="s">
        <v>1304</v>
      </c>
      <c r="N350" t="s">
        <v>334</v>
      </c>
      <c r="O350">
        <v>-1</v>
      </c>
      <c r="P350" t="s">
        <v>270</v>
      </c>
      <c r="Q350">
        <v>-1</v>
      </c>
      <c r="R350">
        <v>-1</v>
      </c>
      <c r="S350" t="s">
        <v>429</v>
      </c>
      <c r="T350">
        <v>-1</v>
      </c>
    </row>
    <row r="351" spans="1:20" ht="17" customHeight="1" x14ac:dyDescent="0.2">
      <c r="A351">
        <v>349</v>
      </c>
      <c r="B351" t="s">
        <v>243</v>
      </c>
      <c r="C351" s="16" t="str">
        <v>Data Scientist</v>
      </c>
      <c r="D351" t="s">
        <v>1295</v>
      </c>
      <c r="E351" s="16" cm="1">
        <f t="array" ref="E351:F351">_xlfn.TEXTSPLIT(SUBSTITUTE(SUBSTITUTE(SUBSTITUTE(SUBSTITUTE(D351, "(Glassdoor est.)", ""), "(Employer est.)", ""), "$", ""), "K", "000"), "-") * 1</f>
        <v>122000</v>
      </c>
      <c r="F351" s="16">
        <v>146000</v>
      </c>
      <c r="G351" s="11" t="s">
        <v>1305</v>
      </c>
      <c r="H351">
        <v>5</v>
      </c>
      <c r="I351" s="11" t="s">
        <v>1306</v>
      </c>
      <c r="J351" s="17" t="str">
        <f t="shared" si="5"/>
        <v>Averity</v>
      </c>
      <c r="K351" t="s">
        <v>236</v>
      </c>
      <c r="L351" s="16" t="str">
        <f>IF(ISNUMBER(FIND(",", K351)), RIGHT(K351, 2), VLOOKUP(K351,lookup!$A$2:$B$7,2,FALSE))</f>
        <v>NY</v>
      </c>
      <c r="M351" t="s">
        <v>236</v>
      </c>
      <c r="N351" t="s">
        <v>334</v>
      </c>
      <c r="O351">
        <v>2014</v>
      </c>
      <c r="P351" t="s">
        <v>270</v>
      </c>
      <c r="Q351" t="s">
        <v>503</v>
      </c>
      <c r="R351" t="s">
        <v>251</v>
      </c>
      <c r="S351" t="s">
        <v>241</v>
      </c>
      <c r="T351">
        <v>-1</v>
      </c>
    </row>
    <row r="352" spans="1:20" ht="17" customHeight="1" x14ac:dyDescent="0.2">
      <c r="A352">
        <v>350</v>
      </c>
      <c r="B352" t="s">
        <v>243</v>
      </c>
      <c r="C352" s="16" t="str">
        <v>Data Scientist</v>
      </c>
      <c r="D352" t="s">
        <v>1295</v>
      </c>
      <c r="E352" s="16" cm="1">
        <f t="array" ref="E352:F352">_xlfn.TEXTSPLIT(SUBSTITUTE(SUBSTITUTE(SUBSTITUTE(SUBSTITUTE(D352, "(Glassdoor est.)", ""), "(Employer est.)", ""), "$", ""), "K", "000"), "-") * 1</f>
        <v>122000</v>
      </c>
      <c r="F352" s="16">
        <v>146000</v>
      </c>
      <c r="G352" s="11" t="s">
        <v>1307</v>
      </c>
      <c r="H352">
        <v>4.7</v>
      </c>
      <c r="I352" s="11" t="s">
        <v>1308</v>
      </c>
      <c r="J352" s="17" t="str">
        <f t="shared" si="5"/>
        <v>Praxis Engineering</v>
      </c>
      <c r="K352" t="s">
        <v>246</v>
      </c>
      <c r="L352" s="16" t="str">
        <f>IF(ISNUMBER(FIND(",", K352)), RIGHT(K352, 2), VLOOKUP(K352,lookup!$A$2:$B$7,2,FALSE))</f>
        <v>VA</v>
      </c>
      <c r="M352" t="s">
        <v>702</v>
      </c>
      <c r="N352" t="s">
        <v>324</v>
      </c>
      <c r="O352">
        <v>2002</v>
      </c>
      <c r="P352" t="s">
        <v>518</v>
      </c>
      <c r="Q352" t="s">
        <v>276</v>
      </c>
      <c r="R352" t="s">
        <v>277</v>
      </c>
      <c r="S352" t="s">
        <v>258</v>
      </c>
      <c r="T352" t="s">
        <v>1309</v>
      </c>
    </row>
    <row r="353" spans="1:20" ht="17" customHeight="1" x14ac:dyDescent="0.2">
      <c r="A353">
        <v>351</v>
      </c>
      <c r="B353" t="s">
        <v>243</v>
      </c>
      <c r="C353" s="16" t="str">
        <v>Data Scientist</v>
      </c>
      <c r="D353" t="s">
        <v>1295</v>
      </c>
      <c r="E353" s="16" cm="1">
        <f t="array" ref="E353:F353">_xlfn.TEXTSPLIT(SUBSTITUTE(SUBSTITUTE(SUBSTITUTE(SUBSTITUTE(D353, "(Glassdoor est.)", ""), "(Employer est.)", ""), "$", ""), "K", "000"), "-") * 1</f>
        <v>122000</v>
      </c>
      <c r="F353" s="16">
        <v>146000</v>
      </c>
      <c r="G353" s="11" t="s">
        <v>1310</v>
      </c>
      <c r="H353">
        <v>-1</v>
      </c>
      <c r="I353" t="s">
        <v>1311</v>
      </c>
      <c r="J353" s="17" t="str">
        <f t="shared" si="5"/>
        <v>Point72 Vent</v>
      </c>
      <c r="K353" t="s">
        <v>453</v>
      </c>
      <c r="L353" s="16" t="str">
        <f>IF(ISNUMBER(FIND(",", K353)), RIGHT(K353, 2), VLOOKUP(K353,lookup!$A$2:$B$7,2,FALSE))</f>
        <v>CA</v>
      </c>
      <c r="M353">
        <v>-1</v>
      </c>
      <c r="N353">
        <v>-1</v>
      </c>
      <c r="O353">
        <v>-1</v>
      </c>
      <c r="P353">
        <v>-1</v>
      </c>
      <c r="Q353">
        <v>-1</v>
      </c>
      <c r="R353">
        <v>-1</v>
      </c>
      <c r="S353">
        <v>-1</v>
      </c>
      <c r="T353">
        <v>-1</v>
      </c>
    </row>
    <row r="354" spans="1:20" ht="17" customHeight="1" x14ac:dyDescent="0.2">
      <c r="A354">
        <v>352</v>
      </c>
      <c r="B354" t="s">
        <v>1312</v>
      </c>
      <c r="C354" s="16" t="str">
        <v>Other</v>
      </c>
      <c r="D354" t="s">
        <v>1295</v>
      </c>
      <c r="E354" s="16" cm="1">
        <f t="array" ref="E354:F354">_xlfn.TEXTSPLIT(SUBSTITUTE(SUBSTITUTE(SUBSTITUTE(SUBSTITUTE(D354, "(Glassdoor est.)", ""), "(Employer est.)", ""), "$", ""), "K", "000"), "-") * 1</f>
        <v>122000</v>
      </c>
      <c r="F354" s="16">
        <v>146000</v>
      </c>
      <c r="G354" s="11" t="s">
        <v>1313</v>
      </c>
      <c r="H354">
        <v>4.5</v>
      </c>
      <c r="I354" s="11" t="s">
        <v>1314</v>
      </c>
      <c r="J354" s="17" t="str">
        <f t="shared" si="5"/>
        <v>Johns Hopkins University Applied Physics Laboratory</v>
      </c>
      <c r="K354" t="s">
        <v>1315</v>
      </c>
      <c r="L354" s="16" t="str">
        <f>IF(ISNUMBER(FIND(",", K354)), RIGHT(K354, 2), VLOOKUP(K354,lookup!$A$2:$B$7,2,FALSE))</f>
        <v>MD</v>
      </c>
      <c r="M354" t="s">
        <v>1315</v>
      </c>
      <c r="N354" t="s">
        <v>248</v>
      </c>
      <c r="O354">
        <v>1942</v>
      </c>
      <c r="P354" t="s">
        <v>238</v>
      </c>
      <c r="Q354" t="s">
        <v>392</v>
      </c>
      <c r="R354" t="s">
        <v>392</v>
      </c>
      <c r="S354" t="s">
        <v>252</v>
      </c>
      <c r="T354" t="s">
        <v>1316</v>
      </c>
    </row>
    <row r="355" spans="1:20" ht="17" customHeight="1" x14ac:dyDescent="0.2">
      <c r="A355">
        <v>353</v>
      </c>
      <c r="B355" t="s">
        <v>243</v>
      </c>
      <c r="C355" s="16" t="str">
        <v>Data Scientist</v>
      </c>
      <c r="D355" t="s">
        <v>1295</v>
      </c>
      <c r="E355" s="16" cm="1">
        <f t="array" ref="E355:F355">_xlfn.TEXTSPLIT(SUBSTITUTE(SUBSTITUTE(SUBSTITUTE(SUBSTITUTE(D355, "(Glassdoor est.)", ""), "(Employer est.)", ""), "$", ""), "K", "000"), "-") * 1</f>
        <v>122000</v>
      </c>
      <c r="F355" s="16">
        <v>146000</v>
      </c>
      <c r="G355" s="11" t="s">
        <v>1317</v>
      </c>
      <c r="H355">
        <v>4.9000000000000004</v>
      </c>
      <c r="I355" s="11" t="s">
        <v>1318</v>
      </c>
      <c r="J355" s="17" t="str">
        <f t="shared" si="5"/>
        <v>Cambridge Mobile Telematics</v>
      </c>
      <c r="K355" t="s">
        <v>281</v>
      </c>
      <c r="L355" s="16" t="str">
        <f>IF(ISNUMBER(FIND(",", K355)), RIGHT(K355, 2), VLOOKUP(K355,lookup!$A$2:$B$7,2,FALSE))</f>
        <v>MA</v>
      </c>
      <c r="M355" t="s">
        <v>281</v>
      </c>
      <c r="N355" t="s">
        <v>334</v>
      </c>
      <c r="O355">
        <v>2010</v>
      </c>
      <c r="P355" t="s">
        <v>270</v>
      </c>
      <c r="Q355" t="s">
        <v>301</v>
      </c>
      <c r="R355" t="s">
        <v>277</v>
      </c>
      <c r="S355" t="s">
        <v>241</v>
      </c>
      <c r="T355">
        <v>-1</v>
      </c>
    </row>
    <row r="356" spans="1:20" ht="17" customHeight="1" x14ac:dyDescent="0.2">
      <c r="A356">
        <v>354</v>
      </c>
      <c r="B356" t="s">
        <v>1319</v>
      </c>
      <c r="C356" s="16" t="str">
        <v>Data Engineer</v>
      </c>
      <c r="D356" t="s">
        <v>1295</v>
      </c>
      <c r="E356" s="16" cm="1">
        <f t="array" ref="E356:F356">_xlfn.TEXTSPLIT(SUBSTITUTE(SUBSTITUTE(SUBSTITUTE(SUBSTITUTE(D356, "(Glassdoor est.)", ""), "(Employer est.)", ""), "$", ""), "K", "000"), "-") * 1</f>
        <v>122000</v>
      </c>
      <c r="F356" s="16">
        <v>146000</v>
      </c>
      <c r="G356" s="11" t="s">
        <v>1320</v>
      </c>
      <c r="H356">
        <v>4.5999999999999996</v>
      </c>
      <c r="I356" s="11" t="s">
        <v>1321</v>
      </c>
      <c r="J356" s="17" t="str">
        <f t="shared" si="5"/>
        <v>Blend360</v>
      </c>
      <c r="K356" t="s">
        <v>1322</v>
      </c>
      <c r="L356" s="16" t="str">
        <f>IF(ISNUMBER(FIND(",", K356)), RIGHT(K356, 2), VLOOKUP(K356,lookup!$A$2:$B$7,2,FALSE))</f>
        <v>MD</v>
      </c>
      <c r="M356" t="s">
        <v>1322</v>
      </c>
      <c r="N356" t="s">
        <v>269</v>
      </c>
      <c r="O356">
        <v>2002</v>
      </c>
      <c r="P356" t="s">
        <v>270</v>
      </c>
      <c r="Q356" t="s">
        <v>257</v>
      </c>
      <c r="R356" t="s">
        <v>251</v>
      </c>
      <c r="S356" t="s">
        <v>241</v>
      </c>
      <c r="T356">
        <v>-1</v>
      </c>
    </row>
    <row r="357" spans="1:20" ht="17" customHeight="1" x14ac:dyDescent="0.2">
      <c r="A357">
        <v>355</v>
      </c>
      <c r="B357" t="s">
        <v>962</v>
      </c>
      <c r="C357" s="16" t="str">
        <v>Data Scientist</v>
      </c>
      <c r="D357" t="s">
        <v>1295</v>
      </c>
      <c r="E357" s="16" cm="1">
        <f t="array" ref="E357:F357">_xlfn.TEXTSPLIT(SUBSTITUTE(SUBSTITUTE(SUBSTITUTE(SUBSTITUTE(D357, "(Glassdoor est.)", ""), "(Employer est.)", ""), "$", ""), "K", "000"), "-") * 1</f>
        <v>122000</v>
      </c>
      <c r="F357" s="16">
        <v>146000</v>
      </c>
      <c r="G357" s="11" t="s">
        <v>963</v>
      </c>
      <c r="H357">
        <v>5</v>
      </c>
      <c r="I357" s="11" t="s">
        <v>964</v>
      </c>
      <c r="J357" s="17" t="str">
        <f t="shared" si="5"/>
        <v>Phoenix Operations Group</v>
      </c>
      <c r="K357" t="s">
        <v>702</v>
      </c>
      <c r="L357" s="16" t="str">
        <f>IF(ISNUMBER(FIND(",", K357)), RIGHT(K357, 2), VLOOKUP(K357,lookup!$A$2:$B$7,2,FALSE))</f>
        <v>MD</v>
      </c>
      <c r="M357" t="s">
        <v>965</v>
      </c>
      <c r="N357" t="s">
        <v>334</v>
      </c>
      <c r="O357">
        <v>2011</v>
      </c>
      <c r="P357" t="s">
        <v>270</v>
      </c>
      <c r="Q357" t="s">
        <v>309</v>
      </c>
      <c r="R357" t="s">
        <v>277</v>
      </c>
      <c r="S357" t="s">
        <v>429</v>
      </c>
      <c r="T357">
        <v>-1</v>
      </c>
    </row>
    <row r="358" spans="1:20" ht="17" customHeight="1" x14ac:dyDescent="0.2">
      <c r="A358">
        <v>356</v>
      </c>
      <c r="B358" t="s">
        <v>435</v>
      </c>
      <c r="C358" s="16" t="str">
        <v>Data Analyst</v>
      </c>
      <c r="D358" t="s">
        <v>1295</v>
      </c>
      <c r="E358" s="16" cm="1">
        <f t="array" ref="E358:F358">_xlfn.TEXTSPLIT(SUBSTITUTE(SUBSTITUTE(SUBSTITUTE(SUBSTITUTE(D358, "(Glassdoor est.)", ""), "(Employer est.)", ""), "$", ""), "K", "000"), "-") * 1</f>
        <v>122000</v>
      </c>
      <c r="F358" s="16">
        <v>146000</v>
      </c>
      <c r="G358" s="11" t="s">
        <v>1323</v>
      </c>
      <c r="H358">
        <v>3.9</v>
      </c>
      <c r="I358" s="11" t="s">
        <v>1324</v>
      </c>
      <c r="J358" s="17" t="str">
        <f t="shared" si="5"/>
        <v>Nolij Consulting</v>
      </c>
      <c r="K358" t="s">
        <v>396</v>
      </c>
      <c r="L358" s="16" t="str">
        <f>IF(ISNUMBER(FIND(",", K358)), RIGHT(K358, 2), VLOOKUP(K358,lookup!$A$2:$B$7,2,FALSE))</f>
        <v>VA</v>
      </c>
      <c r="M358" t="s">
        <v>480</v>
      </c>
      <c r="N358" t="s">
        <v>269</v>
      </c>
      <c r="O358">
        <v>2012</v>
      </c>
      <c r="P358" t="s">
        <v>249</v>
      </c>
      <c r="Q358" t="s">
        <v>257</v>
      </c>
      <c r="R358" t="s">
        <v>251</v>
      </c>
      <c r="S358" t="s">
        <v>429</v>
      </c>
      <c r="T358">
        <v>-1</v>
      </c>
    </row>
    <row r="359" spans="1:20" ht="17" customHeight="1" x14ac:dyDescent="0.2">
      <c r="A359">
        <v>357</v>
      </c>
      <c r="B359" t="s">
        <v>243</v>
      </c>
      <c r="C359" s="16" t="str">
        <v>Data Scientist</v>
      </c>
      <c r="D359" t="s">
        <v>1295</v>
      </c>
      <c r="E359" s="16" cm="1">
        <f t="array" ref="E359:F359">_xlfn.TEXTSPLIT(SUBSTITUTE(SUBSTITUTE(SUBSTITUTE(SUBSTITUTE(D359, "(Glassdoor est.)", ""), "(Employer est.)", ""), "$", ""), "K", "000"), "-") * 1</f>
        <v>122000</v>
      </c>
      <c r="F359" s="16">
        <v>146000</v>
      </c>
      <c r="G359" s="11" t="s">
        <v>1325</v>
      </c>
      <c r="H359">
        <v>-1</v>
      </c>
      <c r="I359" t="s">
        <v>1326</v>
      </c>
      <c r="J359" s="17" t="str">
        <f t="shared" si="5"/>
        <v>Hatch Data</v>
      </c>
      <c r="K359" t="s">
        <v>360</v>
      </c>
      <c r="L359" s="16" t="str">
        <f>IF(ISNUMBER(FIND(",", K359)), RIGHT(K359, 2), VLOOKUP(K359,lookup!$A$2:$B$7,2,FALSE))</f>
        <v>CA</v>
      </c>
      <c r="M359">
        <v>-1</v>
      </c>
      <c r="N359">
        <v>-1</v>
      </c>
      <c r="O359">
        <v>-1</v>
      </c>
      <c r="P359">
        <v>-1</v>
      </c>
      <c r="Q359">
        <v>-1</v>
      </c>
      <c r="R359">
        <v>-1</v>
      </c>
      <c r="S359">
        <v>-1</v>
      </c>
      <c r="T359">
        <v>-1</v>
      </c>
    </row>
    <row r="360" spans="1:20" ht="17" customHeight="1" x14ac:dyDescent="0.2">
      <c r="A360">
        <v>358</v>
      </c>
      <c r="B360" t="s">
        <v>243</v>
      </c>
      <c r="C360" s="16" t="str">
        <v>Data Scientist</v>
      </c>
      <c r="D360" t="s">
        <v>1295</v>
      </c>
      <c r="E360" s="16" cm="1">
        <f t="array" ref="E360:F360">_xlfn.TEXTSPLIT(SUBSTITUTE(SUBSTITUTE(SUBSTITUTE(SUBSTITUTE(D360, "(Glassdoor est.)", ""), "(Employer est.)", ""), "$", ""), "K", "000"), "-") * 1</f>
        <v>122000</v>
      </c>
      <c r="F360" s="16">
        <v>146000</v>
      </c>
      <c r="G360" s="11" t="s">
        <v>1325</v>
      </c>
      <c r="H360">
        <v>-1</v>
      </c>
      <c r="I360" t="s">
        <v>1326</v>
      </c>
      <c r="J360" s="17" t="str">
        <f t="shared" si="5"/>
        <v>Hatch Data</v>
      </c>
      <c r="K360" t="s">
        <v>360</v>
      </c>
      <c r="L360" s="16" t="str">
        <f>IF(ISNUMBER(FIND(",", K360)), RIGHT(K360, 2), VLOOKUP(K360,lookup!$A$2:$B$7,2,FALSE))</f>
        <v>CA</v>
      </c>
      <c r="M360">
        <v>-1</v>
      </c>
      <c r="N360">
        <v>-1</v>
      </c>
      <c r="O360">
        <v>-1</v>
      </c>
      <c r="P360">
        <v>-1</v>
      </c>
      <c r="Q360">
        <v>-1</v>
      </c>
      <c r="R360">
        <v>-1</v>
      </c>
      <c r="S360">
        <v>-1</v>
      </c>
      <c r="T360">
        <v>-1</v>
      </c>
    </row>
    <row r="361" spans="1:20" ht="17" customHeight="1" x14ac:dyDescent="0.2">
      <c r="A361">
        <v>359</v>
      </c>
      <c r="B361" t="s">
        <v>243</v>
      </c>
      <c r="C361" s="16" t="str">
        <v>Data Scientist</v>
      </c>
      <c r="D361" t="s">
        <v>1295</v>
      </c>
      <c r="E361" s="16" cm="1">
        <f t="array" ref="E361:F361">_xlfn.TEXTSPLIT(SUBSTITUTE(SUBSTITUTE(SUBSTITUTE(SUBSTITUTE(D361, "(Glassdoor est.)", ""), "(Employer est.)", ""), "$", ""), "K", "000"), "-") * 1</f>
        <v>122000</v>
      </c>
      <c r="F361" s="16">
        <v>146000</v>
      </c>
      <c r="G361" s="11" t="s">
        <v>1325</v>
      </c>
      <c r="H361">
        <v>-1</v>
      </c>
      <c r="I361" t="s">
        <v>1326</v>
      </c>
      <c r="J361" s="17" t="str">
        <f t="shared" si="5"/>
        <v>Hatch Data</v>
      </c>
      <c r="K361" t="s">
        <v>360</v>
      </c>
      <c r="L361" s="16" t="str">
        <f>IF(ISNUMBER(FIND(",", K361)), RIGHT(K361, 2), VLOOKUP(K361,lookup!$A$2:$B$7,2,FALSE))</f>
        <v>CA</v>
      </c>
      <c r="M361">
        <v>-1</v>
      </c>
      <c r="N361">
        <v>-1</v>
      </c>
      <c r="O361">
        <v>-1</v>
      </c>
      <c r="P361">
        <v>-1</v>
      </c>
      <c r="Q361">
        <v>-1</v>
      </c>
      <c r="R361">
        <v>-1</v>
      </c>
      <c r="S361">
        <v>-1</v>
      </c>
      <c r="T361">
        <v>-1</v>
      </c>
    </row>
    <row r="362" spans="1:20" ht="17" customHeight="1" x14ac:dyDescent="0.2">
      <c r="A362">
        <v>360</v>
      </c>
      <c r="B362" t="s">
        <v>243</v>
      </c>
      <c r="C362" s="16" t="str">
        <v>Data Scientist</v>
      </c>
      <c r="D362" t="s">
        <v>1295</v>
      </c>
      <c r="E362" s="16" cm="1">
        <f t="array" ref="E362:F362">_xlfn.TEXTSPLIT(SUBSTITUTE(SUBSTITUTE(SUBSTITUTE(SUBSTITUTE(D362, "(Glassdoor est.)", ""), "(Employer est.)", ""), "$", ""), "K", "000"), "-") * 1</f>
        <v>122000</v>
      </c>
      <c r="F362" s="16">
        <v>146000</v>
      </c>
      <c r="G362" s="11" t="s">
        <v>1325</v>
      </c>
      <c r="H362">
        <v>-1</v>
      </c>
      <c r="I362" t="s">
        <v>1326</v>
      </c>
      <c r="J362" s="17" t="str">
        <f t="shared" si="5"/>
        <v>Hatch Data</v>
      </c>
      <c r="K362" t="s">
        <v>360</v>
      </c>
      <c r="L362" s="16" t="str">
        <f>IF(ISNUMBER(FIND(",", K362)), RIGHT(K362, 2), VLOOKUP(K362,lookup!$A$2:$B$7,2,FALSE))</f>
        <v>CA</v>
      </c>
      <c r="M362">
        <v>-1</v>
      </c>
      <c r="N362">
        <v>-1</v>
      </c>
      <c r="O362">
        <v>-1</v>
      </c>
      <c r="P362">
        <v>-1</v>
      </c>
      <c r="Q362">
        <v>-1</v>
      </c>
      <c r="R362">
        <v>-1</v>
      </c>
      <c r="S362">
        <v>-1</v>
      </c>
      <c r="T362">
        <v>-1</v>
      </c>
    </row>
    <row r="363" spans="1:20" ht="17" customHeight="1" x14ac:dyDescent="0.2">
      <c r="A363">
        <v>361</v>
      </c>
      <c r="B363" t="s">
        <v>243</v>
      </c>
      <c r="C363" s="16" t="str">
        <v>Data Scientist</v>
      </c>
      <c r="D363" t="s">
        <v>1295</v>
      </c>
      <c r="E363" s="16" cm="1">
        <f t="array" ref="E363:F363">_xlfn.TEXTSPLIT(SUBSTITUTE(SUBSTITUTE(SUBSTITUTE(SUBSTITUTE(D363, "(Glassdoor est.)", ""), "(Employer est.)", ""), "$", ""), "K", "000"), "-") * 1</f>
        <v>122000</v>
      </c>
      <c r="F363" s="16">
        <v>146000</v>
      </c>
      <c r="G363" s="11" t="s">
        <v>1325</v>
      </c>
      <c r="H363">
        <v>-1</v>
      </c>
      <c r="I363" t="s">
        <v>1326</v>
      </c>
      <c r="J363" s="17" t="str">
        <f t="shared" si="5"/>
        <v>Hatch Data</v>
      </c>
      <c r="K363" t="s">
        <v>360</v>
      </c>
      <c r="L363" s="16" t="str">
        <f>IF(ISNUMBER(FIND(",", K363)), RIGHT(K363, 2), VLOOKUP(K363,lookup!$A$2:$B$7,2,FALSE))</f>
        <v>CA</v>
      </c>
      <c r="M363">
        <v>-1</v>
      </c>
      <c r="N363">
        <v>-1</v>
      </c>
      <c r="O363">
        <v>-1</v>
      </c>
      <c r="P363">
        <v>-1</v>
      </c>
      <c r="Q363">
        <v>-1</v>
      </c>
      <c r="R363">
        <v>-1</v>
      </c>
      <c r="S363">
        <v>-1</v>
      </c>
      <c r="T363">
        <v>-1</v>
      </c>
    </row>
    <row r="364" spans="1:20" ht="17" customHeight="1" x14ac:dyDescent="0.2">
      <c r="A364">
        <v>362</v>
      </c>
      <c r="B364" t="s">
        <v>243</v>
      </c>
      <c r="C364" s="16" t="str">
        <v>Data Scientist</v>
      </c>
      <c r="D364" t="s">
        <v>1295</v>
      </c>
      <c r="E364" s="16" cm="1">
        <f t="array" ref="E364:F364">_xlfn.TEXTSPLIT(SUBSTITUTE(SUBSTITUTE(SUBSTITUTE(SUBSTITUTE(D364, "(Glassdoor est.)", ""), "(Employer est.)", ""), "$", ""), "K", "000"), "-") * 1</f>
        <v>122000</v>
      </c>
      <c r="F364" s="16">
        <v>146000</v>
      </c>
      <c r="G364" s="11" t="s">
        <v>1325</v>
      </c>
      <c r="H364">
        <v>-1</v>
      </c>
      <c r="I364" t="s">
        <v>1326</v>
      </c>
      <c r="J364" s="17" t="str">
        <f t="shared" si="5"/>
        <v>Hatch Data</v>
      </c>
      <c r="K364" t="s">
        <v>360</v>
      </c>
      <c r="L364" s="16" t="str">
        <f>IF(ISNUMBER(FIND(",", K364)), RIGHT(K364, 2), VLOOKUP(K364,lookup!$A$2:$B$7,2,FALSE))</f>
        <v>CA</v>
      </c>
      <c r="M364">
        <v>-1</v>
      </c>
      <c r="N364">
        <v>-1</v>
      </c>
      <c r="O364">
        <v>-1</v>
      </c>
      <c r="P364">
        <v>-1</v>
      </c>
      <c r="Q364">
        <v>-1</v>
      </c>
      <c r="R364">
        <v>-1</v>
      </c>
      <c r="S364">
        <v>-1</v>
      </c>
      <c r="T364">
        <v>-1</v>
      </c>
    </row>
    <row r="365" spans="1:20" ht="17" customHeight="1" x14ac:dyDescent="0.2">
      <c r="A365">
        <v>363</v>
      </c>
      <c r="B365" t="s">
        <v>457</v>
      </c>
      <c r="C365" s="16" t="str">
        <v>Data Scientist</v>
      </c>
      <c r="D365" t="s">
        <v>1295</v>
      </c>
      <c r="E365" s="16" cm="1">
        <f t="array" ref="E365:F365">_xlfn.TEXTSPLIT(SUBSTITUTE(SUBSTITUTE(SUBSTITUTE(SUBSTITUTE(D365, "(Glassdoor est.)", ""), "(Employer est.)", ""), "$", ""), "K", "000"), "-") * 1</f>
        <v>122000</v>
      </c>
      <c r="F365" s="16">
        <v>146000</v>
      </c>
      <c r="G365" s="11" t="s">
        <v>969</v>
      </c>
      <c r="H365">
        <v>3.5</v>
      </c>
      <c r="I365" s="11" t="s">
        <v>689</v>
      </c>
      <c r="J365" s="17" t="str">
        <f t="shared" si="5"/>
        <v>Maxar Technologies</v>
      </c>
      <c r="K365" t="s">
        <v>247</v>
      </c>
      <c r="L365" s="16" t="str">
        <f>IF(ISNUMBER(FIND(",", K365)), RIGHT(K365, 2), VLOOKUP(K365,lookup!$A$2:$B$7,2,FALSE))</f>
        <v>VA</v>
      </c>
      <c r="M365" t="s">
        <v>690</v>
      </c>
      <c r="N365" t="s">
        <v>248</v>
      </c>
      <c r="O365">
        <v>-1</v>
      </c>
      <c r="P365" t="s">
        <v>249</v>
      </c>
      <c r="Q365" t="s">
        <v>392</v>
      </c>
      <c r="R365" t="s">
        <v>392</v>
      </c>
      <c r="S365" t="s">
        <v>296</v>
      </c>
      <c r="T365">
        <v>-1</v>
      </c>
    </row>
    <row r="366" spans="1:20" ht="17" customHeight="1" x14ac:dyDescent="0.2">
      <c r="A366">
        <v>364</v>
      </c>
      <c r="B366" t="s">
        <v>243</v>
      </c>
      <c r="C366" s="16" t="str">
        <v>Data Scientist</v>
      </c>
      <c r="D366" t="s">
        <v>1327</v>
      </c>
      <c r="E366" s="16" cm="1">
        <f t="array" ref="E366:F366">_xlfn.TEXTSPLIT(SUBSTITUTE(SUBSTITUTE(SUBSTITUTE(SUBSTITUTE(D366, "(Glassdoor est.)", ""), "(Employer est.)", ""), "$", ""), "K", "000"), "-") * 1</f>
        <v>112000</v>
      </c>
      <c r="F366" s="16">
        <v>116000</v>
      </c>
      <c r="G366" s="11" t="s">
        <v>465</v>
      </c>
      <c r="H366">
        <v>4.3</v>
      </c>
      <c r="I366" s="11" t="s">
        <v>466</v>
      </c>
      <c r="J366" s="17" t="str">
        <f t="shared" si="5"/>
        <v>Quick Base</v>
      </c>
      <c r="K366" t="s">
        <v>281</v>
      </c>
      <c r="L366" s="16" t="str">
        <f>IF(ISNUMBER(FIND(",", K366)), RIGHT(K366, 2), VLOOKUP(K366,lookup!$A$2:$B$7,2,FALSE))</f>
        <v>MA</v>
      </c>
      <c r="M366" t="s">
        <v>281</v>
      </c>
      <c r="N366" t="s">
        <v>324</v>
      </c>
      <c r="O366">
        <v>1999</v>
      </c>
      <c r="P366" t="s">
        <v>270</v>
      </c>
      <c r="Q366" t="s">
        <v>301</v>
      </c>
      <c r="R366" t="s">
        <v>277</v>
      </c>
      <c r="S366" t="s">
        <v>241</v>
      </c>
      <c r="T366">
        <v>-1</v>
      </c>
    </row>
    <row r="367" spans="1:20" ht="17" customHeight="1" x14ac:dyDescent="0.2">
      <c r="A367">
        <v>365</v>
      </c>
      <c r="B367" t="s">
        <v>243</v>
      </c>
      <c r="C367" s="16" t="str">
        <v>Data Scientist</v>
      </c>
      <c r="D367" t="s">
        <v>1327</v>
      </c>
      <c r="E367" s="16" cm="1">
        <f t="array" ref="E367:F367">_xlfn.TEXTSPLIT(SUBSTITUTE(SUBSTITUTE(SUBSTITUTE(SUBSTITUTE(D367, "(Glassdoor est.)", ""), "(Employer est.)", ""), "$", ""), "K", "000"), "-") * 1</f>
        <v>112000</v>
      </c>
      <c r="F367" s="16">
        <v>116000</v>
      </c>
      <c r="G367" s="11" t="s">
        <v>469</v>
      </c>
      <c r="H367">
        <v>3.7</v>
      </c>
      <c r="I367" s="11" t="s">
        <v>470</v>
      </c>
      <c r="J367" s="17" t="str">
        <f t="shared" si="5"/>
        <v>Takeda</v>
      </c>
      <c r="K367" t="s">
        <v>281</v>
      </c>
      <c r="L367" s="16" t="str">
        <f>IF(ISNUMBER(FIND(",", K367)), RIGHT(K367, 2), VLOOKUP(K367,lookup!$A$2:$B$7,2,FALSE))</f>
        <v>MA</v>
      </c>
      <c r="M367" t="s">
        <v>471</v>
      </c>
      <c r="N367" t="s">
        <v>283</v>
      </c>
      <c r="O367">
        <v>1781</v>
      </c>
      <c r="P367" t="s">
        <v>249</v>
      </c>
      <c r="Q367" t="s">
        <v>284</v>
      </c>
      <c r="R367" t="s">
        <v>284</v>
      </c>
      <c r="S367" t="s">
        <v>285</v>
      </c>
      <c r="T367" t="s">
        <v>472</v>
      </c>
    </row>
    <row r="368" spans="1:20" ht="17" customHeight="1" x14ac:dyDescent="0.2">
      <c r="A368">
        <v>366</v>
      </c>
      <c r="B368" t="s">
        <v>243</v>
      </c>
      <c r="C368" s="16" t="str">
        <v>Data Scientist</v>
      </c>
      <c r="D368" t="s">
        <v>1327</v>
      </c>
      <c r="E368" s="16" cm="1">
        <f t="array" ref="E368:F368">_xlfn.TEXTSPLIT(SUBSTITUTE(SUBSTITUTE(SUBSTITUTE(SUBSTITUTE(D368, "(Glassdoor est.)", ""), "(Employer est.)", ""), "$", ""), "K", "000"), "-") * 1</f>
        <v>112000</v>
      </c>
      <c r="F368" s="16">
        <v>116000</v>
      </c>
      <c r="G368" s="11" t="s">
        <v>1328</v>
      </c>
      <c r="H368">
        <v>3.5</v>
      </c>
      <c r="I368" s="11" t="s">
        <v>689</v>
      </c>
      <c r="J368" s="17" t="str">
        <f t="shared" si="5"/>
        <v>Maxar Technologies</v>
      </c>
      <c r="K368" t="s">
        <v>247</v>
      </c>
      <c r="L368" s="16" t="str">
        <f>IF(ISNUMBER(FIND(",", K368)), RIGHT(K368, 2), VLOOKUP(K368,lookup!$A$2:$B$7,2,FALSE))</f>
        <v>VA</v>
      </c>
      <c r="M368" t="s">
        <v>690</v>
      </c>
      <c r="N368" t="s">
        <v>248</v>
      </c>
      <c r="O368">
        <v>-1</v>
      </c>
      <c r="P368" t="s">
        <v>249</v>
      </c>
      <c r="Q368" t="s">
        <v>392</v>
      </c>
      <c r="R368" t="s">
        <v>392</v>
      </c>
      <c r="S368" t="s">
        <v>296</v>
      </c>
      <c r="T368">
        <v>-1</v>
      </c>
    </row>
    <row r="369" spans="1:20" ht="17" customHeight="1" x14ac:dyDescent="0.2">
      <c r="A369">
        <v>367</v>
      </c>
      <c r="B369" t="s">
        <v>974</v>
      </c>
      <c r="C369" s="16" t="str">
        <v>Other</v>
      </c>
      <c r="D369" t="s">
        <v>1327</v>
      </c>
      <c r="E369" s="16" cm="1">
        <f t="array" ref="E369:F369">_xlfn.TEXTSPLIT(SUBSTITUTE(SUBSTITUTE(SUBSTITUTE(SUBSTITUTE(D369, "(Glassdoor est.)", ""), "(Employer est.)", ""), "$", ""), "K", "000"), "-") * 1</f>
        <v>112000</v>
      </c>
      <c r="F369" s="16">
        <v>116000</v>
      </c>
      <c r="G369" s="11" t="s">
        <v>975</v>
      </c>
      <c r="H369">
        <v>3.9</v>
      </c>
      <c r="I369" s="11" t="s">
        <v>976</v>
      </c>
      <c r="J369" s="17" t="str">
        <f t="shared" si="5"/>
        <v>Southwest Research Institute</v>
      </c>
      <c r="K369" t="s">
        <v>977</v>
      </c>
      <c r="L369" s="16" t="str">
        <f>IF(ISNUMBER(FIND(",", K369)), RIGHT(K369, 2), VLOOKUP(K369,lookup!$A$2:$B$7,2,FALSE))</f>
        <v>OK</v>
      </c>
      <c r="M369" t="s">
        <v>978</v>
      </c>
      <c r="N369" t="s">
        <v>237</v>
      </c>
      <c r="O369">
        <v>1947</v>
      </c>
      <c r="P369" t="s">
        <v>238</v>
      </c>
      <c r="Q369" t="s">
        <v>250</v>
      </c>
      <c r="R369" t="s">
        <v>251</v>
      </c>
      <c r="S369" t="s">
        <v>318</v>
      </c>
      <c r="T369" t="s">
        <v>979</v>
      </c>
    </row>
    <row r="370" spans="1:20" ht="17" customHeight="1" x14ac:dyDescent="0.2">
      <c r="A370">
        <v>368</v>
      </c>
      <c r="B370" t="s">
        <v>243</v>
      </c>
      <c r="C370" s="16" t="str">
        <v>Data Scientist</v>
      </c>
      <c r="D370" t="s">
        <v>1327</v>
      </c>
      <c r="E370" s="16" cm="1">
        <f t="array" ref="E370:F370">_xlfn.TEXTSPLIT(SUBSTITUTE(SUBSTITUTE(SUBSTITUTE(SUBSTITUTE(D370, "(Glassdoor est.)", ""), "(Employer est.)", ""), "$", ""), "K", "000"), "-") * 1</f>
        <v>112000</v>
      </c>
      <c r="F370" s="16">
        <v>116000</v>
      </c>
      <c r="G370" s="11" t="s">
        <v>1329</v>
      </c>
      <c r="H370">
        <v>4.7</v>
      </c>
      <c r="I370" s="11" t="s">
        <v>1330</v>
      </c>
      <c r="J370" s="17" t="str">
        <f t="shared" si="5"/>
        <v>Compass Consulting Group</v>
      </c>
      <c r="K370" t="s">
        <v>1331</v>
      </c>
      <c r="L370" s="16" t="str">
        <f>IF(ISNUMBER(FIND(",", K370)), RIGHT(K370, 2), VLOOKUP(K370,lookup!$A$2:$B$7,2,FALSE))</f>
        <v>CA</v>
      </c>
      <c r="M370" t="s">
        <v>1332</v>
      </c>
      <c r="N370" t="s">
        <v>269</v>
      </c>
      <c r="O370">
        <v>2008</v>
      </c>
      <c r="P370" t="s">
        <v>270</v>
      </c>
      <c r="Q370" t="s">
        <v>257</v>
      </c>
      <c r="R370" t="s">
        <v>251</v>
      </c>
      <c r="S370" t="s">
        <v>241</v>
      </c>
      <c r="T370">
        <v>-1</v>
      </c>
    </row>
    <row r="371" spans="1:20" ht="17" customHeight="1" x14ac:dyDescent="0.2">
      <c r="A371">
        <v>369</v>
      </c>
      <c r="B371" t="s">
        <v>973</v>
      </c>
      <c r="C371" s="16" t="str">
        <v>Other</v>
      </c>
      <c r="D371" t="s">
        <v>1327</v>
      </c>
      <c r="E371" s="16" cm="1">
        <f t="array" ref="E371:F371">_xlfn.TEXTSPLIT(SUBSTITUTE(SUBSTITUTE(SUBSTITUTE(SUBSTITUTE(D371, "(Glassdoor est.)", ""), "(Employer est.)", ""), "$", ""), "K", "000"), "-") * 1</f>
        <v>112000</v>
      </c>
      <c r="F371" s="16">
        <v>116000</v>
      </c>
      <c r="G371" s="11" t="s">
        <v>611</v>
      </c>
      <c r="H371">
        <v>4.8</v>
      </c>
      <c r="I371" s="11" t="s">
        <v>459</v>
      </c>
      <c r="J371" s="17" t="str">
        <f t="shared" si="5"/>
        <v>Klaviyo</v>
      </c>
      <c r="K371" t="s">
        <v>255</v>
      </c>
      <c r="L371" s="16" t="str">
        <f>IF(ISNUMBER(FIND(",", K371)), RIGHT(K371, 2), VLOOKUP(K371,lookup!$A$2:$B$7,2,FALSE))</f>
        <v>MA</v>
      </c>
      <c r="M371" t="s">
        <v>255</v>
      </c>
      <c r="N371" t="s">
        <v>324</v>
      </c>
      <c r="O371">
        <v>2012</v>
      </c>
      <c r="P371" t="s">
        <v>270</v>
      </c>
      <c r="Q371" t="s">
        <v>276</v>
      </c>
      <c r="R371" t="s">
        <v>277</v>
      </c>
      <c r="S371" t="s">
        <v>241</v>
      </c>
      <c r="T371">
        <v>-1</v>
      </c>
    </row>
    <row r="372" spans="1:20" ht="17" customHeight="1" x14ac:dyDescent="0.2">
      <c r="A372">
        <v>370</v>
      </c>
      <c r="B372" t="s">
        <v>980</v>
      </c>
      <c r="C372" s="16" t="str">
        <v>Data Scientist</v>
      </c>
      <c r="D372" t="s">
        <v>1327</v>
      </c>
      <c r="E372" s="16" cm="1">
        <f t="array" ref="E372:F372">_xlfn.TEXTSPLIT(SUBSTITUTE(SUBSTITUTE(SUBSTITUTE(SUBSTITUTE(D372, "(Glassdoor est.)", ""), "(Employer est.)", ""), "$", ""), "K", "000"), "-") * 1</f>
        <v>112000</v>
      </c>
      <c r="F372" s="16">
        <v>116000</v>
      </c>
      <c r="G372" s="11" t="s">
        <v>981</v>
      </c>
      <c r="H372">
        <v>4</v>
      </c>
      <c r="I372" s="11" t="s">
        <v>582</v>
      </c>
      <c r="J372" s="17" t="str">
        <f t="shared" si="5"/>
        <v>AstraZeneca</v>
      </c>
      <c r="K372" t="s">
        <v>583</v>
      </c>
      <c r="L372" s="16" t="str">
        <f>IF(ISNUMBER(FIND(",", K372)), RIGHT(K372, 2), VLOOKUP(K372,lookup!$A$2:$B$7,2,FALSE))</f>
        <v>MD</v>
      </c>
      <c r="M372" t="s">
        <v>584</v>
      </c>
      <c r="N372" t="s">
        <v>283</v>
      </c>
      <c r="O372">
        <v>1913</v>
      </c>
      <c r="P372" t="s">
        <v>249</v>
      </c>
      <c r="Q372" t="s">
        <v>284</v>
      </c>
      <c r="R372" t="s">
        <v>284</v>
      </c>
      <c r="S372" t="s">
        <v>285</v>
      </c>
      <c r="T372" t="s">
        <v>585</v>
      </c>
    </row>
    <row r="373" spans="1:20" ht="17" customHeight="1" x14ac:dyDescent="0.2">
      <c r="A373">
        <v>371</v>
      </c>
      <c r="B373" t="s">
        <v>243</v>
      </c>
      <c r="C373" s="16" t="str">
        <v>Data Scientist</v>
      </c>
      <c r="D373" t="s">
        <v>1327</v>
      </c>
      <c r="E373" s="16" cm="1">
        <f t="array" ref="E373:F373">_xlfn.TEXTSPLIT(SUBSTITUTE(SUBSTITUTE(SUBSTITUTE(SUBSTITUTE(D373, "(Glassdoor est.)", ""), "(Employer est.)", ""), "$", ""), "K", "000"), "-") * 1</f>
        <v>112000</v>
      </c>
      <c r="F373" s="16">
        <v>116000</v>
      </c>
      <c r="G373" t="s">
        <v>1333</v>
      </c>
      <c r="H373">
        <v>4.4000000000000004</v>
      </c>
      <c r="I373" s="11" t="s">
        <v>1334</v>
      </c>
      <c r="J373" s="17" t="str">
        <f t="shared" si="5"/>
        <v>SolutionIT, Inc.</v>
      </c>
      <c r="K373" t="s">
        <v>1335</v>
      </c>
      <c r="L373" s="16" t="str">
        <f>IF(ISNUMBER(FIND(",", K373)), RIGHT(K373, 2), VLOOKUP(K373,lookup!$A$2:$B$7,2,FALSE))</f>
        <v>NJ</v>
      </c>
      <c r="M373" t="s">
        <v>1336</v>
      </c>
      <c r="N373" t="s">
        <v>269</v>
      </c>
      <c r="O373">
        <v>-1</v>
      </c>
      <c r="P373" t="s">
        <v>270</v>
      </c>
      <c r="Q373">
        <v>-1</v>
      </c>
      <c r="R373">
        <v>-1</v>
      </c>
      <c r="S373" t="s">
        <v>241</v>
      </c>
      <c r="T373">
        <v>-1</v>
      </c>
    </row>
    <row r="374" spans="1:20" ht="17" customHeight="1" x14ac:dyDescent="0.2">
      <c r="A374">
        <v>372</v>
      </c>
      <c r="B374" t="s">
        <v>243</v>
      </c>
      <c r="C374" s="16" t="str">
        <v>Data Scientist</v>
      </c>
      <c r="D374" t="s">
        <v>1327</v>
      </c>
      <c r="E374" s="16" cm="1">
        <f t="array" ref="E374:F374">_xlfn.TEXTSPLIT(SUBSTITUTE(SUBSTITUTE(SUBSTITUTE(SUBSTITUTE(D374, "(Glassdoor est.)", ""), "(Employer est.)", ""), "$", ""), "K", "000"), "-") * 1</f>
        <v>112000</v>
      </c>
      <c r="F374" s="16">
        <v>116000</v>
      </c>
      <c r="G374" s="11" t="s">
        <v>1337</v>
      </c>
      <c r="H374">
        <v>3.2</v>
      </c>
      <c r="I374" s="11" t="s">
        <v>1338</v>
      </c>
      <c r="J374" s="17" t="str">
        <f t="shared" si="5"/>
        <v>Perspecta</v>
      </c>
      <c r="K374" t="s">
        <v>1339</v>
      </c>
      <c r="L374" s="16" t="str">
        <f>IF(ISNUMBER(FIND(",", K374)), RIGHT(K374, 2), VLOOKUP(K374,lookup!$A$2:$B$7,2,FALSE))</f>
        <v>MD</v>
      </c>
      <c r="M374" t="s">
        <v>246</v>
      </c>
      <c r="N374" t="s">
        <v>283</v>
      </c>
      <c r="O374">
        <v>2018</v>
      </c>
      <c r="P374" t="s">
        <v>249</v>
      </c>
      <c r="Q374" t="s">
        <v>392</v>
      </c>
      <c r="R374" t="s">
        <v>392</v>
      </c>
      <c r="S374" t="s">
        <v>241</v>
      </c>
      <c r="T374">
        <v>-1</v>
      </c>
    </row>
    <row r="375" spans="1:20" ht="17" customHeight="1" x14ac:dyDescent="0.2">
      <c r="A375">
        <v>373</v>
      </c>
      <c r="B375" t="s">
        <v>243</v>
      </c>
      <c r="C375" s="16" t="str">
        <v>Data Scientist</v>
      </c>
      <c r="D375" t="s">
        <v>1327</v>
      </c>
      <c r="E375" s="16" cm="1">
        <f t="array" ref="E375:F375">_xlfn.TEXTSPLIT(SUBSTITUTE(SUBSTITUTE(SUBSTITUTE(SUBSTITUTE(D375, "(Glassdoor est.)", ""), "(Employer est.)", ""), "$", ""), "K", "000"), "-") * 1</f>
        <v>112000</v>
      </c>
      <c r="F375" s="16">
        <v>116000</v>
      </c>
      <c r="G375" s="11" t="s">
        <v>1340</v>
      </c>
      <c r="H375">
        <v>4.5</v>
      </c>
      <c r="I375" s="11" t="s">
        <v>1341</v>
      </c>
      <c r="J375" s="17" t="str">
        <f t="shared" si="5"/>
        <v>Smith Hanley Associates</v>
      </c>
      <c r="K375" t="s">
        <v>328</v>
      </c>
      <c r="L375" s="16" t="str">
        <f>IF(ISNUMBER(FIND(",", K375)), RIGHT(K375, 2), VLOOKUP(K375,lookup!$A$2:$B$7,2,FALSE))</f>
        <v>DC</v>
      </c>
      <c r="M375" t="s">
        <v>1342</v>
      </c>
      <c r="N375" t="s">
        <v>334</v>
      </c>
      <c r="O375">
        <v>1980</v>
      </c>
      <c r="P375" t="s">
        <v>270</v>
      </c>
      <c r="Q375" t="s">
        <v>503</v>
      </c>
      <c r="R375" t="s">
        <v>251</v>
      </c>
      <c r="S375" t="s">
        <v>241</v>
      </c>
      <c r="T375" t="s">
        <v>1343</v>
      </c>
    </row>
    <row r="376" spans="1:20" ht="17" customHeight="1" x14ac:dyDescent="0.2">
      <c r="A376">
        <v>374</v>
      </c>
      <c r="B376" t="s">
        <v>1344</v>
      </c>
      <c r="C376" s="16" t="str">
        <v>Other</v>
      </c>
      <c r="D376" t="s">
        <v>1327</v>
      </c>
      <c r="E376" s="16" cm="1">
        <f t="array" ref="E376:F376">_xlfn.TEXTSPLIT(SUBSTITUTE(SUBSTITUTE(SUBSTITUTE(SUBSTITUTE(D376, "(Glassdoor est.)", ""), "(Employer est.)", ""), "$", ""), "K", "000"), "-") * 1</f>
        <v>112000</v>
      </c>
      <c r="F376" s="16">
        <v>116000</v>
      </c>
      <c r="G376" s="11" t="s">
        <v>1345</v>
      </c>
      <c r="H376">
        <v>3.5</v>
      </c>
      <c r="I376" s="11" t="s">
        <v>1346</v>
      </c>
      <c r="J376" s="17" t="str">
        <f t="shared" si="5"/>
        <v>Allen Institute</v>
      </c>
      <c r="K376" t="s">
        <v>410</v>
      </c>
      <c r="L376" s="16" t="str">
        <f>IF(ISNUMBER(FIND(",", K376)), RIGHT(K376, 2), VLOOKUP(K376,lookup!$A$2:$B$7,2,FALSE))</f>
        <v>WA</v>
      </c>
      <c r="M376" t="s">
        <v>410</v>
      </c>
      <c r="N376" t="s">
        <v>324</v>
      </c>
      <c r="O376">
        <v>2003</v>
      </c>
      <c r="P376" t="s">
        <v>238</v>
      </c>
      <c r="Q376" t="s">
        <v>250</v>
      </c>
      <c r="R376" t="s">
        <v>251</v>
      </c>
      <c r="S376" t="s">
        <v>258</v>
      </c>
      <c r="T376">
        <v>-1</v>
      </c>
    </row>
    <row r="377" spans="1:20" ht="17" customHeight="1" x14ac:dyDescent="0.2">
      <c r="A377">
        <v>375</v>
      </c>
      <c r="B377" t="s">
        <v>243</v>
      </c>
      <c r="C377" s="16" t="str">
        <v>Data Scientist</v>
      </c>
      <c r="D377" t="s">
        <v>1327</v>
      </c>
      <c r="E377" s="16" cm="1">
        <f t="array" ref="E377:F377">_xlfn.TEXTSPLIT(SUBSTITUTE(SUBSTITUTE(SUBSTITUTE(SUBSTITUTE(D377, "(Glassdoor est.)", ""), "(Employer est.)", ""), "$", ""), "K", "000"), "-") * 1</f>
        <v>112000</v>
      </c>
      <c r="F377" s="16">
        <v>116000</v>
      </c>
      <c r="G377" t="s">
        <v>1347</v>
      </c>
      <c r="H377">
        <v>4.4000000000000004</v>
      </c>
      <c r="I377" s="11" t="s">
        <v>1348</v>
      </c>
      <c r="J377" s="17" t="str">
        <f t="shared" si="5"/>
        <v>Eliassen Group</v>
      </c>
      <c r="K377" t="s">
        <v>347</v>
      </c>
      <c r="L377" s="16" t="str">
        <f>IF(ISNUMBER(FIND(",", K377)), RIGHT(K377, 2), VLOOKUP(K377,lookup!$A$2:$B$7,2,FALSE))</f>
        <v>TX</v>
      </c>
      <c r="M377" t="s">
        <v>1349</v>
      </c>
      <c r="N377" t="s">
        <v>237</v>
      </c>
      <c r="O377">
        <v>1989</v>
      </c>
      <c r="P377" t="s">
        <v>270</v>
      </c>
      <c r="Q377" t="s">
        <v>503</v>
      </c>
      <c r="R377" t="s">
        <v>251</v>
      </c>
      <c r="S377" t="s">
        <v>258</v>
      </c>
      <c r="T377" t="s">
        <v>1350</v>
      </c>
    </row>
    <row r="378" spans="1:20" ht="17" customHeight="1" x14ac:dyDescent="0.2">
      <c r="A378">
        <v>376</v>
      </c>
      <c r="B378" t="s">
        <v>243</v>
      </c>
      <c r="C378" s="16" t="str">
        <v>Data Scientist</v>
      </c>
      <c r="D378" t="s">
        <v>1327</v>
      </c>
      <c r="E378" s="16" cm="1">
        <f t="array" ref="E378:F378">_xlfn.TEXTSPLIT(SUBSTITUTE(SUBSTITUTE(SUBSTITUTE(SUBSTITUTE(D378, "(Glassdoor est.)", ""), "(Employer est.)", ""), "$", ""), "K", "000"), "-") * 1</f>
        <v>112000</v>
      </c>
      <c r="F378" s="16">
        <v>116000</v>
      </c>
      <c r="G378" s="11" t="s">
        <v>1351</v>
      </c>
      <c r="H378">
        <v>3.1</v>
      </c>
      <c r="I378" s="11" t="s">
        <v>1352</v>
      </c>
      <c r="J378" s="17" t="str">
        <f t="shared" si="5"/>
        <v>Bayside Solutions</v>
      </c>
      <c r="K378" t="s">
        <v>728</v>
      </c>
      <c r="L378" s="16" t="str">
        <f>IF(ISNUMBER(FIND(",", K378)), RIGHT(K378, 2), VLOOKUP(K378,lookup!$A$2:$B$7,2,FALSE))</f>
        <v>CA</v>
      </c>
      <c r="M378" t="s">
        <v>1086</v>
      </c>
      <c r="N378" t="s">
        <v>334</v>
      </c>
      <c r="O378">
        <v>2001</v>
      </c>
      <c r="P378" t="s">
        <v>270</v>
      </c>
      <c r="Q378" t="s">
        <v>503</v>
      </c>
      <c r="R378" t="s">
        <v>251</v>
      </c>
      <c r="S378" t="s">
        <v>429</v>
      </c>
      <c r="T378">
        <v>-1</v>
      </c>
    </row>
    <row r="379" spans="1:20" ht="17" customHeight="1" x14ac:dyDescent="0.2">
      <c r="A379">
        <v>377</v>
      </c>
      <c r="B379" t="s">
        <v>1353</v>
      </c>
      <c r="C379" s="16" t="str">
        <v>Data Scientist</v>
      </c>
      <c r="D379" t="s">
        <v>1327</v>
      </c>
      <c r="E379" s="16" cm="1">
        <f t="array" ref="E379:F379">_xlfn.TEXTSPLIT(SUBSTITUTE(SUBSTITUTE(SUBSTITUTE(SUBSTITUTE(D379, "(Glassdoor est.)", ""), "(Employer est.)", ""), "$", ""), "K", "000"), "-") * 1</f>
        <v>112000</v>
      </c>
      <c r="F379" s="16">
        <v>116000</v>
      </c>
      <c r="G379" s="11" t="s">
        <v>1354</v>
      </c>
      <c r="H379">
        <v>3.5</v>
      </c>
      <c r="I379" s="11" t="s">
        <v>1355</v>
      </c>
      <c r="J379" s="17" t="str">
        <f t="shared" si="5"/>
        <v>Evolve Vacation Rental</v>
      </c>
      <c r="K379" t="s">
        <v>637</v>
      </c>
      <c r="L379" s="16" t="str">
        <f>IF(ISNUMBER(FIND(",", K379)), RIGHT(K379, 2), VLOOKUP(K379,lookup!$A$2:$B$7,2,FALSE))</f>
        <v>CO</v>
      </c>
      <c r="M379" t="s">
        <v>637</v>
      </c>
      <c r="N379" t="s">
        <v>324</v>
      </c>
      <c r="O379">
        <v>2011</v>
      </c>
      <c r="P379" t="s">
        <v>270</v>
      </c>
      <c r="Q379" t="s">
        <v>1356</v>
      </c>
      <c r="R379" t="s">
        <v>1185</v>
      </c>
      <c r="S379" t="s">
        <v>241</v>
      </c>
      <c r="T379">
        <v>-1</v>
      </c>
    </row>
    <row r="380" spans="1:20" ht="17" customHeight="1" x14ac:dyDescent="0.2">
      <c r="A380">
        <v>378</v>
      </c>
      <c r="B380" t="s">
        <v>243</v>
      </c>
      <c r="C380" s="16" t="str">
        <v>Data Scientist</v>
      </c>
      <c r="D380" t="s">
        <v>1327</v>
      </c>
      <c r="E380" s="16" cm="1">
        <f t="array" ref="E380:F380">_xlfn.TEXTSPLIT(SUBSTITUTE(SUBSTITUTE(SUBSTITUTE(SUBSTITUTE(D380, "(Glassdoor est.)", ""), "(Employer est.)", ""), "$", ""), "K", "000"), "-") * 1</f>
        <v>112000</v>
      </c>
      <c r="F380" s="16">
        <v>116000</v>
      </c>
      <c r="G380" t="s">
        <v>1357</v>
      </c>
      <c r="H380">
        <v>3.8</v>
      </c>
      <c r="I380" s="11" t="s">
        <v>1358</v>
      </c>
      <c r="J380" s="17" t="str">
        <f t="shared" si="5"/>
        <v>AgreeYa Solutions</v>
      </c>
      <c r="K380" t="s">
        <v>1331</v>
      </c>
      <c r="L380" s="16" t="str">
        <f>IF(ISNUMBER(FIND(",", K380)), RIGHT(K380, 2), VLOOKUP(K380,lookup!$A$2:$B$7,2,FALSE))</f>
        <v>CA</v>
      </c>
      <c r="M380" t="s">
        <v>1359</v>
      </c>
      <c r="N380" t="s">
        <v>237</v>
      </c>
      <c r="O380">
        <v>1999</v>
      </c>
      <c r="P380" t="s">
        <v>270</v>
      </c>
      <c r="Q380" t="s">
        <v>309</v>
      </c>
      <c r="R380" t="s">
        <v>277</v>
      </c>
      <c r="S380" t="s">
        <v>411</v>
      </c>
      <c r="T380">
        <v>-1</v>
      </c>
    </row>
    <row r="381" spans="1:20" ht="17" customHeight="1" x14ac:dyDescent="0.2">
      <c r="A381">
        <v>379</v>
      </c>
      <c r="B381" t="s">
        <v>243</v>
      </c>
      <c r="C381" s="16" t="str">
        <v>Data Scientist</v>
      </c>
      <c r="D381" t="s">
        <v>1327</v>
      </c>
      <c r="E381" s="16" cm="1">
        <f t="array" ref="E381:F381">_xlfn.TEXTSPLIT(SUBSTITUTE(SUBSTITUTE(SUBSTITUTE(SUBSTITUTE(D381, "(Glassdoor est.)", ""), "(Employer est.)", ""), "$", ""), "K", "000"), "-") * 1</f>
        <v>112000</v>
      </c>
      <c r="F381" s="16">
        <v>116000</v>
      </c>
      <c r="G381" s="11" t="s">
        <v>1360</v>
      </c>
      <c r="H381">
        <v>3.7</v>
      </c>
      <c r="I381" s="11" t="s">
        <v>1361</v>
      </c>
      <c r="J381" s="17" t="str">
        <f t="shared" si="5"/>
        <v>Carolina Power &amp; Light Co</v>
      </c>
      <c r="K381" t="s">
        <v>395</v>
      </c>
      <c r="L381" s="16" t="str">
        <f>IF(ISNUMBER(FIND(",", K381)), RIGHT(K381, 2), VLOOKUP(K381,lookup!$A$2:$B$7,2,FALSE))</f>
        <v>VA</v>
      </c>
      <c r="M381" t="s">
        <v>1253</v>
      </c>
      <c r="N381" t="s">
        <v>248</v>
      </c>
      <c r="O381">
        <v>1908</v>
      </c>
      <c r="P381" t="s">
        <v>518</v>
      </c>
      <c r="Q381" t="s">
        <v>316</v>
      </c>
      <c r="R381" t="s">
        <v>317</v>
      </c>
      <c r="S381" t="s">
        <v>241</v>
      </c>
      <c r="T381" t="s">
        <v>1362</v>
      </c>
    </row>
    <row r="382" spans="1:20" ht="17" customHeight="1" x14ac:dyDescent="0.2">
      <c r="A382">
        <v>380</v>
      </c>
      <c r="B382" t="s">
        <v>986</v>
      </c>
      <c r="C382" s="16" t="str">
        <v>Other</v>
      </c>
      <c r="D382" t="s">
        <v>1327</v>
      </c>
      <c r="E382" s="16" cm="1">
        <f t="array" ref="E382:F382">_xlfn.TEXTSPLIT(SUBSTITUTE(SUBSTITUTE(SUBSTITUTE(SUBSTITUTE(D382, "(Glassdoor est.)", ""), "(Employer est.)", ""), "$", ""), "K", "000"), "-") * 1</f>
        <v>112000</v>
      </c>
      <c r="F382" s="16">
        <v>116000</v>
      </c>
      <c r="G382" s="11" t="s">
        <v>987</v>
      </c>
      <c r="H382">
        <v>3.5</v>
      </c>
      <c r="I382" s="11" t="s">
        <v>988</v>
      </c>
      <c r="J382" s="17" t="str">
        <f t="shared" si="5"/>
        <v>Central California Alliance for Health</v>
      </c>
      <c r="K382" t="s">
        <v>989</v>
      </c>
      <c r="L382" s="16" t="str">
        <f>IF(ISNUMBER(FIND(",", K382)), RIGHT(K382, 2), VLOOKUP(K382,lookup!$A$2:$B$7,2,FALSE))</f>
        <v>CA</v>
      </c>
      <c r="M382" t="s">
        <v>989</v>
      </c>
      <c r="N382" t="s">
        <v>263</v>
      </c>
      <c r="O382">
        <v>1996</v>
      </c>
      <c r="P382" t="s">
        <v>238</v>
      </c>
      <c r="Q382" t="s">
        <v>356</v>
      </c>
      <c r="R382" t="s">
        <v>357</v>
      </c>
      <c r="S382" t="s">
        <v>318</v>
      </c>
      <c r="T382">
        <v>-1</v>
      </c>
    </row>
    <row r="383" spans="1:20" ht="17" customHeight="1" x14ac:dyDescent="0.2">
      <c r="A383">
        <v>381</v>
      </c>
      <c r="B383" t="s">
        <v>990</v>
      </c>
      <c r="C383" s="16" t="str">
        <v>Other</v>
      </c>
      <c r="D383" t="s">
        <v>1327</v>
      </c>
      <c r="E383" s="16" cm="1">
        <f t="array" ref="E383:F383">_xlfn.TEXTSPLIT(SUBSTITUTE(SUBSTITUTE(SUBSTITUTE(SUBSTITUTE(D383, "(Glassdoor est.)", ""), "(Employer est.)", ""), "$", ""), "K", "000"), "-") * 1</f>
        <v>112000</v>
      </c>
      <c r="F383" s="16">
        <v>116000</v>
      </c>
      <c r="G383" s="11" t="s">
        <v>991</v>
      </c>
      <c r="H383">
        <v>3.7</v>
      </c>
      <c r="I383" s="11" t="s">
        <v>887</v>
      </c>
      <c r="J383" s="17" t="str">
        <f t="shared" si="5"/>
        <v>MassMutual</v>
      </c>
      <c r="K383" t="s">
        <v>255</v>
      </c>
      <c r="L383" s="16" t="str">
        <f>IF(ISNUMBER(FIND(",", K383)), RIGHT(K383, 2), VLOOKUP(K383,lookup!$A$2:$B$7,2,FALSE))</f>
        <v>MA</v>
      </c>
      <c r="M383" t="s">
        <v>888</v>
      </c>
      <c r="N383" t="s">
        <v>248</v>
      </c>
      <c r="O383">
        <v>1851</v>
      </c>
      <c r="P383" t="s">
        <v>270</v>
      </c>
      <c r="Q383" t="s">
        <v>239</v>
      </c>
      <c r="R383" t="s">
        <v>240</v>
      </c>
      <c r="S383" t="s">
        <v>285</v>
      </c>
      <c r="T383">
        <v>-1</v>
      </c>
    </row>
    <row r="384" spans="1:20" ht="17" customHeight="1" x14ac:dyDescent="0.2">
      <c r="A384">
        <v>382</v>
      </c>
      <c r="B384" t="s">
        <v>1363</v>
      </c>
      <c r="C384" s="16" t="str">
        <v>Other</v>
      </c>
      <c r="D384" t="s">
        <v>1327</v>
      </c>
      <c r="E384" s="16" cm="1">
        <f t="array" ref="E384:F384">_xlfn.TEXTSPLIT(SUBSTITUTE(SUBSTITUTE(SUBSTITUTE(SUBSTITUTE(D384, "(Glassdoor est.)", ""), "(Employer est.)", ""), "$", ""), "K", "000"), "-") * 1</f>
        <v>112000</v>
      </c>
      <c r="F384" s="16">
        <v>116000</v>
      </c>
      <c r="G384" t="s">
        <v>1364</v>
      </c>
      <c r="H384">
        <v>5</v>
      </c>
      <c r="I384" s="11" t="s">
        <v>1365</v>
      </c>
      <c r="J384" s="17" t="str">
        <f t="shared" si="5"/>
        <v>New Iron Group, Inc.</v>
      </c>
      <c r="K384" t="s">
        <v>255</v>
      </c>
      <c r="L384" s="16" t="str">
        <f>IF(ISNUMBER(FIND(",", K384)), RIGHT(K384, 2), VLOOKUP(K384,lookup!$A$2:$B$7,2,FALSE))</f>
        <v>MA</v>
      </c>
      <c r="M384" t="s">
        <v>599</v>
      </c>
      <c r="N384" t="s">
        <v>334</v>
      </c>
      <c r="O384">
        <v>2003</v>
      </c>
      <c r="P384" t="s">
        <v>1366</v>
      </c>
      <c r="Q384" t="s">
        <v>276</v>
      </c>
      <c r="R384" t="s">
        <v>277</v>
      </c>
      <c r="S384" t="s">
        <v>241</v>
      </c>
      <c r="T384">
        <v>-1</v>
      </c>
    </row>
    <row r="385" spans="1:20" ht="17" customHeight="1" x14ac:dyDescent="0.2">
      <c r="A385">
        <v>383</v>
      </c>
      <c r="B385" t="s">
        <v>1367</v>
      </c>
      <c r="C385" s="16" t="str">
        <v>Data Engineer</v>
      </c>
      <c r="D385" t="s">
        <v>1327</v>
      </c>
      <c r="E385" s="16" cm="1">
        <f t="array" ref="E385:F385">_xlfn.TEXTSPLIT(SUBSTITUTE(SUBSTITUTE(SUBSTITUTE(SUBSTITUTE(D385, "(Glassdoor est.)", ""), "(Employer est.)", ""), "$", ""), "K", "000"), "-") * 1</f>
        <v>112000</v>
      </c>
      <c r="F385" s="16">
        <v>116000</v>
      </c>
      <c r="G385" s="11" t="s">
        <v>1368</v>
      </c>
      <c r="H385">
        <v>4</v>
      </c>
      <c r="I385" s="11" t="s">
        <v>1369</v>
      </c>
      <c r="J385" s="17" t="str">
        <f t="shared" si="5"/>
        <v>Travelers</v>
      </c>
      <c r="K385" t="s">
        <v>574</v>
      </c>
      <c r="L385" s="16" t="str">
        <f>IF(ISNUMBER(FIND(",", K385)), RIGHT(K385, 2), VLOOKUP(K385,lookup!$A$2:$B$7,2,FALSE))</f>
        <v>CT</v>
      </c>
      <c r="M385" t="s">
        <v>574</v>
      </c>
      <c r="N385" t="s">
        <v>283</v>
      </c>
      <c r="O385">
        <v>1853</v>
      </c>
      <c r="P385" t="s">
        <v>249</v>
      </c>
      <c r="Q385" t="s">
        <v>239</v>
      </c>
      <c r="R385" t="s">
        <v>240</v>
      </c>
      <c r="S385" t="s">
        <v>285</v>
      </c>
      <c r="T385">
        <v>-1</v>
      </c>
    </row>
    <row r="386" spans="1:20" ht="17" customHeight="1" x14ac:dyDescent="0.2">
      <c r="A386">
        <v>384</v>
      </c>
      <c r="B386" t="s">
        <v>1370</v>
      </c>
      <c r="C386" s="16" t="str">
        <v>Data Analyst</v>
      </c>
      <c r="D386" t="s">
        <v>1327</v>
      </c>
      <c r="E386" s="16" cm="1">
        <f t="array" ref="E386:F386">_xlfn.TEXTSPLIT(SUBSTITUTE(SUBSTITUTE(SUBSTITUTE(SUBSTITUTE(D386, "(Glassdoor est.)", ""), "(Employer est.)", ""), "$", ""), "K", "000"), "-") * 1</f>
        <v>112000</v>
      </c>
      <c r="F386" s="16">
        <v>116000</v>
      </c>
      <c r="G386" s="11" t="s">
        <v>1371</v>
      </c>
      <c r="H386">
        <v>3.6</v>
      </c>
      <c r="I386" s="11" t="s">
        <v>1372</v>
      </c>
      <c r="J386" s="17" t="str">
        <f t="shared" si="5"/>
        <v>Twitch</v>
      </c>
      <c r="K386" t="s">
        <v>360</v>
      </c>
      <c r="L386" s="16" t="str">
        <f>IF(ISNUMBER(FIND(",", K386)), RIGHT(K386, 2), VLOOKUP(K386,lookup!$A$2:$B$7,2,FALSE))</f>
        <v>CA</v>
      </c>
      <c r="M386" t="s">
        <v>360</v>
      </c>
      <c r="N386" t="s">
        <v>237</v>
      </c>
      <c r="O386">
        <v>2011</v>
      </c>
      <c r="P386" t="s">
        <v>518</v>
      </c>
      <c r="Q386" t="s">
        <v>340</v>
      </c>
      <c r="R386" t="s">
        <v>277</v>
      </c>
      <c r="S386" t="s">
        <v>241</v>
      </c>
      <c r="T386">
        <v>-1</v>
      </c>
    </row>
    <row r="387" spans="1:20" ht="17" customHeight="1" x14ac:dyDescent="0.2">
      <c r="A387">
        <v>385</v>
      </c>
      <c r="B387" t="s">
        <v>457</v>
      </c>
      <c r="C387" s="16" t="str">
        <v>Data Scientist</v>
      </c>
      <c r="D387" t="s">
        <v>1373</v>
      </c>
      <c r="E387" s="16" cm="1">
        <f t="array" ref="E387:F387">_xlfn.TEXTSPLIT(SUBSTITUTE(SUBSTITUTE(SUBSTITUTE(SUBSTITUTE(D387, "(Glassdoor est.)", ""), "(Employer est.)", ""), "$", ""), "K", "000"), "-") * 1</f>
        <v>110000</v>
      </c>
      <c r="F387" s="16">
        <v>163000</v>
      </c>
      <c r="G387" s="11" t="s">
        <v>458</v>
      </c>
      <c r="H387">
        <v>4.8</v>
      </c>
      <c r="I387" s="11" t="s">
        <v>459</v>
      </c>
      <c r="J387" s="17" t="str">
        <f t="shared" ref="J387:J450" si="6">LEFT(I387,LEN(I387)-4)</f>
        <v>Klaviyo</v>
      </c>
      <c r="K387" t="s">
        <v>255</v>
      </c>
      <c r="L387" s="16" t="str">
        <f>IF(ISNUMBER(FIND(",", K387)), RIGHT(K387, 2), VLOOKUP(K387,lookup!$A$2:$B$7,2,FALSE))</f>
        <v>MA</v>
      </c>
      <c r="M387" t="s">
        <v>255</v>
      </c>
      <c r="N387" t="s">
        <v>324</v>
      </c>
      <c r="O387">
        <v>2012</v>
      </c>
      <c r="P387" t="s">
        <v>270</v>
      </c>
      <c r="Q387" t="s">
        <v>276</v>
      </c>
      <c r="R387" t="s">
        <v>277</v>
      </c>
      <c r="S387" t="s">
        <v>241</v>
      </c>
      <c r="T387">
        <v>-1</v>
      </c>
    </row>
    <row r="388" spans="1:20" ht="17" customHeight="1" x14ac:dyDescent="0.2">
      <c r="A388">
        <v>386</v>
      </c>
      <c r="B388" t="s">
        <v>1374</v>
      </c>
      <c r="C388" s="16" t="str">
        <v>Data Scientist</v>
      </c>
      <c r="D388" t="s">
        <v>1373</v>
      </c>
      <c r="E388" s="16" cm="1">
        <f t="array" ref="E388:F388">_xlfn.TEXTSPLIT(SUBSTITUTE(SUBSTITUTE(SUBSTITUTE(SUBSTITUTE(D388, "(Glassdoor est.)", ""), "(Employer est.)", ""), "$", ""), "K", "000"), "-") * 1</f>
        <v>110000</v>
      </c>
      <c r="F388" s="16">
        <v>163000</v>
      </c>
      <c r="G388" s="11" t="s">
        <v>1375</v>
      </c>
      <c r="H388">
        <v>3.8</v>
      </c>
      <c r="I388" s="11" t="s">
        <v>636</v>
      </c>
      <c r="J388" s="17" t="str">
        <f t="shared" si="6"/>
        <v>GutCheck</v>
      </c>
      <c r="K388" t="s">
        <v>637</v>
      </c>
      <c r="L388" s="16" t="str">
        <f>IF(ISNUMBER(FIND(",", K388)), RIGHT(K388, 2), VLOOKUP(K388,lookup!$A$2:$B$7,2,FALSE))</f>
        <v>CO</v>
      </c>
      <c r="M388" t="s">
        <v>637</v>
      </c>
      <c r="N388" t="s">
        <v>269</v>
      </c>
      <c r="O388">
        <v>2009</v>
      </c>
      <c r="P388" t="s">
        <v>270</v>
      </c>
      <c r="Q388" t="s">
        <v>271</v>
      </c>
      <c r="R388" t="s">
        <v>251</v>
      </c>
      <c r="S388" t="s">
        <v>377</v>
      </c>
      <c r="T388" t="s">
        <v>638</v>
      </c>
    </row>
    <row r="389" spans="1:20" ht="17" customHeight="1" x14ac:dyDescent="0.2">
      <c r="A389">
        <v>387</v>
      </c>
      <c r="B389" t="s">
        <v>1376</v>
      </c>
      <c r="C389" s="16" t="str">
        <v>Other</v>
      </c>
      <c r="D389" t="s">
        <v>1373</v>
      </c>
      <c r="E389" s="16" cm="1">
        <f t="array" ref="E389:F389">_xlfn.TEXTSPLIT(SUBSTITUTE(SUBSTITUTE(SUBSTITUTE(SUBSTITUTE(D389, "(Glassdoor est.)", ""), "(Employer est.)", ""), "$", ""), "K", "000"), "-") * 1</f>
        <v>110000</v>
      </c>
      <c r="F389" s="16">
        <v>163000</v>
      </c>
      <c r="G389" s="11" t="s">
        <v>1377</v>
      </c>
      <c r="H389">
        <v>3.6</v>
      </c>
      <c r="I389" s="11" t="s">
        <v>1378</v>
      </c>
      <c r="J389" s="17" t="str">
        <f t="shared" si="6"/>
        <v>Biogen</v>
      </c>
      <c r="K389" t="s">
        <v>281</v>
      </c>
      <c r="L389" s="16" t="str">
        <f>IF(ISNUMBER(FIND(",", K389)), RIGHT(K389, 2), VLOOKUP(K389,lookup!$A$2:$B$7,2,FALSE))</f>
        <v>MA</v>
      </c>
      <c r="M389" t="s">
        <v>281</v>
      </c>
      <c r="N389" t="s">
        <v>248</v>
      </c>
      <c r="O389">
        <v>1978</v>
      </c>
      <c r="P389" t="s">
        <v>249</v>
      </c>
      <c r="Q389" t="s">
        <v>284</v>
      </c>
      <c r="R389" t="s">
        <v>284</v>
      </c>
      <c r="S389" t="s">
        <v>285</v>
      </c>
      <c r="T389">
        <v>-1</v>
      </c>
    </row>
    <row r="390" spans="1:20" ht="17" customHeight="1" x14ac:dyDescent="0.2">
      <c r="A390">
        <v>388</v>
      </c>
      <c r="B390" t="s">
        <v>243</v>
      </c>
      <c r="C390" s="16" t="str">
        <v>Data Scientist</v>
      </c>
      <c r="D390" t="s">
        <v>1373</v>
      </c>
      <c r="E390" s="16" cm="1">
        <f t="array" ref="E390:F390">_xlfn.TEXTSPLIT(SUBSTITUTE(SUBSTITUTE(SUBSTITUTE(SUBSTITUTE(D390, "(Glassdoor est.)", ""), "(Employer est.)", ""), "$", ""), "K", "000"), "-") * 1</f>
        <v>110000</v>
      </c>
      <c r="F390" s="16">
        <v>163000</v>
      </c>
      <c r="G390" s="11" t="s">
        <v>1379</v>
      </c>
      <c r="H390">
        <v>-1</v>
      </c>
      <c r="I390" t="s">
        <v>1380</v>
      </c>
      <c r="J390" s="17" t="str">
        <f t="shared" si="6"/>
        <v>Hi</v>
      </c>
      <c r="K390" t="s">
        <v>360</v>
      </c>
      <c r="L390" s="16" t="str">
        <f>IF(ISNUMBER(FIND(",", K390)), RIGHT(K390, 2), VLOOKUP(K390,lookup!$A$2:$B$7,2,FALSE))</f>
        <v>CA</v>
      </c>
      <c r="M390">
        <v>-1</v>
      </c>
      <c r="N390">
        <v>-1</v>
      </c>
      <c r="O390">
        <v>-1</v>
      </c>
      <c r="P390">
        <v>-1</v>
      </c>
      <c r="Q390">
        <v>-1</v>
      </c>
      <c r="R390">
        <v>-1</v>
      </c>
      <c r="S390">
        <v>-1</v>
      </c>
      <c r="T390">
        <v>-1</v>
      </c>
    </row>
    <row r="391" spans="1:20" ht="17" customHeight="1" x14ac:dyDescent="0.2">
      <c r="A391">
        <v>389</v>
      </c>
      <c r="B391" t="s">
        <v>243</v>
      </c>
      <c r="C391" s="16" t="str">
        <v>Data Scientist</v>
      </c>
      <c r="D391" t="s">
        <v>1373</v>
      </c>
      <c r="E391" s="16" cm="1">
        <f t="array" ref="E391:F391">_xlfn.TEXTSPLIT(SUBSTITUTE(SUBSTITUTE(SUBSTITUTE(SUBSTITUTE(D391, "(Glassdoor est.)", ""), "(Employer est.)", ""), "$", ""), "K", "000"), "-") * 1</f>
        <v>110000</v>
      </c>
      <c r="F391" s="16">
        <v>163000</v>
      </c>
      <c r="G391" s="11" t="s">
        <v>1379</v>
      </c>
      <c r="H391">
        <v>-1</v>
      </c>
      <c r="I391" t="s">
        <v>1380</v>
      </c>
      <c r="J391" s="17" t="str">
        <f t="shared" si="6"/>
        <v>Hi</v>
      </c>
      <c r="K391" t="s">
        <v>360</v>
      </c>
      <c r="L391" s="16" t="str">
        <f>IF(ISNUMBER(FIND(",", K391)), RIGHT(K391, 2), VLOOKUP(K391,lookup!$A$2:$B$7,2,FALSE))</f>
        <v>CA</v>
      </c>
      <c r="M391">
        <v>-1</v>
      </c>
      <c r="N391">
        <v>-1</v>
      </c>
      <c r="O391">
        <v>-1</v>
      </c>
      <c r="P391">
        <v>-1</v>
      </c>
      <c r="Q391">
        <v>-1</v>
      </c>
      <c r="R391">
        <v>-1</v>
      </c>
      <c r="S391">
        <v>-1</v>
      </c>
      <c r="T391">
        <v>-1</v>
      </c>
    </row>
    <row r="392" spans="1:20" ht="17" customHeight="1" x14ac:dyDescent="0.2">
      <c r="A392">
        <v>390</v>
      </c>
      <c r="B392" t="s">
        <v>992</v>
      </c>
      <c r="C392" s="16" t="str">
        <v>Other</v>
      </c>
      <c r="D392" t="s">
        <v>1373</v>
      </c>
      <c r="E392" s="16" cm="1">
        <f t="array" ref="E392:F392">_xlfn.TEXTSPLIT(SUBSTITUTE(SUBSTITUTE(SUBSTITUTE(SUBSTITUTE(D392, "(Glassdoor est.)", ""), "(Employer est.)", ""), "$", ""), "K", "000"), "-") * 1</f>
        <v>110000</v>
      </c>
      <c r="F392" s="16">
        <v>163000</v>
      </c>
      <c r="G392" s="11" t="s">
        <v>993</v>
      </c>
      <c r="H392">
        <v>3.3</v>
      </c>
      <c r="I392" s="11" t="s">
        <v>532</v>
      </c>
      <c r="J392" s="17" t="str">
        <f t="shared" si="6"/>
        <v>Tempus Labs</v>
      </c>
      <c r="K392" t="s">
        <v>545</v>
      </c>
      <c r="L392" s="16" t="str">
        <f>IF(ISNUMBER(FIND(",", K392)), RIGHT(K392, 2), VLOOKUP(K392,lookup!$A$2:$B$7,2,FALSE))</f>
        <v>CA</v>
      </c>
      <c r="M392" t="s">
        <v>300</v>
      </c>
      <c r="N392" t="s">
        <v>263</v>
      </c>
      <c r="O392">
        <v>2015</v>
      </c>
      <c r="P392" t="s">
        <v>270</v>
      </c>
      <c r="Q392" t="s">
        <v>284</v>
      </c>
      <c r="R392" t="s">
        <v>284</v>
      </c>
      <c r="S392" t="s">
        <v>241</v>
      </c>
      <c r="T392">
        <v>-1</v>
      </c>
    </row>
    <row r="393" spans="1:20" ht="17" customHeight="1" x14ac:dyDescent="0.2">
      <c r="A393">
        <v>391</v>
      </c>
      <c r="B393" t="s">
        <v>1381</v>
      </c>
      <c r="C393" s="16" t="str">
        <v>Data Scientist</v>
      </c>
      <c r="D393" t="s">
        <v>1373</v>
      </c>
      <c r="E393" s="16" cm="1">
        <f t="array" ref="E393:F393">_xlfn.TEXTSPLIT(SUBSTITUTE(SUBSTITUTE(SUBSTITUTE(SUBSTITUTE(D393, "(Glassdoor est.)", ""), "(Employer est.)", ""), "$", ""), "K", "000"), "-") * 1</f>
        <v>110000</v>
      </c>
      <c r="F393" s="16">
        <v>163000</v>
      </c>
      <c r="G393" s="11" t="s">
        <v>1382</v>
      </c>
      <c r="H393">
        <v>4.0999999999999996</v>
      </c>
      <c r="I393" s="11" t="s">
        <v>1383</v>
      </c>
      <c r="J393" s="17" t="str">
        <f t="shared" si="6"/>
        <v>Mentor Graphics</v>
      </c>
      <c r="K393" t="s">
        <v>1159</v>
      </c>
      <c r="L393" s="16" t="str">
        <f>IF(ISNUMBER(FIND(",", K393)), RIGHT(K393, 2), VLOOKUP(K393,lookup!$A$2:$B$7,2,FALSE))</f>
        <v>CA</v>
      </c>
      <c r="M393" t="s">
        <v>1384</v>
      </c>
      <c r="N393" t="s">
        <v>248</v>
      </c>
      <c r="O393">
        <v>1981</v>
      </c>
      <c r="P393" t="s">
        <v>249</v>
      </c>
      <c r="Q393" t="s">
        <v>276</v>
      </c>
      <c r="R393" t="s">
        <v>277</v>
      </c>
      <c r="S393" t="s">
        <v>252</v>
      </c>
      <c r="T393" t="s">
        <v>1385</v>
      </c>
    </row>
    <row r="394" spans="1:20" ht="17" customHeight="1" x14ac:dyDescent="0.2">
      <c r="A394">
        <v>392</v>
      </c>
      <c r="B394" t="s">
        <v>1386</v>
      </c>
      <c r="C394" s="16" t="str">
        <v>Data Scientist</v>
      </c>
      <c r="D394" t="s">
        <v>1373</v>
      </c>
      <c r="E394" s="16" cm="1">
        <f t="array" ref="E394:F394">_xlfn.TEXTSPLIT(SUBSTITUTE(SUBSTITUTE(SUBSTITUTE(SUBSTITUTE(D394, "(Glassdoor est.)", ""), "(Employer est.)", ""), "$", ""), "K", "000"), "-") * 1</f>
        <v>110000</v>
      </c>
      <c r="F394" s="16">
        <v>163000</v>
      </c>
      <c r="G394" s="11" t="s">
        <v>1387</v>
      </c>
      <c r="H394">
        <v>3.6</v>
      </c>
      <c r="I394" s="11" t="s">
        <v>1388</v>
      </c>
      <c r="J394" s="17" t="str">
        <f t="shared" si="6"/>
        <v>WCG (WIRB-Copernicus Group)</v>
      </c>
      <c r="K394" t="s">
        <v>1389</v>
      </c>
      <c r="L394" s="16" t="str">
        <f>IF(ISNUMBER(FIND(",", K394)), RIGHT(K394, 2), VLOOKUP(K394,lookup!$A$2:$B$7,2,FALSE))</f>
        <v>NJ</v>
      </c>
      <c r="M394" t="s">
        <v>329</v>
      </c>
      <c r="N394" t="s">
        <v>237</v>
      </c>
      <c r="O394">
        <v>-1</v>
      </c>
      <c r="P394" t="s">
        <v>270</v>
      </c>
      <c r="Q394" t="s">
        <v>284</v>
      </c>
      <c r="R394" t="s">
        <v>284</v>
      </c>
      <c r="S394" t="s">
        <v>258</v>
      </c>
      <c r="T394">
        <v>-1</v>
      </c>
    </row>
    <row r="395" spans="1:20" ht="17" customHeight="1" x14ac:dyDescent="0.2">
      <c r="A395">
        <v>393</v>
      </c>
      <c r="B395" t="s">
        <v>406</v>
      </c>
      <c r="C395" s="16" t="str">
        <v>Data Engineer</v>
      </c>
      <c r="D395" t="s">
        <v>1373</v>
      </c>
      <c r="E395" s="16" cm="1">
        <f t="array" ref="E395:F395">_xlfn.TEXTSPLIT(SUBSTITUTE(SUBSTITUTE(SUBSTITUTE(SUBSTITUTE(D395, "(Glassdoor est.)", ""), "(Employer est.)", ""), "$", ""), "K", "000"), "-") * 1</f>
        <v>110000</v>
      </c>
      <c r="F395" s="16">
        <v>163000</v>
      </c>
      <c r="G395" s="11" t="s">
        <v>1390</v>
      </c>
      <c r="H395">
        <v>4.5</v>
      </c>
      <c r="I395" s="11" t="s">
        <v>394</v>
      </c>
      <c r="J395" s="17" t="str">
        <f t="shared" si="6"/>
        <v>Kingfisher Systems</v>
      </c>
      <c r="K395" t="s">
        <v>396</v>
      </c>
      <c r="L395" s="16" t="str">
        <f>IF(ISNUMBER(FIND(",", K395)), RIGHT(K395, 2), VLOOKUP(K395,lookup!$A$2:$B$7,2,FALSE))</f>
        <v>VA</v>
      </c>
      <c r="M395" t="s">
        <v>396</v>
      </c>
      <c r="N395" t="s">
        <v>269</v>
      </c>
      <c r="O395">
        <v>2005</v>
      </c>
      <c r="P395" t="s">
        <v>270</v>
      </c>
      <c r="Q395" t="s">
        <v>335</v>
      </c>
      <c r="R395" t="s">
        <v>315</v>
      </c>
      <c r="S395" t="s">
        <v>381</v>
      </c>
      <c r="T395">
        <v>-1</v>
      </c>
    </row>
    <row r="396" spans="1:20" ht="17" customHeight="1" x14ac:dyDescent="0.2">
      <c r="A396">
        <v>394</v>
      </c>
      <c r="B396" t="s">
        <v>1391</v>
      </c>
      <c r="C396" s="16" t="str">
        <v>Other</v>
      </c>
      <c r="D396" t="s">
        <v>1373</v>
      </c>
      <c r="E396" s="16" cm="1">
        <f t="array" ref="E396:F396">_xlfn.TEXTSPLIT(SUBSTITUTE(SUBSTITUTE(SUBSTITUTE(SUBSTITUTE(D396, "(Glassdoor est.)", ""), "(Employer est.)", ""), "$", ""), "K", "000"), "-") * 1</f>
        <v>110000</v>
      </c>
      <c r="F396" s="16">
        <v>163000</v>
      </c>
      <c r="G396" s="11" t="s">
        <v>1392</v>
      </c>
      <c r="H396">
        <v>3.3</v>
      </c>
      <c r="I396" s="11" t="s">
        <v>532</v>
      </c>
      <c r="J396" s="17" t="str">
        <f t="shared" si="6"/>
        <v>Tempus Labs</v>
      </c>
      <c r="K396" t="s">
        <v>300</v>
      </c>
      <c r="L396" s="16" t="str">
        <f>IF(ISNUMBER(FIND(",", K396)), RIGHT(K396, 2), VLOOKUP(K396,lookup!$A$2:$B$7,2,FALSE))</f>
        <v>IL</v>
      </c>
      <c r="M396" t="s">
        <v>300</v>
      </c>
      <c r="N396" t="s">
        <v>263</v>
      </c>
      <c r="O396">
        <v>2015</v>
      </c>
      <c r="P396" t="s">
        <v>270</v>
      </c>
      <c r="Q396" t="s">
        <v>284</v>
      </c>
      <c r="R396" t="s">
        <v>284</v>
      </c>
      <c r="S396" t="s">
        <v>241</v>
      </c>
      <c r="T396">
        <v>-1</v>
      </c>
    </row>
    <row r="397" spans="1:20" ht="17" customHeight="1" x14ac:dyDescent="0.2">
      <c r="A397">
        <v>395</v>
      </c>
      <c r="B397" t="s">
        <v>1393</v>
      </c>
      <c r="C397" s="16" t="str">
        <v>Other</v>
      </c>
      <c r="D397" t="s">
        <v>1373</v>
      </c>
      <c r="E397" s="16" cm="1">
        <f t="array" ref="E397:F397">_xlfn.TEXTSPLIT(SUBSTITUTE(SUBSTITUTE(SUBSTITUTE(SUBSTITUTE(D397, "(Glassdoor est.)", ""), "(Employer est.)", ""), "$", ""), "K", "000"), "-") * 1</f>
        <v>110000</v>
      </c>
      <c r="F397" s="16">
        <v>163000</v>
      </c>
      <c r="G397" s="11" t="s">
        <v>1394</v>
      </c>
      <c r="H397">
        <v>3.4</v>
      </c>
      <c r="I397" s="11" t="s">
        <v>440</v>
      </c>
      <c r="J397" s="17" t="str">
        <f t="shared" si="6"/>
        <v>Liberty Mutual Insurance</v>
      </c>
      <c r="K397" t="s">
        <v>670</v>
      </c>
      <c r="L397" s="16" t="str">
        <f>IF(ISNUMBER(FIND(",", K397)), RIGHT(K397, 2), VLOOKUP(K397,lookup!$A$2:$B$7,2,FALSE))</f>
        <v>IN</v>
      </c>
      <c r="M397" t="s">
        <v>255</v>
      </c>
      <c r="N397" t="s">
        <v>283</v>
      </c>
      <c r="O397">
        <v>1912</v>
      </c>
      <c r="P397" t="s">
        <v>270</v>
      </c>
      <c r="Q397" t="s">
        <v>239</v>
      </c>
      <c r="R397" t="s">
        <v>240</v>
      </c>
      <c r="S397" t="s">
        <v>285</v>
      </c>
      <c r="T397" t="s">
        <v>442</v>
      </c>
    </row>
    <row r="398" spans="1:20" ht="17" customHeight="1" x14ac:dyDescent="0.2">
      <c r="A398">
        <v>396</v>
      </c>
      <c r="B398" t="s">
        <v>243</v>
      </c>
      <c r="C398" s="16" t="str">
        <v>Data Scientist</v>
      </c>
      <c r="D398" t="s">
        <v>1373</v>
      </c>
      <c r="E398" s="16" cm="1">
        <f t="array" ref="E398:F398">_xlfn.TEXTSPLIT(SUBSTITUTE(SUBSTITUTE(SUBSTITUTE(SUBSTITUTE(D398, "(Glassdoor est.)", ""), "(Employer est.)", ""), "$", ""), "K", "000"), "-") * 1</f>
        <v>110000</v>
      </c>
      <c r="F398" s="16">
        <v>163000</v>
      </c>
      <c r="G398" t="s">
        <v>1395</v>
      </c>
      <c r="H398">
        <v>4.3</v>
      </c>
      <c r="I398" s="11" t="s">
        <v>1396</v>
      </c>
      <c r="J398" s="17" t="str">
        <f t="shared" si="6"/>
        <v>Visionary Integration Professionals</v>
      </c>
      <c r="K398" t="s">
        <v>328</v>
      </c>
      <c r="L398" s="16" t="str">
        <f>IF(ISNUMBER(FIND(",", K398)), RIGHT(K398, 2), VLOOKUP(K398,lookup!$A$2:$B$7,2,FALSE))</f>
        <v>DC</v>
      </c>
      <c r="M398" t="s">
        <v>1359</v>
      </c>
      <c r="N398" t="s">
        <v>263</v>
      </c>
      <c r="O398">
        <v>1996</v>
      </c>
      <c r="P398" t="s">
        <v>270</v>
      </c>
      <c r="Q398" t="s">
        <v>309</v>
      </c>
      <c r="R398" t="s">
        <v>277</v>
      </c>
      <c r="S398" t="s">
        <v>258</v>
      </c>
      <c r="T398" t="s">
        <v>1397</v>
      </c>
    </row>
    <row r="399" spans="1:20" ht="17" customHeight="1" x14ac:dyDescent="0.2">
      <c r="A399">
        <v>397</v>
      </c>
      <c r="B399" t="s">
        <v>1398</v>
      </c>
      <c r="C399" s="16" t="str">
        <v>Data Scientist</v>
      </c>
      <c r="D399" t="s">
        <v>1373</v>
      </c>
      <c r="E399" s="16" cm="1">
        <f t="array" ref="E399:F399">_xlfn.TEXTSPLIT(SUBSTITUTE(SUBSTITUTE(SUBSTITUTE(SUBSTITUTE(D399, "(Glassdoor est.)", ""), "(Employer est.)", ""), "$", ""), "K", "000"), "-") * 1</f>
        <v>110000</v>
      </c>
      <c r="F399" s="16">
        <v>163000</v>
      </c>
      <c r="G399" s="11" t="s">
        <v>1399</v>
      </c>
      <c r="H399">
        <v>3.5</v>
      </c>
      <c r="I399" s="11" t="s">
        <v>689</v>
      </c>
      <c r="J399" s="17" t="str">
        <f t="shared" si="6"/>
        <v>Maxar Technologies</v>
      </c>
      <c r="K399" t="s">
        <v>247</v>
      </c>
      <c r="L399" s="16" t="str">
        <f>IF(ISNUMBER(FIND(",", K399)), RIGHT(K399, 2), VLOOKUP(K399,lookup!$A$2:$B$7,2,FALSE))</f>
        <v>VA</v>
      </c>
      <c r="M399" t="s">
        <v>690</v>
      </c>
      <c r="N399" t="s">
        <v>248</v>
      </c>
      <c r="O399">
        <v>-1</v>
      </c>
      <c r="P399" t="s">
        <v>249</v>
      </c>
      <c r="Q399" t="s">
        <v>392</v>
      </c>
      <c r="R399" t="s">
        <v>392</v>
      </c>
      <c r="S399" t="s">
        <v>296</v>
      </c>
      <c r="T399">
        <v>-1</v>
      </c>
    </row>
    <row r="400" spans="1:20" ht="17" customHeight="1" x14ac:dyDescent="0.2">
      <c r="A400">
        <v>398</v>
      </c>
      <c r="B400" t="s">
        <v>1400</v>
      </c>
      <c r="C400" s="16" t="str">
        <v>Other</v>
      </c>
      <c r="D400" t="s">
        <v>1373</v>
      </c>
      <c r="E400" s="16" cm="1">
        <f t="array" ref="E400:F400">_xlfn.TEXTSPLIT(SUBSTITUTE(SUBSTITUTE(SUBSTITUTE(SUBSTITUTE(D400, "(Glassdoor est.)", ""), "(Employer est.)", ""), "$", ""), "K", "000"), "-") * 1</f>
        <v>110000</v>
      </c>
      <c r="F400" s="16">
        <v>163000</v>
      </c>
      <c r="G400" s="11" t="s">
        <v>1401</v>
      </c>
      <c r="H400">
        <v>4</v>
      </c>
      <c r="I400" s="11" t="s">
        <v>1402</v>
      </c>
      <c r="J400" s="17" t="str">
        <f t="shared" si="6"/>
        <v>Dynetics</v>
      </c>
      <c r="K400" t="s">
        <v>1403</v>
      </c>
      <c r="L400" s="16" t="str">
        <f>IF(ISNUMBER(FIND(",", K400)), RIGHT(K400, 2), VLOOKUP(K400,lookup!$A$2:$B$7,2,FALSE))</f>
        <v>AL</v>
      </c>
      <c r="M400" t="s">
        <v>1403</v>
      </c>
      <c r="N400" t="s">
        <v>237</v>
      </c>
      <c r="O400">
        <v>1974</v>
      </c>
      <c r="P400" t="s">
        <v>270</v>
      </c>
      <c r="Q400" t="s">
        <v>392</v>
      </c>
      <c r="R400" t="s">
        <v>392</v>
      </c>
      <c r="S400" t="s">
        <v>258</v>
      </c>
      <c r="T400">
        <v>-1</v>
      </c>
    </row>
    <row r="401" spans="1:20" ht="17" customHeight="1" x14ac:dyDescent="0.2">
      <c r="A401">
        <v>399</v>
      </c>
      <c r="B401" t="s">
        <v>1404</v>
      </c>
      <c r="C401" s="16" t="str">
        <v>Other</v>
      </c>
      <c r="D401" t="s">
        <v>1373</v>
      </c>
      <c r="E401" s="16" cm="1">
        <f t="array" ref="E401:F401">_xlfn.TEXTSPLIT(SUBSTITUTE(SUBSTITUTE(SUBSTITUTE(SUBSTITUTE(D401, "(Glassdoor est.)", ""), "(Employer est.)", ""), "$", ""), "K", "000"), "-") * 1</f>
        <v>110000</v>
      </c>
      <c r="F401" s="16">
        <v>163000</v>
      </c>
      <c r="G401" s="11" t="s">
        <v>1405</v>
      </c>
      <c r="H401">
        <v>4.5</v>
      </c>
      <c r="I401" s="11" t="s">
        <v>511</v>
      </c>
      <c r="J401" s="17" t="str">
        <f t="shared" si="6"/>
        <v>Systems &amp; Technology Research</v>
      </c>
      <c r="K401" t="s">
        <v>512</v>
      </c>
      <c r="L401" s="16" t="str">
        <f>IF(ISNUMBER(FIND(",", K401)), RIGHT(K401, 2), VLOOKUP(K401,lookup!$A$2:$B$7,2,FALSE))</f>
        <v>MA</v>
      </c>
      <c r="M401" t="s">
        <v>512</v>
      </c>
      <c r="N401" t="s">
        <v>324</v>
      </c>
      <c r="O401">
        <v>2010</v>
      </c>
      <c r="P401" t="s">
        <v>270</v>
      </c>
      <c r="Q401" t="s">
        <v>392</v>
      </c>
      <c r="R401" t="s">
        <v>392</v>
      </c>
      <c r="S401" t="s">
        <v>258</v>
      </c>
      <c r="T401">
        <v>-1</v>
      </c>
    </row>
    <row r="402" spans="1:20" ht="17" customHeight="1" x14ac:dyDescent="0.2">
      <c r="A402">
        <v>400</v>
      </c>
      <c r="B402" t="s">
        <v>832</v>
      </c>
      <c r="C402" s="16" t="str">
        <v>Data Analyst</v>
      </c>
      <c r="D402" t="s">
        <v>1373</v>
      </c>
      <c r="E402" s="16" cm="1">
        <f t="array" ref="E402:F402">_xlfn.TEXTSPLIT(SUBSTITUTE(SUBSTITUTE(SUBSTITUTE(SUBSTITUTE(D402, "(Glassdoor est.)", ""), "(Employer est.)", ""), "$", ""), "K", "000"), "-") * 1</f>
        <v>110000</v>
      </c>
      <c r="F402" s="16">
        <v>163000</v>
      </c>
      <c r="G402" s="11" t="s">
        <v>1406</v>
      </c>
      <c r="H402">
        <v>4.5</v>
      </c>
      <c r="I402" s="11" t="s">
        <v>303</v>
      </c>
      <c r="J402" s="17" t="str">
        <f t="shared" si="6"/>
        <v>Novetta</v>
      </c>
      <c r="K402" t="s">
        <v>247</v>
      </c>
      <c r="L402" s="16" t="str">
        <f>IF(ISNUMBER(FIND(",", K402)), RIGHT(K402, 2), VLOOKUP(K402,lookup!$A$2:$B$7,2,FALSE))</f>
        <v>VA</v>
      </c>
      <c r="M402" t="s">
        <v>304</v>
      </c>
      <c r="N402" t="s">
        <v>263</v>
      </c>
      <c r="O402">
        <v>2012</v>
      </c>
      <c r="P402" t="s">
        <v>270</v>
      </c>
      <c r="Q402" t="s">
        <v>301</v>
      </c>
      <c r="R402" t="s">
        <v>277</v>
      </c>
      <c r="S402" t="s">
        <v>258</v>
      </c>
      <c r="T402" t="s">
        <v>305</v>
      </c>
    </row>
    <row r="403" spans="1:20" ht="17" customHeight="1" x14ac:dyDescent="0.2">
      <c r="A403">
        <v>401</v>
      </c>
      <c r="B403" t="s">
        <v>1407</v>
      </c>
      <c r="C403" s="16" t="str">
        <v>Data Engineer</v>
      </c>
      <c r="D403" t="s">
        <v>1373</v>
      </c>
      <c r="E403" s="16" cm="1">
        <f t="array" ref="E403:F403">_xlfn.TEXTSPLIT(SUBSTITUTE(SUBSTITUTE(SUBSTITUTE(SUBSTITUTE(D403, "(Glassdoor est.)", ""), "(Employer est.)", ""), "$", ""), "K", "000"), "-") * 1</f>
        <v>110000</v>
      </c>
      <c r="F403" s="16">
        <v>163000</v>
      </c>
      <c r="G403" s="11" t="s">
        <v>1408</v>
      </c>
      <c r="H403">
        <v>3.9</v>
      </c>
      <c r="I403" s="11" t="s">
        <v>1409</v>
      </c>
      <c r="J403" s="17" t="str">
        <f t="shared" si="6"/>
        <v>Navy Federal Credit Union</v>
      </c>
      <c r="K403" t="s">
        <v>1410</v>
      </c>
      <c r="L403" s="16" t="str">
        <f>IF(ISNUMBER(FIND(",", K403)), RIGHT(K403, 2), VLOOKUP(K403,lookup!$A$2:$B$7,2,FALSE))</f>
        <v>VA</v>
      </c>
      <c r="M403" t="s">
        <v>480</v>
      </c>
      <c r="N403" t="s">
        <v>283</v>
      </c>
      <c r="O403">
        <v>1933</v>
      </c>
      <c r="P403" t="s">
        <v>642</v>
      </c>
      <c r="Q403" t="s">
        <v>628</v>
      </c>
      <c r="R403" t="s">
        <v>387</v>
      </c>
      <c r="S403" t="s">
        <v>241</v>
      </c>
      <c r="T403">
        <v>-1</v>
      </c>
    </row>
    <row r="404" spans="1:20" ht="17" customHeight="1" x14ac:dyDescent="0.2">
      <c r="A404">
        <v>402</v>
      </c>
      <c r="B404" t="s">
        <v>1411</v>
      </c>
      <c r="C404" s="16" t="str">
        <v>Other</v>
      </c>
      <c r="D404" t="s">
        <v>1373</v>
      </c>
      <c r="E404" s="16" cm="1">
        <f t="array" ref="E404:F404">_xlfn.TEXTSPLIT(SUBSTITUTE(SUBSTITUTE(SUBSTITUTE(SUBSTITUTE(D404, "(Glassdoor est.)", ""), "(Employer est.)", ""), "$", ""), "K", "000"), "-") * 1</f>
        <v>110000</v>
      </c>
      <c r="F404" s="16">
        <v>163000</v>
      </c>
      <c r="G404" s="11" t="s">
        <v>1412</v>
      </c>
      <c r="H404">
        <v>4</v>
      </c>
      <c r="I404" s="11" t="s">
        <v>1413</v>
      </c>
      <c r="J404" s="17" t="str">
        <f t="shared" si="6"/>
        <v>Exact Sciences Corporation</v>
      </c>
      <c r="K404" t="s">
        <v>1414</v>
      </c>
      <c r="L404" s="16" t="str">
        <f>IF(ISNUMBER(FIND(",", K404)), RIGHT(K404, 2), VLOOKUP(K404,lookup!$A$2:$B$7,2,FALSE))</f>
        <v>WI</v>
      </c>
      <c r="M404" t="s">
        <v>1414</v>
      </c>
      <c r="N404" t="s">
        <v>237</v>
      </c>
      <c r="O404">
        <v>1995</v>
      </c>
      <c r="P404" t="s">
        <v>249</v>
      </c>
      <c r="Q404" t="s">
        <v>356</v>
      </c>
      <c r="R404" t="s">
        <v>357</v>
      </c>
      <c r="S404" t="s">
        <v>258</v>
      </c>
      <c r="T404">
        <v>-1</v>
      </c>
    </row>
    <row r="405" spans="1:20" ht="17" customHeight="1" x14ac:dyDescent="0.2">
      <c r="A405">
        <v>403</v>
      </c>
      <c r="B405" t="s">
        <v>1415</v>
      </c>
      <c r="C405" s="16" t="str">
        <v>Data Analyst</v>
      </c>
      <c r="D405" t="s">
        <v>1373</v>
      </c>
      <c r="E405" s="16" cm="1">
        <f t="array" ref="E405:F405">_xlfn.TEXTSPLIT(SUBSTITUTE(SUBSTITUTE(SUBSTITUTE(SUBSTITUTE(D405, "(Glassdoor est.)", ""), "(Employer est.)", ""), "$", ""), "K", "000"), "-") * 1</f>
        <v>110000</v>
      </c>
      <c r="F405" s="16">
        <v>163000</v>
      </c>
      <c r="G405" s="11" t="s">
        <v>1416</v>
      </c>
      <c r="H405">
        <v>3.6</v>
      </c>
      <c r="I405" s="11" t="s">
        <v>1417</v>
      </c>
      <c r="J405" s="17" t="str">
        <f t="shared" si="6"/>
        <v>Community Behavioral Health</v>
      </c>
      <c r="K405" t="s">
        <v>1120</v>
      </c>
      <c r="L405" s="16" t="str">
        <f>IF(ISNUMBER(FIND(",", K405)), RIGHT(K405, 2), VLOOKUP(K405,lookup!$A$2:$B$7,2,FALSE))</f>
        <v>PA</v>
      </c>
      <c r="M405" t="s">
        <v>1418</v>
      </c>
      <c r="N405" t="s">
        <v>324</v>
      </c>
      <c r="O405">
        <v>1994</v>
      </c>
      <c r="P405" t="s">
        <v>270</v>
      </c>
      <c r="Q405" t="s">
        <v>356</v>
      </c>
      <c r="R405" t="s">
        <v>357</v>
      </c>
      <c r="S405" t="s">
        <v>318</v>
      </c>
      <c r="T405">
        <v>-1</v>
      </c>
    </row>
    <row r="406" spans="1:20" ht="17" customHeight="1" x14ac:dyDescent="0.2">
      <c r="A406">
        <v>404</v>
      </c>
      <c r="B406" t="s">
        <v>1419</v>
      </c>
      <c r="C406" s="16" t="str">
        <v>Other</v>
      </c>
      <c r="D406" t="s">
        <v>1373</v>
      </c>
      <c r="E406" s="16" cm="1">
        <f t="array" ref="E406:F406">_xlfn.TEXTSPLIT(SUBSTITUTE(SUBSTITUTE(SUBSTITUTE(SUBSTITUTE(D406, "(Glassdoor est.)", ""), "(Employer est.)", ""), "$", ""), "K", "000"), "-") * 1</f>
        <v>110000</v>
      </c>
      <c r="F406" s="16">
        <v>163000</v>
      </c>
      <c r="G406" s="11" t="s">
        <v>1420</v>
      </c>
      <c r="H406">
        <v>3.3</v>
      </c>
      <c r="I406" s="11" t="s">
        <v>1421</v>
      </c>
      <c r="J406" s="17" t="str">
        <f t="shared" si="6"/>
        <v>Reynolds American</v>
      </c>
      <c r="K406" t="s">
        <v>1422</v>
      </c>
      <c r="L406" s="16" t="str">
        <f>IF(ISNUMBER(FIND(",", K406)), RIGHT(K406, 2), VLOOKUP(K406,lookup!$A$2:$B$7,2,FALSE))</f>
        <v>NC</v>
      </c>
      <c r="M406" t="s">
        <v>1422</v>
      </c>
      <c r="N406" t="s">
        <v>248</v>
      </c>
      <c r="O406">
        <v>1875</v>
      </c>
      <c r="P406" t="s">
        <v>270</v>
      </c>
      <c r="Q406" t="s">
        <v>519</v>
      </c>
      <c r="R406" t="s">
        <v>265</v>
      </c>
      <c r="S406" t="s">
        <v>285</v>
      </c>
      <c r="T406">
        <v>-1</v>
      </c>
    </row>
    <row r="407" spans="1:20" ht="17" customHeight="1" x14ac:dyDescent="0.2">
      <c r="A407">
        <v>405</v>
      </c>
      <c r="B407" t="s">
        <v>1423</v>
      </c>
      <c r="C407" s="16" t="str">
        <v>Machine Learning Engineer</v>
      </c>
      <c r="D407" t="s">
        <v>1373</v>
      </c>
      <c r="E407" s="16" cm="1">
        <f t="array" ref="E407:F407">_xlfn.TEXTSPLIT(SUBSTITUTE(SUBSTITUTE(SUBSTITUTE(SUBSTITUTE(D407, "(Glassdoor est.)", ""), "(Employer est.)", ""), "$", ""), "K", "000"), "-") * 1</f>
        <v>110000</v>
      </c>
      <c r="F407" s="16">
        <v>163000</v>
      </c>
      <c r="G407" s="11" t="s">
        <v>1424</v>
      </c>
      <c r="H407">
        <v>5</v>
      </c>
      <c r="I407" s="11" t="s">
        <v>1425</v>
      </c>
      <c r="J407" s="17" t="str">
        <f t="shared" si="6"/>
        <v>LifeOmic</v>
      </c>
      <c r="K407" t="s">
        <v>1253</v>
      </c>
      <c r="L407" s="16" t="str">
        <f>IF(ISNUMBER(FIND(",", K407)), RIGHT(K407, 2), VLOOKUP(K407,lookup!$A$2:$B$7,2,FALSE))</f>
        <v>NC</v>
      </c>
      <c r="M407" t="s">
        <v>670</v>
      </c>
      <c r="N407" t="s">
        <v>269</v>
      </c>
      <c r="O407">
        <v>2016</v>
      </c>
      <c r="P407" t="s">
        <v>270</v>
      </c>
      <c r="Q407" t="s">
        <v>301</v>
      </c>
      <c r="R407" t="s">
        <v>277</v>
      </c>
      <c r="S407" t="s">
        <v>241</v>
      </c>
      <c r="T407">
        <v>-1</v>
      </c>
    </row>
    <row r="408" spans="1:20" ht="17" customHeight="1" x14ac:dyDescent="0.2">
      <c r="A408">
        <v>406</v>
      </c>
      <c r="B408" t="s">
        <v>491</v>
      </c>
      <c r="C408" s="16" t="str">
        <v>Data Scientist</v>
      </c>
      <c r="D408" t="s">
        <v>1426</v>
      </c>
      <c r="E408" s="16" cm="1">
        <f t="array" ref="E408:F408">_xlfn.TEXTSPLIT(SUBSTITUTE(SUBSTITUTE(SUBSTITUTE(SUBSTITUTE(D408, "(Glassdoor est.)", ""), "(Employer est.)", ""), "$", ""), "K", "000"), "-") * 1</f>
        <v>124000</v>
      </c>
      <c r="F408" s="16">
        <v>198000</v>
      </c>
      <c r="G408" s="11" t="s">
        <v>492</v>
      </c>
      <c r="H408">
        <v>4.0999999999999996</v>
      </c>
      <c r="I408" s="11" t="s">
        <v>493</v>
      </c>
      <c r="J408" s="17" t="str">
        <f t="shared" si="6"/>
        <v>Twitter</v>
      </c>
      <c r="K408" t="s">
        <v>360</v>
      </c>
      <c r="L408" s="16" t="str">
        <f>IF(ISNUMBER(FIND(",", K408)), RIGHT(K408, 2), VLOOKUP(K408,lookup!$A$2:$B$7,2,FALSE))</f>
        <v>CA</v>
      </c>
      <c r="M408" t="s">
        <v>360</v>
      </c>
      <c r="N408" t="s">
        <v>237</v>
      </c>
      <c r="O408">
        <v>2006</v>
      </c>
      <c r="P408" t="s">
        <v>249</v>
      </c>
      <c r="Q408" t="s">
        <v>340</v>
      </c>
      <c r="R408" t="s">
        <v>277</v>
      </c>
      <c r="S408" t="s">
        <v>296</v>
      </c>
      <c r="T408" t="s">
        <v>494</v>
      </c>
    </row>
    <row r="409" spans="1:20" ht="17" customHeight="1" x14ac:dyDescent="0.2">
      <c r="A409">
        <v>407</v>
      </c>
      <c r="B409" t="s">
        <v>243</v>
      </c>
      <c r="C409" s="16" t="str">
        <v>Data Scientist</v>
      </c>
      <c r="D409" t="s">
        <v>1426</v>
      </c>
      <c r="E409" s="16" cm="1">
        <f t="array" ref="E409:F409">_xlfn.TEXTSPLIT(SUBSTITUTE(SUBSTITUTE(SUBSTITUTE(SUBSTITUTE(D409, "(Glassdoor est.)", ""), "(Employer est.)", ""), "$", ""), "K", "000"), "-") * 1</f>
        <v>124000</v>
      </c>
      <c r="F409" s="16">
        <v>198000</v>
      </c>
      <c r="G409" s="11" t="s">
        <v>495</v>
      </c>
      <c r="H409">
        <v>3.2</v>
      </c>
      <c r="I409" s="11" t="s">
        <v>496</v>
      </c>
      <c r="J409" s="17" t="str">
        <f t="shared" si="6"/>
        <v>Postmates - Corporate HQ</v>
      </c>
      <c r="K409" t="s">
        <v>360</v>
      </c>
      <c r="L409" s="16" t="str">
        <f>IF(ISNUMBER(FIND(",", K409)), RIGHT(K409, 2), VLOOKUP(K409,lookup!$A$2:$B$7,2,FALSE))</f>
        <v>CA</v>
      </c>
      <c r="M409" t="s">
        <v>360</v>
      </c>
      <c r="N409" t="s">
        <v>237</v>
      </c>
      <c r="O409">
        <v>2011</v>
      </c>
      <c r="P409" t="s">
        <v>270</v>
      </c>
      <c r="Q409" t="s">
        <v>497</v>
      </c>
      <c r="R409" t="s">
        <v>498</v>
      </c>
      <c r="S409" t="s">
        <v>241</v>
      </c>
      <c r="T409" t="s">
        <v>499</v>
      </c>
    </row>
    <row r="410" spans="1:20" ht="17" customHeight="1" x14ac:dyDescent="0.2">
      <c r="A410">
        <v>408</v>
      </c>
      <c r="B410" t="s">
        <v>243</v>
      </c>
      <c r="C410" s="16" t="str">
        <v>Data Scientist</v>
      </c>
      <c r="D410" t="s">
        <v>1426</v>
      </c>
      <c r="E410" s="16" cm="1">
        <f t="array" ref="E410:F410">_xlfn.TEXTSPLIT(SUBSTITUTE(SUBSTITUTE(SUBSTITUTE(SUBSTITUTE(D410, "(Glassdoor est.)", ""), "(Employer est.)", ""), "$", ""), "K", "000"), "-") * 1</f>
        <v>124000</v>
      </c>
      <c r="F410" s="16">
        <v>198000</v>
      </c>
      <c r="G410" s="11" t="s">
        <v>1427</v>
      </c>
      <c r="H410">
        <v>4.9000000000000004</v>
      </c>
      <c r="I410" s="11" t="s">
        <v>1428</v>
      </c>
      <c r="J410" s="17" t="str">
        <f t="shared" si="6"/>
        <v>Visionist, Inc.</v>
      </c>
      <c r="K410" t="s">
        <v>1322</v>
      </c>
      <c r="L410" s="16" t="str">
        <f>IF(ISNUMBER(FIND(",", K410)), RIGHT(K410, 2), VLOOKUP(K410,lookup!$A$2:$B$7,2,FALSE))</f>
        <v>MD</v>
      </c>
      <c r="M410" t="s">
        <v>1322</v>
      </c>
      <c r="N410" t="s">
        <v>269</v>
      </c>
      <c r="O410">
        <v>2010</v>
      </c>
      <c r="P410" t="s">
        <v>270</v>
      </c>
      <c r="Q410" t="s">
        <v>301</v>
      </c>
      <c r="R410" t="s">
        <v>277</v>
      </c>
      <c r="S410" t="s">
        <v>377</v>
      </c>
      <c r="T410">
        <v>-1</v>
      </c>
    </row>
    <row r="411" spans="1:20" ht="17" customHeight="1" x14ac:dyDescent="0.2">
      <c r="A411">
        <v>409</v>
      </c>
      <c r="B411" t="s">
        <v>243</v>
      </c>
      <c r="C411" s="16" t="str">
        <v>Data Scientist</v>
      </c>
      <c r="D411" t="s">
        <v>1426</v>
      </c>
      <c r="E411" s="16" cm="1">
        <f t="array" ref="E411:F411">_xlfn.TEXTSPLIT(SUBSTITUTE(SUBSTITUTE(SUBSTITUTE(SUBSTITUTE(D411, "(Glassdoor est.)", ""), "(Employer est.)", ""), "$", ""), "K", "000"), "-") * 1</f>
        <v>124000</v>
      </c>
      <c r="F411" s="16">
        <v>198000</v>
      </c>
      <c r="G411" s="11" t="s">
        <v>1429</v>
      </c>
      <c r="H411">
        <v>-1</v>
      </c>
      <c r="I411" t="s">
        <v>1430</v>
      </c>
      <c r="J411" s="17" t="str">
        <f>LEFT(I411,LEN(I411)-4)</f>
        <v>N</v>
      </c>
      <c r="K411" t="s">
        <v>655</v>
      </c>
      <c r="L411" s="16" t="str">
        <f>IF(ISNUMBER(FIND(",", K411)), RIGHT(K411, 2), VLOOKUP(K411,lookup!$A$2:$B$7,2,FALSE))</f>
        <v>CA</v>
      </c>
      <c r="M411" t="s">
        <v>1431</v>
      </c>
      <c r="N411" t="s">
        <v>905</v>
      </c>
      <c r="O411">
        <v>-1</v>
      </c>
      <c r="P411" t="s">
        <v>905</v>
      </c>
      <c r="Q411">
        <v>-1</v>
      </c>
      <c r="R411">
        <v>-1</v>
      </c>
      <c r="S411" t="s">
        <v>241</v>
      </c>
      <c r="T411">
        <v>-1</v>
      </c>
    </row>
    <row r="412" spans="1:20" ht="17" customHeight="1" x14ac:dyDescent="0.2">
      <c r="A412">
        <v>410</v>
      </c>
      <c r="B412" t="s">
        <v>243</v>
      </c>
      <c r="C412" s="16" t="str">
        <v>Data Scientist</v>
      </c>
      <c r="D412" t="s">
        <v>1426</v>
      </c>
      <c r="E412" s="16" cm="1">
        <f t="array" ref="E412:F412">_xlfn.TEXTSPLIT(SUBSTITUTE(SUBSTITUTE(SUBSTITUTE(SUBSTITUTE(D412, "(Glassdoor est.)", ""), "(Employer est.)", ""), "$", ""), "K", "000"), "-") * 1</f>
        <v>124000</v>
      </c>
      <c r="F412" s="16">
        <v>198000</v>
      </c>
      <c r="G412" s="11" t="s">
        <v>1432</v>
      </c>
      <c r="H412">
        <v>3.3</v>
      </c>
      <c r="I412" s="11" t="s">
        <v>1433</v>
      </c>
      <c r="J412" s="17" t="str">
        <f t="shared" si="6"/>
        <v>Concerto HealthAI</v>
      </c>
      <c r="K412" t="s">
        <v>255</v>
      </c>
      <c r="L412" s="16" t="str">
        <f>IF(ISNUMBER(FIND(",", K412)), RIGHT(K412, 2), VLOOKUP(K412,lookup!$A$2:$B$7,2,FALSE))</f>
        <v>MA</v>
      </c>
      <c r="M412" t="s">
        <v>255</v>
      </c>
      <c r="N412" t="s">
        <v>324</v>
      </c>
      <c r="O412">
        <v>2018</v>
      </c>
      <c r="P412" t="s">
        <v>270</v>
      </c>
      <c r="Q412" t="s">
        <v>284</v>
      </c>
      <c r="R412" t="s">
        <v>284</v>
      </c>
      <c r="S412" t="s">
        <v>241</v>
      </c>
      <c r="T412">
        <v>-1</v>
      </c>
    </row>
    <row r="413" spans="1:20" ht="17" customHeight="1" x14ac:dyDescent="0.2">
      <c r="A413">
        <v>411</v>
      </c>
      <c r="B413" t="s">
        <v>243</v>
      </c>
      <c r="C413" s="16" t="str">
        <v>Data Scientist</v>
      </c>
      <c r="D413" t="s">
        <v>1426</v>
      </c>
      <c r="E413" s="16" cm="1">
        <f t="array" ref="E413:F413">_xlfn.TEXTSPLIT(SUBSTITUTE(SUBSTITUTE(SUBSTITUTE(SUBSTITUTE(D413, "(Glassdoor est.)", ""), "(Employer est.)", ""), "$", ""), "K", "000"), "-") * 1</f>
        <v>124000</v>
      </c>
      <c r="F413" s="16">
        <v>198000</v>
      </c>
      <c r="G413" s="11" t="s">
        <v>1434</v>
      </c>
      <c r="H413">
        <v>-1</v>
      </c>
      <c r="I413" t="s">
        <v>1435</v>
      </c>
      <c r="J413" s="17" t="str">
        <f t="shared" si="6"/>
        <v>Evol</v>
      </c>
      <c r="K413" t="s">
        <v>1436</v>
      </c>
      <c r="L413" s="16" t="str">
        <f>IF(ISNUMBER(FIND(",", K413)), RIGHT(K413, 2), VLOOKUP(K413,lookup!$A$2:$B$7,2,FALSE))</f>
        <v>CA</v>
      </c>
      <c r="M413" t="s">
        <v>1437</v>
      </c>
      <c r="N413" t="s">
        <v>334</v>
      </c>
      <c r="O413">
        <v>2005</v>
      </c>
      <c r="P413" t="s">
        <v>270</v>
      </c>
      <c r="Q413" t="s">
        <v>309</v>
      </c>
      <c r="R413" t="s">
        <v>277</v>
      </c>
      <c r="S413" t="s">
        <v>241</v>
      </c>
      <c r="T413">
        <v>-1</v>
      </c>
    </row>
    <row r="414" spans="1:20" ht="17" customHeight="1" x14ac:dyDescent="0.2">
      <c r="A414">
        <v>412</v>
      </c>
      <c r="B414" t="s">
        <v>243</v>
      </c>
      <c r="C414" s="16" t="str">
        <v>Data Scientist</v>
      </c>
      <c r="D414" t="s">
        <v>1426</v>
      </c>
      <c r="E414" s="16" cm="1">
        <f t="array" ref="E414:F414">_xlfn.TEXTSPLIT(SUBSTITUTE(SUBSTITUTE(SUBSTITUTE(SUBSTITUTE(D414, "(Glassdoor est.)", ""), "(Employer est.)", ""), "$", ""), "K", "000"), "-") * 1</f>
        <v>124000</v>
      </c>
      <c r="F414" s="16">
        <v>198000</v>
      </c>
      <c r="G414" s="11" t="s">
        <v>1438</v>
      </c>
      <c r="H414">
        <v>5</v>
      </c>
      <c r="I414" s="11" t="s">
        <v>1439</v>
      </c>
      <c r="J414" s="17" t="str">
        <f t="shared" si="6"/>
        <v>PROPRIUS</v>
      </c>
      <c r="K414" t="s">
        <v>728</v>
      </c>
      <c r="L414" s="16" t="str">
        <f>IF(ISNUMBER(FIND(",", K414)), RIGHT(K414, 2), VLOOKUP(K414,lookup!$A$2:$B$7,2,FALSE))</f>
        <v>CA</v>
      </c>
      <c r="M414" t="s">
        <v>1250</v>
      </c>
      <c r="N414" t="s">
        <v>334</v>
      </c>
      <c r="O414">
        <v>-1</v>
      </c>
      <c r="P414" t="s">
        <v>270</v>
      </c>
      <c r="Q414" t="s">
        <v>301</v>
      </c>
      <c r="R414" t="s">
        <v>277</v>
      </c>
      <c r="S414" t="s">
        <v>241</v>
      </c>
      <c r="T414">
        <v>-1</v>
      </c>
    </row>
    <row r="415" spans="1:20" ht="17" customHeight="1" x14ac:dyDescent="0.2">
      <c r="A415">
        <v>413</v>
      </c>
      <c r="B415" t="s">
        <v>243</v>
      </c>
      <c r="C415" s="16" t="str">
        <v>Data Scientist</v>
      </c>
      <c r="D415" t="s">
        <v>1426</v>
      </c>
      <c r="E415" s="16" cm="1">
        <f t="array" ref="E415:F415">_xlfn.TEXTSPLIT(SUBSTITUTE(SUBSTITUTE(SUBSTITUTE(SUBSTITUTE(D415, "(Glassdoor est.)", ""), "(Employer est.)", ""), "$", ""), "K", "000"), "-") * 1</f>
        <v>124000</v>
      </c>
      <c r="F415" s="16">
        <v>198000</v>
      </c>
      <c r="G415" s="11" t="s">
        <v>1440</v>
      </c>
      <c r="H415">
        <v>3.4</v>
      </c>
      <c r="I415" s="11" t="s">
        <v>1441</v>
      </c>
      <c r="J415" s="17" t="str">
        <f t="shared" si="6"/>
        <v>TECHNOCRAFT Solutions</v>
      </c>
      <c r="K415" t="s">
        <v>528</v>
      </c>
      <c r="L415" s="16" t="str">
        <f>IF(ISNUMBER(FIND(",", K415)), RIGHT(K415, 2), VLOOKUP(K415,lookup!$A$2:$B$7,2,FALSE))</f>
        <v>CA</v>
      </c>
      <c r="M415" t="s">
        <v>1442</v>
      </c>
      <c r="N415" t="s">
        <v>334</v>
      </c>
      <c r="O415">
        <v>-1</v>
      </c>
      <c r="P415" t="s">
        <v>270</v>
      </c>
      <c r="Q415" t="s">
        <v>271</v>
      </c>
      <c r="R415" t="s">
        <v>251</v>
      </c>
      <c r="S415" t="s">
        <v>429</v>
      </c>
      <c r="T415">
        <v>-1</v>
      </c>
    </row>
    <row r="416" spans="1:20" ht="17" customHeight="1" x14ac:dyDescent="0.2">
      <c r="A416">
        <v>414</v>
      </c>
      <c r="B416" t="s">
        <v>243</v>
      </c>
      <c r="C416" s="16" t="str">
        <v>Data Scientist</v>
      </c>
      <c r="D416" t="s">
        <v>1426</v>
      </c>
      <c r="E416" s="16" cm="1">
        <f t="array" ref="E416:F416">_xlfn.TEXTSPLIT(SUBSTITUTE(SUBSTITUTE(SUBSTITUTE(SUBSTITUTE(D416, "(Glassdoor est.)", ""), "(Employer est.)", ""), "$", ""), "K", "000"), "-") * 1</f>
        <v>124000</v>
      </c>
      <c r="F416" s="16">
        <v>198000</v>
      </c>
      <c r="G416" s="11" t="s">
        <v>1443</v>
      </c>
      <c r="H416">
        <v>4.0999999999999996</v>
      </c>
      <c r="I416" s="11" t="s">
        <v>1444</v>
      </c>
      <c r="J416" s="17" t="str">
        <f t="shared" si="6"/>
        <v>Latitude, Inc.</v>
      </c>
      <c r="K416" t="s">
        <v>328</v>
      </c>
      <c r="L416" s="16" t="str">
        <f>IF(ISNUMBER(FIND(",", K416)), RIGHT(K416, 2), VLOOKUP(K416,lookup!$A$2:$B$7,2,FALSE))</f>
        <v>DC</v>
      </c>
      <c r="M416" t="s">
        <v>1445</v>
      </c>
      <c r="N416" t="s">
        <v>334</v>
      </c>
      <c r="O416">
        <v>-1</v>
      </c>
      <c r="P416" t="s">
        <v>270</v>
      </c>
      <c r="Q416" t="s">
        <v>257</v>
      </c>
      <c r="R416" t="s">
        <v>251</v>
      </c>
      <c r="S416" t="s">
        <v>429</v>
      </c>
      <c r="T416">
        <v>-1</v>
      </c>
    </row>
    <row r="417" spans="1:20" ht="17" customHeight="1" x14ac:dyDescent="0.2">
      <c r="A417">
        <v>415</v>
      </c>
      <c r="B417" t="s">
        <v>243</v>
      </c>
      <c r="C417" s="16" t="str">
        <v>Data Scientist</v>
      </c>
      <c r="D417" t="s">
        <v>1426</v>
      </c>
      <c r="E417" s="16" cm="1">
        <f t="array" ref="E417:F417">_xlfn.TEXTSPLIT(SUBSTITUTE(SUBSTITUTE(SUBSTITUTE(SUBSTITUTE(D417, "(Glassdoor est.)", ""), "(Employer est.)", ""), "$", ""), "K", "000"), "-") * 1</f>
        <v>124000</v>
      </c>
      <c r="F417" s="16">
        <v>198000</v>
      </c>
      <c r="G417" s="11" t="s">
        <v>1446</v>
      </c>
      <c r="H417">
        <v>5</v>
      </c>
      <c r="I417" s="11" t="s">
        <v>1447</v>
      </c>
      <c r="J417" s="17" t="str">
        <f t="shared" si="6"/>
        <v>Royce Geospatial</v>
      </c>
      <c r="K417" t="s">
        <v>619</v>
      </c>
      <c r="L417" s="16" t="str">
        <f>IF(ISNUMBER(FIND(",", K417)), RIGHT(K417, 2), VLOOKUP(K417,lookup!$A$2:$B$7,2,FALSE))</f>
        <v>VA</v>
      </c>
      <c r="M417" t="s">
        <v>869</v>
      </c>
      <c r="N417" t="s">
        <v>269</v>
      </c>
      <c r="O417">
        <v>2014</v>
      </c>
      <c r="P417" t="s">
        <v>270</v>
      </c>
      <c r="Q417" t="s">
        <v>392</v>
      </c>
      <c r="R417" t="s">
        <v>392</v>
      </c>
      <c r="S417" t="s">
        <v>377</v>
      </c>
      <c r="T417">
        <v>-1</v>
      </c>
    </row>
    <row r="418" spans="1:20" ht="17" customHeight="1" x14ac:dyDescent="0.2">
      <c r="A418">
        <v>416</v>
      </c>
      <c r="B418" t="s">
        <v>243</v>
      </c>
      <c r="C418" s="16" t="str">
        <v>Data Scientist</v>
      </c>
      <c r="D418" t="s">
        <v>1426</v>
      </c>
      <c r="E418" s="16" cm="1">
        <f t="array" ref="E418:F418">_xlfn.TEXTSPLIT(SUBSTITUTE(SUBSTITUTE(SUBSTITUTE(SUBSTITUTE(D418, "(Glassdoor est.)", ""), "(Employer est.)", ""), "$", ""), "K", "000"), "-") * 1</f>
        <v>124000</v>
      </c>
      <c r="F418" s="16">
        <v>198000</v>
      </c>
      <c r="G418" s="11" t="s">
        <v>1448</v>
      </c>
      <c r="H418">
        <v>4.2</v>
      </c>
      <c r="I418" s="11" t="s">
        <v>1449</v>
      </c>
      <c r="J418" s="17" t="str">
        <f t="shared" si="6"/>
        <v>CyberCoders</v>
      </c>
      <c r="K418" t="s">
        <v>368</v>
      </c>
      <c r="L418" s="16" t="str">
        <f>IF(ISNUMBER(FIND(",", K418)), RIGHT(K418, 2), VLOOKUP(K418,lookup!$A$2:$B$7,2,FALSE))</f>
        <v>AZ</v>
      </c>
      <c r="M418" t="s">
        <v>1143</v>
      </c>
      <c r="N418" t="s">
        <v>324</v>
      </c>
      <c r="O418">
        <v>1999</v>
      </c>
      <c r="P418" t="s">
        <v>518</v>
      </c>
      <c r="Q418" t="s">
        <v>503</v>
      </c>
      <c r="R418" t="s">
        <v>251</v>
      </c>
      <c r="S418" t="s">
        <v>258</v>
      </c>
      <c r="T418">
        <v>-1</v>
      </c>
    </row>
    <row r="419" spans="1:20" ht="17" customHeight="1" x14ac:dyDescent="0.2">
      <c r="A419">
        <v>417</v>
      </c>
      <c r="B419" t="s">
        <v>243</v>
      </c>
      <c r="C419" s="16" t="str">
        <v>Data Scientist</v>
      </c>
      <c r="D419" t="s">
        <v>1426</v>
      </c>
      <c r="E419" s="16" cm="1">
        <f t="array" ref="E419:F419">_xlfn.TEXTSPLIT(SUBSTITUTE(SUBSTITUTE(SUBSTITUTE(SUBSTITUTE(D419, "(Glassdoor est.)", ""), "(Employer est.)", ""), "$", ""), "K", "000"), "-") * 1</f>
        <v>124000</v>
      </c>
      <c r="F419" s="16">
        <v>198000</v>
      </c>
      <c r="G419" s="11" t="s">
        <v>1450</v>
      </c>
      <c r="H419">
        <v>3.7</v>
      </c>
      <c r="I419" s="11" t="s">
        <v>1451</v>
      </c>
      <c r="J419" s="17" t="str">
        <f t="shared" si="6"/>
        <v>Booz Allen Hamilton Inc.</v>
      </c>
      <c r="K419" t="s">
        <v>1452</v>
      </c>
      <c r="L419" s="16" t="str">
        <f>IF(ISNUMBER(FIND(",", K419)), RIGHT(K419, 2), VLOOKUP(K419,lookup!$A$2:$B$7,2,FALSE))</f>
        <v>CA</v>
      </c>
      <c r="M419" t="s">
        <v>304</v>
      </c>
      <c r="N419" t="s">
        <v>283</v>
      </c>
      <c r="O419">
        <v>1914</v>
      </c>
      <c r="P419" t="s">
        <v>249</v>
      </c>
      <c r="Q419" t="s">
        <v>257</v>
      </c>
      <c r="R419" t="s">
        <v>251</v>
      </c>
      <c r="S419" t="s">
        <v>349</v>
      </c>
      <c r="T419" t="s">
        <v>1453</v>
      </c>
    </row>
    <row r="420" spans="1:20" ht="17" customHeight="1" x14ac:dyDescent="0.2">
      <c r="A420">
        <v>418</v>
      </c>
      <c r="B420" t="s">
        <v>243</v>
      </c>
      <c r="C420" s="16" t="str">
        <v>Data Scientist</v>
      </c>
      <c r="D420" t="s">
        <v>1426</v>
      </c>
      <c r="E420" s="16" cm="1">
        <f t="array" ref="E420:F420">_xlfn.TEXTSPLIT(SUBSTITUTE(SUBSTITUTE(SUBSTITUTE(SUBSTITUTE(D420, "(Glassdoor est.)", ""), "(Employer est.)", ""), "$", ""), "K", "000"), "-") * 1</f>
        <v>124000</v>
      </c>
      <c r="F420" s="16">
        <v>198000</v>
      </c>
      <c r="G420" s="11" t="s">
        <v>1454</v>
      </c>
      <c r="H420">
        <v>3.8</v>
      </c>
      <c r="I420" s="11" t="s">
        <v>1455</v>
      </c>
      <c r="J420" s="17" t="str">
        <f t="shared" si="6"/>
        <v>Burns &amp; McDonnell</v>
      </c>
      <c r="K420" t="s">
        <v>1456</v>
      </c>
      <c r="L420" s="16" t="str">
        <f>IF(ISNUMBER(FIND(",", K420)), RIGHT(K420, 2), VLOOKUP(K420,lookup!$A$2:$B$7,2,FALSE))</f>
        <v>MO</v>
      </c>
      <c r="M420" t="s">
        <v>1456</v>
      </c>
      <c r="N420" t="s">
        <v>248</v>
      </c>
      <c r="O420">
        <v>1898</v>
      </c>
      <c r="P420" t="s">
        <v>270</v>
      </c>
      <c r="Q420" t="s">
        <v>1135</v>
      </c>
      <c r="R420" t="s">
        <v>251</v>
      </c>
      <c r="S420" t="s">
        <v>252</v>
      </c>
      <c r="T420" t="s">
        <v>1457</v>
      </c>
    </row>
    <row r="421" spans="1:20" ht="17" customHeight="1" x14ac:dyDescent="0.2">
      <c r="A421">
        <v>419</v>
      </c>
      <c r="B421" t="s">
        <v>243</v>
      </c>
      <c r="C421" s="16" t="str">
        <v>Data Scientist</v>
      </c>
      <c r="D421" t="s">
        <v>1426</v>
      </c>
      <c r="E421" s="16" cm="1">
        <f t="array" ref="E421:F421">_xlfn.TEXTSPLIT(SUBSTITUTE(SUBSTITUTE(SUBSTITUTE(SUBSTITUTE(D421, "(Glassdoor est.)", ""), "(Employer est.)", ""), "$", ""), "K", "000"), "-") * 1</f>
        <v>124000</v>
      </c>
      <c r="F421" s="16">
        <v>198000</v>
      </c>
      <c r="G421" s="11" t="s">
        <v>1458</v>
      </c>
      <c r="H421">
        <v>4.8</v>
      </c>
      <c r="I421" s="11" t="s">
        <v>1459</v>
      </c>
      <c r="J421" s="17" t="str">
        <f t="shared" si="6"/>
        <v>InvenTech Info</v>
      </c>
      <c r="K421" t="s">
        <v>916</v>
      </c>
      <c r="L421" s="16" t="str">
        <f>IF(ISNUMBER(FIND(",", K421)), RIGHT(K421, 2), VLOOKUP(K421,lookup!$A$2:$B$7,2,FALSE))</f>
        <v>NJ</v>
      </c>
      <c r="M421" t="s">
        <v>1460</v>
      </c>
      <c r="N421" t="s">
        <v>324</v>
      </c>
      <c r="O421">
        <v>2010</v>
      </c>
      <c r="P421" t="s">
        <v>270</v>
      </c>
      <c r="Q421" t="s">
        <v>309</v>
      </c>
      <c r="R421" t="s">
        <v>277</v>
      </c>
      <c r="S421" t="s">
        <v>429</v>
      </c>
      <c r="T421">
        <v>-1</v>
      </c>
    </row>
    <row r="422" spans="1:20" ht="17" customHeight="1" x14ac:dyDescent="0.2">
      <c r="A422">
        <v>420</v>
      </c>
      <c r="B422" t="s">
        <v>243</v>
      </c>
      <c r="C422" s="16" t="str">
        <v>Data Scientist</v>
      </c>
      <c r="D422" t="s">
        <v>1426</v>
      </c>
      <c r="E422" s="16" cm="1">
        <f t="array" ref="E422:F422">_xlfn.TEXTSPLIT(SUBSTITUTE(SUBSTITUTE(SUBSTITUTE(SUBSTITUTE(D422, "(Glassdoor est.)", ""), "(Employer est.)", ""), "$", ""), "K", "000"), "-") * 1</f>
        <v>124000</v>
      </c>
      <c r="F422" s="16">
        <v>198000</v>
      </c>
      <c r="G422" t="s">
        <v>1461</v>
      </c>
      <c r="H422">
        <v>3.5</v>
      </c>
      <c r="I422" s="11" t="s">
        <v>1462</v>
      </c>
      <c r="J422" s="17" t="str">
        <f t="shared" si="6"/>
        <v>Robert Half</v>
      </c>
      <c r="K422" t="s">
        <v>1463</v>
      </c>
      <c r="L422" s="16" t="str">
        <f>IF(ISNUMBER(FIND(",", K422)), RIGHT(K422, 2), VLOOKUP(K422,lookup!$A$2:$B$7,2,FALSE))</f>
        <v>NH</v>
      </c>
      <c r="M422" t="s">
        <v>369</v>
      </c>
      <c r="N422" t="s">
        <v>283</v>
      </c>
      <c r="O422">
        <v>1948</v>
      </c>
      <c r="P422" t="s">
        <v>249</v>
      </c>
      <c r="Q422" t="s">
        <v>503</v>
      </c>
      <c r="R422" t="s">
        <v>251</v>
      </c>
      <c r="S422" t="s">
        <v>296</v>
      </c>
      <c r="T422" t="s">
        <v>1464</v>
      </c>
    </row>
    <row r="423" spans="1:20" ht="17" customHeight="1" x14ac:dyDescent="0.2">
      <c r="A423">
        <v>421</v>
      </c>
      <c r="B423" t="s">
        <v>930</v>
      </c>
      <c r="C423" s="16" t="str">
        <v>Data Analyst</v>
      </c>
      <c r="D423" t="s">
        <v>1426</v>
      </c>
      <c r="E423" s="16" cm="1">
        <f t="array" ref="E423:F423">_xlfn.TEXTSPLIT(SUBSTITUTE(SUBSTITUTE(SUBSTITUTE(SUBSTITUTE(D423, "(Glassdoor est.)", ""), "(Employer est.)", ""), "$", ""), "K", "000"), "-") * 1</f>
        <v>124000</v>
      </c>
      <c r="F423" s="16">
        <v>198000</v>
      </c>
      <c r="G423" s="11" t="s">
        <v>931</v>
      </c>
      <c r="H423">
        <v>4.5999999999999996</v>
      </c>
      <c r="I423" s="11" t="s">
        <v>932</v>
      </c>
      <c r="J423" s="17" t="str">
        <f t="shared" si="6"/>
        <v>GreatAmerica Financial Services</v>
      </c>
      <c r="K423" t="s">
        <v>933</v>
      </c>
      <c r="L423" s="16" t="str">
        <f>IF(ISNUMBER(FIND(",", K423)), RIGHT(K423, 2), VLOOKUP(K423,lookup!$A$2:$B$7,2,FALSE))</f>
        <v>IA</v>
      </c>
      <c r="M423" t="s">
        <v>933</v>
      </c>
      <c r="N423" t="s">
        <v>263</v>
      </c>
      <c r="O423">
        <v>1992</v>
      </c>
      <c r="P423" t="s">
        <v>270</v>
      </c>
      <c r="Q423" t="s">
        <v>737</v>
      </c>
      <c r="R423" t="s">
        <v>387</v>
      </c>
      <c r="S423" t="s">
        <v>258</v>
      </c>
      <c r="T423">
        <v>-1</v>
      </c>
    </row>
    <row r="424" spans="1:20" ht="17" customHeight="1" x14ac:dyDescent="0.2">
      <c r="A424">
        <v>422</v>
      </c>
      <c r="B424" t="s">
        <v>243</v>
      </c>
      <c r="C424" s="16" t="str">
        <v>Data Scientist</v>
      </c>
      <c r="D424" t="s">
        <v>1426</v>
      </c>
      <c r="E424" s="16" cm="1">
        <f t="array" ref="E424:F424">_xlfn.TEXTSPLIT(SUBSTITUTE(SUBSTITUTE(SUBSTITUTE(SUBSTITUTE(D424, "(Glassdoor est.)", ""), "(Employer est.)", ""), "$", ""), "K", "000"), "-") * 1</f>
        <v>124000</v>
      </c>
      <c r="F424" s="16">
        <v>198000</v>
      </c>
      <c r="G424" s="11" t="s">
        <v>1465</v>
      </c>
      <c r="H424">
        <v>4.5</v>
      </c>
      <c r="I424" s="11" t="s">
        <v>1466</v>
      </c>
      <c r="J424" s="17" t="str">
        <f t="shared" si="6"/>
        <v>Conflux Systems Inc.</v>
      </c>
      <c r="K424" t="s">
        <v>1467</v>
      </c>
      <c r="L424" s="16" t="str">
        <f>IF(ISNUMBER(FIND(",", K424)), RIGHT(K424, 2), VLOOKUP(K424,lookup!$A$2:$B$7,2,FALSE))</f>
        <v>TX</v>
      </c>
      <c r="M424" t="s">
        <v>1468</v>
      </c>
      <c r="N424" t="s">
        <v>334</v>
      </c>
      <c r="O424">
        <v>-1</v>
      </c>
      <c r="P424" t="s">
        <v>270</v>
      </c>
      <c r="Q424" t="s">
        <v>1469</v>
      </c>
      <c r="R424" t="s">
        <v>1470</v>
      </c>
      <c r="S424" t="s">
        <v>648</v>
      </c>
      <c r="T424">
        <v>-1</v>
      </c>
    </row>
    <row r="425" spans="1:20" ht="17" customHeight="1" x14ac:dyDescent="0.2">
      <c r="A425">
        <v>423</v>
      </c>
      <c r="B425" t="s">
        <v>243</v>
      </c>
      <c r="C425" s="16" t="str">
        <v>Data Scientist</v>
      </c>
      <c r="D425" t="s">
        <v>1426</v>
      </c>
      <c r="E425" s="16" cm="1">
        <f t="array" ref="E425:F425">_xlfn.TEXTSPLIT(SUBSTITUTE(SUBSTITUTE(SUBSTITUTE(SUBSTITUTE(D425, "(Glassdoor est.)", ""), "(Employer est.)", ""), "$", ""), "K", "000"), "-") * 1</f>
        <v>124000</v>
      </c>
      <c r="F425" s="16">
        <v>198000</v>
      </c>
      <c r="G425" s="11" t="s">
        <v>1223</v>
      </c>
      <c r="H425">
        <v>3.9</v>
      </c>
      <c r="I425" s="11" t="s">
        <v>1224</v>
      </c>
      <c r="J425" s="17" t="str">
        <f t="shared" si="6"/>
        <v>Criteo</v>
      </c>
      <c r="K425" t="s">
        <v>1225</v>
      </c>
      <c r="L425" s="16" t="str">
        <f>IF(ISNUMBER(FIND(",", K425)), RIGHT(K425, 2), VLOOKUP(K425,lookup!$A$2:$B$7,2,FALSE))</f>
        <v>MI</v>
      </c>
      <c r="M425" t="s">
        <v>1051</v>
      </c>
      <c r="N425" t="s">
        <v>237</v>
      </c>
      <c r="O425">
        <v>2005</v>
      </c>
      <c r="P425" t="s">
        <v>249</v>
      </c>
      <c r="Q425" t="s">
        <v>340</v>
      </c>
      <c r="R425" t="s">
        <v>277</v>
      </c>
      <c r="S425" t="s">
        <v>296</v>
      </c>
      <c r="T425" t="s">
        <v>1226</v>
      </c>
    </row>
    <row r="426" spans="1:20" ht="17" customHeight="1" x14ac:dyDescent="0.2">
      <c r="A426">
        <v>424</v>
      </c>
      <c r="B426" t="s">
        <v>243</v>
      </c>
      <c r="C426" s="16" t="str">
        <v>Data Scientist</v>
      </c>
      <c r="D426" t="s">
        <v>1426</v>
      </c>
      <c r="E426" s="16" cm="1">
        <f t="array" ref="E426:F426">_xlfn.TEXTSPLIT(SUBSTITUTE(SUBSTITUTE(SUBSTITUTE(SUBSTITUTE(D426, "(Glassdoor est.)", ""), "(Employer est.)", ""), "$", ""), "K", "000"), "-") * 1</f>
        <v>124000</v>
      </c>
      <c r="F426" s="16">
        <v>198000</v>
      </c>
      <c r="G426" s="11" t="s">
        <v>1471</v>
      </c>
      <c r="H426">
        <v>3.4</v>
      </c>
      <c r="I426" s="11" t="s">
        <v>1472</v>
      </c>
      <c r="J426" s="17" t="str">
        <f t="shared" si="6"/>
        <v>Voice</v>
      </c>
      <c r="K426" t="s">
        <v>1473</v>
      </c>
      <c r="L426" s="16" t="str">
        <f>IF(ISNUMBER(FIND(",", K426)), RIGHT(K426, 2), VLOOKUP(K426,lookup!$A$2:$B$7,2,FALSE))</f>
        <v>NY</v>
      </c>
      <c r="M426">
        <v>-1</v>
      </c>
      <c r="N426" t="s">
        <v>905</v>
      </c>
      <c r="O426">
        <v>-1</v>
      </c>
      <c r="P426" t="s">
        <v>270</v>
      </c>
      <c r="Q426">
        <v>-1</v>
      </c>
      <c r="R426">
        <v>-1</v>
      </c>
      <c r="S426" t="s">
        <v>241</v>
      </c>
      <c r="T426">
        <v>-1</v>
      </c>
    </row>
    <row r="427" spans="1:20" ht="17" customHeight="1" x14ac:dyDescent="0.2">
      <c r="A427">
        <v>425</v>
      </c>
      <c r="B427" t="s">
        <v>243</v>
      </c>
      <c r="C427" s="16" t="str">
        <v>Data Scientist</v>
      </c>
      <c r="D427" t="s">
        <v>1426</v>
      </c>
      <c r="E427" s="16" cm="1">
        <f t="array" ref="E427:F427">_xlfn.TEXTSPLIT(SUBSTITUTE(SUBSTITUTE(SUBSTITUTE(SUBSTITUTE(D427, "(Glassdoor est.)", ""), "(Employer est.)", ""), "$", ""), "K", "000"), "-") * 1</f>
        <v>124000</v>
      </c>
      <c r="F427" s="16">
        <v>198000</v>
      </c>
      <c r="G427" s="11" t="s">
        <v>1232</v>
      </c>
      <c r="H427">
        <v>-1</v>
      </c>
      <c r="I427" t="s">
        <v>1233</v>
      </c>
      <c r="J427" s="17" t="str">
        <f t="shared" si="6"/>
        <v>Microagi</v>
      </c>
      <c r="K427" t="s">
        <v>236</v>
      </c>
      <c r="L427" s="16" t="str">
        <f>IF(ISNUMBER(FIND(",", K427)), RIGHT(K427, 2), VLOOKUP(K427,lookup!$A$2:$B$7,2,FALSE))</f>
        <v>NY</v>
      </c>
      <c r="M427" t="s">
        <v>329</v>
      </c>
      <c r="N427" t="s">
        <v>334</v>
      </c>
      <c r="O427">
        <v>-1</v>
      </c>
      <c r="P427" t="s">
        <v>270</v>
      </c>
      <c r="Q427" t="s">
        <v>257</v>
      </c>
      <c r="R427" t="s">
        <v>251</v>
      </c>
      <c r="S427" t="s">
        <v>429</v>
      </c>
      <c r="T427">
        <v>-1</v>
      </c>
    </row>
    <row r="428" spans="1:20" ht="17" customHeight="1" x14ac:dyDescent="0.2">
      <c r="A428">
        <v>426</v>
      </c>
      <c r="B428" t="s">
        <v>243</v>
      </c>
      <c r="C428" s="16" t="str">
        <v>Data Scientist</v>
      </c>
      <c r="D428" t="s">
        <v>1426</v>
      </c>
      <c r="E428" s="16" cm="1">
        <f t="array" ref="E428:F428">_xlfn.TEXTSPLIT(SUBSTITUTE(SUBSTITUTE(SUBSTITUTE(SUBSTITUTE(D428, "(Glassdoor est.)", ""), "(Employer est.)", ""), "$", ""), "K", "000"), "-") * 1</f>
        <v>124000</v>
      </c>
      <c r="F428" s="16">
        <v>198000</v>
      </c>
      <c r="G428" s="11" t="s">
        <v>935</v>
      </c>
      <c r="H428">
        <v>4.0999999999999996</v>
      </c>
      <c r="I428" s="11" t="s">
        <v>936</v>
      </c>
      <c r="J428" s="17" t="str">
        <f t="shared" si="6"/>
        <v>Coverent</v>
      </c>
      <c r="K428" t="s">
        <v>395</v>
      </c>
      <c r="L428" s="16" t="str">
        <f>IF(ISNUMBER(FIND(",", K428)), RIGHT(K428, 2), VLOOKUP(K428,lookup!$A$2:$B$7,2,FALSE))</f>
        <v>VA</v>
      </c>
      <c r="M428" t="s">
        <v>395</v>
      </c>
      <c r="N428" t="s">
        <v>269</v>
      </c>
      <c r="O428">
        <v>2008</v>
      </c>
      <c r="P428" t="s">
        <v>270</v>
      </c>
      <c r="Q428" t="s">
        <v>257</v>
      </c>
      <c r="R428" t="s">
        <v>251</v>
      </c>
      <c r="S428" t="s">
        <v>377</v>
      </c>
      <c r="T428">
        <v>-1</v>
      </c>
    </row>
    <row r="429" spans="1:20" ht="17" customHeight="1" x14ac:dyDescent="0.2">
      <c r="A429">
        <v>427</v>
      </c>
      <c r="B429" t="s">
        <v>243</v>
      </c>
      <c r="C429" s="16" t="str">
        <v>Data Scientist</v>
      </c>
      <c r="D429" t="s">
        <v>1474</v>
      </c>
      <c r="E429" s="16" cm="1">
        <f t="array" ref="E429:F429">_xlfn.TEXTSPLIT(SUBSTITUTE(SUBSTITUTE(SUBSTITUTE(SUBSTITUTE(D429, "(Glassdoor est.)", ""), "(Employer est.)", ""), "$", ""), "K", "000"), "-") * 1</f>
        <v>79000</v>
      </c>
      <c r="F429" s="16">
        <v>133000</v>
      </c>
      <c r="G429" s="11" t="s">
        <v>524</v>
      </c>
      <c r="H429">
        <v>3.7</v>
      </c>
      <c r="I429" s="11" t="s">
        <v>525</v>
      </c>
      <c r="J429" s="17" t="str">
        <f t="shared" si="6"/>
        <v>Via Transportation</v>
      </c>
      <c r="K429" t="s">
        <v>236</v>
      </c>
      <c r="L429" s="16" t="str">
        <f>IF(ISNUMBER(FIND(",", K429)), RIGHT(K429, 2), VLOOKUP(K429,lookup!$A$2:$B$7,2,FALSE))</f>
        <v>NY</v>
      </c>
      <c r="M429" t="s">
        <v>236</v>
      </c>
      <c r="N429" t="s">
        <v>263</v>
      </c>
      <c r="O429">
        <v>2012</v>
      </c>
      <c r="P429" t="s">
        <v>270</v>
      </c>
      <c r="Q429" t="s">
        <v>340</v>
      </c>
      <c r="R429" t="s">
        <v>277</v>
      </c>
      <c r="S429" t="s">
        <v>241</v>
      </c>
      <c r="T429">
        <v>-1</v>
      </c>
    </row>
    <row r="430" spans="1:20" ht="17" customHeight="1" x14ac:dyDescent="0.2">
      <c r="A430">
        <v>428</v>
      </c>
      <c r="B430" t="s">
        <v>457</v>
      </c>
      <c r="C430" s="16" t="str">
        <v>Data Scientist</v>
      </c>
      <c r="D430" t="s">
        <v>1474</v>
      </c>
      <c r="E430" s="16" cm="1">
        <f t="array" ref="E430:F430">_xlfn.TEXTSPLIT(SUBSTITUTE(SUBSTITUTE(SUBSTITUTE(SUBSTITUTE(D430, "(Glassdoor est.)", ""), "(Employer est.)", ""), "$", ""), "K", "000"), "-") * 1</f>
        <v>79000</v>
      </c>
      <c r="F430" s="16">
        <v>133000</v>
      </c>
      <c r="G430" s="11" t="s">
        <v>489</v>
      </c>
      <c r="H430">
        <v>3.5</v>
      </c>
      <c r="I430" s="11" t="s">
        <v>490</v>
      </c>
      <c r="J430" s="17" t="str">
        <f t="shared" si="6"/>
        <v>Benson Hill</v>
      </c>
      <c r="K430" t="s">
        <v>308</v>
      </c>
      <c r="L430" s="16" t="str">
        <f>IF(ISNUMBER(FIND(",", K430)), RIGHT(K430, 2), VLOOKUP(K430,lookup!$A$2:$B$7,2,FALSE))</f>
        <v>MO</v>
      </c>
      <c r="M430" t="s">
        <v>308</v>
      </c>
      <c r="N430" t="s">
        <v>324</v>
      </c>
      <c r="O430">
        <v>2012</v>
      </c>
      <c r="P430" t="s">
        <v>270</v>
      </c>
      <c r="Q430" t="s">
        <v>284</v>
      </c>
      <c r="R430" t="s">
        <v>284</v>
      </c>
      <c r="S430" t="s">
        <v>429</v>
      </c>
      <c r="T430">
        <v>-1</v>
      </c>
    </row>
    <row r="431" spans="1:20" ht="17" customHeight="1" x14ac:dyDescent="0.2">
      <c r="A431">
        <v>429</v>
      </c>
      <c r="B431" t="s">
        <v>243</v>
      </c>
      <c r="C431" s="16" t="str">
        <v>Data Scientist</v>
      </c>
      <c r="D431" t="s">
        <v>1474</v>
      </c>
      <c r="E431" s="16" cm="1">
        <f t="array" ref="E431:F431">_xlfn.TEXTSPLIT(SUBSTITUTE(SUBSTITUTE(SUBSTITUTE(SUBSTITUTE(D431, "(Glassdoor est.)", ""), "(Employer est.)", ""), "$", ""), "K", "000"), "-") * 1</f>
        <v>79000</v>
      </c>
      <c r="F431" s="16">
        <v>133000</v>
      </c>
      <c r="G431" s="11" t="s">
        <v>1234</v>
      </c>
      <c r="H431">
        <v>4.5999999999999996</v>
      </c>
      <c r="I431" s="11" t="s">
        <v>1235</v>
      </c>
      <c r="J431" s="17" t="str">
        <f t="shared" si="6"/>
        <v>Conch Technologies, Inc</v>
      </c>
      <c r="K431" t="s">
        <v>1236</v>
      </c>
      <c r="L431" s="16" t="str">
        <f>IF(ISNUMBER(FIND(",", K431)), RIGHT(K431, 2), VLOOKUP(K431,lookup!$A$2:$B$7,2,FALSE))</f>
        <v>CA</v>
      </c>
      <c r="M431" t="s">
        <v>343</v>
      </c>
      <c r="N431" t="s">
        <v>269</v>
      </c>
      <c r="O431">
        <v>-1</v>
      </c>
      <c r="P431" t="s">
        <v>270</v>
      </c>
      <c r="Q431" t="s">
        <v>257</v>
      </c>
      <c r="R431" t="s">
        <v>251</v>
      </c>
      <c r="S431" t="s">
        <v>620</v>
      </c>
      <c r="T431">
        <v>-1</v>
      </c>
    </row>
    <row r="432" spans="1:20" ht="17" customHeight="1" x14ac:dyDescent="0.2">
      <c r="A432">
        <v>430</v>
      </c>
      <c r="B432" t="s">
        <v>243</v>
      </c>
      <c r="C432" s="16" t="str">
        <v>Data Scientist</v>
      </c>
      <c r="D432" t="s">
        <v>1474</v>
      </c>
      <c r="E432" s="16" cm="1">
        <f t="array" ref="E432:F432">_xlfn.TEXTSPLIT(SUBSTITUTE(SUBSTITUTE(SUBSTITUTE(SUBSTITUTE(D432, "(Glassdoor est.)", ""), "(Employer est.)", ""), "$", ""), "K", "000"), "-") * 1</f>
        <v>79000</v>
      </c>
      <c r="F432" s="16">
        <v>133000</v>
      </c>
      <c r="G432" s="11" t="s">
        <v>1475</v>
      </c>
      <c r="H432">
        <v>-1</v>
      </c>
      <c r="I432" t="s">
        <v>1476</v>
      </c>
      <c r="J432" s="17" t="str">
        <f t="shared" si="6"/>
        <v>Falcon IT &amp; Staffing Solut</v>
      </c>
      <c r="K432" t="s">
        <v>939</v>
      </c>
      <c r="L432" s="16" t="str">
        <f>IF(ISNUMBER(FIND(",", K432)), RIGHT(K432, 2), VLOOKUP(K432,lookup!$A$2:$B$7,2,FALSE))</f>
        <v>VA</v>
      </c>
      <c r="M432" t="s">
        <v>328</v>
      </c>
      <c r="N432" t="s">
        <v>905</v>
      </c>
      <c r="O432">
        <v>-1</v>
      </c>
      <c r="P432" t="s">
        <v>249</v>
      </c>
      <c r="Q432">
        <v>-1</v>
      </c>
      <c r="R432">
        <v>-1</v>
      </c>
      <c r="S432" t="s">
        <v>241</v>
      </c>
      <c r="T432">
        <v>-1</v>
      </c>
    </row>
    <row r="433" spans="1:20" ht="17" customHeight="1" x14ac:dyDescent="0.2">
      <c r="A433">
        <v>431</v>
      </c>
      <c r="B433" t="s">
        <v>243</v>
      </c>
      <c r="C433" s="16" t="str">
        <v>Data Scientist</v>
      </c>
      <c r="D433" t="s">
        <v>1474</v>
      </c>
      <c r="E433" s="16" cm="1">
        <f t="array" ref="E433:F433">_xlfn.TEXTSPLIT(SUBSTITUTE(SUBSTITUTE(SUBSTITUTE(SUBSTITUTE(D433, "(Glassdoor est.)", ""), "(Employer est.)", ""), "$", ""), "K", "000"), "-") * 1</f>
        <v>79000</v>
      </c>
      <c r="F433" s="16">
        <v>133000</v>
      </c>
      <c r="G433" s="11" t="s">
        <v>1242</v>
      </c>
      <c r="H433">
        <v>-1</v>
      </c>
      <c r="I433" t="s">
        <v>1243</v>
      </c>
      <c r="J433" s="17" t="str">
        <f t="shared" si="6"/>
        <v>Rainmaker Resources,</v>
      </c>
      <c r="K433" t="s">
        <v>864</v>
      </c>
      <c r="L433" s="16" t="str">
        <f>IF(ISNUMBER(FIND(",", K433)), RIGHT(K433, 2), VLOOKUP(K433,lookup!$A$2:$B$7,2,FALSE))</f>
        <v>OH</v>
      </c>
      <c r="M433" t="s">
        <v>864</v>
      </c>
      <c r="N433" t="s">
        <v>334</v>
      </c>
      <c r="O433">
        <v>-1</v>
      </c>
      <c r="P433" t="s">
        <v>270</v>
      </c>
      <c r="Q433">
        <v>-1</v>
      </c>
      <c r="R433">
        <v>-1</v>
      </c>
      <c r="S433" t="s">
        <v>241</v>
      </c>
      <c r="T433">
        <v>-1</v>
      </c>
    </row>
    <row r="434" spans="1:20" ht="17" customHeight="1" x14ac:dyDescent="0.2">
      <c r="A434">
        <v>432</v>
      </c>
      <c r="B434" t="s">
        <v>406</v>
      </c>
      <c r="C434" s="16" t="str">
        <v>Data Engineer</v>
      </c>
      <c r="D434" t="s">
        <v>1474</v>
      </c>
      <c r="E434" s="16" cm="1">
        <f t="array" ref="E434:F434">_xlfn.TEXTSPLIT(SUBSTITUTE(SUBSTITUTE(SUBSTITUTE(SUBSTITUTE(D434, "(Glassdoor est.)", ""), "(Employer est.)", ""), "$", ""), "K", "000"), "-") * 1</f>
        <v>79000</v>
      </c>
      <c r="F434" s="16">
        <v>133000</v>
      </c>
      <c r="G434" s="11" t="s">
        <v>942</v>
      </c>
      <c r="H434">
        <v>4.4000000000000004</v>
      </c>
      <c r="I434" s="11" t="s">
        <v>943</v>
      </c>
      <c r="J434" s="17" t="str">
        <f t="shared" si="6"/>
        <v>Rocket Lawyer</v>
      </c>
      <c r="K434" t="s">
        <v>360</v>
      </c>
      <c r="L434" s="16" t="str">
        <f>IF(ISNUMBER(FIND(",", K434)), RIGHT(K434, 2), VLOOKUP(K434,lookup!$A$2:$B$7,2,FALSE))</f>
        <v>CA</v>
      </c>
      <c r="M434" t="s">
        <v>360</v>
      </c>
      <c r="N434" t="s">
        <v>269</v>
      </c>
      <c r="O434">
        <v>2008</v>
      </c>
      <c r="P434" t="s">
        <v>270</v>
      </c>
      <c r="Q434" t="s">
        <v>276</v>
      </c>
      <c r="R434" t="s">
        <v>277</v>
      </c>
      <c r="S434" t="s">
        <v>411</v>
      </c>
      <c r="T434">
        <v>-1</v>
      </c>
    </row>
    <row r="435" spans="1:20" ht="17" customHeight="1" x14ac:dyDescent="0.2">
      <c r="A435">
        <v>433</v>
      </c>
      <c r="B435" t="s">
        <v>243</v>
      </c>
      <c r="C435" s="16" t="str">
        <v>Data Scientist</v>
      </c>
      <c r="D435" t="s">
        <v>1474</v>
      </c>
      <c r="E435" s="16" cm="1">
        <f t="array" ref="E435:F435">_xlfn.TEXTSPLIT(SUBSTITUTE(SUBSTITUTE(SUBSTITUTE(SUBSTITUTE(D435, "(Glassdoor est.)", ""), "(Employer est.)", ""), "$", ""), "K", "000"), "-") * 1</f>
        <v>79000</v>
      </c>
      <c r="F435" s="16">
        <v>133000</v>
      </c>
      <c r="G435" s="11" t="s">
        <v>1477</v>
      </c>
      <c r="H435">
        <v>3.6</v>
      </c>
      <c r="I435" s="11" t="s">
        <v>1478</v>
      </c>
      <c r="J435" s="17" t="str">
        <f t="shared" si="6"/>
        <v>DataLab USA</v>
      </c>
      <c r="K435" t="s">
        <v>1479</v>
      </c>
      <c r="L435" s="16" t="str">
        <f>IF(ISNUMBER(FIND(",", K435)), RIGHT(K435, 2), VLOOKUP(K435,lookup!$A$2:$B$7,2,FALSE))</f>
        <v>MD</v>
      </c>
      <c r="M435" t="s">
        <v>1479</v>
      </c>
      <c r="N435" t="s">
        <v>269</v>
      </c>
      <c r="O435">
        <v>-1</v>
      </c>
      <c r="P435" t="s">
        <v>270</v>
      </c>
      <c r="Q435" t="s">
        <v>309</v>
      </c>
      <c r="R435" t="s">
        <v>277</v>
      </c>
      <c r="S435" t="s">
        <v>241</v>
      </c>
      <c r="T435" t="s">
        <v>1480</v>
      </c>
    </row>
    <row r="436" spans="1:20" ht="17" customHeight="1" x14ac:dyDescent="0.2">
      <c r="A436">
        <v>434</v>
      </c>
      <c r="B436" t="s">
        <v>243</v>
      </c>
      <c r="C436" s="16" t="str">
        <v>Data Scientist</v>
      </c>
      <c r="D436" t="s">
        <v>1474</v>
      </c>
      <c r="E436" s="16" cm="1">
        <f t="array" ref="E436:F436">_xlfn.TEXTSPLIT(SUBSTITUTE(SUBSTITUTE(SUBSTITUTE(SUBSTITUTE(D436, "(Glassdoor est.)", ""), "(Employer est.)", ""), "$", ""), "K", "000"), "-") * 1</f>
        <v>79000</v>
      </c>
      <c r="F436" s="16">
        <v>133000</v>
      </c>
      <c r="G436" t="s">
        <v>1481</v>
      </c>
      <c r="H436">
        <v>3.1</v>
      </c>
      <c r="I436" s="11" t="s">
        <v>1482</v>
      </c>
      <c r="J436" s="17" t="str">
        <f t="shared" si="6"/>
        <v>Werner Enterprises Inc</v>
      </c>
      <c r="K436" t="s">
        <v>1483</v>
      </c>
      <c r="L436" s="16" t="str">
        <f>IF(ISNUMBER(FIND(",", K436)), RIGHT(K436, 2), VLOOKUP(K436,lookup!$A$2:$B$7,2,FALSE))</f>
        <v>NE</v>
      </c>
      <c r="M436" t="s">
        <v>1483</v>
      </c>
      <c r="N436" t="s">
        <v>283</v>
      </c>
      <c r="O436">
        <v>1956</v>
      </c>
      <c r="P436" t="s">
        <v>249</v>
      </c>
      <c r="Q436" t="s">
        <v>1484</v>
      </c>
      <c r="R436" t="s">
        <v>498</v>
      </c>
      <c r="S436" t="s">
        <v>296</v>
      </c>
      <c r="T436">
        <v>-1</v>
      </c>
    </row>
    <row r="437" spans="1:20" ht="17" customHeight="1" x14ac:dyDescent="0.2">
      <c r="A437">
        <v>435</v>
      </c>
      <c r="B437" t="s">
        <v>243</v>
      </c>
      <c r="C437" s="16" t="str">
        <v>Data Scientist</v>
      </c>
      <c r="D437" t="s">
        <v>1474</v>
      </c>
      <c r="E437" s="16" cm="1">
        <f t="array" ref="E437:F437">_xlfn.TEXTSPLIT(SUBSTITUTE(SUBSTITUTE(SUBSTITUTE(SUBSTITUTE(D437, "(Glassdoor est.)", ""), "(Employer est.)", ""), "$", ""), "K", "000"), "-") * 1</f>
        <v>79000</v>
      </c>
      <c r="F437" s="16">
        <v>133000</v>
      </c>
      <c r="G437" s="11" t="s">
        <v>1485</v>
      </c>
      <c r="H437">
        <v>5</v>
      </c>
      <c r="I437" s="11" t="s">
        <v>1486</v>
      </c>
      <c r="J437" s="17" t="str">
        <f t="shared" si="6"/>
        <v>PeopleCom</v>
      </c>
      <c r="K437" t="s">
        <v>395</v>
      </c>
      <c r="L437" s="16" t="str">
        <f>IF(ISNUMBER(FIND(",", K437)), RIGHT(K437, 2), VLOOKUP(K437,lookup!$A$2:$B$7,2,FALSE))</f>
        <v>VA</v>
      </c>
      <c r="M437" t="s">
        <v>632</v>
      </c>
      <c r="N437" t="s">
        <v>334</v>
      </c>
      <c r="O437">
        <v>-1</v>
      </c>
      <c r="P437" t="s">
        <v>270</v>
      </c>
      <c r="Q437">
        <v>-1</v>
      </c>
      <c r="R437">
        <v>-1</v>
      </c>
      <c r="S437" t="s">
        <v>429</v>
      </c>
      <c r="T437">
        <v>-1</v>
      </c>
    </row>
    <row r="438" spans="1:20" ht="17" customHeight="1" x14ac:dyDescent="0.2">
      <c r="A438">
        <v>436</v>
      </c>
      <c r="B438" t="s">
        <v>533</v>
      </c>
      <c r="C438" s="16" t="str">
        <v>Data Scientist</v>
      </c>
      <c r="D438" t="s">
        <v>1474</v>
      </c>
      <c r="E438" s="16" cm="1">
        <f t="array" ref="E438:F438">_xlfn.TEXTSPLIT(SUBSTITUTE(SUBSTITUTE(SUBSTITUTE(SUBSTITUTE(D438, "(Glassdoor est.)", ""), "(Employer est.)", ""), "$", ""), "K", "000"), "-") * 1</f>
        <v>79000</v>
      </c>
      <c r="F438" s="16">
        <v>133000</v>
      </c>
      <c r="G438" s="11" t="s">
        <v>1487</v>
      </c>
      <c r="H438">
        <v>5</v>
      </c>
      <c r="I438" s="11" t="s">
        <v>1488</v>
      </c>
      <c r="J438" s="17" t="str">
        <f t="shared" si="6"/>
        <v>VANTA Partners</v>
      </c>
      <c r="K438" t="s">
        <v>1489</v>
      </c>
      <c r="L438" s="16" t="str">
        <f>IF(ISNUMBER(FIND(",", K438)), RIGHT(K438, 2), VLOOKUP(K438,lookup!$A$2:$B$7,2,FALSE))</f>
        <v>VA</v>
      </c>
      <c r="M438" t="s">
        <v>1490</v>
      </c>
      <c r="N438" t="s">
        <v>334</v>
      </c>
      <c r="O438">
        <v>2018</v>
      </c>
      <c r="P438" t="s">
        <v>270</v>
      </c>
      <c r="Q438" t="s">
        <v>503</v>
      </c>
      <c r="R438" t="s">
        <v>251</v>
      </c>
      <c r="S438" t="s">
        <v>241</v>
      </c>
      <c r="T438">
        <v>-1</v>
      </c>
    </row>
    <row r="439" spans="1:20" ht="17" customHeight="1" x14ac:dyDescent="0.2">
      <c r="A439">
        <v>437</v>
      </c>
      <c r="B439" t="s">
        <v>243</v>
      </c>
      <c r="C439" s="16" t="str">
        <v>Data Scientist</v>
      </c>
      <c r="D439" t="s">
        <v>1474</v>
      </c>
      <c r="E439" s="16" cm="1">
        <f t="array" ref="E439:F439">_xlfn.TEXTSPLIT(SUBSTITUTE(SUBSTITUTE(SUBSTITUTE(SUBSTITUTE(D439, "(Glassdoor est.)", ""), "(Employer est.)", ""), "$", ""), "K", "000"), "-") * 1</f>
        <v>79000</v>
      </c>
      <c r="F439" s="16">
        <v>133000</v>
      </c>
      <c r="G439" s="11" t="s">
        <v>1255</v>
      </c>
      <c r="H439">
        <v>-1</v>
      </c>
      <c r="I439" t="s">
        <v>1256</v>
      </c>
      <c r="J439" s="17" t="str">
        <f t="shared" si="6"/>
        <v>B4</v>
      </c>
      <c r="K439" t="s">
        <v>632</v>
      </c>
      <c r="L439" s="16" t="str">
        <f>IF(ISNUMBER(FIND(",", K439)), RIGHT(K439, 2), VLOOKUP(K439,lookup!$A$2:$B$7,2,FALSE))</f>
        <v>VA</v>
      </c>
      <c r="M439" t="s">
        <v>1257</v>
      </c>
      <c r="N439" t="s">
        <v>269</v>
      </c>
      <c r="O439">
        <v>-1</v>
      </c>
      <c r="P439" t="s">
        <v>270</v>
      </c>
      <c r="Q439" t="s">
        <v>309</v>
      </c>
      <c r="R439" t="s">
        <v>277</v>
      </c>
      <c r="S439" t="s">
        <v>241</v>
      </c>
      <c r="T439">
        <v>-1</v>
      </c>
    </row>
    <row r="440" spans="1:20" ht="17" customHeight="1" x14ac:dyDescent="0.2">
      <c r="A440">
        <v>438</v>
      </c>
      <c r="B440" t="s">
        <v>243</v>
      </c>
      <c r="C440" s="16" t="str">
        <v>Data Scientist</v>
      </c>
      <c r="D440" t="s">
        <v>1474</v>
      </c>
      <c r="E440" s="16" cm="1">
        <f t="array" ref="E440:F440">_xlfn.TEXTSPLIT(SUBSTITUTE(SUBSTITUTE(SUBSTITUTE(SUBSTITUTE(D440, "(Glassdoor est.)", ""), "(Employer est.)", ""), "$", ""), "K", "000"), "-") * 1</f>
        <v>79000</v>
      </c>
      <c r="F440" s="16">
        <v>133000</v>
      </c>
      <c r="G440" t="s">
        <v>1491</v>
      </c>
      <c r="H440">
        <v>-1</v>
      </c>
      <c r="I440" t="s">
        <v>1492</v>
      </c>
      <c r="J440" s="17" t="str">
        <f t="shared" si="6"/>
        <v>Blue Icy Water,</v>
      </c>
      <c r="K440" t="s">
        <v>409</v>
      </c>
      <c r="L440" s="16" t="str">
        <f>IF(ISNUMBER(FIND(",", K440)), RIGHT(K440, 2), VLOOKUP(K440,lookup!$A$2:$B$7,2,FALSE))</f>
        <v>Other</v>
      </c>
      <c r="M440" t="s">
        <v>1493</v>
      </c>
      <c r="N440" t="s">
        <v>334</v>
      </c>
      <c r="O440">
        <v>-1</v>
      </c>
      <c r="P440" t="s">
        <v>270</v>
      </c>
      <c r="Q440">
        <v>-1</v>
      </c>
      <c r="R440">
        <v>-1</v>
      </c>
      <c r="S440" t="s">
        <v>241</v>
      </c>
      <c r="T440">
        <v>-1</v>
      </c>
    </row>
    <row r="441" spans="1:20" ht="17" customHeight="1" x14ac:dyDescent="0.2">
      <c r="A441">
        <v>439</v>
      </c>
      <c r="B441" t="s">
        <v>243</v>
      </c>
      <c r="C441" s="16" t="str">
        <v>Data Scientist</v>
      </c>
      <c r="D441" t="s">
        <v>1474</v>
      </c>
      <c r="E441" s="16" cm="1">
        <f t="array" ref="E441:F441">_xlfn.TEXTSPLIT(SUBSTITUTE(SUBSTITUTE(SUBSTITUTE(SUBSTITUTE(D441, "(Glassdoor est.)", ""), "(Employer est.)", ""), "$", ""), "K", "000"), "-") * 1</f>
        <v>79000</v>
      </c>
      <c r="F441" s="16">
        <v>133000</v>
      </c>
      <c r="G441" s="11" t="s">
        <v>1494</v>
      </c>
      <c r="H441">
        <v>3.5</v>
      </c>
      <c r="I441" s="11" t="s">
        <v>1495</v>
      </c>
      <c r="J441" s="17" t="str">
        <f t="shared" si="6"/>
        <v>Farmer's Business Network, Inc.</v>
      </c>
      <c r="K441" t="s">
        <v>892</v>
      </c>
      <c r="L441" s="16" t="str">
        <f>IF(ISNUMBER(FIND(",", K441)), RIGHT(K441, 2), VLOOKUP(K441,lookup!$A$2:$B$7,2,FALSE))</f>
        <v>CA</v>
      </c>
      <c r="M441" t="s">
        <v>892</v>
      </c>
      <c r="N441" t="s">
        <v>324</v>
      </c>
      <c r="O441">
        <v>2014</v>
      </c>
      <c r="P441" t="s">
        <v>270</v>
      </c>
      <c r="Q441" t="s">
        <v>1496</v>
      </c>
      <c r="R441" t="s">
        <v>1274</v>
      </c>
      <c r="S441" t="s">
        <v>241</v>
      </c>
      <c r="T441">
        <v>-1</v>
      </c>
    </row>
    <row r="442" spans="1:20" ht="17" customHeight="1" x14ac:dyDescent="0.2">
      <c r="A442">
        <v>440</v>
      </c>
      <c r="B442" t="s">
        <v>243</v>
      </c>
      <c r="C442" s="16" t="str">
        <v>Data Scientist</v>
      </c>
      <c r="D442" t="s">
        <v>1474</v>
      </c>
      <c r="E442" s="16" cm="1">
        <f t="array" ref="E442:F442">_xlfn.TEXTSPLIT(SUBSTITUTE(SUBSTITUTE(SUBSTITUTE(SUBSTITUTE(D442, "(Glassdoor est.)", ""), "(Employer est.)", ""), "$", ""), "K", "000"), "-") * 1</f>
        <v>79000</v>
      </c>
      <c r="F442" s="16">
        <v>133000</v>
      </c>
      <c r="G442" s="11" t="s">
        <v>1497</v>
      </c>
      <c r="H442">
        <v>-1</v>
      </c>
      <c r="I442" t="s">
        <v>1498</v>
      </c>
      <c r="J442" s="17" t="str">
        <f t="shared" si="6"/>
        <v>Sonde He</v>
      </c>
      <c r="K442" t="s">
        <v>255</v>
      </c>
      <c r="L442" s="16" t="str">
        <f>IF(ISNUMBER(FIND(",", K442)), RIGHT(K442, 2), VLOOKUP(K442,lookup!$A$2:$B$7,2,FALSE))</f>
        <v>MA</v>
      </c>
      <c r="M442" t="s">
        <v>255</v>
      </c>
      <c r="N442" t="s">
        <v>334</v>
      </c>
      <c r="O442">
        <v>-1</v>
      </c>
      <c r="P442" t="s">
        <v>256</v>
      </c>
      <c r="Q442" t="s">
        <v>356</v>
      </c>
      <c r="R442" t="s">
        <v>357</v>
      </c>
      <c r="S442" t="s">
        <v>648</v>
      </c>
      <c r="T442">
        <v>-1</v>
      </c>
    </row>
    <row r="443" spans="1:20" ht="17" customHeight="1" x14ac:dyDescent="0.2">
      <c r="A443">
        <v>441</v>
      </c>
      <c r="B443" t="s">
        <v>243</v>
      </c>
      <c r="C443" s="16" t="str">
        <v>Data Scientist</v>
      </c>
      <c r="D443" t="s">
        <v>1474</v>
      </c>
      <c r="E443" s="16" cm="1">
        <f t="array" ref="E443:F443">_xlfn.TEXTSPLIT(SUBSTITUTE(SUBSTITUTE(SUBSTITUTE(SUBSTITUTE(D443, "(Glassdoor est.)", ""), "(Employer est.)", ""), "$", ""), "K", "000"), "-") * 1</f>
        <v>79000</v>
      </c>
      <c r="F443" s="16">
        <v>133000</v>
      </c>
      <c r="G443" s="11" t="s">
        <v>1499</v>
      </c>
      <c r="H443">
        <v>5</v>
      </c>
      <c r="I443" s="11" t="s">
        <v>1500</v>
      </c>
      <c r="J443" s="17" t="str">
        <f t="shared" si="6"/>
        <v>Maxiom</v>
      </c>
      <c r="K443" t="s">
        <v>1501</v>
      </c>
      <c r="L443" s="16" t="str">
        <f>IF(ISNUMBER(FIND(",", K443)), RIGHT(K443, 2), VLOOKUP(K443,lookup!$A$2:$B$7,2,FALSE))</f>
        <v>VA</v>
      </c>
      <c r="M443" t="s">
        <v>1501</v>
      </c>
      <c r="N443" t="s">
        <v>334</v>
      </c>
      <c r="O443">
        <v>-1</v>
      </c>
      <c r="P443" t="s">
        <v>249</v>
      </c>
      <c r="Q443">
        <v>-1</v>
      </c>
      <c r="R443">
        <v>-1</v>
      </c>
      <c r="S443" t="s">
        <v>241</v>
      </c>
      <c r="T443">
        <v>-1</v>
      </c>
    </row>
    <row r="444" spans="1:20" ht="17" customHeight="1" x14ac:dyDescent="0.2">
      <c r="A444">
        <v>442</v>
      </c>
      <c r="B444" t="s">
        <v>243</v>
      </c>
      <c r="C444" s="16" t="str">
        <v>Data Scientist</v>
      </c>
      <c r="D444" t="s">
        <v>1474</v>
      </c>
      <c r="E444" s="16" cm="1">
        <f t="array" ref="E444:F444">_xlfn.TEXTSPLIT(SUBSTITUTE(SUBSTITUTE(SUBSTITUTE(SUBSTITUTE(D444, "(Glassdoor est.)", ""), "(Employer est.)", ""), "$", ""), "K", "000"), "-") * 1</f>
        <v>79000</v>
      </c>
      <c r="F444" s="16">
        <v>133000</v>
      </c>
      <c r="G444" s="11" t="s">
        <v>1502</v>
      </c>
      <c r="H444">
        <v>2.7</v>
      </c>
      <c r="I444" s="11" t="s">
        <v>1503</v>
      </c>
      <c r="J444" s="17" t="str">
        <f t="shared" si="6"/>
        <v>Change Healthcare</v>
      </c>
      <c r="K444" t="s">
        <v>1504</v>
      </c>
      <c r="L444" s="16" t="str">
        <f>IF(ISNUMBER(FIND(",", K444)), RIGHT(K444, 2), VLOOKUP(K444,lookup!$A$2:$B$7,2,FALSE))</f>
        <v>IL</v>
      </c>
      <c r="M444" t="s">
        <v>680</v>
      </c>
      <c r="N444" t="s">
        <v>283</v>
      </c>
      <c r="O444">
        <v>2007</v>
      </c>
      <c r="P444" t="s">
        <v>249</v>
      </c>
      <c r="Q444" t="s">
        <v>309</v>
      </c>
      <c r="R444" t="s">
        <v>277</v>
      </c>
      <c r="S444" t="s">
        <v>241</v>
      </c>
      <c r="T444">
        <v>-1</v>
      </c>
    </row>
    <row r="445" spans="1:20" ht="17" customHeight="1" x14ac:dyDescent="0.2">
      <c r="A445">
        <v>443</v>
      </c>
      <c r="B445" t="s">
        <v>243</v>
      </c>
      <c r="C445" s="16" t="str">
        <v>Data Scientist</v>
      </c>
      <c r="D445" t="s">
        <v>1474</v>
      </c>
      <c r="E445" s="16" cm="1">
        <f t="array" ref="E445:F445">_xlfn.TEXTSPLIT(SUBSTITUTE(SUBSTITUTE(SUBSTITUTE(SUBSTITUTE(D445, "(Glassdoor est.)", ""), "(Employer est.)", ""), "$", ""), "K", "000"), "-") * 1</f>
        <v>79000</v>
      </c>
      <c r="F445" s="16">
        <v>133000</v>
      </c>
      <c r="G445" s="11" t="s">
        <v>1505</v>
      </c>
      <c r="H445">
        <v>4.0999999999999996</v>
      </c>
      <c r="I445" s="11" t="s">
        <v>1506</v>
      </c>
      <c r="J445" s="17" t="str">
        <f t="shared" si="6"/>
        <v>DCS Corp</v>
      </c>
      <c r="K445" t="s">
        <v>1188</v>
      </c>
      <c r="L445" s="16" t="str">
        <f>IF(ISNUMBER(FIND(",", K445)), RIGHT(K445, 2), VLOOKUP(K445,lookup!$A$2:$B$7,2,FALSE))</f>
        <v>VA</v>
      </c>
      <c r="M445" t="s">
        <v>622</v>
      </c>
      <c r="N445" t="s">
        <v>237</v>
      </c>
      <c r="O445">
        <v>1977</v>
      </c>
      <c r="P445" t="s">
        <v>270</v>
      </c>
      <c r="Q445" t="s">
        <v>250</v>
      </c>
      <c r="R445" t="s">
        <v>251</v>
      </c>
      <c r="S445" t="s">
        <v>258</v>
      </c>
      <c r="T445">
        <v>-1</v>
      </c>
    </row>
    <row r="446" spans="1:20" ht="17" customHeight="1" x14ac:dyDescent="0.2">
      <c r="A446">
        <v>444</v>
      </c>
      <c r="B446" t="s">
        <v>243</v>
      </c>
      <c r="C446" s="16" t="str">
        <v>Data Scientist</v>
      </c>
      <c r="D446" t="s">
        <v>1474</v>
      </c>
      <c r="E446" s="16" cm="1">
        <f t="array" ref="E446:F446">_xlfn.TEXTSPLIT(SUBSTITUTE(SUBSTITUTE(SUBSTITUTE(SUBSTITUTE(D446, "(Glassdoor est.)", ""), "(Employer est.)", ""), "$", ""), "K", "000"), "-") * 1</f>
        <v>79000</v>
      </c>
      <c r="F446" s="16">
        <v>133000</v>
      </c>
      <c r="G446" s="11" t="s">
        <v>1507</v>
      </c>
      <c r="H446">
        <v>2.1</v>
      </c>
      <c r="I446" s="11" t="s">
        <v>1508</v>
      </c>
      <c r="J446" s="17" t="str">
        <f t="shared" si="6"/>
        <v>Hive (CA)</v>
      </c>
      <c r="K446" t="s">
        <v>360</v>
      </c>
      <c r="L446" s="16" t="str">
        <f>IF(ISNUMBER(FIND(",", K446)), RIGHT(K446, 2), VLOOKUP(K446,lookup!$A$2:$B$7,2,FALSE))</f>
        <v>CA</v>
      </c>
      <c r="M446" t="s">
        <v>1437</v>
      </c>
      <c r="N446" t="s">
        <v>905</v>
      </c>
      <c r="O446">
        <v>2019</v>
      </c>
      <c r="P446" t="s">
        <v>270</v>
      </c>
      <c r="Q446" t="s">
        <v>729</v>
      </c>
      <c r="R446" t="s">
        <v>730</v>
      </c>
      <c r="S446" t="s">
        <v>241</v>
      </c>
      <c r="T446">
        <v>-1</v>
      </c>
    </row>
    <row r="447" spans="1:20" ht="17" customHeight="1" x14ac:dyDescent="0.2">
      <c r="A447">
        <v>445</v>
      </c>
      <c r="B447" t="s">
        <v>1262</v>
      </c>
      <c r="C447" s="16" t="str">
        <v>Machine Learning Engineer</v>
      </c>
      <c r="D447" t="s">
        <v>1474</v>
      </c>
      <c r="E447" s="16" cm="1">
        <f t="array" ref="E447:F447">_xlfn.TEXTSPLIT(SUBSTITUTE(SUBSTITUTE(SUBSTITUTE(SUBSTITUTE(D447, "(Glassdoor est.)", ""), "(Employer est.)", ""), "$", ""), "K", "000"), "-") * 1</f>
        <v>79000</v>
      </c>
      <c r="F447" s="16">
        <v>133000</v>
      </c>
      <c r="G447" s="11" t="s">
        <v>1263</v>
      </c>
      <c r="H447">
        <v>4.8</v>
      </c>
      <c r="I447" s="11" t="s">
        <v>1264</v>
      </c>
      <c r="J447" s="17" t="str">
        <f t="shared" si="6"/>
        <v>Jane Street</v>
      </c>
      <c r="K447" t="s">
        <v>236</v>
      </c>
      <c r="L447" s="16" t="str">
        <f>IF(ISNUMBER(FIND(",", K447)), RIGHT(K447, 2), VLOOKUP(K447,lookup!$A$2:$B$7,2,FALSE))</f>
        <v>NY</v>
      </c>
      <c r="M447" t="s">
        <v>236</v>
      </c>
      <c r="N447" t="s">
        <v>263</v>
      </c>
      <c r="O447">
        <v>2000</v>
      </c>
      <c r="P447" t="s">
        <v>270</v>
      </c>
      <c r="Q447" t="s">
        <v>386</v>
      </c>
      <c r="R447" t="s">
        <v>387</v>
      </c>
      <c r="S447" t="s">
        <v>241</v>
      </c>
      <c r="T447">
        <v>-1</v>
      </c>
    </row>
    <row r="448" spans="1:20" ht="17" customHeight="1" x14ac:dyDescent="0.2">
      <c r="A448">
        <v>446</v>
      </c>
      <c r="B448" t="s">
        <v>500</v>
      </c>
      <c r="C448" s="16" t="str">
        <v>Data Scientist</v>
      </c>
      <c r="D448" t="s">
        <v>1509</v>
      </c>
      <c r="E448" s="16" cm="1">
        <f t="array" ref="E448:F448">_xlfn.TEXTSPLIT(SUBSTITUTE(SUBSTITUTE(SUBSTITUTE(SUBSTITUTE(D448, "(Glassdoor est.)", ""), "(Employer est.)", ""), "$", ""), "K", "000"), "-") * 1</f>
        <v>69000</v>
      </c>
      <c r="F448" s="16">
        <v>116000</v>
      </c>
      <c r="G448" s="11" t="s">
        <v>501</v>
      </c>
      <c r="H448">
        <v>4.5</v>
      </c>
      <c r="I448" s="11" t="s">
        <v>502</v>
      </c>
      <c r="J448" s="17" t="str">
        <f t="shared" si="6"/>
        <v>Envision LLC</v>
      </c>
      <c r="K448" t="s">
        <v>308</v>
      </c>
      <c r="L448" s="16" t="str">
        <f>IF(ISNUMBER(FIND(",", K448)), RIGHT(K448, 2), VLOOKUP(K448,lookup!$A$2:$B$7,2,FALSE))</f>
        <v>MO</v>
      </c>
      <c r="M448" t="s">
        <v>308</v>
      </c>
      <c r="N448" t="s">
        <v>324</v>
      </c>
      <c r="O448">
        <v>1994</v>
      </c>
      <c r="P448" t="s">
        <v>270</v>
      </c>
      <c r="Q448" t="s">
        <v>503</v>
      </c>
      <c r="R448" t="s">
        <v>251</v>
      </c>
      <c r="S448" t="s">
        <v>381</v>
      </c>
      <c r="T448">
        <v>-1</v>
      </c>
    </row>
    <row r="449" spans="1:20" ht="17" customHeight="1" x14ac:dyDescent="0.2">
      <c r="A449">
        <v>447</v>
      </c>
      <c r="B449" t="s">
        <v>546</v>
      </c>
      <c r="C449" s="16" t="str">
        <v>Data Scientist</v>
      </c>
      <c r="D449" t="s">
        <v>1509</v>
      </c>
      <c r="E449" s="16" cm="1">
        <f t="array" ref="E449:F449">_xlfn.TEXTSPLIT(SUBSTITUTE(SUBSTITUTE(SUBSTITUTE(SUBSTITUTE(D449, "(Glassdoor est.)", ""), "(Employer est.)", ""), "$", ""), "K", "000"), "-") * 1</f>
        <v>69000</v>
      </c>
      <c r="F449" s="16">
        <v>116000</v>
      </c>
      <c r="G449" s="11" t="s">
        <v>547</v>
      </c>
      <c r="H449">
        <v>4</v>
      </c>
      <c r="I449" s="11" t="s">
        <v>548</v>
      </c>
      <c r="J449" s="17" t="str">
        <f t="shared" si="6"/>
        <v>Autodesk</v>
      </c>
      <c r="K449" t="s">
        <v>360</v>
      </c>
      <c r="L449" s="16" t="str">
        <f>IF(ISNUMBER(FIND(",", K449)), RIGHT(K449, 2), VLOOKUP(K449,lookup!$A$2:$B$7,2,FALSE))</f>
        <v>CA</v>
      </c>
      <c r="M449" t="s">
        <v>549</v>
      </c>
      <c r="N449" t="s">
        <v>248</v>
      </c>
      <c r="O449">
        <v>1982</v>
      </c>
      <c r="P449" t="s">
        <v>249</v>
      </c>
      <c r="Q449" t="s">
        <v>276</v>
      </c>
      <c r="R449" t="s">
        <v>277</v>
      </c>
      <c r="S449" t="s">
        <v>296</v>
      </c>
      <c r="T449">
        <v>-1</v>
      </c>
    </row>
    <row r="450" spans="1:20" ht="17" customHeight="1" x14ac:dyDescent="0.2">
      <c r="A450">
        <v>448</v>
      </c>
      <c r="B450" t="s">
        <v>243</v>
      </c>
      <c r="C450" s="16" t="str">
        <v>Data Scientist</v>
      </c>
      <c r="D450" t="s">
        <v>1509</v>
      </c>
      <c r="E450" s="16" cm="1">
        <f t="array" ref="E450:F450">_xlfn.TEXTSPLIT(SUBSTITUTE(SUBSTITUTE(SUBSTITUTE(SUBSTITUTE(D450, "(Glassdoor est.)", ""), "(Employer est.)", ""), "$", ""), "K", "000"), "-") * 1</f>
        <v>69000</v>
      </c>
      <c r="F450" s="16">
        <v>116000</v>
      </c>
      <c r="G450" s="11" t="s">
        <v>1510</v>
      </c>
      <c r="H450">
        <v>3.3</v>
      </c>
      <c r="I450" s="11" t="s">
        <v>1511</v>
      </c>
      <c r="J450" s="17" t="str">
        <f t="shared" si="6"/>
        <v>Hackensack Meridian Health</v>
      </c>
      <c r="K450" t="s">
        <v>1335</v>
      </c>
      <c r="L450" s="16" t="str">
        <f>IF(ISNUMBER(FIND(",", K450)), RIGHT(K450, 2), VLOOKUP(K450,lookup!$A$2:$B$7,2,FALSE))</f>
        <v>NJ</v>
      </c>
      <c r="M450" t="s">
        <v>1335</v>
      </c>
      <c r="N450" t="s">
        <v>283</v>
      </c>
      <c r="O450">
        <v>-1</v>
      </c>
      <c r="P450" t="s">
        <v>238</v>
      </c>
      <c r="Q450" t="s">
        <v>356</v>
      </c>
      <c r="R450" t="s">
        <v>357</v>
      </c>
      <c r="S450" t="s">
        <v>349</v>
      </c>
      <c r="T450">
        <v>-1</v>
      </c>
    </row>
    <row r="451" spans="1:20" ht="17" customHeight="1" x14ac:dyDescent="0.2">
      <c r="A451">
        <v>449</v>
      </c>
      <c r="B451" t="s">
        <v>944</v>
      </c>
      <c r="C451" s="16" t="str">
        <v>Data Scientist</v>
      </c>
      <c r="D451" t="s">
        <v>1509</v>
      </c>
      <c r="E451" s="16" cm="1">
        <f t="array" ref="E451:F451">_xlfn.TEXTSPLIT(SUBSTITUTE(SUBSTITUTE(SUBSTITUTE(SUBSTITUTE(D451, "(Glassdoor est.)", ""), "(Employer est.)", ""), "$", ""), "K", "000"), "-") * 1</f>
        <v>69000</v>
      </c>
      <c r="F451" s="16">
        <v>116000</v>
      </c>
      <c r="G451" s="11" t="s">
        <v>945</v>
      </c>
      <c r="H451">
        <v>3.9</v>
      </c>
      <c r="I451" s="11" t="s">
        <v>280</v>
      </c>
      <c r="J451" s="17" t="str">
        <f t="shared" ref="J451:J514" si="7">LEFT(I451,LEN(I451)-4)</f>
        <v>Novartis</v>
      </c>
      <c r="K451" t="s">
        <v>281</v>
      </c>
      <c r="L451" s="16" t="str">
        <f>IF(ISNUMBER(FIND(",", K451)), RIGHT(K451, 2), VLOOKUP(K451,lookup!$A$2:$B$7,2,FALSE))</f>
        <v>MA</v>
      </c>
      <c r="M451" t="s">
        <v>282</v>
      </c>
      <c r="N451" t="s">
        <v>283</v>
      </c>
      <c r="O451">
        <v>1996</v>
      </c>
      <c r="P451" t="s">
        <v>249</v>
      </c>
      <c r="Q451" t="s">
        <v>284</v>
      </c>
      <c r="R451" t="s">
        <v>284</v>
      </c>
      <c r="S451" t="s">
        <v>285</v>
      </c>
      <c r="T451">
        <v>-1</v>
      </c>
    </row>
    <row r="452" spans="1:20" ht="17" customHeight="1" x14ac:dyDescent="0.2">
      <c r="A452">
        <v>450</v>
      </c>
      <c r="B452" t="s">
        <v>243</v>
      </c>
      <c r="C452" s="16" t="str">
        <v>Data Scientist</v>
      </c>
      <c r="D452" t="s">
        <v>1509</v>
      </c>
      <c r="E452" s="16" cm="1">
        <f t="array" ref="E452:F452">_xlfn.TEXTSPLIT(SUBSTITUTE(SUBSTITUTE(SUBSTITUTE(SUBSTITUTE(D452, "(Glassdoor est.)", ""), "(Employer est.)", ""), "$", ""), "K", "000"), "-") * 1</f>
        <v>69000</v>
      </c>
      <c r="F452" s="16">
        <v>116000</v>
      </c>
      <c r="G452" t="s">
        <v>1512</v>
      </c>
      <c r="H452">
        <v>3.2</v>
      </c>
      <c r="I452" s="11" t="s">
        <v>1513</v>
      </c>
      <c r="J452" s="17" t="str">
        <f t="shared" si="7"/>
        <v>Net2Source Inc.</v>
      </c>
      <c r="K452" t="s">
        <v>1468</v>
      </c>
      <c r="L452" s="16" t="str">
        <f>IF(ISNUMBER(FIND(",", K452)), RIGHT(K452, 2), VLOOKUP(K452,lookup!$A$2:$B$7,2,FALSE))</f>
        <v>GA</v>
      </c>
      <c r="M452" t="s">
        <v>1247</v>
      </c>
      <c r="N452" t="s">
        <v>237</v>
      </c>
      <c r="O452">
        <v>2007</v>
      </c>
      <c r="P452" t="s">
        <v>270</v>
      </c>
      <c r="Q452" t="s">
        <v>503</v>
      </c>
      <c r="R452" t="s">
        <v>251</v>
      </c>
      <c r="S452" t="s">
        <v>258</v>
      </c>
      <c r="T452">
        <v>-1</v>
      </c>
    </row>
    <row r="453" spans="1:20" ht="17" customHeight="1" x14ac:dyDescent="0.2">
      <c r="A453">
        <v>451</v>
      </c>
      <c r="B453" t="s">
        <v>243</v>
      </c>
      <c r="C453" s="16" t="str">
        <v>Data Scientist</v>
      </c>
      <c r="D453" t="s">
        <v>1509</v>
      </c>
      <c r="E453" s="16" cm="1">
        <f t="array" ref="E453:F453">_xlfn.TEXTSPLIT(SUBSTITUTE(SUBSTITUTE(SUBSTITUTE(SUBSTITUTE(D453, "(Glassdoor est.)", ""), "(Employer est.)", ""), "$", ""), "K", "000"), "-") * 1</f>
        <v>69000</v>
      </c>
      <c r="F453" s="16">
        <v>116000</v>
      </c>
      <c r="G453" s="11" t="s">
        <v>1514</v>
      </c>
      <c r="H453">
        <v>3.2</v>
      </c>
      <c r="I453" s="11" t="s">
        <v>1515</v>
      </c>
      <c r="J453" s="17" t="str">
        <f t="shared" si="7"/>
        <v>The Trade Desk</v>
      </c>
      <c r="K453" t="s">
        <v>1516</v>
      </c>
      <c r="L453" s="16" t="str">
        <f>IF(ISNUMBER(FIND(",", K453)), RIGHT(K453, 2), VLOOKUP(K453,lookup!$A$2:$B$7,2,FALSE))</f>
        <v>CO</v>
      </c>
      <c r="M453" t="s">
        <v>1517</v>
      </c>
      <c r="N453" t="s">
        <v>237</v>
      </c>
      <c r="O453">
        <v>2009</v>
      </c>
      <c r="P453" t="s">
        <v>249</v>
      </c>
      <c r="Q453" t="s">
        <v>340</v>
      </c>
      <c r="R453" t="s">
        <v>277</v>
      </c>
      <c r="S453" t="s">
        <v>241</v>
      </c>
      <c r="T453">
        <v>-1</v>
      </c>
    </row>
    <row r="454" spans="1:20" ht="17" customHeight="1" x14ac:dyDescent="0.2">
      <c r="A454">
        <v>452</v>
      </c>
      <c r="B454" t="s">
        <v>1518</v>
      </c>
      <c r="C454" s="16" t="str">
        <v>Data Scientist</v>
      </c>
      <c r="D454" t="s">
        <v>1509</v>
      </c>
      <c r="E454" s="16" cm="1">
        <f t="array" ref="E454:F454">_xlfn.TEXTSPLIT(SUBSTITUTE(SUBSTITUTE(SUBSTITUTE(SUBSTITUTE(D454, "(Glassdoor est.)", ""), "(Employer est.)", ""), "$", ""), "K", "000"), "-") * 1</f>
        <v>69000</v>
      </c>
      <c r="F454" s="16">
        <v>116000</v>
      </c>
      <c r="G454" t="s">
        <v>1519</v>
      </c>
      <c r="H454">
        <v>3.7</v>
      </c>
      <c r="I454" s="11" t="s">
        <v>1520</v>
      </c>
      <c r="J454" s="17" t="str">
        <f t="shared" si="7"/>
        <v>IBM</v>
      </c>
      <c r="K454" t="s">
        <v>380</v>
      </c>
      <c r="L454" s="16" t="str">
        <f>IF(ISNUMBER(FIND(",", K454)), RIGHT(K454, 2), VLOOKUP(K454,lookup!$A$2:$B$7,2,FALSE))</f>
        <v>GA</v>
      </c>
      <c r="M454" t="s">
        <v>1521</v>
      </c>
      <c r="N454" t="s">
        <v>283</v>
      </c>
      <c r="O454">
        <v>1911</v>
      </c>
      <c r="P454" t="s">
        <v>249</v>
      </c>
      <c r="Q454" t="s">
        <v>309</v>
      </c>
      <c r="R454" t="s">
        <v>277</v>
      </c>
      <c r="S454" t="s">
        <v>285</v>
      </c>
      <c r="T454" t="s">
        <v>1522</v>
      </c>
    </row>
    <row r="455" spans="1:20" ht="17" customHeight="1" x14ac:dyDescent="0.2">
      <c r="A455">
        <v>453</v>
      </c>
      <c r="B455" t="s">
        <v>243</v>
      </c>
      <c r="C455" s="16" t="str">
        <v>Data Scientist</v>
      </c>
      <c r="D455" t="s">
        <v>1509</v>
      </c>
      <c r="E455" s="16" cm="1">
        <f t="array" ref="E455:F455">_xlfn.TEXTSPLIT(SUBSTITUTE(SUBSTITUTE(SUBSTITUTE(SUBSTITUTE(D455, "(Glassdoor est.)", ""), "(Employer est.)", ""), "$", ""), "K", "000"), "-") * 1</f>
        <v>69000</v>
      </c>
      <c r="F455" s="16">
        <v>116000</v>
      </c>
      <c r="G455" t="s">
        <v>1523</v>
      </c>
      <c r="H455">
        <v>4.4000000000000004</v>
      </c>
      <c r="I455" s="11" t="s">
        <v>1524</v>
      </c>
      <c r="J455" s="17" t="str">
        <f t="shared" si="7"/>
        <v>Knowesis Inc.</v>
      </c>
      <c r="K455" t="s">
        <v>396</v>
      </c>
      <c r="L455" s="16" t="str">
        <f>IF(ISNUMBER(FIND(",", K455)), RIGHT(K455, 2), VLOOKUP(K455,lookup!$A$2:$B$7,2,FALSE))</f>
        <v>VA</v>
      </c>
      <c r="M455" t="s">
        <v>827</v>
      </c>
      <c r="N455" t="s">
        <v>269</v>
      </c>
      <c r="O455">
        <v>2007</v>
      </c>
      <c r="P455" t="s">
        <v>270</v>
      </c>
      <c r="Q455" t="s">
        <v>257</v>
      </c>
      <c r="R455" t="s">
        <v>251</v>
      </c>
      <c r="S455" t="s">
        <v>381</v>
      </c>
      <c r="T455" t="s">
        <v>1525</v>
      </c>
    </row>
    <row r="456" spans="1:20" ht="17" customHeight="1" x14ac:dyDescent="0.2">
      <c r="A456">
        <v>454</v>
      </c>
      <c r="B456" t="s">
        <v>243</v>
      </c>
      <c r="C456" s="16" t="str">
        <v>Data Scientist</v>
      </c>
      <c r="D456" t="s">
        <v>1509</v>
      </c>
      <c r="E456" s="16" cm="1">
        <f t="array" ref="E456:F456">_xlfn.TEXTSPLIT(SUBSTITUTE(SUBSTITUTE(SUBSTITUTE(SUBSTITUTE(D456, "(Glassdoor est.)", ""), "(Employer est.)", ""), "$", ""), "K", "000"), "-") * 1</f>
        <v>69000</v>
      </c>
      <c r="F456" s="16">
        <v>116000</v>
      </c>
      <c r="G456" s="11" t="s">
        <v>1526</v>
      </c>
      <c r="H456">
        <v>3.1</v>
      </c>
      <c r="I456" s="11" t="s">
        <v>1527</v>
      </c>
      <c r="J456" s="17" t="str">
        <f t="shared" si="7"/>
        <v>MoTek Technologies</v>
      </c>
      <c r="K456" t="s">
        <v>295</v>
      </c>
      <c r="L456" s="16" t="str">
        <f>IF(ISNUMBER(FIND(",", K456)), RIGHT(K456, 2), VLOOKUP(K456,lookup!$A$2:$B$7,2,FALSE))</f>
        <v>CA</v>
      </c>
      <c r="M456" t="s">
        <v>910</v>
      </c>
      <c r="N456" t="s">
        <v>334</v>
      </c>
      <c r="O456">
        <v>2009</v>
      </c>
      <c r="P456" t="s">
        <v>270</v>
      </c>
      <c r="Q456" t="s">
        <v>309</v>
      </c>
      <c r="R456" t="s">
        <v>277</v>
      </c>
      <c r="S456" t="s">
        <v>429</v>
      </c>
      <c r="T456">
        <v>-1</v>
      </c>
    </row>
    <row r="457" spans="1:20" ht="17" customHeight="1" x14ac:dyDescent="0.2">
      <c r="A457">
        <v>455</v>
      </c>
      <c r="B457" t="s">
        <v>243</v>
      </c>
      <c r="C457" s="16" t="str">
        <v>Data Scientist</v>
      </c>
      <c r="D457" t="s">
        <v>1509</v>
      </c>
      <c r="E457" s="16" cm="1">
        <f t="array" ref="E457:F457">_xlfn.TEXTSPLIT(SUBSTITUTE(SUBSTITUTE(SUBSTITUTE(SUBSTITUTE(D457, "(Glassdoor est.)", ""), "(Employer est.)", ""), "$", ""), "K", "000"), "-") * 1</f>
        <v>69000</v>
      </c>
      <c r="F457" s="16">
        <v>116000</v>
      </c>
      <c r="G457" s="11" t="s">
        <v>1269</v>
      </c>
      <c r="H457">
        <v>3.3</v>
      </c>
      <c r="I457" s="11" t="s">
        <v>1270</v>
      </c>
      <c r="J457" s="17" t="str">
        <f t="shared" si="7"/>
        <v>The Davey Tree Expert Company</v>
      </c>
      <c r="K457" t="s">
        <v>1271</v>
      </c>
      <c r="L457" s="16" t="str">
        <f>IF(ISNUMBER(FIND(",", K457)), RIGHT(K457, 2), VLOOKUP(K457,lookup!$A$2:$B$7,2,FALSE))</f>
        <v>OH</v>
      </c>
      <c r="M457" t="s">
        <v>1271</v>
      </c>
      <c r="N457" t="s">
        <v>283</v>
      </c>
      <c r="O457">
        <v>1880</v>
      </c>
      <c r="P457" t="s">
        <v>1272</v>
      </c>
      <c r="Q457" t="s">
        <v>1273</v>
      </c>
      <c r="R457" t="s">
        <v>1274</v>
      </c>
      <c r="S457" t="s">
        <v>252</v>
      </c>
      <c r="T457" t="s">
        <v>1275</v>
      </c>
    </row>
    <row r="458" spans="1:20" ht="17" customHeight="1" x14ac:dyDescent="0.2">
      <c r="A458">
        <v>456</v>
      </c>
      <c r="B458" t="s">
        <v>243</v>
      </c>
      <c r="C458" s="16" t="str">
        <v>Data Scientist</v>
      </c>
      <c r="D458" t="s">
        <v>1509</v>
      </c>
      <c r="E458" s="16" cm="1">
        <f t="array" ref="E458:F458">_xlfn.TEXTSPLIT(SUBSTITUTE(SUBSTITUTE(SUBSTITUTE(SUBSTITUTE(D458, "(Glassdoor est.)", ""), "(Employer est.)", ""), "$", ""), "K", "000"), "-") * 1</f>
        <v>69000</v>
      </c>
      <c r="F458" s="16">
        <v>116000</v>
      </c>
      <c r="G458" s="11" t="s">
        <v>1528</v>
      </c>
      <c r="H458">
        <v>3.5</v>
      </c>
      <c r="I458" s="11" t="s">
        <v>1529</v>
      </c>
      <c r="J458" s="17" t="str">
        <f t="shared" si="7"/>
        <v>HPOne</v>
      </c>
      <c r="K458" t="s">
        <v>1530</v>
      </c>
      <c r="L458" s="16" t="str">
        <f>IF(ISNUMBER(FIND(",", K458)), RIGHT(K458, 2), VLOOKUP(K458,lookup!$A$2:$B$7,2,FALSE))</f>
        <v>CT</v>
      </c>
      <c r="M458" t="s">
        <v>1530</v>
      </c>
      <c r="N458" t="s">
        <v>263</v>
      </c>
      <c r="O458">
        <v>2006</v>
      </c>
      <c r="P458" t="s">
        <v>270</v>
      </c>
      <c r="Q458" t="s">
        <v>239</v>
      </c>
      <c r="R458" t="s">
        <v>240</v>
      </c>
      <c r="S458" t="s">
        <v>411</v>
      </c>
      <c r="T458">
        <v>-1</v>
      </c>
    </row>
    <row r="459" spans="1:20" ht="17" customHeight="1" x14ac:dyDescent="0.2">
      <c r="A459">
        <v>457</v>
      </c>
      <c r="B459" t="s">
        <v>243</v>
      </c>
      <c r="C459" s="16" t="str">
        <v>Data Scientist</v>
      </c>
      <c r="D459" t="s">
        <v>1509</v>
      </c>
      <c r="E459" s="16" cm="1">
        <f t="array" ref="E459:F459">_xlfn.TEXTSPLIT(SUBSTITUTE(SUBSTITUTE(SUBSTITUTE(SUBSTITUTE(D459, "(Glassdoor est.)", ""), "(Employer est.)", ""), "$", ""), "K", "000"), "-") * 1</f>
        <v>69000</v>
      </c>
      <c r="F459" s="16">
        <v>116000</v>
      </c>
      <c r="G459" s="11" t="s">
        <v>1279</v>
      </c>
      <c r="H459">
        <v>-1</v>
      </c>
      <c r="I459" t="s">
        <v>1280</v>
      </c>
      <c r="J459" s="17" t="str">
        <f t="shared" si="7"/>
        <v>Stride Se</v>
      </c>
      <c r="K459" t="s">
        <v>360</v>
      </c>
      <c r="L459" s="16" t="str">
        <f>IF(ISNUMBER(FIND(",", K459)), RIGHT(K459, 2), VLOOKUP(K459,lookup!$A$2:$B$7,2,FALSE))</f>
        <v>CA</v>
      </c>
      <c r="M459" t="s">
        <v>1281</v>
      </c>
      <c r="N459" t="s">
        <v>334</v>
      </c>
      <c r="O459">
        <v>-1</v>
      </c>
      <c r="P459" t="s">
        <v>270</v>
      </c>
      <c r="Q459">
        <v>-1</v>
      </c>
      <c r="R459">
        <v>-1</v>
      </c>
      <c r="S459" t="s">
        <v>648</v>
      </c>
      <c r="T459">
        <v>-1</v>
      </c>
    </row>
    <row r="460" spans="1:20" ht="17" customHeight="1" x14ac:dyDescent="0.2">
      <c r="A460">
        <v>458</v>
      </c>
      <c r="B460" t="s">
        <v>438</v>
      </c>
      <c r="C460" s="16" t="str">
        <v>Machine Learning Engineer</v>
      </c>
      <c r="D460" t="s">
        <v>1509</v>
      </c>
      <c r="E460" s="16" cm="1">
        <f t="array" ref="E460:F460">_xlfn.TEXTSPLIT(SUBSTITUTE(SUBSTITUTE(SUBSTITUTE(SUBSTITUTE(D460, "(Glassdoor est.)", ""), "(Employer est.)", ""), "$", ""), "K", "000"), "-") * 1</f>
        <v>69000</v>
      </c>
      <c r="F460" s="16">
        <v>116000</v>
      </c>
      <c r="G460" s="11" t="s">
        <v>1282</v>
      </c>
      <c r="H460">
        <v>2.6</v>
      </c>
      <c r="I460" s="11" t="s">
        <v>1283</v>
      </c>
      <c r="J460" s="17" t="str">
        <f t="shared" si="7"/>
        <v>Software Engineering Institute</v>
      </c>
      <c r="K460" t="s">
        <v>1131</v>
      </c>
      <c r="L460" s="16" t="str">
        <f>IF(ISNUMBER(FIND(",", K460)), RIGHT(K460, 2), VLOOKUP(K460,lookup!$A$2:$B$7,2,FALSE))</f>
        <v>PA</v>
      </c>
      <c r="M460" t="s">
        <v>1131</v>
      </c>
      <c r="N460" t="s">
        <v>263</v>
      </c>
      <c r="O460">
        <v>1984</v>
      </c>
      <c r="P460" t="s">
        <v>1284</v>
      </c>
      <c r="Q460" t="s">
        <v>1285</v>
      </c>
      <c r="R460" t="s">
        <v>1286</v>
      </c>
      <c r="S460" t="s">
        <v>241</v>
      </c>
      <c r="T460">
        <v>-1</v>
      </c>
    </row>
    <row r="461" spans="1:20" ht="17" customHeight="1" x14ac:dyDescent="0.2">
      <c r="A461">
        <v>459</v>
      </c>
      <c r="B461" t="s">
        <v>243</v>
      </c>
      <c r="C461" s="16" t="str">
        <v>Data Scientist</v>
      </c>
      <c r="D461" t="s">
        <v>1509</v>
      </c>
      <c r="E461" s="16" cm="1">
        <f t="array" ref="E461:F461">_xlfn.TEXTSPLIT(SUBSTITUTE(SUBSTITUTE(SUBSTITUTE(SUBSTITUTE(D461, "(Glassdoor est.)", ""), "(Employer est.)", ""), "$", ""), "K", "000"), "-") * 1</f>
        <v>69000</v>
      </c>
      <c r="F461" s="16">
        <v>116000</v>
      </c>
      <c r="G461" s="11" t="s">
        <v>1531</v>
      </c>
      <c r="H461">
        <v>-1</v>
      </c>
      <c r="I461" t="s">
        <v>1532</v>
      </c>
      <c r="J461" s="17" t="str">
        <f t="shared" si="7"/>
        <v>Blue Cloak</v>
      </c>
      <c r="K461" t="s">
        <v>1533</v>
      </c>
      <c r="L461" s="16" t="str">
        <f>IF(ISNUMBER(FIND(",", K461)), RIGHT(K461, 2), VLOOKUP(K461,lookup!$A$2:$B$7,2,FALSE))</f>
        <v>VA</v>
      </c>
      <c r="M461">
        <v>-1</v>
      </c>
      <c r="N461">
        <v>-1</v>
      </c>
      <c r="O461">
        <v>-1</v>
      </c>
      <c r="P461">
        <v>-1</v>
      </c>
      <c r="Q461">
        <v>-1</v>
      </c>
      <c r="R461">
        <v>-1</v>
      </c>
      <c r="S461">
        <v>-1</v>
      </c>
      <c r="T461">
        <v>-1</v>
      </c>
    </row>
    <row r="462" spans="1:20" ht="17" customHeight="1" x14ac:dyDescent="0.2">
      <c r="A462">
        <v>460</v>
      </c>
      <c r="B462" t="s">
        <v>243</v>
      </c>
      <c r="C462" s="16" t="str">
        <v>Data Scientist</v>
      </c>
      <c r="D462" t="s">
        <v>1509</v>
      </c>
      <c r="E462" s="16" cm="1">
        <f t="array" ref="E462:F462">_xlfn.TEXTSPLIT(SUBSTITUTE(SUBSTITUTE(SUBSTITUTE(SUBSTITUTE(D462, "(Glassdoor est.)", ""), "(Employer est.)", ""), "$", ""), "K", "000"), "-") * 1</f>
        <v>69000</v>
      </c>
      <c r="F462" s="16">
        <v>116000</v>
      </c>
      <c r="G462" s="11" t="s">
        <v>1534</v>
      </c>
      <c r="H462">
        <v>2.7</v>
      </c>
      <c r="I462" s="11" t="s">
        <v>1535</v>
      </c>
      <c r="J462" s="17" t="str">
        <f t="shared" si="7"/>
        <v>TBWA\Chiat\Day</v>
      </c>
      <c r="K462" t="s">
        <v>236</v>
      </c>
      <c r="L462" s="16" t="str">
        <f>IF(ISNUMBER(FIND(",", K462)), RIGHT(K462, 2), VLOOKUP(K462,lookup!$A$2:$B$7,2,FALSE))</f>
        <v>NY</v>
      </c>
      <c r="M462" t="s">
        <v>236</v>
      </c>
      <c r="N462" t="s">
        <v>237</v>
      </c>
      <c r="O462">
        <v>1968</v>
      </c>
      <c r="P462" t="s">
        <v>249</v>
      </c>
      <c r="Q462" t="s">
        <v>271</v>
      </c>
      <c r="R462" t="s">
        <v>251</v>
      </c>
      <c r="S462" t="s">
        <v>258</v>
      </c>
      <c r="T462">
        <v>-1</v>
      </c>
    </row>
    <row r="463" spans="1:20" ht="17" customHeight="1" x14ac:dyDescent="0.2">
      <c r="A463">
        <v>461</v>
      </c>
      <c r="B463" t="s">
        <v>243</v>
      </c>
      <c r="C463" s="16" t="str">
        <v>Data Scientist</v>
      </c>
      <c r="D463" t="s">
        <v>1509</v>
      </c>
      <c r="E463" s="16" cm="1">
        <f t="array" ref="E463:F463">_xlfn.TEXTSPLIT(SUBSTITUTE(SUBSTITUTE(SUBSTITUTE(SUBSTITUTE(D463, "(Glassdoor est.)", ""), "(Employer est.)", ""), "$", ""), "K", "000"), "-") * 1</f>
        <v>69000</v>
      </c>
      <c r="F463" s="16">
        <v>116000</v>
      </c>
      <c r="G463" t="s">
        <v>1536</v>
      </c>
      <c r="H463">
        <v>3.5</v>
      </c>
      <c r="I463" s="11" t="s">
        <v>1537</v>
      </c>
      <c r="J463" s="17" t="str">
        <f t="shared" si="7"/>
        <v>ThreeBridge Solutions</v>
      </c>
      <c r="K463" t="s">
        <v>1468</v>
      </c>
      <c r="L463" s="16" t="str">
        <f>IF(ISNUMBER(FIND(",", K463)), RIGHT(K463, 2), VLOOKUP(K463,lookup!$A$2:$B$7,2,FALSE))</f>
        <v>GA</v>
      </c>
      <c r="M463" t="s">
        <v>591</v>
      </c>
      <c r="N463" t="s">
        <v>263</v>
      </c>
      <c r="O463">
        <v>2009</v>
      </c>
      <c r="P463" t="s">
        <v>270</v>
      </c>
      <c r="Q463" t="s">
        <v>257</v>
      </c>
      <c r="R463" t="s">
        <v>251</v>
      </c>
      <c r="S463" t="s">
        <v>241</v>
      </c>
      <c r="T463">
        <v>-1</v>
      </c>
    </row>
    <row r="464" spans="1:20" ht="17" customHeight="1" x14ac:dyDescent="0.2">
      <c r="A464">
        <v>462</v>
      </c>
      <c r="B464" t="s">
        <v>243</v>
      </c>
      <c r="C464" s="16" t="str">
        <v>Data Scientist</v>
      </c>
      <c r="D464" t="s">
        <v>1509</v>
      </c>
      <c r="E464" s="16" cm="1">
        <f t="array" ref="E464:F464">_xlfn.TEXTSPLIT(SUBSTITUTE(SUBSTITUTE(SUBSTITUTE(SUBSTITUTE(D464, "(Glassdoor est.)", ""), "(Employer est.)", ""), "$", ""), "K", "000"), "-") * 1</f>
        <v>69000</v>
      </c>
      <c r="F464" s="16">
        <v>116000</v>
      </c>
      <c r="G464" s="11" t="s">
        <v>1538</v>
      </c>
      <c r="H464">
        <v>3.2</v>
      </c>
      <c r="I464" s="11" t="s">
        <v>1539</v>
      </c>
      <c r="J464" s="17" t="str">
        <f t="shared" si="7"/>
        <v>Numeric, LLC</v>
      </c>
      <c r="K464" t="s">
        <v>1120</v>
      </c>
      <c r="L464" s="16" t="str">
        <f>IF(ISNUMBER(FIND(",", K464)), RIGHT(K464, 2), VLOOKUP(K464,lookup!$A$2:$B$7,2,FALSE))</f>
        <v>PA</v>
      </c>
      <c r="M464" t="s">
        <v>1540</v>
      </c>
      <c r="N464" t="s">
        <v>334</v>
      </c>
      <c r="O464">
        <v>-1</v>
      </c>
      <c r="P464" t="s">
        <v>270</v>
      </c>
      <c r="Q464" t="s">
        <v>503</v>
      </c>
      <c r="R464" t="s">
        <v>251</v>
      </c>
      <c r="S464" t="s">
        <v>620</v>
      </c>
      <c r="T464">
        <v>-1</v>
      </c>
    </row>
    <row r="465" spans="1:20" ht="17" customHeight="1" x14ac:dyDescent="0.2">
      <c r="A465">
        <v>463</v>
      </c>
      <c r="B465" t="s">
        <v>1287</v>
      </c>
      <c r="C465" s="16" t="str">
        <v>Data Analyst</v>
      </c>
      <c r="D465" t="s">
        <v>1509</v>
      </c>
      <c r="E465" s="16" cm="1">
        <f t="array" ref="E465:F465">_xlfn.TEXTSPLIT(SUBSTITUTE(SUBSTITUTE(SUBSTITUTE(SUBSTITUTE(D465, "(Glassdoor est.)", ""), "(Employer est.)", ""), "$", ""), "K", "000"), "-") * 1</f>
        <v>69000</v>
      </c>
      <c r="F465" s="16">
        <v>116000</v>
      </c>
      <c r="G465" s="11" t="s">
        <v>1288</v>
      </c>
      <c r="H465">
        <v>3.8</v>
      </c>
      <c r="I465" s="11" t="s">
        <v>516</v>
      </c>
      <c r="J465" s="17" t="str">
        <f t="shared" si="7"/>
        <v>Dermalogica</v>
      </c>
      <c r="K465" t="s">
        <v>517</v>
      </c>
      <c r="L465" s="16" t="str">
        <f>IF(ISNUMBER(FIND(",", K465)), RIGHT(K465, 2), VLOOKUP(K465,lookup!$A$2:$B$7,2,FALSE))</f>
        <v>CA</v>
      </c>
      <c r="M465" t="s">
        <v>517</v>
      </c>
      <c r="N465" t="s">
        <v>324</v>
      </c>
      <c r="O465">
        <v>1986</v>
      </c>
      <c r="P465" t="s">
        <v>518</v>
      </c>
      <c r="Q465" t="s">
        <v>519</v>
      </c>
      <c r="R465" t="s">
        <v>265</v>
      </c>
      <c r="S465" t="s">
        <v>258</v>
      </c>
      <c r="T465" t="s">
        <v>520</v>
      </c>
    </row>
    <row r="466" spans="1:20" ht="17" customHeight="1" x14ac:dyDescent="0.2">
      <c r="A466">
        <v>464</v>
      </c>
      <c r="B466" t="s">
        <v>243</v>
      </c>
      <c r="C466" s="16" t="str">
        <v>Data Scientist</v>
      </c>
      <c r="D466" t="s">
        <v>1509</v>
      </c>
      <c r="E466" s="16" cm="1">
        <f t="array" ref="E466:F466">_xlfn.TEXTSPLIT(SUBSTITUTE(SUBSTITUTE(SUBSTITUTE(SUBSTITUTE(D466, "(Glassdoor est.)", ""), "(Employer est.)", ""), "$", ""), "K", "000"), "-") * 1</f>
        <v>69000</v>
      </c>
      <c r="F466" s="16">
        <v>116000</v>
      </c>
      <c r="G466" s="11" t="s">
        <v>1541</v>
      </c>
      <c r="H466">
        <v>4.2</v>
      </c>
      <c r="I466" s="11" t="s">
        <v>1542</v>
      </c>
      <c r="J466" s="17" t="str">
        <f t="shared" si="7"/>
        <v>Centraprise</v>
      </c>
      <c r="K466" t="s">
        <v>1543</v>
      </c>
      <c r="L466" s="16" t="str">
        <f>IF(ISNUMBER(FIND(",", K466)), RIGHT(K466, 2), VLOOKUP(K466,lookup!$A$2:$B$7,2,FALSE))</f>
        <v>CA</v>
      </c>
      <c r="M466" t="s">
        <v>1335</v>
      </c>
      <c r="N466" t="s">
        <v>269</v>
      </c>
      <c r="O466">
        <v>-1</v>
      </c>
      <c r="P466" t="s">
        <v>270</v>
      </c>
      <c r="Q466" t="s">
        <v>309</v>
      </c>
      <c r="R466" t="s">
        <v>277</v>
      </c>
      <c r="S466" t="s">
        <v>648</v>
      </c>
      <c r="T466">
        <v>-1</v>
      </c>
    </row>
    <row r="467" spans="1:20" ht="17" customHeight="1" x14ac:dyDescent="0.2">
      <c r="A467">
        <v>465</v>
      </c>
      <c r="B467" t="s">
        <v>243</v>
      </c>
      <c r="C467" s="16" t="str">
        <v>Data Scientist</v>
      </c>
      <c r="D467" t="s">
        <v>1509</v>
      </c>
      <c r="E467" s="16" cm="1">
        <f t="array" ref="E467:F467">_xlfn.TEXTSPLIT(SUBSTITUTE(SUBSTITUTE(SUBSTITUTE(SUBSTITUTE(D467, "(Glassdoor est.)", ""), "(Employer est.)", ""), "$", ""), "K", "000"), "-") * 1</f>
        <v>69000</v>
      </c>
      <c r="F467" s="16">
        <v>116000</v>
      </c>
      <c r="G467" s="11" t="s">
        <v>1289</v>
      </c>
      <c r="H467">
        <v>4.8</v>
      </c>
      <c r="I467" s="11" t="s">
        <v>1290</v>
      </c>
      <c r="J467" s="17" t="str">
        <f t="shared" si="7"/>
        <v>TechProjects</v>
      </c>
      <c r="K467" t="s">
        <v>236</v>
      </c>
      <c r="L467" s="16" t="str">
        <f>IF(ISNUMBER(FIND(",", K467)), RIGHT(K467, 2), VLOOKUP(K467,lookup!$A$2:$B$7,2,FALSE))</f>
        <v>NY</v>
      </c>
      <c r="M467" t="s">
        <v>1291</v>
      </c>
      <c r="N467" t="s">
        <v>334</v>
      </c>
      <c r="O467">
        <v>2011</v>
      </c>
      <c r="P467" t="s">
        <v>270</v>
      </c>
      <c r="Q467" t="s">
        <v>309</v>
      </c>
      <c r="R467" t="s">
        <v>277</v>
      </c>
      <c r="S467" t="s">
        <v>241</v>
      </c>
      <c r="T467">
        <v>-1</v>
      </c>
    </row>
    <row r="468" spans="1:20" ht="17" customHeight="1" x14ac:dyDescent="0.2">
      <c r="A468">
        <v>466</v>
      </c>
      <c r="B468" t="s">
        <v>243</v>
      </c>
      <c r="C468" s="16" t="str">
        <v>Data Scientist</v>
      </c>
      <c r="D468" t="s">
        <v>1509</v>
      </c>
      <c r="E468" s="16" cm="1">
        <f t="array" ref="E468:F468">_xlfn.TEXTSPLIT(SUBSTITUTE(SUBSTITUTE(SUBSTITUTE(SUBSTITUTE(D468, "(Glassdoor est.)", ""), "(Employer est.)", ""), "$", ""), "K", "000"), "-") * 1</f>
        <v>69000</v>
      </c>
      <c r="F468" s="16">
        <v>116000</v>
      </c>
      <c r="G468" s="11" t="s">
        <v>1544</v>
      </c>
      <c r="H468">
        <v>4.2</v>
      </c>
      <c r="I468" s="11" t="s">
        <v>1545</v>
      </c>
      <c r="J468" s="17" t="str">
        <f t="shared" si="7"/>
        <v>DW Simpson</v>
      </c>
      <c r="K468" t="s">
        <v>1546</v>
      </c>
      <c r="L468" s="16" t="str">
        <f>IF(ISNUMBER(FIND(",", K468)), RIGHT(K468, 2), VLOOKUP(K468,lookup!$A$2:$B$7,2,FALSE))</f>
        <v>MD</v>
      </c>
      <c r="M468" t="s">
        <v>300</v>
      </c>
      <c r="N468" t="s">
        <v>269</v>
      </c>
      <c r="O468">
        <v>1989</v>
      </c>
      <c r="P468" t="s">
        <v>270</v>
      </c>
      <c r="Q468" t="s">
        <v>503</v>
      </c>
      <c r="R468" t="s">
        <v>251</v>
      </c>
      <c r="S468" t="s">
        <v>377</v>
      </c>
      <c r="T468">
        <v>-1</v>
      </c>
    </row>
    <row r="469" spans="1:20" ht="17" customHeight="1" x14ac:dyDescent="0.2">
      <c r="A469">
        <v>467</v>
      </c>
      <c r="B469" t="s">
        <v>530</v>
      </c>
      <c r="C469" s="16" t="str">
        <v>Other</v>
      </c>
      <c r="D469" t="s">
        <v>1547</v>
      </c>
      <c r="E469" s="16" cm="1">
        <f t="array" ref="E469:F469">_xlfn.TEXTSPLIT(SUBSTITUTE(SUBSTITUTE(SUBSTITUTE(SUBSTITUTE(D469, "(Glassdoor est.)", ""), "(Employer est.)", ""), "$", ""), "K", "000"), "-") * 1</f>
        <v>31000</v>
      </c>
      <c r="F469" s="16">
        <v>56000</v>
      </c>
      <c r="G469" s="11" t="s">
        <v>531</v>
      </c>
      <c r="H469">
        <v>3.3</v>
      </c>
      <c r="I469" s="11" t="s">
        <v>532</v>
      </c>
      <c r="J469" s="17" t="str">
        <f t="shared" si="7"/>
        <v>Tempus Labs</v>
      </c>
      <c r="K469" t="s">
        <v>300</v>
      </c>
      <c r="L469" s="16" t="str">
        <f>IF(ISNUMBER(FIND(",", K469)), RIGHT(K469, 2), VLOOKUP(K469,lookup!$A$2:$B$7,2,FALSE))</f>
        <v>IL</v>
      </c>
      <c r="M469" t="s">
        <v>300</v>
      </c>
      <c r="N469" t="s">
        <v>263</v>
      </c>
      <c r="O469">
        <v>2015</v>
      </c>
      <c r="P469" t="s">
        <v>270</v>
      </c>
      <c r="Q469" t="s">
        <v>284</v>
      </c>
      <c r="R469" t="s">
        <v>284</v>
      </c>
      <c r="S469" t="s">
        <v>241</v>
      </c>
      <c r="T469">
        <v>-1</v>
      </c>
    </row>
    <row r="470" spans="1:20" ht="17" customHeight="1" x14ac:dyDescent="0.2">
      <c r="A470">
        <v>468</v>
      </c>
      <c r="B470" t="s">
        <v>243</v>
      </c>
      <c r="C470" s="16" t="str">
        <v>Data Scientist</v>
      </c>
      <c r="D470" t="s">
        <v>1547</v>
      </c>
      <c r="E470" s="16" cm="1">
        <f t="array" ref="E470:F470">_xlfn.TEXTSPLIT(SUBSTITUTE(SUBSTITUTE(SUBSTITUTE(SUBSTITUTE(D470, "(Glassdoor est.)", ""), "(Employer est.)", ""), "$", ""), "K", "000"), "-") * 1</f>
        <v>31000</v>
      </c>
      <c r="F470" s="16">
        <v>56000</v>
      </c>
      <c r="G470" s="11" t="s">
        <v>526</v>
      </c>
      <c r="H470">
        <v>4</v>
      </c>
      <c r="I470" s="11" t="s">
        <v>527</v>
      </c>
      <c r="J470" s="17" t="str">
        <f t="shared" si="7"/>
        <v>Grid Dynamics</v>
      </c>
      <c r="K470" t="s">
        <v>475</v>
      </c>
      <c r="L470" s="16" t="str">
        <f>IF(ISNUMBER(FIND(",", K470)), RIGHT(K470, 2), VLOOKUP(K470,lookup!$A$2:$B$7,2,FALSE))</f>
        <v>CA</v>
      </c>
      <c r="M470" t="s">
        <v>528</v>
      </c>
      <c r="N470" t="s">
        <v>237</v>
      </c>
      <c r="O470">
        <v>2006</v>
      </c>
      <c r="P470" t="s">
        <v>270</v>
      </c>
      <c r="Q470" t="s">
        <v>301</v>
      </c>
      <c r="R470" t="s">
        <v>277</v>
      </c>
      <c r="S470" t="s">
        <v>411</v>
      </c>
      <c r="T470" t="s">
        <v>529</v>
      </c>
    </row>
    <row r="471" spans="1:20" ht="17" customHeight="1" x14ac:dyDescent="0.2">
      <c r="A471">
        <v>469</v>
      </c>
      <c r="B471" t="s">
        <v>1292</v>
      </c>
      <c r="C471" s="16" t="str">
        <v>Other</v>
      </c>
      <c r="D471" t="s">
        <v>1547</v>
      </c>
      <c r="E471" s="16" cm="1">
        <f t="array" ref="E471:F471">_xlfn.TEXTSPLIT(SUBSTITUTE(SUBSTITUTE(SUBSTITUTE(SUBSTITUTE(D471, "(Glassdoor est.)", ""), "(Employer est.)", ""), "$", ""), "K", "000"), "-") * 1</f>
        <v>31000</v>
      </c>
      <c r="F471" s="16">
        <v>56000</v>
      </c>
      <c r="G471" s="11" t="s">
        <v>1293</v>
      </c>
      <c r="H471">
        <v>3.9</v>
      </c>
      <c r="I471" s="11" t="s">
        <v>1294</v>
      </c>
      <c r="J471" s="17" t="str">
        <f t="shared" si="7"/>
        <v>7Park Data</v>
      </c>
      <c r="K471" t="s">
        <v>236</v>
      </c>
      <c r="L471" s="16" t="str">
        <f>IF(ISNUMBER(FIND(",", K471)), RIGHT(K471, 2), VLOOKUP(K471,lookup!$A$2:$B$7,2,FALSE))</f>
        <v>NY</v>
      </c>
      <c r="M471" t="s">
        <v>236</v>
      </c>
      <c r="N471" t="s">
        <v>269</v>
      </c>
      <c r="O471">
        <v>2012</v>
      </c>
      <c r="P471" t="s">
        <v>270</v>
      </c>
      <c r="Q471" t="s">
        <v>250</v>
      </c>
      <c r="R471" t="s">
        <v>251</v>
      </c>
      <c r="S471" t="s">
        <v>241</v>
      </c>
      <c r="T471">
        <v>-1</v>
      </c>
    </row>
    <row r="472" spans="1:20" ht="17" customHeight="1" x14ac:dyDescent="0.2">
      <c r="A472">
        <v>470</v>
      </c>
      <c r="B472" t="s">
        <v>951</v>
      </c>
      <c r="C472" s="16" t="str">
        <v>Other</v>
      </c>
      <c r="D472" t="s">
        <v>1547</v>
      </c>
      <c r="E472" s="16" cm="1">
        <f t="array" ref="E472:F472">_xlfn.TEXTSPLIT(SUBSTITUTE(SUBSTITUTE(SUBSTITUTE(SUBSTITUTE(D472, "(Glassdoor est.)", ""), "(Employer est.)", ""), "$", ""), "K", "000"), "-") * 1</f>
        <v>31000</v>
      </c>
      <c r="F472" s="16">
        <v>56000</v>
      </c>
      <c r="G472" s="11" t="s">
        <v>952</v>
      </c>
      <c r="H472">
        <v>3.7</v>
      </c>
      <c r="I472" s="11" t="s">
        <v>953</v>
      </c>
      <c r="J472" s="17" t="str">
        <f t="shared" si="7"/>
        <v>Protolabs</v>
      </c>
      <c r="K472" t="s">
        <v>954</v>
      </c>
      <c r="L472" s="16" t="str">
        <f>IF(ISNUMBER(FIND(",", K472)), RIGHT(K472, 2), VLOOKUP(K472,lookup!$A$2:$B$7,2,FALSE))</f>
        <v>MN</v>
      </c>
      <c r="M472" t="s">
        <v>954</v>
      </c>
      <c r="N472" t="s">
        <v>237</v>
      </c>
      <c r="O472">
        <v>1999</v>
      </c>
      <c r="P472" t="s">
        <v>249</v>
      </c>
      <c r="Q472" t="s">
        <v>955</v>
      </c>
      <c r="R472" t="s">
        <v>265</v>
      </c>
      <c r="S472" t="s">
        <v>258</v>
      </c>
      <c r="T472">
        <v>-1</v>
      </c>
    </row>
    <row r="473" spans="1:20" ht="17" customHeight="1" x14ac:dyDescent="0.2">
      <c r="A473">
        <v>471</v>
      </c>
      <c r="B473" t="s">
        <v>243</v>
      </c>
      <c r="C473" s="16" t="str">
        <v>Data Scientist</v>
      </c>
      <c r="D473" t="s">
        <v>1547</v>
      </c>
      <c r="E473" s="16" cm="1">
        <f t="array" ref="E473:F473">_xlfn.TEXTSPLIT(SUBSTITUTE(SUBSTITUTE(SUBSTITUTE(SUBSTITUTE(D473, "(Glassdoor est.)", ""), "(Employer est.)", ""), "$", ""), "K", "000"), "-") * 1</f>
        <v>31000</v>
      </c>
      <c r="F473" s="16">
        <v>56000</v>
      </c>
      <c r="G473" s="11" t="s">
        <v>1548</v>
      </c>
      <c r="H473">
        <v>3.9</v>
      </c>
      <c r="I473" s="11" t="s">
        <v>1549</v>
      </c>
      <c r="J473" s="17" t="str">
        <f t="shared" si="7"/>
        <v>LinQuest</v>
      </c>
      <c r="K473" t="s">
        <v>1550</v>
      </c>
      <c r="L473" s="16" t="str">
        <f>IF(ISNUMBER(FIND(",", K473)), RIGHT(K473, 2), VLOOKUP(K473,lookup!$A$2:$B$7,2,FALSE))</f>
        <v>CO</v>
      </c>
      <c r="M473" t="s">
        <v>1437</v>
      </c>
      <c r="N473" t="s">
        <v>263</v>
      </c>
      <c r="O473">
        <v>2004</v>
      </c>
      <c r="P473" t="s">
        <v>270</v>
      </c>
      <c r="Q473" t="s">
        <v>392</v>
      </c>
      <c r="R473" t="s">
        <v>392</v>
      </c>
      <c r="S473" t="s">
        <v>411</v>
      </c>
      <c r="T473">
        <v>-1</v>
      </c>
    </row>
    <row r="474" spans="1:20" ht="17" customHeight="1" x14ac:dyDescent="0.2">
      <c r="A474">
        <v>472</v>
      </c>
      <c r="B474" t="s">
        <v>1298</v>
      </c>
      <c r="C474" s="16" t="str">
        <v>Data Engineer</v>
      </c>
      <c r="D474" t="s">
        <v>1547</v>
      </c>
      <c r="E474" s="16" cm="1">
        <f t="array" ref="E474:F474">_xlfn.TEXTSPLIT(SUBSTITUTE(SUBSTITUTE(SUBSTITUTE(SUBSTITUTE(D474, "(Glassdoor est.)", ""), "(Employer est.)", ""), "$", ""), "K", "000"), "-") * 1</f>
        <v>31000</v>
      </c>
      <c r="F474" s="16">
        <v>56000</v>
      </c>
      <c r="G474" s="11" t="s">
        <v>1299</v>
      </c>
      <c r="H474">
        <v>3.5</v>
      </c>
      <c r="I474" s="11" t="s">
        <v>1300</v>
      </c>
      <c r="J474" s="17" t="str">
        <f t="shared" si="7"/>
        <v>Western Digital</v>
      </c>
      <c r="K474" t="s">
        <v>910</v>
      </c>
      <c r="L474" s="16" t="str">
        <f>IF(ISNUMBER(FIND(",", K474)), RIGHT(K474, 2), VLOOKUP(K474,lookup!$A$2:$B$7,2,FALSE))</f>
        <v>CA</v>
      </c>
      <c r="M474" t="s">
        <v>910</v>
      </c>
      <c r="N474" t="s">
        <v>283</v>
      </c>
      <c r="O474">
        <v>1970</v>
      </c>
      <c r="P474" t="s">
        <v>249</v>
      </c>
      <c r="Q474" t="s">
        <v>276</v>
      </c>
      <c r="R474" t="s">
        <v>277</v>
      </c>
      <c r="S474" t="s">
        <v>285</v>
      </c>
      <c r="T474" t="s">
        <v>1301</v>
      </c>
    </row>
    <row r="475" spans="1:20" ht="17" customHeight="1" x14ac:dyDescent="0.2">
      <c r="A475">
        <v>473</v>
      </c>
      <c r="B475" t="s">
        <v>243</v>
      </c>
      <c r="C475" s="16" t="str">
        <v>Data Scientist</v>
      </c>
      <c r="D475" t="s">
        <v>1547</v>
      </c>
      <c r="E475" s="16" cm="1">
        <f t="array" ref="E475:F475">_xlfn.TEXTSPLIT(SUBSTITUTE(SUBSTITUTE(SUBSTITUTE(SUBSTITUTE(D475, "(Glassdoor est.)", ""), "(Employer est.)", ""), "$", ""), "K", "000"), "-") * 1</f>
        <v>31000</v>
      </c>
      <c r="F475" s="16">
        <v>56000</v>
      </c>
      <c r="G475" s="11" t="s">
        <v>1551</v>
      </c>
      <c r="H475">
        <v>4</v>
      </c>
      <c r="I475" s="11" t="s">
        <v>1552</v>
      </c>
      <c r="J475" s="17" t="str">
        <f t="shared" si="7"/>
        <v>Trexquant Investment</v>
      </c>
      <c r="K475" t="s">
        <v>409</v>
      </c>
      <c r="L475" s="16" t="str">
        <f>IF(ISNUMBER(FIND(",", K475)), RIGHT(K475, 2), VLOOKUP(K475,lookup!$A$2:$B$7,2,FALSE))</f>
        <v>Other</v>
      </c>
      <c r="M475" t="s">
        <v>787</v>
      </c>
      <c r="N475" t="s">
        <v>334</v>
      </c>
      <c r="O475">
        <v>2012</v>
      </c>
      <c r="P475" t="s">
        <v>270</v>
      </c>
      <c r="Q475" t="s">
        <v>386</v>
      </c>
      <c r="R475" t="s">
        <v>387</v>
      </c>
      <c r="S475" t="s">
        <v>241</v>
      </c>
      <c r="T475">
        <v>-1</v>
      </c>
    </row>
    <row r="476" spans="1:20" ht="17" customHeight="1" x14ac:dyDescent="0.2">
      <c r="A476">
        <v>474</v>
      </c>
      <c r="B476" t="s">
        <v>243</v>
      </c>
      <c r="C476" s="16" t="str">
        <v>Data Scientist</v>
      </c>
      <c r="D476" t="s">
        <v>1547</v>
      </c>
      <c r="E476" s="16" cm="1">
        <f t="array" ref="E476:F476">_xlfn.TEXTSPLIT(SUBSTITUTE(SUBSTITUTE(SUBSTITUTE(SUBSTITUTE(D476, "(Glassdoor est.)", ""), "(Employer est.)", ""), "$", ""), "K", "000"), "-") * 1</f>
        <v>31000</v>
      </c>
      <c r="F476" s="16">
        <v>56000</v>
      </c>
      <c r="G476" s="11" t="s">
        <v>1296</v>
      </c>
      <c r="H476">
        <v>3</v>
      </c>
      <c r="I476" s="11" t="s">
        <v>1297</v>
      </c>
      <c r="J476" s="17" t="str">
        <f t="shared" si="7"/>
        <v>Ameritas Life Insurance Corp</v>
      </c>
      <c r="K476" t="s">
        <v>864</v>
      </c>
      <c r="L476" s="16" t="str">
        <f>IF(ISNUMBER(FIND(",", K476)), RIGHT(K476, 2), VLOOKUP(K476,lookup!$A$2:$B$7,2,FALSE))</f>
        <v>OH</v>
      </c>
      <c r="M476" t="s">
        <v>422</v>
      </c>
      <c r="N476" t="s">
        <v>237</v>
      </c>
      <c r="O476">
        <v>1887</v>
      </c>
      <c r="P476" t="s">
        <v>270</v>
      </c>
      <c r="Q476" t="s">
        <v>508</v>
      </c>
      <c r="R476" t="s">
        <v>240</v>
      </c>
      <c r="S476" t="s">
        <v>296</v>
      </c>
      <c r="T476">
        <v>-1</v>
      </c>
    </row>
    <row r="477" spans="1:20" ht="17" customHeight="1" x14ac:dyDescent="0.2">
      <c r="A477">
        <v>475</v>
      </c>
      <c r="B477" t="s">
        <v>243</v>
      </c>
      <c r="C477" s="16" t="str">
        <v>Data Scientist</v>
      </c>
      <c r="D477" t="s">
        <v>1547</v>
      </c>
      <c r="E477" s="16" cm="1">
        <f t="array" ref="E477:F477">_xlfn.TEXTSPLIT(SUBSTITUTE(SUBSTITUTE(SUBSTITUTE(SUBSTITUTE(D477, "(Glassdoor est.)", ""), "(Employer est.)", ""), "$", ""), "K", "000"), "-") * 1</f>
        <v>31000</v>
      </c>
      <c r="F477" s="16">
        <v>56000</v>
      </c>
      <c r="G477" s="11" t="s">
        <v>1553</v>
      </c>
      <c r="H477">
        <v>3.7</v>
      </c>
      <c r="I477" s="11" t="s">
        <v>1554</v>
      </c>
      <c r="J477" s="17" t="str">
        <f t="shared" si="7"/>
        <v>Fleetcor</v>
      </c>
      <c r="K477" t="s">
        <v>380</v>
      </c>
      <c r="L477" s="16" t="str">
        <f>IF(ISNUMBER(FIND(",", K477)), RIGHT(K477, 2), VLOOKUP(K477,lookup!$A$2:$B$7,2,FALSE))</f>
        <v>GA</v>
      </c>
      <c r="M477" t="s">
        <v>380</v>
      </c>
      <c r="N477" t="s">
        <v>248</v>
      </c>
      <c r="O477">
        <v>2000</v>
      </c>
      <c r="P477" t="s">
        <v>249</v>
      </c>
      <c r="Q477" t="s">
        <v>1220</v>
      </c>
      <c r="R477" t="s">
        <v>387</v>
      </c>
      <c r="S477" t="s">
        <v>296</v>
      </c>
      <c r="T477">
        <v>-1</v>
      </c>
    </row>
    <row r="478" spans="1:20" ht="17" customHeight="1" x14ac:dyDescent="0.2">
      <c r="A478">
        <v>476</v>
      </c>
      <c r="B478" t="s">
        <v>243</v>
      </c>
      <c r="C478" s="16" t="str">
        <v>Data Scientist</v>
      </c>
      <c r="D478" t="s">
        <v>1547</v>
      </c>
      <c r="E478" s="16" cm="1">
        <f t="array" ref="E478:F478">_xlfn.TEXTSPLIT(SUBSTITUTE(SUBSTITUTE(SUBSTITUTE(SUBSTITUTE(D478, "(Glassdoor est.)", ""), "(Employer est.)", ""), "$", ""), "K", "000"), "-") * 1</f>
        <v>31000</v>
      </c>
      <c r="F478" s="16">
        <v>56000</v>
      </c>
      <c r="G478" s="11" t="s">
        <v>1555</v>
      </c>
      <c r="H478">
        <v>4.5</v>
      </c>
      <c r="I478" s="11" t="s">
        <v>1556</v>
      </c>
      <c r="J478" s="17" t="str">
        <f t="shared" si="7"/>
        <v>Radiant Digital</v>
      </c>
      <c r="K478" t="s">
        <v>328</v>
      </c>
      <c r="L478" s="16" t="str">
        <f>IF(ISNUMBER(FIND(",", K478)), RIGHT(K478, 2), VLOOKUP(K478,lookup!$A$2:$B$7,2,FALSE))</f>
        <v>DC</v>
      </c>
      <c r="M478" t="s">
        <v>236</v>
      </c>
      <c r="N478" t="s">
        <v>334</v>
      </c>
      <c r="O478">
        <v>-1</v>
      </c>
      <c r="P478" t="s">
        <v>270</v>
      </c>
      <c r="Q478">
        <v>-1</v>
      </c>
      <c r="R478">
        <v>-1</v>
      </c>
      <c r="S478" t="s">
        <v>648</v>
      </c>
      <c r="T478">
        <v>-1</v>
      </c>
    </row>
    <row r="479" spans="1:20" ht="17" customHeight="1" x14ac:dyDescent="0.2">
      <c r="A479">
        <v>477</v>
      </c>
      <c r="B479" t="s">
        <v>243</v>
      </c>
      <c r="C479" s="16" t="str">
        <v>Data Scientist</v>
      </c>
      <c r="D479" t="s">
        <v>1547</v>
      </c>
      <c r="E479" s="16" cm="1">
        <f t="array" ref="E479:F479">_xlfn.TEXTSPLIT(SUBSTITUTE(SUBSTITUTE(SUBSTITUTE(SUBSTITUTE(D479, "(Glassdoor est.)", ""), "(Employer est.)", ""), "$", ""), "K", "000"), "-") * 1</f>
        <v>31000</v>
      </c>
      <c r="F479" s="16">
        <v>56000</v>
      </c>
      <c r="G479" s="11" t="s">
        <v>1557</v>
      </c>
      <c r="H479">
        <v>2.8</v>
      </c>
      <c r="I479" s="11" t="s">
        <v>1558</v>
      </c>
      <c r="J479" s="17" t="str">
        <f t="shared" si="7"/>
        <v>Child Care Aware of America</v>
      </c>
      <c r="K479" t="s">
        <v>869</v>
      </c>
      <c r="L479" s="16" t="str">
        <f>IF(ISNUMBER(FIND(",", K479)), RIGHT(K479, 2), VLOOKUP(K479,lookup!$A$2:$B$7,2,FALSE))</f>
        <v>VA</v>
      </c>
      <c r="M479" t="s">
        <v>869</v>
      </c>
      <c r="N479" t="s">
        <v>269</v>
      </c>
      <c r="O479">
        <v>1987</v>
      </c>
      <c r="P479" t="s">
        <v>238</v>
      </c>
      <c r="Q479" t="s">
        <v>1559</v>
      </c>
      <c r="R479" t="s">
        <v>1560</v>
      </c>
      <c r="S479" t="s">
        <v>381</v>
      </c>
      <c r="T479">
        <v>-1</v>
      </c>
    </row>
    <row r="480" spans="1:20" ht="17" customHeight="1" x14ac:dyDescent="0.2">
      <c r="A480">
        <v>478</v>
      </c>
      <c r="B480" t="s">
        <v>243</v>
      </c>
      <c r="C480" s="16" t="str">
        <v>Data Scientist</v>
      </c>
      <c r="D480" t="s">
        <v>1547</v>
      </c>
      <c r="E480" s="16" cm="1">
        <f t="array" ref="E480:F480">_xlfn.TEXTSPLIT(SUBSTITUTE(SUBSTITUTE(SUBSTITUTE(SUBSTITUTE(D480, "(Glassdoor est.)", ""), "(Employer est.)", ""), "$", ""), "K", "000"), "-") * 1</f>
        <v>31000</v>
      </c>
      <c r="F480" s="16">
        <v>56000</v>
      </c>
      <c r="G480" s="11" t="s">
        <v>1561</v>
      </c>
      <c r="H480">
        <v>4.0999999999999996</v>
      </c>
      <c r="I480" s="11" t="s">
        <v>1562</v>
      </c>
      <c r="J480" s="17" t="str">
        <f t="shared" si="7"/>
        <v>IntelliPro Group Inc.</v>
      </c>
      <c r="K480" t="s">
        <v>475</v>
      </c>
      <c r="L480" s="16" t="str">
        <f>IF(ISNUMBER(FIND(",", K480)), RIGHT(K480, 2), VLOOKUP(K480,lookup!$A$2:$B$7,2,FALSE))</f>
        <v>CA</v>
      </c>
      <c r="M480" t="s">
        <v>475</v>
      </c>
      <c r="N480" t="s">
        <v>324</v>
      </c>
      <c r="O480">
        <v>-1</v>
      </c>
      <c r="P480" t="s">
        <v>270</v>
      </c>
      <c r="Q480">
        <v>-1</v>
      </c>
      <c r="R480">
        <v>-1</v>
      </c>
      <c r="S480" t="s">
        <v>377</v>
      </c>
      <c r="T480">
        <v>-1</v>
      </c>
    </row>
    <row r="481" spans="1:20" ht="17" customHeight="1" x14ac:dyDescent="0.2">
      <c r="A481">
        <v>479</v>
      </c>
      <c r="B481" t="s">
        <v>956</v>
      </c>
      <c r="C481" s="16" t="str">
        <v>Data Analyst</v>
      </c>
      <c r="D481" t="s">
        <v>1547</v>
      </c>
      <c r="E481" s="16" cm="1">
        <f t="array" ref="E481:F481">_xlfn.TEXTSPLIT(SUBSTITUTE(SUBSTITUTE(SUBSTITUTE(SUBSTITUTE(D481, "(Glassdoor est.)", ""), "(Employer est.)", ""), "$", ""), "K", "000"), "-") * 1</f>
        <v>31000</v>
      </c>
      <c r="F481" s="16">
        <v>56000</v>
      </c>
      <c r="G481" s="11" t="s">
        <v>957</v>
      </c>
      <c r="H481">
        <v>2.9</v>
      </c>
      <c r="I481" s="11" t="s">
        <v>958</v>
      </c>
      <c r="J481" s="17" t="str">
        <f t="shared" si="7"/>
        <v>Quest Integrity</v>
      </c>
      <c r="K481" t="s">
        <v>959</v>
      </c>
      <c r="L481" s="16" t="str">
        <f>IF(ISNUMBER(FIND(",", K481)), RIGHT(K481, 2), VLOOKUP(K481,lookup!$A$2:$B$7,2,FALSE))</f>
        <v>OK</v>
      </c>
      <c r="M481" t="s">
        <v>960</v>
      </c>
      <c r="N481" t="s">
        <v>324</v>
      </c>
      <c r="O481">
        <v>1996</v>
      </c>
      <c r="P481" t="s">
        <v>249</v>
      </c>
      <c r="Q481" t="s">
        <v>961</v>
      </c>
      <c r="R481" t="s">
        <v>317</v>
      </c>
      <c r="S481" t="s">
        <v>411</v>
      </c>
      <c r="T481">
        <v>-1</v>
      </c>
    </row>
    <row r="482" spans="1:20" ht="17" customHeight="1" x14ac:dyDescent="0.2">
      <c r="A482">
        <v>480</v>
      </c>
      <c r="B482" t="s">
        <v>243</v>
      </c>
      <c r="C482" s="16" t="str">
        <v>Data Scientist</v>
      </c>
      <c r="D482" t="s">
        <v>1547</v>
      </c>
      <c r="E482" s="16" cm="1">
        <f t="array" ref="E482:F482">_xlfn.TEXTSPLIT(SUBSTITUTE(SUBSTITUTE(SUBSTITUTE(SUBSTITUTE(D482, "(Glassdoor est.)", ""), "(Employer est.)", ""), "$", ""), "K", "000"), "-") * 1</f>
        <v>31000</v>
      </c>
      <c r="F482" s="16">
        <v>56000</v>
      </c>
      <c r="G482" s="11" t="s">
        <v>1307</v>
      </c>
      <c r="H482">
        <v>4.7</v>
      </c>
      <c r="I482" s="11" t="s">
        <v>1308</v>
      </c>
      <c r="J482" s="17" t="str">
        <f t="shared" si="7"/>
        <v>Praxis Engineering</v>
      </c>
      <c r="K482" t="s">
        <v>246</v>
      </c>
      <c r="L482" s="16" t="str">
        <f>IF(ISNUMBER(FIND(",", K482)), RIGHT(K482, 2), VLOOKUP(K482,lookup!$A$2:$B$7,2,FALSE))</f>
        <v>VA</v>
      </c>
      <c r="M482" t="s">
        <v>702</v>
      </c>
      <c r="N482" t="s">
        <v>324</v>
      </c>
      <c r="O482">
        <v>2002</v>
      </c>
      <c r="P482" t="s">
        <v>518</v>
      </c>
      <c r="Q482" t="s">
        <v>276</v>
      </c>
      <c r="R482" t="s">
        <v>277</v>
      </c>
      <c r="S482" t="s">
        <v>258</v>
      </c>
      <c r="T482" t="s">
        <v>1309</v>
      </c>
    </row>
    <row r="483" spans="1:20" ht="17" customHeight="1" x14ac:dyDescent="0.2">
      <c r="A483">
        <v>481</v>
      </c>
      <c r="B483" t="s">
        <v>243</v>
      </c>
      <c r="C483" s="16" t="str">
        <v>Data Scientist</v>
      </c>
      <c r="D483" t="s">
        <v>1547</v>
      </c>
      <c r="E483" s="16" cm="1">
        <f t="array" ref="E483:F483">_xlfn.TEXTSPLIT(SUBSTITUTE(SUBSTITUTE(SUBSTITUTE(SUBSTITUTE(D483, "(Glassdoor est.)", ""), "(Employer est.)", ""), "$", ""), "K", "000"), "-") * 1</f>
        <v>31000</v>
      </c>
      <c r="F483" s="16">
        <v>56000</v>
      </c>
      <c r="G483" s="11" t="s">
        <v>1563</v>
      </c>
      <c r="H483">
        <v>3.4</v>
      </c>
      <c r="I483" s="11" t="s">
        <v>1564</v>
      </c>
      <c r="J483" s="17" t="str">
        <f t="shared" si="7"/>
        <v>USI</v>
      </c>
      <c r="K483" t="s">
        <v>1565</v>
      </c>
      <c r="L483" s="16" t="str">
        <f>IF(ISNUMBER(FIND(",", K483)), RIGHT(K483, 2), VLOOKUP(K483,lookup!$A$2:$B$7,2,FALSE))</f>
        <v>MI</v>
      </c>
      <c r="M483" t="s">
        <v>1566</v>
      </c>
      <c r="N483" t="s">
        <v>237</v>
      </c>
      <c r="O483">
        <v>1998</v>
      </c>
      <c r="P483" t="s">
        <v>270</v>
      </c>
      <c r="Q483" t="s">
        <v>1567</v>
      </c>
      <c r="R483" t="s">
        <v>1568</v>
      </c>
      <c r="S483" t="s">
        <v>258</v>
      </c>
      <c r="T483">
        <v>-1</v>
      </c>
    </row>
    <row r="484" spans="1:20" ht="17" customHeight="1" x14ac:dyDescent="0.2">
      <c r="A484">
        <v>482</v>
      </c>
      <c r="B484" t="s">
        <v>243</v>
      </c>
      <c r="C484" s="16" t="str">
        <v>Data Scientist</v>
      </c>
      <c r="D484" t="s">
        <v>1547</v>
      </c>
      <c r="E484" s="16" cm="1">
        <f t="array" ref="E484:F484">_xlfn.TEXTSPLIT(SUBSTITUTE(SUBSTITUTE(SUBSTITUTE(SUBSTITUTE(D484, "(Glassdoor est.)", ""), "(Employer est.)", ""), "$", ""), "K", "000"), "-") * 1</f>
        <v>31000</v>
      </c>
      <c r="F484" s="16">
        <v>56000</v>
      </c>
      <c r="G484" s="11" t="s">
        <v>1569</v>
      </c>
      <c r="H484">
        <v>3.9</v>
      </c>
      <c r="I484" s="11" t="s">
        <v>1570</v>
      </c>
      <c r="J484" s="17" t="str">
        <f t="shared" si="7"/>
        <v>Apex Systems</v>
      </c>
      <c r="K484" t="s">
        <v>360</v>
      </c>
      <c r="L484" s="16" t="str">
        <f>IF(ISNUMBER(FIND(",", K484)), RIGHT(K484, 2), VLOOKUP(K484,lookup!$A$2:$B$7,2,FALSE))</f>
        <v>CA</v>
      </c>
      <c r="M484" t="s">
        <v>1571</v>
      </c>
      <c r="N484" t="s">
        <v>237</v>
      </c>
      <c r="O484">
        <v>1995</v>
      </c>
      <c r="P484" t="s">
        <v>518</v>
      </c>
      <c r="Q484" t="s">
        <v>503</v>
      </c>
      <c r="R484" t="s">
        <v>251</v>
      </c>
      <c r="S484" t="s">
        <v>296</v>
      </c>
      <c r="T484" t="s">
        <v>1572</v>
      </c>
    </row>
    <row r="485" spans="1:20" ht="17" customHeight="1" x14ac:dyDescent="0.2">
      <c r="A485">
        <v>483</v>
      </c>
      <c r="B485" t="s">
        <v>243</v>
      </c>
      <c r="C485" s="16" t="str">
        <v>Data Scientist</v>
      </c>
      <c r="D485" t="s">
        <v>1547</v>
      </c>
      <c r="E485" s="16" cm="1">
        <f t="array" ref="E485:F485">_xlfn.TEXTSPLIT(SUBSTITUTE(SUBSTITUTE(SUBSTITUTE(SUBSTITUTE(D485, "(Glassdoor est.)", ""), "(Employer est.)", ""), "$", ""), "K", "000"), "-") * 1</f>
        <v>31000</v>
      </c>
      <c r="F485" s="16">
        <v>56000</v>
      </c>
      <c r="G485" s="11" t="s">
        <v>1573</v>
      </c>
      <c r="H485">
        <v>2.9</v>
      </c>
      <c r="I485" s="11" t="s">
        <v>1574</v>
      </c>
      <c r="J485" s="17" t="str">
        <f t="shared" si="7"/>
        <v>Pragmatics, Inc.</v>
      </c>
      <c r="K485" t="s">
        <v>409</v>
      </c>
      <c r="L485" s="16" t="str">
        <f>IF(ISNUMBER(FIND(",", K485)), RIGHT(K485, 2), VLOOKUP(K485,lookup!$A$2:$B$7,2,FALSE))</f>
        <v>Other</v>
      </c>
      <c r="M485" t="s">
        <v>632</v>
      </c>
      <c r="N485" t="s">
        <v>324</v>
      </c>
      <c r="O485">
        <v>1985</v>
      </c>
      <c r="P485" t="s">
        <v>270</v>
      </c>
      <c r="Q485" t="s">
        <v>309</v>
      </c>
      <c r="R485" t="s">
        <v>277</v>
      </c>
      <c r="S485" t="s">
        <v>258</v>
      </c>
      <c r="T485">
        <v>-1</v>
      </c>
    </row>
    <row r="486" spans="1:20" ht="17" customHeight="1" x14ac:dyDescent="0.2">
      <c r="A486">
        <v>484</v>
      </c>
      <c r="B486" t="s">
        <v>1312</v>
      </c>
      <c r="C486" s="16" t="str">
        <v>Other</v>
      </c>
      <c r="D486" t="s">
        <v>1547</v>
      </c>
      <c r="E486" s="16" cm="1">
        <f t="array" ref="E486:F486">_xlfn.TEXTSPLIT(SUBSTITUTE(SUBSTITUTE(SUBSTITUTE(SUBSTITUTE(D486, "(Glassdoor est.)", ""), "(Employer est.)", ""), "$", ""), "K", "000"), "-") * 1</f>
        <v>31000</v>
      </c>
      <c r="F486" s="16">
        <v>56000</v>
      </c>
      <c r="G486" s="11" t="s">
        <v>1313</v>
      </c>
      <c r="H486">
        <v>4.5</v>
      </c>
      <c r="I486" s="11" t="s">
        <v>1314</v>
      </c>
      <c r="J486" s="17" t="str">
        <f t="shared" si="7"/>
        <v>Johns Hopkins University Applied Physics Laboratory</v>
      </c>
      <c r="K486" t="s">
        <v>1315</v>
      </c>
      <c r="L486" s="16" t="str">
        <f>IF(ISNUMBER(FIND(",", K486)), RIGHT(K486, 2), VLOOKUP(K486,lookup!$A$2:$B$7,2,FALSE))</f>
        <v>MD</v>
      </c>
      <c r="M486" t="s">
        <v>1315</v>
      </c>
      <c r="N486" t="s">
        <v>248</v>
      </c>
      <c r="O486">
        <v>1942</v>
      </c>
      <c r="P486" t="s">
        <v>238</v>
      </c>
      <c r="Q486" t="s">
        <v>392</v>
      </c>
      <c r="R486" t="s">
        <v>392</v>
      </c>
      <c r="S486" t="s">
        <v>252</v>
      </c>
      <c r="T486" t="s">
        <v>1316</v>
      </c>
    </row>
    <row r="487" spans="1:20" ht="17" customHeight="1" x14ac:dyDescent="0.2">
      <c r="A487">
        <v>485</v>
      </c>
      <c r="B487" t="s">
        <v>243</v>
      </c>
      <c r="C487" s="16" t="str">
        <v>Data Scientist</v>
      </c>
      <c r="D487" t="s">
        <v>1547</v>
      </c>
      <c r="E487" s="16" cm="1">
        <f t="array" ref="E487:F487">_xlfn.TEXTSPLIT(SUBSTITUTE(SUBSTITUTE(SUBSTITUTE(SUBSTITUTE(D487, "(Glassdoor est.)", ""), "(Employer est.)", ""), "$", ""), "K", "000"), "-") * 1</f>
        <v>31000</v>
      </c>
      <c r="F487" s="16">
        <v>56000</v>
      </c>
      <c r="G487" s="11" t="s">
        <v>1317</v>
      </c>
      <c r="H487">
        <v>4.9000000000000004</v>
      </c>
      <c r="I487" s="11" t="s">
        <v>1318</v>
      </c>
      <c r="J487" s="17" t="str">
        <f t="shared" si="7"/>
        <v>Cambridge Mobile Telematics</v>
      </c>
      <c r="K487" t="s">
        <v>281</v>
      </c>
      <c r="L487" s="16" t="str">
        <f>IF(ISNUMBER(FIND(",", K487)), RIGHT(K487, 2), VLOOKUP(K487,lookup!$A$2:$B$7,2,FALSE))</f>
        <v>MA</v>
      </c>
      <c r="M487" t="s">
        <v>281</v>
      </c>
      <c r="N487" t="s">
        <v>334</v>
      </c>
      <c r="O487">
        <v>2010</v>
      </c>
      <c r="P487" t="s">
        <v>270</v>
      </c>
      <c r="Q487" t="s">
        <v>301</v>
      </c>
      <c r="R487" t="s">
        <v>277</v>
      </c>
      <c r="S487" t="s">
        <v>241</v>
      </c>
      <c r="T487">
        <v>-1</v>
      </c>
    </row>
    <row r="488" spans="1:20" ht="17" customHeight="1" x14ac:dyDescent="0.2">
      <c r="A488">
        <v>486</v>
      </c>
      <c r="B488" t="s">
        <v>962</v>
      </c>
      <c r="C488" s="16" t="str">
        <v>Data Scientist</v>
      </c>
      <c r="D488" t="s">
        <v>1547</v>
      </c>
      <c r="E488" s="16" cm="1">
        <f t="array" ref="E488:F488">_xlfn.TEXTSPLIT(SUBSTITUTE(SUBSTITUTE(SUBSTITUTE(SUBSTITUTE(D488, "(Glassdoor est.)", ""), "(Employer est.)", ""), "$", ""), "K", "000"), "-") * 1</f>
        <v>31000</v>
      </c>
      <c r="F488" s="16">
        <v>56000</v>
      </c>
      <c r="G488" s="11" t="s">
        <v>963</v>
      </c>
      <c r="H488">
        <v>5</v>
      </c>
      <c r="I488" s="11" t="s">
        <v>964</v>
      </c>
      <c r="J488" s="17" t="str">
        <f t="shared" si="7"/>
        <v>Phoenix Operations Group</v>
      </c>
      <c r="K488" t="s">
        <v>702</v>
      </c>
      <c r="L488" s="16" t="str">
        <f>IF(ISNUMBER(FIND(",", K488)), RIGHT(K488, 2), VLOOKUP(K488,lookup!$A$2:$B$7,2,FALSE))</f>
        <v>MD</v>
      </c>
      <c r="M488" t="s">
        <v>965</v>
      </c>
      <c r="N488" t="s">
        <v>334</v>
      </c>
      <c r="O488">
        <v>2011</v>
      </c>
      <c r="P488" t="s">
        <v>270</v>
      </c>
      <c r="Q488" t="s">
        <v>309</v>
      </c>
      <c r="R488" t="s">
        <v>277</v>
      </c>
      <c r="S488" t="s">
        <v>429</v>
      </c>
      <c r="T488">
        <v>-1</v>
      </c>
    </row>
    <row r="489" spans="1:20" ht="17" customHeight="1" x14ac:dyDescent="0.2">
      <c r="A489">
        <v>487</v>
      </c>
      <c r="B489" t="s">
        <v>543</v>
      </c>
      <c r="C489" s="16" t="str">
        <v>Data Scientist</v>
      </c>
      <c r="D489" t="s">
        <v>1575</v>
      </c>
      <c r="E489" s="16" cm="1">
        <f t="array" ref="E489:F489">_xlfn.TEXTSPLIT(SUBSTITUTE(SUBSTITUTE(SUBSTITUTE(SUBSTITUTE(D489, "(Glassdoor est.)", ""), "(Employer est.)", ""), "$", ""), "K", "000"), "-") * 1</f>
        <v>95000</v>
      </c>
      <c r="F489" s="16">
        <v>119000</v>
      </c>
      <c r="G489" s="11" t="s">
        <v>544</v>
      </c>
      <c r="H489">
        <v>3.3</v>
      </c>
      <c r="I489" s="11" t="s">
        <v>532</v>
      </c>
      <c r="J489" s="17" t="str">
        <f t="shared" si="7"/>
        <v>Tempus Labs</v>
      </c>
      <c r="K489" t="s">
        <v>545</v>
      </c>
      <c r="L489" s="16" t="str">
        <f>IF(ISNUMBER(FIND(",", K489)), RIGHT(K489, 2), VLOOKUP(K489,lookup!$A$2:$B$7,2,FALSE))</f>
        <v>CA</v>
      </c>
      <c r="M489" t="s">
        <v>300</v>
      </c>
      <c r="N489" t="s">
        <v>263</v>
      </c>
      <c r="O489">
        <v>2015</v>
      </c>
      <c r="P489" t="s">
        <v>270</v>
      </c>
      <c r="Q489" t="s">
        <v>284</v>
      </c>
      <c r="R489" t="s">
        <v>284</v>
      </c>
      <c r="S489" t="s">
        <v>241</v>
      </c>
      <c r="T489">
        <v>-1</v>
      </c>
    </row>
    <row r="490" spans="1:20" ht="17" customHeight="1" x14ac:dyDescent="0.2">
      <c r="A490">
        <v>488</v>
      </c>
      <c r="B490" t="s">
        <v>243</v>
      </c>
      <c r="C490" s="16" t="str">
        <v>Data Scientist</v>
      </c>
      <c r="D490" t="s">
        <v>1575</v>
      </c>
      <c r="E490" s="16" cm="1">
        <f t="array" ref="E490:F490">_xlfn.TEXTSPLIT(SUBSTITUTE(SUBSTITUTE(SUBSTITUTE(SUBSTITUTE(D490, "(Glassdoor est.)", ""), "(Employer est.)", ""), "$", ""), "K", "000"), "-") * 1</f>
        <v>95000</v>
      </c>
      <c r="F490" s="16">
        <v>119000</v>
      </c>
      <c r="G490" s="11" t="s">
        <v>568</v>
      </c>
      <c r="H490">
        <v>3.5</v>
      </c>
      <c r="I490" s="11" t="s">
        <v>569</v>
      </c>
      <c r="J490" s="17" t="str">
        <f t="shared" si="7"/>
        <v>The Knot Worldwide</v>
      </c>
      <c r="K490" t="s">
        <v>328</v>
      </c>
      <c r="L490" s="16" t="str">
        <f>IF(ISNUMBER(FIND(",", K490)), RIGHT(K490, 2), VLOOKUP(K490,lookup!$A$2:$B$7,2,FALSE))</f>
        <v>DC</v>
      </c>
      <c r="M490" t="s">
        <v>570</v>
      </c>
      <c r="N490" t="s">
        <v>237</v>
      </c>
      <c r="O490">
        <v>2019</v>
      </c>
      <c r="P490" t="s">
        <v>270</v>
      </c>
      <c r="Q490" t="s">
        <v>340</v>
      </c>
      <c r="R490" t="s">
        <v>277</v>
      </c>
      <c r="S490" t="s">
        <v>241</v>
      </c>
      <c r="T490" t="s">
        <v>571</v>
      </c>
    </row>
    <row r="491" spans="1:20" ht="17" customHeight="1" x14ac:dyDescent="0.2">
      <c r="A491">
        <v>489</v>
      </c>
      <c r="B491" t="s">
        <v>243</v>
      </c>
      <c r="C491" s="16" t="str">
        <v>Data Scientist</v>
      </c>
      <c r="D491" t="s">
        <v>1575</v>
      </c>
      <c r="E491" s="16" cm="1">
        <f t="array" ref="E491:F491">_xlfn.TEXTSPLIT(SUBSTITUTE(SUBSTITUTE(SUBSTITUTE(SUBSTITUTE(D491, "(Glassdoor est.)", ""), "(Employer est.)", ""), "$", ""), "K", "000"), "-") * 1</f>
        <v>95000</v>
      </c>
      <c r="F491" s="16">
        <v>119000</v>
      </c>
      <c r="G491" s="11" t="s">
        <v>1576</v>
      </c>
      <c r="H491">
        <v>3.5</v>
      </c>
      <c r="I491" s="11" t="s">
        <v>1577</v>
      </c>
      <c r="J491" s="17" t="str">
        <f t="shared" si="7"/>
        <v>Crossover Health</v>
      </c>
      <c r="K491" t="s">
        <v>1578</v>
      </c>
      <c r="L491" s="16" t="str">
        <f>IF(ISNUMBER(FIND(",", K491)), RIGHT(K491, 2), VLOOKUP(K491,lookup!$A$2:$B$7,2,FALSE))</f>
        <v>CA</v>
      </c>
      <c r="M491" t="s">
        <v>1579</v>
      </c>
      <c r="N491" t="s">
        <v>334</v>
      </c>
      <c r="O491">
        <v>2010</v>
      </c>
      <c r="P491" t="s">
        <v>270</v>
      </c>
      <c r="Q491" t="s">
        <v>356</v>
      </c>
      <c r="R491" t="s">
        <v>357</v>
      </c>
      <c r="S491" t="s">
        <v>429</v>
      </c>
      <c r="T491">
        <v>-1</v>
      </c>
    </row>
    <row r="492" spans="1:20" ht="17" customHeight="1" x14ac:dyDescent="0.2">
      <c r="A492">
        <v>490</v>
      </c>
      <c r="B492" t="s">
        <v>243</v>
      </c>
      <c r="C492" s="16" t="str">
        <v>Data Scientist</v>
      </c>
      <c r="D492" t="s">
        <v>1575</v>
      </c>
      <c r="E492" s="16" cm="1">
        <f t="array" ref="E492:F492">_xlfn.TEXTSPLIT(SUBSTITUTE(SUBSTITUTE(SUBSTITUTE(SUBSTITUTE(D492, "(Glassdoor est.)", ""), "(Employer est.)", ""), "$", ""), "K", "000"), "-") * 1</f>
        <v>95000</v>
      </c>
      <c r="F492" s="16">
        <v>119000</v>
      </c>
      <c r="G492" s="11" t="s">
        <v>1580</v>
      </c>
      <c r="H492">
        <v>4</v>
      </c>
      <c r="I492" s="11" t="s">
        <v>1581</v>
      </c>
      <c r="J492" s="17" t="str">
        <f t="shared" si="7"/>
        <v>Lorven Technologies Inc</v>
      </c>
      <c r="K492" t="s">
        <v>236</v>
      </c>
      <c r="L492" s="16" t="str">
        <f>IF(ISNUMBER(FIND(",", K492)), RIGHT(K492, 2), VLOOKUP(K492,lookup!$A$2:$B$7,2,FALSE))</f>
        <v>NY</v>
      </c>
      <c r="M492" t="s">
        <v>1582</v>
      </c>
      <c r="N492" t="s">
        <v>334</v>
      </c>
      <c r="O492">
        <v>-1</v>
      </c>
      <c r="P492" t="s">
        <v>270</v>
      </c>
      <c r="Q492" t="s">
        <v>1469</v>
      </c>
      <c r="R492" t="s">
        <v>1470</v>
      </c>
      <c r="S492" t="s">
        <v>648</v>
      </c>
      <c r="T492">
        <v>-1</v>
      </c>
    </row>
    <row r="493" spans="1:20" ht="17" customHeight="1" x14ac:dyDescent="0.2">
      <c r="A493">
        <v>491</v>
      </c>
      <c r="B493" t="s">
        <v>435</v>
      </c>
      <c r="C493" s="16" t="str">
        <v>Data Analyst</v>
      </c>
      <c r="D493" t="s">
        <v>1575</v>
      </c>
      <c r="E493" s="16" cm="1">
        <f t="array" ref="E493:F493">_xlfn.TEXTSPLIT(SUBSTITUTE(SUBSTITUTE(SUBSTITUTE(SUBSTITUTE(D493, "(Glassdoor est.)", ""), "(Employer est.)", ""), "$", ""), "K", "000"), "-") * 1</f>
        <v>95000</v>
      </c>
      <c r="F493" s="16">
        <v>119000</v>
      </c>
      <c r="G493" s="11" t="s">
        <v>1323</v>
      </c>
      <c r="H493">
        <v>3.9</v>
      </c>
      <c r="I493" s="11" t="s">
        <v>1324</v>
      </c>
      <c r="J493" s="17" t="str">
        <f t="shared" si="7"/>
        <v>Nolij Consulting</v>
      </c>
      <c r="K493" t="s">
        <v>396</v>
      </c>
      <c r="L493" s="16" t="str">
        <f>IF(ISNUMBER(FIND(",", K493)), RIGHT(K493, 2), VLOOKUP(K493,lookup!$A$2:$B$7,2,FALSE))</f>
        <v>VA</v>
      </c>
      <c r="M493" t="s">
        <v>480</v>
      </c>
      <c r="N493" t="s">
        <v>269</v>
      </c>
      <c r="O493">
        <v>2012</v>
      </c>
      <c r="P493" t="s">
        <v>249</v>
      </c>
      <c r="Q493" t="s">
        <v>257</v>
      </c>
      <c r="R493" t="s">
        <v>251</v>
      </c>
      <c r="S493" t="s">
        <v>429</v>
      </c>
      <c r="T493">
        <v>-1</v>
      </c>
    </row>
    <row r="494" spans="1:20" ht="17" customHeight="1" x14ac:dyDescent="0.2">
      <c r="A494">
        <v>492</v>
      </c>
      <c r="B494" t="s">
        <v>243</v>
      </c>
      <c r="C494" s="16" t="str">
        <v>Data Scientist</v>
      </c>
      <c r="D494" t="s">
        <v>1575</v>
      </c>
      <c r="E494" s="16" cm="1">
        <f t="array" ref="E494:F494">_xlfn.TEXTSPLIT(SUBSTITUTE(SUBSTITUTE(SUBSTITUTE(SUBSTITUTE(D494, "(Glassdoor est.)", ""), "(Employer est.)", ""), "$", ""), "K", "000"), "-") * 1</f>
        <v>95000</v>
      </c>
      <c r="F494" s="16">
        <v>119000</v>
      </c>
      <c r="G494" t="s">
        <v>966</v>
      </c>
      <c r="H494">
        <v>3.4</v>
      </c>
      <c r="I494" s="11" t="s">
        <v>967</v>
      </c>
      <c r="J494" s="17" t="str">
        <f t="shared" si="7"/>
        <v>Dice.com</v>
      </c>
      <c r="K494" t="s">
        <v>261</v>
      </c>
      <c r="L494" s="16" t="str">
        <f>IF(ISNUMBER(FIND(",", K494)), RIGHT(K494, 2), VLOOKUP(K494,lookup!$A$2:$B$7,2,FALSE))</f>
        <v>MA</v>
      </c>
      <c r="M494" t="s">
        <v>637</v>
      </c>
      <c r="N494" t="s">
        <v>324</v>
      </c>
      <c r="O494">
        <v>1990</v>
      </c>
      <c r="P494" t="s">
        <v>518</v>
      </c>
      <c r="Q494" t="s">
        <v>503</v>
      </c>
      <c r="R494" t="s">
        <v>251</v>
      </c>
      <c r="S494" t="s">
        <v>258</v>
      </c>
      <c r="T494" t="s">
        <v>968</v>
      </c>
    </row>
    <row r="495" spans="1:20" ht="17" customHeight="1" x14ac:dyDescent="0.2">
      <c r="A495">
        <v>493</v>
      </c>
      <c r="B495" t="s">
        <v>243</v>
      </c>
      <c r="C495" s="16" t="str">
        <v>Data Scientist</v>
      </c>
      <c r="D495" t="s">
        <v>1575</v>
      </c>
      <c r="E495" s="16" cm="1">
        <f t="array" ref="E495:F495">_xlfn.TEXTSPLIT(SUBSTITUTE(SUBSTITUTE(SUBSTITUTE(SUBSTITUTE(D495, "(Glassdoor est.)", ""), "(Employer est.)", ""), "$", ""), "K", "000"), "-") * 1</f>
        <v>95000</v>
      </c>
      <c r="F495" s="16">
        <v>119000</v>
      </c>
      <c r="G495" s="11" t="s">
        <v>1583</v>
      </c>
      <c r="H495">
        <v>3.5</v>
      </c>
      <c r="I495" s="11" t="s">
        <v>1584</v>
      </c>
      <c r="J495" s="17" t="str">
        <f t="shared" si="7"/>
        <v>Gap Inc.</v>
      </c>
      <c r="K495" t="s">
        <v>360</v>
      </c>
      <c r="L495" s="16" t="str">
        <f>IF(ISNUMBER(FIND(",", K495)), RIGHT(K495, 2), VLOOKUP(K495,lookup!$A$2:$B$7,2,FALSE))</f>
        <v>CA</v>
      </c>
      <c r="M495" t="s">
        <v>360</v>
      </c>
      <c r="N495" t="s">
        <v>283</v>
      </c>
      <c r="O495">
        <v>1969</v>
      </c>
      <c r="P495" t="s">
        <v>249</v>
      </c>
      <c r="Q495" t="s">
        <v>1585</v>
      </c>
      <c r="R495" t="s">
        <v>290</v>
      </c>
      <c r="S495" t="s">
        <v>285</v>
      </c>
      <c r="T495" t="s">
        <v>1586</v>
      </c>
    </row>
    <row r="496" spans="1:20" ht="17" customHeight="1" x14ac:dyDescent="0.2">
      <c r="A496">
        <v>494</v>
      </c>
      <c r="B496" t="s">
        <v>243</v>
      </c>
      <c r="C496" s="16" t="str">
        <v>Data Scientist</v>
      </c>
      <c r="D496" t="s">
        <v>1575</v>
      </c>
      <c r="E496" s="16" cm="1">
        <f t="array" ref="E496:F496">_xlfn.TEXTSPLIT(SUBSTITUTE(SUBSTITUTE(SUBSTITUTE(SUBSTITUTE(D496, "(Glassdoor est.)", ""), "(Employer est.)", ""), "$", ""), "K", "000"), "-") * 1</f>
        <v>95000</v>
      </c>
      <c r="F496" s="16">
        <v>119000</v>
      </c>
      <c r="G496" s="11" t="s">
        <v>1587</v>
      </c>
      <c r="H496">
        <v>4.7</v>
      </c>
      <c r="I496" s="11" t="s">
        <v>1588</v>
      </c>
      <c r="J496" s="17" t="str">
        <f t="shared" si="7"/>
        <v>Tygart Technology, Inc</v>
      </c>
      <c r="K496" t="s">
        <v>328</v>
      </c>
      <c r="L496" s="16" t="str">
        <f>IF(ISNUMBER(FIND(",", K496)), RIGHT(K496, 2), VLOOKUP(K496,lookup!$A$2:$B$7,2,FALSE))</f>
        <v>DC</v>
      </c>
      <c r="M496" t="s">
        <v>1589</v>
      </c>
      <c r="N496" t="s">
        <v>334</v>
      </c>
      <c r="O496">
        <v>-1</v>
      </c>
      <c r="P496" t="s">
        <v>270</v>
      </c>
      <c r="Q496">
        <v>-1</v>
      </c>
      <c r="R496">
        <v>-1</v>
      </c>
      <c r="S496" t="s">
        <v>429</v>
      </c>
      <c r="T496">
        <v>-1</v>
      </c>
    </row>
    <row r="497" spans="1:20" ht="17" customHeight="1" x14ac:dyDescent="0.2">
      <c r="A497">
        <v>495</v>
      </c>
      <c r="B497" t="s">
        <v>243</v>
      </c>
      <c r="C497" s="16" t="str">
        <v>Data Scientist</v>
      </c>
      <c r="D497" t="s">
        <v>1575</v>
      </c>
      <c r="E497" s="16" cm="1">
        <f t="array" ref="E497:F497">_xlfn.TEXTSPLIT(SUBSTITUTE(SUBSTITUTE(SUBSTITUTE(SUBSTITUTE(D497, "(Glassdoor est.)", ""), "(Employer est.)", ""), "$", ""), "K", "000"), "-") * 1</f>
        <v>95000</v>
      </c>
      <c r="F497" s="16">
        <v>119000</v>
      </c>
      <c r="G497" s="11" t="s">
        <v>1325</v>
      </c>
      <c r="H497">
        <v>-1</v>
      </c>
      <c r="I497" t="s">
        <v>1326</v>
      </c>
      <c r="J497" s="17" t="str">
        <f t="shared" si="7"/>
        <v>Hatch Data</v>
      </c>
      <c r="K497" t="s">
        <v>360</v>
      </c>
      <c r="L497" s="16" t="str">
        <f>IF(ISNUMBER(FIND(",", K497)), RIGHT(K497, 2), VLOOKUP(K497,lookup!$A$2:$B$7,2,FALSE))</f>
        <v>CA</v>
      </c>
      <c r="M497">
        <v>-1</v>
      </c>
      <c r="N497">
        <v>-1</v>
      </c>
      <c r="O497">
        <v>-1</v>
      </c>
      <c r="P497">
        <v>-1</v>
      </c>
      <c r="Q497">
        <v>-1</v>
      </c>
      <c r="R497">
        <v>-1</v>
      </c>
      <c r="S497">
        <v>-1</v>
      </c>
      <c r="T497">
        <v>-1</v>
      </c>
    </row>
    <row r="498" spans="1:20" ht="17" customHeight="1" x14ac:dyDescent="0.2">
      <c r="A498">
        <v>496</v>
      </c>
      <c r="B498" t="s">
        <v>243</v>
      </c>
      <c r="C498" s="16" t="str">
        <v>Data Scientist</v>
      </c>
      <c r="D498" t="s">
        <v>1575</v>
      </c>
      <c r="E498" s="16" cm="1">
        <f t="array" ref="E498:F498">_xlfn.TEXTSPLIT(SUBSTITUTE(SUBSTITUTE(SUBSTITUTE(SUBSTITUTE(D498, "(Glassdoor est.)", ""), "(Employer est.)", ""), "$", ""), "K", "000"), "-") * 1</f>
        <v>95000</v>
      </c>
      <c r="F498" s="16">
        <v>119000</v>
      </c>
      <c r="G498" s="11" t="s">
        <v>1325</v>
      </c>
      <c r="H498">
        <v>-1</v>
      </c>
      <c r="I498" t="s">
        <v>1326</v>
      </c>
      <c r="J498" s="17" t="str">
        <f t="shared" si="7"/>
        <v>Hatch Data</v>
      </c>
      <c r="K498" t="s">
        <v>360</v>
      </c>
      <c r="L498" s="16" t="str">
        <f>IF(ISNUMBER(FIND(",", K498)), RIGHT(K498, 2), VLOOKUP(K498,lookup!$A$2:$B$7,2,FALSE))</f>
        <v>CA</v>
      </c>
      <c r="M498">
        <v>-1</v>
      </c>
      <c r="N498">
        <v>-1</v>
      </c>
      <c r="O498">
        <v>-1</v>
      </c>
      <c r="P498">
        <v>-1</v>
      </c>
      <c r="Q498">
        <v>-1</v>
      </c>
      <c r="R498">
        <v>-1</v>
      </c>
      <c r="S498">
        <v>-1</v>
      </c>
      <c r="T498">
        <v>-1</v>
      </c>
    </row>
    <row r="499" spans="1:20" ht="17" customHeight="1" x14ac:dyDescent="0.2">
      <c r="A499">
        <v>497</v>
      </c>
      <c r="B499" t="s">
        <v>243</v>
      </c>
      <c r="C499" s="16" t="str">
        <v>Data Scientist</v>
      </c>
      <c r="D499" t="s">
        <v>1575</v>
      </c>
      <c r="E499" s="16" cm="1">
        <f t="array" ref="E499:F499">_xlfn.TEXTSPLIT(SUBSTITUTE(SUBSTITUTE(SUBSTITUTE(SUBSTITUTE(D499, "(Glassdoor est.)", ""), "(Employer est.)", ""), "$", ""), "K", "000"), "-") * 1</f>
        <v>95000</v>
      </c>
      <c r="F499" s="16">
        <v>119000</v>
      </c>
      <c r="G499" s="11" t="s">
        <v>1325</v>
      </c>
      <c r="H499">
        <v>-1</v>
      </c>
      <c r="I499" t="s">
        <v>1326</v>
      </c>
      <c r="J499" s="17" t="str">
        <f t="shared" si="7"/>
        <v>Hatch Data</v>
      </c>
      <c r="K499" t="s">
        <v>360</v>
      </c>
      <c r="L499" s="16" t="str">
        <f>IF(ISNUMBER(FIND(",", K499)), RIGHT(K499, 2), VLOOKUP(K499,lookup!$A$2:$B$7,2,FALSE))</f>
        <v>CA</v>
      </c>
      <c r="M499">
        <v>-1</v>
      </c>
      <c r="N499">
        <v>-1</v>
      </c>
      <c r="O499">
        <v>-1</v>
      </c>
      <c r="P499">
        <v>-1</v>
      </c>
      <c r="Q499">
        <v>-1</v>
      </c>
      <c r="R499">
        <v>-1</v>
      </c>
      <c r="S499">
        <v>-1</v>
      </c>
      <c r="T499">
        <v>-1</v>
      </c>
    </row>
    <row r="500" spans="1:20" ht="17" customHeight="1" x14ac:dyDescent="0.2">
      <c r="A500">
        <v>498</v>
      </c>
      <c r="B500" t="s">
        <v>243</v>
      </c>
      <c r="C500" s="16" t="str">
        <v>Data Scientist</v>
      </c>
      <c r="D500" t="s">
        <v>1575</v>
      </c>
      <c r="E500" s="16" cm="1">
        <f t="array" ref="E500:F500">_xlfn.TEXTSPLIT(SUBSTITUTE(SUBSTITUTE(SUBSTITUTE(SUBSTITUTE(D500, "(Glassdoor est.)", ""), "(Employer est.)", ""), "$", ""), "K", "000"), "-") * 1</f>
        <v>95000</v>
      </c>
      <c r="F500" s="16">
        <v>119000</v>
      </c>
      <c r="G500" s="11" t="s">
        <v>1325</v>
      </c>
      <c r="H500">
        <v>-1</v>
      </c>
      <c r="I500" t="s">
        <v>1326</v>
      </c>
      <c r="J500" s="17" t="str">
        <f t="shared" si="7"/>
        <v>Hatch Data</v>
      </c>
      <c r="K500" t="s">
        <v>360</v>
      </c>
      <c r="L500" s="16" t="str">
        <f>IF(ISNUMBER(FIND(",", K500)), RIGHT(K500, 2), VLOOKUP(K500,lookup!$A$2:$B$7,2,FALSE))</f>
        <v>CA</v>
      </c>
      <c r="M500">
        <v>-1</v>
      </c>
      <c r="N500">
        <v>-1</v>
      </c>
      <c r="O500">
        <v>-1</v>
      </c>
      <c r="P500">
        <v>-1</v>
      </c>
      <c r="Q500">
        <v>-1</v>
      </c>
      <c r="R500">
        <v>-1</v>
      </c>
      <c r="S500">
        <v>-1</v>
      </c>
      <c r="T500">
        <v>-1</v>
      </c>
    </row>
    <row r="501" spans="1:20" ht="17" customHeight="1" x14ac:dyDescent="0.2">
      <c r="A501">
        <v>499</v>
      </c>
      <c r="B501" t="s">
        <v>243</v>
      </c>
      <c r="C501" s="16" t="str">
        <v>Data Scientist</v>
      </c>
      <c r="D501" t="s">
        <v>1575</v>
      </c>
      <c r="E501" s="16" cm="1">
        <f t="array" ref="E501:F501">_xlfn.TEXTSPLIT(SUBSTITUTE(SUBSTITUTE(SUBSTITUTE(SUBSTITUTE(D501, "(Glassdoor est.)", ""), "(Employer est.)", ""), "$", ""), "K", "000"), "-") * 1</f>
        <v>95000</v>
      </c>
      <c r="F501" s="16">
        <v>119000</v>
      </c>
      <c r="G501" s="11" t="s">
        <v>1325</v>
      </c>
      <c r="H501">
        <v>-1</v>
      </c>
      <c r="I501" t="s">
        <v>1326</v>
      </c>
      <c r="J501" s="17" t="str">
        <f t="shared" si="7"/>
        <v>Hatch Data</v>
      </c>
      <c r="K501" t="s">
        <v>360</v>
      </c>
      <c r="L501" s="16" t="str">
        <f>IF(ISNUMBER(FIND(",", K501)), RIGHT(K501, 2), VLOOKUP(K501,lookup!$A$2:$B$7,2,FALSE))</f>
        <v>CA</v>
      </c>
      <c r="M501">
        <v>-1</v>
      </c>
      <c r="N501">
        <v>-1</v>
      </c>
      <c r="O501">
        <v>-1</v>
      </c>
      <c r="P501">
        <v>-1</v>
      </c>
      <c r="Q501">
        <v>-1</v>
      </c>
      <c r="R501">
        <v>-1</v>
      </c>
      <c r="S501">
        <v>-1</v>
      </c>
      <c r="T501">
        <v>-1</v>
      </c>
    </row>
    <row r="502" spans="1:20" ht="17" customHeight="1" x14ac:dyDescent="0.2">
      <c r="A502">
        <v>500</v>
      </c>
      <c r="B502" t="s">
        <v>243</v>
      </c>
      <c r="C502" s="16" t="str">
        <v>Data Scientist</v>
      </c>
      <c r="D502" t="s">
        <v>1575</v>
      </c>
      <c r="E502" s="16" cm="1">
        <f t="array" ref="E502:F502">_xlfn.TEXTSPLIT(SUBSTITUTE(SUBSTITUTE(SUBSTITUTE(SUBSTITUTE(D502, "(Glassdoor est.)", ""), "(Employer est.)", ""), "$", ""), "K", "000"), "-") * 1</f>
        <v>95000</v>
      </c>
      <c r="F502" s="16">
        <v>119000</v>
      </c>
      <c r="G502" s="11" t="s">
        <v>1325</v>
      </c>
      <c r="H502">
        <v>-1</v>
      </c>
      <c r="I502" t="s">
        <v>1326</v>
      </c>
      <c r="J502" s="17" t="str">
        <f t="shared" si="7"/>
        <v>Hatch Data</v>
      </c>
      <c r="K502" t="s">
        <v>360</v>
      </c>
      <c r="L502" s="16" t="str">
        <f>IF(ISNUMBER(FIND(",", K502)), RIGHT(K502, 2), VLOOKUP(K502,lookup!$A$2:$B$7,2,FALSE))</f>
        <v>CA</v>
      </c>
      <c r="M502">
        <v>-1</v>
      </c>
      <c r="N502">
        <v>-1</v>
      </c>
      <c r="O502">
        <v>-1</v>
      </c>
      <c r="P502">
        <v>-1</v>
      </c>
      <c r="Q502">
        <v>-1</v>
      </c>
      <c r="R502">
        <v>-1</v>
      </c>
      <c r="S502">
        <v>-1</v>
      </c>
      <c r="T502">
        <v>-1</v>
      </c>
    </row>
    <row r="503" spans="1:20" ht="17" customHeight="1" x14ac:dyDescent="0.2">
      <c r="A503">
        <v>501</v>
      </c>
      <c r="B503" t="s">
        <v>243</v>
      </c>
      <c r="C503" s="16" t="str">
        <v>Data Scientist</v>
      </c>
      <c r="D503" t="s">
        <v>1575</v>
      </c>
      <c r="E503" s="16" cm="1">
        <f t="array" ref="E503:F503">_xlfn.TEXTSPLIT(SUBSTITUTE(SUBSTITUTE(SUBSTITUTE(SUBSTITUTE(D503, "(Glassdoor est.)", ""), "(Employer est.)", ""), "$", ""), "K", "000"), "-") * 1</f>
        <v>95000</v>
      </c>
      <c r="F503" s="16">
        <v>119000</v>
      </c>
      <c r="G503" s="11" t="s">
        <v>1590</v>
      </c>
      <c r="H503">
        <v>4.5999999999999996</v>
      </c>
      <c r="I503" s="11" t="s">
        <v>1591</v>
      </c>
      <c r="J503" s="17" t="str">
        <f t="shared" si="7"/>
        <v>Murray Resources</v>
      </c>
      <c r="K503" t="s">
        <v>1592</v>
      </c>
      <c r="L503" s="16" t="str">
        <f>IF(ISNUMBER(FIND(",", K503)), RIGHT(K503, 2), VLOOKUP(K503,lookup!$A$2:$B$7,2,FALSE))</f>
        <v>TX</v>
      </c>
      <c r="M503" t="s">
        <v>1065</v>
      </c>
      <c r="N503" t="s">
        <v>334</v>
      </c>
      <c r="O503">
        <v>1988</v>
      </c>
      <c r="P503" t="s">
        <v>270</v>
      </c>
      <c r="Q503" t="s">
        <v>503</v>
      </c>
      <c r="R503" t="s">
        <v>251</v>
      </c>
      <c r="S503" t="s">
        <v>377</v>
      </c>
      <c r="T503">
        <v>-1</v>
      </c>
    </row>
    <row r="504" spans="1:20" ht="17" customHeight="1" x14ac:dyDescent="0.2">
      <c r="A504">
        <v>502</v>
      </c>
      <c r="B504" t="s">
        <v>243</v>
      </c>
      <c r="C504" s="16" t="str">
        <v>Data Scientist</v>
      </c>
      <c r="D504" t="s">
        <v>1575</v>
      </c>
      <c r="E504" s="16" cm="1">
        <f t="array" ref="E504:F504">_xlfn.TEXTSPLIT(SUBSTITUTE(SUBSTITUTE(SUBSTITUTE(SUBSTITUTE(D504, "(Glassdoor est.)", ""), "(Employer est.)", ""), "$", ""), "K", "000"), "-") * 1</f>
        <v>95000</v>
      </c>
      <c r="F504" s="16">
        <v>119000</v>
      </c>
      <c r="G504" s="11" t="s">
        <v>1593</v>
      </c>
      <c r="H504">
        <v>4</v>
      </c>
      <c r="I504" s="11" t="s">
        <v>1594</v>
      </c>
      <c r="J504" s="17" t="str">
        <f t="shared" si="7"/>
        <v>New York Technology Partners</v>
      </c>
      <c r="K504" t="s">
        <v>410</v>
      </c>
      <c r="L504" s="16" t="str">
        <f>IF(ISNUMBER(FIND(",", K504)), RIGHT(K504, 2), VLOOKUP(K504,lookup!$A$2:$B$7,2,FALSE))</f>
        <v>WA</v>
      </c>
      <c r="M504" t="s">
        <v>916</v>
      </c>
      <c r="N504" t="s">
        <v>269</v>
      </c>
      <c r="O504">
        <v>1999</v>
      </c>
      <c r="P504" t="s">
        <v>270</v>
      </c>
      <c r="Q504" t="s">
        <v>276</v>
      </c>
      <c r="R504" t="s">
        <v>277</v>
      </c>
      <c r="S504" t="s">
        <v>377</v>
      </c>
      <c r="T504">
        <v>-1</v>
      </c>
    </row>
    <row r="505" spans="1:20" ht="17" customHeight="1" x14ac:dyDescent="0.2">
      <c r="A505">
        <v>503</v>
      </c>
      <c r="B505" t="s">
        <v>243</v>
      </c>
      <c r="C505" s="16" t="str">
        <v>Data Scientist</v>
      </c>
      <c r="D505" t="s">
        <v>1575</v>
      </c>
      <c r="E505" s="16" cm="1">
        <f t="array" ref="E505:F505">_xlfn.TEXTSPLIT(SUBSTITUTE(SUBSTITUTE(SUBSTITUTE(SUBSTITUTE(D505, "(Glassdoor est.)", ""), "(Employer est.)", ""), "$", ""), "K", "000"), "-") * 1</f>
        <v>95000</v>
      </c>
      <c r="F505" s="16">
        <v>119000</v>
      </c>
      <c r="G505" s="11" t="s">
        <v>1595</v>
      </c>
      <c r="H505">
        <v>4</v>
      </c>
      <c r="I505" s="11" t="s">
        <v>1596</v>
      </c>
      <c r="J505" s="17" t="str">
        <f t="shared" si="7"/>
        <v>Two95 International Inc.</v>
      </c>
      <c r="K505" t="s">
        <v>300</v>
      </c>
      <c r="L505" s="16" t="str">
        <f>IF(ISNUMBER(FIND(",", K505)), RIGHT(K505, 2), VLOOKUP(K505,lookup!$A$2:$B$7,2,FALSE))</f>
        <v>IL</v>
      </c>
      <c r="M505" t="s">
        <v>1597</v>
      </c>
      <c r="N505" t="s">
        <v>334</v>
      </c>
      <c r="O505">
        <v>-1</v>
      </c>
      <c r="P505" t="s">
        <v>270</v>
      </c>
      <c r="Q505" t="s">
        <v>503</v>
      </c>
      <c r="R505" t="s">
        <v>251</v>
      </c>
      <c r="S505" t="s">
        <v>429</v>
      </c>
      <c r="T505">
        <v>-1</v>
      </c>
    </row>
    <row r="506" spans="1:20" ht="17" customHeight="1" x14ac:dyDescent="0.2">
      <c r="A506">
        <v>504</v>
      </c>
      <c r="B506" t="s">
        <v>243</v>
      </c>
      <c r="C506" s="16" t="str">
        <v>Data Scientist</v>
      </c>
      <c r="D506" t="s">
        <v>1575</v>
      </c>
      <c r="E506" s="16" cm="1">
        <f t="array" ref="E506:F506">_xlfn.TEXTSPLIT(SUBSTITUTE(SUBSTITUTE(SUBSTITUTE(SUBSTITUTE(D506, "(Glassdoor est.)", ""), "(Employer est.)", ""), "$", ""), "K", "000"), "-") * 1</f>
        <v>95000</v>
      </c>
      <c r="F506" s="16">
        <v>119000</v>
      </c>
      <c r="G506" s="11" t="s">
        <v>1598</v>
      </c>
      <c r="H506">
        <v>-1</v>
      </c>
      <c r="I506" t="s">
        <v>1599</v>
      </c>
      <c r="J506" s="17" t="str">
        <f t="shared" si="7"/>
        <v>Soph</v>
      </c>
      <c r="K506" t="s">
        <v>246</v>
      </c>
      <c r="L506" s="16" t="str">
        <f>IF(ISNUMBER(FIND(",", K506)), RIGHT(K506, 2), VLOOKUP(K506,lookup!$A$2:$B$7,2,FALSE))</f>
        <v>VA</v>
      </c>
      <c r="M506">
        <v>-1</v>
      </c>
      <c r="N506" t="s">
        <v>334</v>
      </c>
      <c r="O506">
        <v>-1</v>
      </c>
      <c r="P506" t="s">
        <v>905</v>
      </c>
      <c r="Q506">
        <v>-1</v>
      </c>
      <c r="R506">
        <v>-1</v>
      </c>
      <c r="S506" t="s">
        <v>241</v>
      </c>
      <c r="T506">
        <v>-1</v>
      </c>
    </row>
    <row r="507" spans="1:20" ht="17" customHeight="1" x14ac:dyDescent="0.2">
      <c r="A507">
        <v>505</v>
      </c>
      <c r="B507" t="s">
        <v>243</v>
      </c>
      <c r="C507" s="16" t="str">
        <v>Data Scientist</v>
      </c>
      <c r="D507" t="s">
        <v>1575</v>
      </c>
      <c r="E507" s="16" cm="1">
        <f t="array" ref="E507:F507">_xlfn.TEXTSPLIT(SUBSTITUTE(SUBSTITUTE(SUBSTITUTE(SUBSTITUTE(D507, "(Glassdoor est.)", ""), "(Employer est.)", ""), "$", ""), "K", "000"), "-") * 1</f>
        <v>95000</v>
      </c>
      <c r="F507" s="16">
        <v>119000</v>
      </c>
      <c r="G507" s="11" t="s">
        <v>1600</v>
      </c>
      <c r="H507">
        <v>4.7</v>
      </c>
      <c r="I507" s="11" t="s">
        <v>1601</v>
      </c>
      <c r="J507" s="17" t="str">
        <f t="shared" si="7"/>
        <v>CRS Group</v>
      </c>
      <c r="K507" t="s">
        <v>300</v>
      </c>
      <c r="L507" s="16" t="str">
        <f>IF(ISNUMBER(FIND(",", K507)), RIGHT(K507, 2), VLOOKUP(K507,lookup!$A$2:$B$7,2,FALSE))</f>
        <v>IL</v>
      </c>
      <c r="M507" t="s">
        <v>1602</v>
      </c>
      <c r="N507" t="s">
        <v>269</v>
      </c>
      <c r="O507">
        <v>1994</v>
      </c>
      <c r="P507" t="s">
        <v>270</v>
      </c>
      <c r="Q507" t="s">
        <v>503</v>
      </c>
      <c r="R507" t="s">
        <v>251</v>
      </c>
      <c r="S507" t="s">
        <v>377</v>
      </c>
      <c r="T507">
        <v>-1</v>
      </c>
    </row>
    <row r="508" spans="1:20" ht="17" customHeight="1" x14ac:dyDescent="0.2">
      <c r="A508">
        <v>506</v>
      </c>
      <c r="B508" t="s">
        <v>243</v>
      </c>
      <c r="C508" s="16" t="str">
        <v>Data Scientist</v>
      </c>
      <c r="D508" t="s">
        <v>1575</v>
      </c>
      <c r="E508" s="16" cm="1">
        <f t="array" ref="E508:F508">_xlfn.TEXTSPLIT(SUBSTITUTE(SUBSTITUTE(SUBSTITUTE(SUBSTITUTE(D508, "(Glassdoor est.)", ""), "(Employer est.)", ""), "$", ""), "K", "000"), "-") * 1</f>
        <v>95000</v>
      </c>
      <c r="F508" s="16">
        <v>119000</v>
      </c>
      <c r="G508" s="11" t="s">
        <v>1603</v>
      </c>
      <c r="H508">
        <v>3.5</v>
      </c>
      <c r="I508" s="11" t="s">
        <v>1604</v>
      </c>
      <c r="J508" s="17" t="str">
        <f t="shared" si="7"/>
        <v>Blackstone Talent Group</v>
      </c>
      <c r="K508" t="s">
        <v>360</v>
      </c>
      <c r="L508" s="16" t="str">
        <f>IF(ISNUMBER(FIND(",", K508)), RIGHT(K508, 2), VLOOKUP(K508,lookup!$A$2:$B$7,2,FALSE))</f>
        <v>CA</v>
      </c>
      <c r="M508" t="s">
        <v>360</v>
      </c>
      <c r="N508" t="s">
        <v>269</v>
      </c>
      <c r="O508">
        <v>1998</v>
      </c>
      <c r="P508" t="s">
        <v>270</v>
      </c>
      <c r="Q508" t="s">
        <v>257</v>
      </c>
      <c r="R508" t="s">
        <v>251</v>
      </c>
      <c r="S508" t="s">
        <v>381</v>
      </c>
      <c r="T508">
        <v>-1</v>
      </c>
    </row>
    <row r="509" spans="1:20" ht="17" customHeight="1" x14ac:dyDescent="0.2">
      <c r="A509">
        <v>507</v>
      </c>
      <c r="B509" t="s">
        <v>970</v>
      </c>
      <c r="C509" s="16" t="str">
        <v>Data Scientist</v>
      </c>
      <c r="D509" t="s">
        <v>1575</v>
      </c>
      <c r="E509" s="16" cm="1">
        <f t="array" ref="E509:F509">_xlfn.TEXTSPLIT(SUBSTITUTE(SUBSTITUTE(SUBSTITUTE(SUBSTITUTE(D509, "(Glassdoor est.)", ""), "(Employer est.)", ""), "$", ""), "K", "000"), "-") * 1</f>
        <v>95000</v>
      </c>
      <c r="F509" s="16">
        <v>119000</v>
      </c>
      <c r="G509" s="11" t="s">
        <v>971</v>
      </c>
      <c r="H509">
        <v>5</v>
      </c>
      <c r="I509" s="11" t="s">
        <v>964</v>
      </c>
      <c r="J509" s="17" t="str">
        <f t="shared" si="7"/>
        <v>Phoenix Operations Group</v>
      </c>
      <c r="K509" t="s">
        <v>972</v>
      </c>
      <c r="L509" s="16" t="str">
        <f>IF(ISNUMBER(FIND(",", K509)), RIGHT(K509, 2), VLOOKUP(K509,lookup!$A$2:$B$7,2,FALSE))</f>
        <v>MD</v>
      </c>
      <c r="M509" t="s">
        <v>965</v>
      </c>
      <c r="N509" t="s">
        <v>334</v>
      </c>
      <c r="O509">
        <v>2011</v>
      </c>
      <c r="P509" t="s">
        <v>270</v>
      </c>
      <c r="Q509" t="s">
        <v>309</v>
      </c>
      <c r="R509" t="s">
        <v>277</v>
      </c>
      <c r="S509" t="s">
        <v>429</v>
      </c>
      <c r="T509">
        <v>-1</v>
      </c>
    </row>
    <row r="510" spans="1:20" ht="17" customHeight="1" x14ac:dyDescent="0.2">
      <c r="A510">
        <v>508</v>
      </c>
      <c r="B510" t="s">
        <v>1605</v>
      </c>
      <c r="C510" s="16" t="str">
        <v>Data Scientist</v>
      </c>
      <c r="D510" t="s">
        <v>1606</v>
      </c>
      <c r="E510" s="16" cm="1">
        <f t="array" ref="E510:F510">_xlfn.TEXTSPLIT(SUBSTITUTE(SUBSTITUTE(SUBSTITUTE(SUBSTITUTE(D510, "(Glassdoor est.)", ""), "(Employer est.)", ""), "$", ""), "K", "000"), "-") * 1</f>
        <v>212000</v>
      </c>
      <c r="F510" s="16">
        <v>331000</v>
      </c>
      <c r="G510" s="11" t="s">
        <v>1607</v>
      </c>
      <c r="H510">
        <v>4.0999999999999996</v>
      </c>
      <c r="I510" s="11" t="s">
        <v>1608</v>
      </c>
      <c r="J510" s="17" t="str">
        <f t="shared" si="7"/>
        <v>Roche</v>
      </c>
      <c r="K510" t="s">
        <v>1086</v>
      </c>
      <c r="L510" s="16" t="str">
        <f>IF(ISNUMBER(FIND(",", K510)), RIGHT(K510, 2), VLOOKUP(K510,lookup!$A$2:$B$7,2,FALSE))</f>
        <v>CA</v>
      </c>
      <c r="M510" t="s">
        <v>282</v>
      </c>
      <c r="N510" t="s">
        <v>283</v>
      </c>
      <c r="O510">
        <v>1896</v>
      </c>
      <c r="P510" t="s">
        <v>249</v>
      </c>
      <c r="Q510" t="s">
        <v>284</v>
      </c>
      <c r="R510" t="s">
        <v>284</v>
      </c>
      <c r="S510" t="s">
        <v>285</v>
      </c>
      <c r="T510" t="s">
        <v>1609</v>
      </c>
    </row>
    <row r="511" spans="1:20" ht="17" customHeight="1" x14ac:dyDescent="0.2">
      <c r="A511">
        <v>509</v>
      </c>
      <c r="B511" t="s">
        <v>580</v>
      </c>
      <c r="C511" s="16" t="str">
        <v>Data Scientist</v>
      </c>
      <c r="D511" t="s">
        <v>1606</v>
      </c>
      <c r="E511" s="16" cm="1">
        <f t="array" ref="E511:F511">_xlfn.TEXTSPLIT(SUBSTITUTE(SUBSTITUTE(SUBSTITUTE(SUBSTITUTE(D511, "(Glassdoor est.)", ""), "(Employer est.)", ""), "$", ""), "K", "000"), "-") * 1</f>
        <v>212000</v>
      </c>
      <c r="F511" s="16">
        <v>331000</v>
      </c>
      <c r="G511" s="11" t="s">
        <v>1610</v>
      </c>
      <c r="H511">
        <v>4</v>
      </c>
      <c r="I511" s="11" t="s">
        <v>582</v>
      </c>
      <c r="J511" s="17" t="str">
        <f t="shared" si="7"/>
        <v>AstraZeneca</v>
      </c>
      <c r="K511" t="s">
        <v>1611</v>
      </c>
      <c r="L511" s="16" t="str">
        <f>IF(ISNUMBER(FIND(",", K511)), RIGHT(K511, 2), VLOOKUP(K511,lookup!$A$2:$B$7,2,FALSE))</f>
        <v>DE</v>
      </c>
      <c r="M511" t="s">
        <v>584</v>
      </c>
      <c r="N511" t="s">
        <v>283</v>
      </c>
      <c r="O511">
        <v>1913</v>
      </c>
      <c r="P511" t="s">
        <v>249</v>
      </c>
      <c r="Q511" t="s">
        <v>284</v>
      </c>
      <c r="R511" t="s">
        <v>284</v>
      </c>
      <c r="S511" t="s">
        <v>285</v>
      </c>
      <c r="T511" t="s">
        <v>585</v>
      </c>
    </row>
    <row r="512" spans="1:20" ht="17" customHeight="1" x14ac:dyDescent="0.2">
      <c r="A512">
        <v>510</v>
      </c>
      <c r="B512" t="s">
        <v>243</v>
      </c>
      <c r="C512" s="16" t="str">
        <v>Data Scientist</v>
      </c>
      <c r="D512" t="s">
        <v>1606</v>
      </c>
      <c r="E512" s="16" cm="1">
        <f t="array" ref="E512:F512">_xlfn.TEXTSPLIT(SUBSTITUTE(SUBSTITUTE(SUBSTITUTE(SUBSTITUTE(D512, "(Glassdoor est.)", ""), "(Employer est.)", ""), "$", ""), "K", "000"), "-") * 1</f>
        <v>212000</v>
      </c>
      <c r="F512" s="16">
        <v>331000</v>
      </c>
      <c r="G512" s="11" t="s">
        <v>1612</v>
      </c>
      <c r="H512">
        <v>3.6</v>
      </c>
      <c r="I512" s="11" t="s">
        <v>1613</v>
      </c>
      <c r="J512" s="17" t="str">
        <f t="shared" si="7"/>
        <v>Creative Circle</v>
      </c>
      <c r="K512" t="s">
        <v>409</v>
      </c>
      <c r="L512" s="16" t="str">
        <f>IF(ISNUMBER(FIND(",", K512)), RIGHT(K512, 2), VLOOKUP(K512,lookup!$A$2:$B$7,2,FALSE))</f>
        <v>Other</v>
      </c>
      <c r="M512" t="s">
        <v>1437</v>
      </c>
      <c r="N512" t="s">
        <v>324</v>
      </c>
      <c r="O512">
        <v>2002</v>
      </c>
      <c r="P512" t="s">
        <v>249</v>
      </c>
      <c r="Q512" t="s">
        <v>503</v>
      </c>
      <c r="R512" t="s">
        <v>251</v>
      </c>
      <c r="S512" t="s">
        <v>241</v>
      </c>
      <c r="T512" t="s">
        <v>1614</v>
      </c>
    </row>
    <row r="513" spans="1:20" ht="17" customHeight="1" x14ac:dyDescent="0.2">
      <c r="A513">
        <v>511</v>
      </c>
      <c r="B513" t="s">
        <v>1615</v>
      </c>
      <c r="C513" s="16" t="str">
        <v>Data Scientist</v>
      </c>
      <c r="D513" t="s">
        <v>1606</v>
      </c>
      <c r="E513" s="16" cm="1">
        <f t="array" ref="E513:F513">_xlfn.TEXTSPLIT(SUBSTITUTE(SUBSTITUTE(SUBSTITUTE(SUBSTITUTE(D513, "(Glassdoor est.)", ""), "(Employer est.)", ""), "$", ""), "K", "000"), "-") * 1</f>
        <v>212000</v>
      </c>
      <c r="F513" s="16">
        <v>331000</v>
      </c>
      <c r="G513" s="11" t="s">
        <v>1616</v>
      </c>
      <c r="H513">
        <v>5</v>
      </c>
      <c r="I513" s="11" t="s">
        <v>1617</v>
      </c>
      <c r="J513" s="17" t="str">
        <f t="shared" si="7"/>
        <v>Blue Horizon Tek Solutions</v>
      </c>
      <c r="K513" t="s">
        <v>236</v>
      </c>
      <c r="L513" s="16" t="str">
        <f>IF(ISNUMBER(FIND(",", K513)), RIGHT(K513, 2), VLOOKUP(K513,lookup!$A$2:$B$7,2,FALSE))</f>
        <v>NY</v>
      </c>
      <c r="M513" t="s">
        <v>1618</v>
      </c>
      <c r="N513" t="s">
        <v>334</v>
      </c>
      <c r="O513">
        <v>1987</v>
      </c>
      <c r="P513" t="s">
        <v>270</v>
      </c>
      <c r="Q513" t="s">
        <v>503</v>
      </c>
      <c r="R513" t="s">
        <v>251</v>
      </c>
      <c r="S513" t="s">
        <v>241</v>
      </c>
      <c r="T513">
        <v>-1</v>
      </c>
    </row>
    <row r="514" spans="1:20" ht="17" customHeight="1" x14ac:dyDescent="0.2">
      <c r="A514">
        <v>512</v>
      </c>
      <c r="B514" t="s">
        <v>457</v>
      </c>
      <c r="C514" s="16" t="str">
        <v>Data Scientist</v>
      </c>
      <c r="D514" t="s">
        <v>1606</v>
      </c>
      <c r="E514" s="16" cm="1">
        <f t="array" ref="E514:F514">_xlfn.TEXTSPLIT(SUBSTITUTE(SUBSTITUTE(SUBSTITUTE(SUBSTITUTE(D514, "(Glassdoor est.)", ""), "(Employer est.)", ""), "$", ""), "K", "000"), "-") * 1</f>
        <v>212000</v>
      </c>
      <c r="F514" s="16">
        <v>331000</v>
      </c>
      <c r="G514" s="11" t="s">
        <v>969</v>
      </c>
      <c r="H514">
        <v>3.5</v>
      </c>
      <c r="I514" s="11" t="s">
        <v>689</v>
      </c>
      <c r="J514" s="17" t="str">
        <f t="shared" si="7"/>
        <v>Maxar Technologies</v>
      </c>
      <c r="K514" t="s">
        <v>247</v>
      </c>
      <c r="L514" s="16" t="str">
        <f>IF(ISNUMBER(FIND(",", K514)), RIGHT(K514, 2), VLOOKUP(K514,lookup!$A$2:$B$7,2,FALSE))</f>
        <v>VA</v>
      </c>
      <c r="M514" t="s">
        <v>690</v>
      </c>
      <c r="N514" t="s">
        <v>248</v>
      </c>
      <c r="O514">
        <v>-1</v>
      </c>
      <c r="P514" t="s">
        <v>249</v>
      </c>
      <c r="Q514" t="s">
        <v>392</v>
      </c>
      <c r="R514" t="s">
        <v>392</v>
      </c>
      <c r="S514" t="s">
        <v>296</v>
      </c>
      <c r="T514">
        <v>-1</v>
      </c>
    </row>
    <row r="515" spans="1:20" ht="17" customHeight="1" x14ac:dyDescent="0.2">
      <c r="A515">
        <v>513</v>
      </c>
      <c r="B515" t="s">
        <v>243</v>
      </c>
      <c r="C515" s="16" t="str">
        <v>Data Scientist</v>
      </c>
      <c r="D515" t="s">
        <v>1606</v>
      </c>
      <c r="E515" s="16" cm="1">
        <f t="array" ref="E515:F515">_xlfn.TEXTSPLIT(SUBSTITUTE(SUBSTITUTE(SUBSTITUTE(SUBSTITUTE(D515, "(Glassdoor est.)", ""), "(Employer est.)", ""), "$", ""), "K", "000"), "-") * 1</f>
        <v>212000</v>
      </c>
      <c r="F515" s="16">
        <v>331000</v>
      </c>
      <c r="G515" s="11" t="s">
        <v>1619</v>
      </c>
      <c r="H515">
        <v>4.7</v>
      </c>
      <c r="I515" s="11" t="s">
        <v>1620</v>
      </c>
      <c r="J515" s="17" t="str">
        <f t="shared" ref="J515:J578" si="8">LEFT(I515,LEN(I515)-4)</f>
        <v>Sharpedge Solutions Inc</v>
      </c>
      <c r="K515" t="s">
        <v>410</v>
      </c>
      <c r="L515" s="16" t="str">
        <f>IF(ISNUMBER(FIND(",", K515)), RIGHT(K515, 2), VLOOKUP(K515,lookup!$A$2:$B$7,2,FALSE))</f>
        <v>WA</v>
      </c>
      <c r="M515" t="s">
        <v>1504</v>
      </c>
      <c r="N515" t="s">
        <v>905</v>
      </c>
      <c r="O515">
        <v>-1</v>
      </c>
      <c r="P515" t="s">
        <v>270</v>
      </c>
      <c r="Q515" t="s">
        <v>1621</v>
      </c>
      <c r="R515" t="s">
        <v>686</v>
      </c>
      <c r="S515" t="s">
        <v>648</v>
      </c>
      <c r="T515">
        <v>-1</v>
      </c>
    </row>
    <row r="516" spans="1:20" ht="17" customHeight="1" x14ac:dyDescent="0.2">
      <c r="A516">
        <v>514</v>
      </c>
      <c r="B516" t="s">
        <v>243</v>
      </c>
      <c r="C516" s="16" t="str">
        <v>Data Scientist</v>
      </c>
      <c r="D516" t="s">
        <v>1606</v>
      </c>
      <c r="E516" s="16" cm="1">
        <f t="array" ref="E516:F516">_xlfn.TEXTSPLIT(SUBSTITUTE(SUBSTITUTE(SUBSTITUTE(SUBSTITUTE(D516, "(Glassdoor est.)", ""), "(Employer est.)", ""), "$", ""), "K", "000"), "-") * 1</f>
        <v>212000</v>
      </c>
      <c r="F516" s="16">
        <v>331000</v>
      </c>
      <c r="G516" s="11" t="s">
        <v>1328</v>
      </c>
      <c r="H516">
        <v>3.5</v>
      </c>
      <c r="I516" s="11" t="s">
        <v>689</v>
      </c>
      <c r="J516" s="17" t="str">
        <f t="shared" si="8"/>
        <v>Maxar Technologies</v>
      </c>
      <c r="K516" t="s">
        <v>247</v>
      </c>
      <c r="L516" s="16" t="str">
        <f>IF(ISNUMBER(FIND(",", K516)), RIGHT(K516, 2), VLOOKUP(K516,lookup!$A$2:$B$7,2,FALSE))</f>
        <v>VA</v>
      </c>
      <c r="M516" t="s">
        <v>690</v>
      </c>
      <c r="N516" t="s">
        <v>248</v>
      </c>
      <c r="O516">
        <v>-1</v>
      </c>
      <c r="P516" t="s">
        <v>249</v>
      </c>
      <c r="Q516" t="s">
        <v>392</v>
      </c>
      <c r="R516" t="s">
        <v>392</v>
      </c>
      <c r="S516" t="s">
        <v>296</v>
      </c>
      <c r="T516">
        <v>-1</v>
      </c>
    </row>
    <row r="517" spans="1:20" ht="17" customHeight="1" x14ac:dyDescent="0.2">
      <c r="A517">
        <v>515</v>
      </c>
      <c r="B517" t="s">
        <v>243</v>
      </c>
      <c r="C517" s="16" t="str">
        <v>Data Scientist</v>
      </c>
      <c r="D517" t="s">
        <v>1606</v>
      </c>
      <c r="E517" s="16" cm="1">
        <f t="array" ref="E517:F517">_xlfn.TEXTSPLIT(SUBSTITUTE(SUBSTITUTE(SUBSTITUTE(SUBSTITUTE(D517, "(Glassdoor est.)", ""), "(Employer est.)", ""), "$", ""), "K", "000"), "-") * 1</f>
        <v>212000</v>
      </c>
      <c r="F517" s="16">
        <v>331000</v>
      </c>
      <c r="G517" s="11" t="s">
        <v>1622</v>
      </c>
      <c r="H517">
        <v>3.6</v>
      </c>
      <c r="I517" s="11" t="s">
        <v>1623</v>
      </c>
      <c r="J517" s="17" t="str">
        <f t="shared" si="8"/>
        <v>Alaka`ina Foundation Family of Companies</v>
      </c>
      <c r="K517" t="s">
        <v>1624</v>
      </c>
      <c r="L517" s="16" t="str">
        <f>IF(ISNUMBER(FIND(",", K517)), RIGHT(K517, 2), VLOOKUP(K517,lookup!$A$2:$B$7,2,FALSE))</f>
        <v>TX</v>
      </c>
      <c r="M517" t="s">
        <v>1625</v>
      </c>
      <c r="N517" t="s">
        <v>263</v>
      </c>
      <c r="O517">
        <v>-1</v>
      </c>
      <c r="P517" t="s">
        <v>315</v>
      </c>
      <c r="Q517">
        <v>-1</v>
      </c>
      <c r="R517">
        <v>-1</v>
      </c>
      <c r="S517" t="s">
        <v>241</v>
      </c>
      <c r="T517">
        <v>-1</v>
      </c>
    </row>
    <row r="518" spans="1:20" ht="17" customHeight="1" x14ac:dyDescent="0.2">
      <c r="A518">
        <v>516</v>
      </c>
      <c r="B518" t="s">
        <v>974</v>
      </c>
      <c r="C518" s="16" t="str">
        <v>Other</v>
      </c>
      <c r="D518" t="s">
        <v>1606</v>
      </c>
      <c r="E518" s="16" cm="1">
        <f t="array" ref="E518:F518">_xlfn.TEXTSPLIT(SUBSTITUTE(SUBSTITUTE(SUBSTITUTE(SUBSTITUTE(D518, "(Glassdoor est.)", ""), "(Employer est.)", ""), "$", ""), "K", "000"), "-") * 1</f>
        <v>212000</v>
      </c>
      <c r="F518" s="16">
        <v>331000</v>
      </c>
      <c r="G518" s="11" t="s">
        <v>975</v>
      </c>
      <c r="H518">
        <v>3.9</v>
      </c>
      <c r="I518" s="11" t="s">
        <v>976</v>
      </c>
      <c r="J518" s="17" t="str">
        <f t="shared" si="8"/>
        <v>Southwest Research Institute</v>
      </c>
      <c r="K518" t="s">
        <v>977</v>
      </c>
      <c r="L518" s="16" t="str">
        <f>IF(ISNUMBER(FIND(",", K518)), RIGHT(K518, 2), VLOOKUP(K518,lookup!$A$2:$B$7,2,FALSE))</f>
        <v>OK</v>
      </c>
      <c r="M518" t="s">
        <v>978</v>
      </c>
      <c r="N518" t="s">
        <v>237</v>
      </c>
      <c r="O518">
        <v>1947</v>
      </c>
      <c r="P518" t="s">
        <v>238</v>
      </c>
      <c r="Q518" t="s">
        <v>250</v>
      </c>
      <c r="R518" t="s">
        <v>251</v>
      </c>
      <c r="S518" t="s">
        <v>318</v>
      </c>
      <c r="T518" t="s">
        <v>979</v>
      </c>
    </row>
    <row r="519" spans="1:20" ht="17" customHeight="1" x14ac:dyDescent="0.2">
      <c r="A519">
        <v>517</v>
      </c>
      <c r="B519" t="s">
        <v>243</v>
      </c>
      <c r="C519" s="16" t="str">
        <v>Data Scientist</v>
      </c>
      <c r="D519" t="s">
        <v>1606</v>
      </c>
      <c r="E519" s="16" cm="1">
        <f t="array" ref="E519:F519">_xlfn.TEXTSPLIT(SUBSTITUTE(SUBSTITUTE(SUBSTITUTE(SUBSTITUTE(D519, "(Glassdoor est.)", ""), "(Employer est.)", ""), "$", ""), "K", "000"), "-") * 1</f>
        <v>212000</v>
      </c>
      <c r="F519" s="16">
        <v>331000</v>
      </c>
      <c r="G519" s="11" t="s">
        <v>1626</v>
      </c>
      <c r="H519">
        <v>2.7</v>
      </c>
      <c r="I519" s="11" t="s">
        <v>1627</v>
      </c>
      <c r="J519" s="17" t="str">
        <f t="shared" si="8"/>
        <v>Hexagon US Federal</v>
      </c>
      <c r="K519" t="s">
        <v>1628</v>
      </c>
      <c r="L519" s="16" t="str">
        <f>IF(ISNUMBER(FIND(",", K519)), RIGHT(K519, 2), VLOOKUP(K519,lookup!$A$2:$B$7,2,FALSE))</f>
        <v>MD</v>
      </c>
      <c r="M519" t="s">
        <v>246</v>
      </c>
      <c r="N519" t="s">
        <v>269</v>
      </c>
      <c r="O519">
        <v>2010</v>
      </c>
      <c r="P519" t="s">
        <v>249</v>
      </c>
      <c r="Q519" t="s">
        <v>392</v>
      </c>
      <c r="R519" t="s">
        <v>392</v>
      </c>
      <c r="S519" t="s">
        <v>241</v>
      </c>
      <c r="T519">
        <v>-1</v>
      </c>
    </row>
    <row r="520" spans="1:20" ht="17" customHeight="1" x14ac:dyDescent="0.2">
      <c r="A520">
        <v>518</v>
      </c>
      <c r="B520" t="s">
        <v>973</v>
      </c>
      <c r="C520" s="16" t="str">
        <v>Other</v>
      </c>
      <c r="D520" t="s">
        <v>1606</v>
      </c>
      <c r="E520" s="16" cm="1">
        <f t="array" ref="E520:F520">_xlfn.TEXTSPLIT(SUBSTITUTE(SUBSTITUTE(SUBSTITUTE(SUBSTITUTE(D520, "(Glassdoor est.)", ""), "(Employer est.)", ""), "$", ""), "K", "000"), "-") * 1</f>
        <v>212000</v>
      </c>
      <c r="F520" s="16">
        <v>331000</v>
      </c>
      <c r="G520" s="11" t="s">
        <v>611</v>
      </c>
      <c r="H520">
        <v>4.8</v>
      </c>
      <c r="I520" s="11" t="s">
        <v>459</v>
      </c>
      <c r="J520" s="17" t="str">
        <f t="shared" si="8"/>
        <v>Klaviyo</v>
      </c>
      <c r="K520" t="s">
        <v>255</v>
      </c>
      <c r="L520" s="16" t="str">
        <f>IF(ISNUMBER(FIND(",", K520)), RIGHT(K520, 2), VLOOKUP(K520,lookup!$A$2:$B$7,2,FALSE))</f>
        <v>MA</v>
      </c>
      <c r="M520" t="s">
        <v>255</v>
      </c>
      <c r="N520" t="s">
        <v>324</v>
      </c>
      <c r="O520">
        <v>2012</v>
      </c>
      <c r="P520" t="s">
        <v>270</v>
      </c>
      <c r="Q520" t="s">
        <v>276</v>
      </c>
      <c r="R520" t="s">
        <v>277</v>
      </c>
      <c r="S520" t="s">
        <v>241</v>
      </c>
      <c r="T520">
        <v>-1</v>
      </c>
    </row>
    <row r="521" spans="1:20" ht="17" customHeight="1" x14ac:dyDescent="0.2">
      <c r="A521">
        <v>519</v>
      </c>
      <c r="B521" t="s">
        <v>1629</v>
      </c>
      <c r="C521" s="16" t="str">
        <v>Other</v>
      </c>
      <c r="D521" t="s">
        <v>1606</v>
      </c>
      <c r="E521" s="16" cm="1">
        <f t="array" ref="E521:F521">_xlfn.TEXTSPLIT(SUBSTITUTE(SUBSTITUTE(SUBSTITUTE(SUBSTITUTE(D521, "(Glassdoor est.)", ""), "(Employer est.)", ""), "$", ""), "K", "000"), "-") * 1</f>
        <v>212000</v>
      </c>
      <c r="F521" s="16">
        <v>331000</v>
      </c>
      <c r="G521" s="11" t="s">
        <v>1630</v>
      </c>
      <c r="H521">
        <v>-1</v>
      </c>
      <c r="I521" t="s">
        <v>1631</v>
      </c>
      <c r="J521" s="17" t="str">
        <f t="shared" si="8"/>
        <v>Monte Rosa Therapeu</v>
      </c>
      <c r="K521" t="s">
        <v>281</v>
      </c>
      <c r="L521" s="16" t="str">
        <f>IF(ISNUMBER(FIND(",", K521)), RIGHT(K521, 2), VLOOKUP(K521,lookup!$A$2:$B$7,2,FALSE))</f>
        <v>MA</v>
      </c>
      <c r="M521">
        <v>-1</v>
      </c>
      <c r="N521">
        <v>-1</v>
      </c>
      <c r="O521">
        <v>-1</v>
      </c>
      <c r="P521">
        <v>-1</v>
      </c>
      <c r="Q521">
        <v>-1</v>
      </c>
      <c r="R521">
        <v>-1</v>
      </c>
      <c r="S521">
        <v>-1</v>
      </c>
      <c r="T521">
        <v>-1</v>
      </c>
    </row>
    <row r="522" spans="1:20" ht="17" customHeight="1" x14ac:dyDescent="0.2">
      <c r="A522">
        <v>520</v>
      </c>
      <c r="B522" t="s">
        <v>243</v>
      </c>
      <c r="C522" s="16" t="str">
        <v>Data Scientist</v>
      </c>
      <c r="D522" t="s">
        <v>1606</v>
      </c>
      <c r="E522" s="16" cm="1">
        <f t="array" ref="E522:F522">_xlfn.TEXTSPLIT(SUBSTITUTE(SUBSTITUTE(SUBSTITUTE(SUBSTITUTE(D522, "(Glassdoor est.)", ""), "(Employer est.)", ""), "$", ""), "K", "000"), "-") * 1</f>
        <v>212000</v>
      </c>
      <c r="F522" s="16">
        <v>331000</v>
      </c>
      <c r="G522" s="11" t="s">
        <v>1632</v>
      </c>
      <c r="H522">
        <v>4</v>
      </c>
      <c r="I522" s="11" t="s">
        <v>1633</v>
      </c>
      <c r="J522" s="17" t="str">
        <f t="shared" si="8"/>
        <v>Comtech Global Inc</v>
      </c>
      <c r="K522" t="s">
        <v>328</v>
      </c>
      <c r="L522" s="16" t="str">
        <f>IF(ISNUMBER(FIND(",", K522)), RIGHT(K522, 2), VLOOKUP(K522,lookup!$A$2:$B$7,2,FALSE))</f>
        <v>DC</v>
      </c>
      <c r="M522" t="s">
        <v>1091</v>
      </c>
      <c r="N522" t="s">
        <v>269</v>
      </c>
      <c r="O522">
        <v>-1</v>
      </c>
      <c r="P522" t="s">
        <v>270</v>
      </c>
      <c r="Q522" t="s">
        <v>1634</v>
      </c>
      <c r="R522" t="s">
        <v>1635</v>
      </c>
      <c r="S522" t="s">
        <v>620</v>
      </c>
      <c r="T522">
        <v>-1</v>
      </c>
    </row>
    <row r="523" spans="1:20" ht="17" customHeight="1" x14ac:dyDescent="0.2">
      <c r="A523">
        <v>521</v>
      </c>
      <c r="B523" t="s">
        <v>243</v>
      </c>
      <c r="C523" s="16" t="str">
        <v>Data Scientist</v>
      </c>
      <c r="D523" t="s">
        <v>1606</v>
      </c>
      <c r="E523" s="16" cm="1">
        <f t="array" ref="E523:F523">_xlfn.TEXTSPLIT(SUBSTITUTE(SUBSTITUTE(SUBSTITUTE(SUBSTITUTE(D523, "(Glassdoor est.)", ""), "(Employer est.)", ""), "$", ""), "K", "000"), "-") * 1</f>
        <v>212000</v>
      </c>
      <c r="F523" s="16">
        <v>331000</v>
      </c>
      <c r="G523" s="11" t="s">
        <v>1636</v>
      </c>
      <c r="H523">
        <v>3.8</v>
      </c>
      <c r="I523" s="11" t="s">
        <v>1637</v>
      </c>
      <c r="J523" s="17" t="str">
        <f t="shared" si="8"/>
        <v>Aveshka, Inc.</v>
      </c>
      <c r="K523" t="s">
        <v>328</v>
      </c>
      <c r="L523" s="16" t="str">
        <f>IF(ISNUMBER(FIND(",", K523)), RIGHT(K523, 2), VLOOKUP(K523,lookup!$A$2:$B$7,2,FALSE))</f>
        <v>DC</v>
      </c>
      <c r="M523" t="s">
        <v>869</v>
      </c>
      <c r="N523" t="s">
        <v>269</v>
      </c>
      <c r="O523">
        <v>2010</v>
      </c>
      <c r="P523" t="s">
        <v>249</v>
      </c>
      <c r="Q523" t="s">
        <v>309</v>
      </c>
      <c r="R523" t="s">
        <v>277</v>
      </c>
      <c r="S523" t="s">
        <v>377</v>
      </c>
      <c r="T523">
        <v>-1</v>
      </c>
    </row>
    <row r="524" spans="1:20" ht="17" customHeight="1" x14ac:dyDescent="0.2">
      <c r="A524">
        <v>522</v>
      </c>
      <c r="B524" t="s">
        <v>1638</v>
      </c>
      <c r="C524" s="16" t="str">
        <v>Other</v>
      </c>
      <c r="D524" t="s">
        <v>1606</v>
      </c>
      <c r="E524" s="16" cm="1">
        <f t="array" ref="E524:F524">_xlfn.TEXTSPLIT(SUBSTITUTE(SUBSTITUTE(SUBSTITUTE(SUBSTITUTE(D524, "(Glassdoor est.)", ""), "(Employer est.)", ""), "$", ""), "K", "000"), "-") * 1</f>
        <v>212000</v>
      </c>
      <c r="F524" s="16">
        <v>331000</v>
      </c>
      <c r="G524" s="11" t="s">
        <v>1639</v>
      </c>
      <c r="H524">
        <v>4.2</v>
      </c>
      <c r="I524" s="11" t="s">
        <v>1640</v>
      </c>
      <c r="J524" s="17" t="str">
        <f t="shared" si="8"/>
        <v>10x Genomics</v>
      </c>
      <c r="K524" t="s">
        <v>1253</v>
      </c>
      <c r="L524" s="16" t="str">
        <f>IF(ISNUMBER(FIND(",", K524)), RIGHT(K524, 2), VLOOKUP(K524,lookup!$A$2:$B$7,2,FALSE))</f>
        <v>NC</v>
      </c>
      <c r="M524" t="s">
        <v>1086</v>
      </c>
      <c r="N524" t="s">
        <v>263</v>
      </c>
      <c r="O524">
        <v>2012</v>
      </c>
      <c r="P524" t="s">
        <v>249</v>
      </c>
      <c r="Q524" t="s">
        <v>284</v>
      </c>
      <c r="R524" t="s">
        <v>284</v>
      </c>
      <c r="S524" t="s">
        <v>241</v>
      </c>
      <c r="T524">
        <v>-1</v>
      </c>
    </row>
    <row r="525" spans="1:20" ht="17" customHeight="1" x14ac:dyDescent="0.2">
      <c r="A525">
        <v>523</v>
      </c>
      <c r="B525" t="s">
        <v>1641</v>
      </c>
      <c r="C525" s="16" t="str">
        <v>Other</v>
      </c>
      <c r="D525" t="s">
        <v>1606</v>
      </c>
      <c r="E525" s="16" cm="1">
        <f t="array" ref="E525:F525">_xlfn.TEXTSPLIT(SUBSTITUTE(SUBSTITUTE(SUBSTITUTE(SUBSTITUTE(D525, "(Glassdoor est.)", ""), "(Employer est.)", ""), "$", ""), "K", "000"), "-") * 1</f>
        <v>212000</v>
      </c>
      <c r="F525" s="16">
        <v>331000</v>
      </c>
      <c r="G525" s="11" t="s">
        <v>1642</v>
      </c>
      <c r="H525">
        <v>3.9</v>
      </c>
      <c r="I525" s="11" t="s">
        <v>976</v>
      </c>
      <c r="J525" s="17" t="str">
        <f t="shared" si="8"/>
        <v>Southwest Research Institute</v>
      </c>
      <c r="K525" t="s">
        <v>713</v>
      </c>
      <c r="L525" s="16" t="str">
        <f>IF(ISNUMBER(FIND(",", K525)), RIGHT(K525, 2), VLOOKUP(K525,lookup!$A$2:$B$7,2,FALSE))</f>
        <v>OH</v>
      </c>
      <c r="M525" t="s">
        <v>978</v>
      </c>
      <c r="N525" t="s">
        <v>237</v>
      </c>
      <c r="O525">
        <v>1947</v>
      </c>
      <c r="P525" t="s">
        <v>238</v>
      </c>
      <c r="Q525" t="s">
        <v>250</v>
      </c>
      <c r="R525" t="s">
        <v>251</v>
      </c>
      <c r="S525" t="s">
        <v>318</v>
      </c>
      <c r="T525" t="s">
        <v>979</v>
      </c>
    </row>
    <row r="526" spans="1:20" ht="17" customHeight="1" x14ac:dyDescent="0.2">
      <c r="A526">
        <v>524</v>
      </c>
      <c r="B526" t="s">
        <v>243</v>
      </c>
      <c r="C526" s="16" t="str">
        <v>Data Scientist</v>
      </c>
      <c r="D526" t="s">
        <v>1606</v>
      </c>
      <c r="E526" s="16" cm="1">
        <f t="array" ref="E526:F526">_xlfn.TEXTSPLIT(SUBSTITUTE(SUBSTITUTE(SUBSTITUTE(SUBSTITUTE(D526, "(Glassdoor est.)", ""), "(Employer est.)", ""), "$", ""), "K", "000"), "-") * 1</f>
        <v>212000</v>
      </c>
      <c r="F526" s="16">
        <v>331000</v>
      </c>
      <c r="G526" s="11" t="s">
        <v>1643</v>
      </c>
      <c r="H526">
        <v>-1</v>
      </c>
      <c r="I526" t="s">
        <v>1644</v>
      </c>
      <c r="J526" s="17" t="str">
        <f t="shared" si="8"/>
        <v>CompuF</v>
      </c>
      <c r="K526" t="s">
        <v>236</v>
      </c>
      <c r="L526" s="16" t="str">
        <f>IF(ISNUMBER(FIND(",", K526)), RIGHT(K526, 2), VLOOKUP(K526,lookup!$A$2:$B$7,2,FALSE))</f>
        <v>NY</v>
      </c>
      <c r="M526" t="s">
        <v>236</v>
      </c>
      <c r="N526" t="s">
        <v>905</v>
      </c>
      <c r="O526">
        <v>-1</v>
      </c>
      <c r="P526" t="s">
        <v>270</v>
      </c>
      <c r="Q526">
        <v>-1</v>
      </c>
      <c r="R526">
        <v>-1</v>
      </c>
      <c r="S526" t="s">
        <v>241</v>
      </c>
      <c r="T526">
        <v>-1</v>
      </c>
    </row>
    <row r="527" spans="1:20" ht="17" customHeight="1" x14ac:dyDescent="0.2">
      <c r="A527">
        <v>525</v>
      </c>
      <c r="B527" t="s">
        <v>243</v>
      </c>
      <c r="C527" s="16" t="str">
        <v>Data Scientist</v>
      </c>
      <c r="D527" t="s">
        <v>1606</v>
      </c>
      <c r="E527" s="16" cm="1">
        <f t="array" ref="E527:F527">_xlfn.TEXTSPLIT(SUBSTITUTE(SUBSTITUTE(SUBSTITUTE(SUBSTITUTE(D527, "(Glassdoor est.)", ""), "(Employer est.)", ""), "$", ""), "K", "000"), "-") * 1</f>
        <v>212000</v>
      </c>
      <c r="F527" s="16">
        <v>331000</v>
      </c>
      <c r="G527" s="11" t="s">
        <v>1340</v>
      </c>
      <c r="H527">
        <v>4.5</v>
      </c>
      <c r="I527" s="11" t="s">
        <v>1341</v>
      </c>
      <c r="J527" s="17" t="str">
        <f t="shared" si="8"/>
        <v>Smith Hanley Associates</v>
      </c>
      <c r="K527" t="s">
        <v>328</v>
      </c>
      <c r="L527" s="16" t="str">
        <f>IF(ISNUMBER(FIND(",", K527)), RIGHT(K527, 2), VLOOKUP(K527,lookup!$A$2:$B$7,2,FALSE))</f>
        <v>DC</v>
      </c>
      <c r="M527" t="s">
        <v>1342</v>
      </c>
      <c r="N527" t="s">
        <v>334</v>
      </c>
      <c r="O527">
        <v>1980</v>
      </c>
      <c r="P527" t="s">
        <v>270</v>
      </c>
      <c r="Q527" t="s">
        <v>503</v>
      </c>
      <c r="R527" t="s">
        <v>251</v>
      </c>
      <c r="S527" t="s">
        <v>241</v>
      </c>
      <c r="T527" t="s">
        <v>1343</v>
      </c>
    </row>
    <row r="528" spans="1:20" ht="17" customHeight="1" x14ac:dyDescent="0.2">
      <c r="A528">
        <v>526</v>
      </c>
      <c r="B528" t="s">
        <v>1344</v>
      </c>
      <c r="C528" s="16" t="str">
        <v>Other</v>
      </c>
      <c r="D528" t="s">
        <v>1606</v>
      </c>
      <c r="E528" s="16" cm="1">
        <f t="array" ref="E528:F528">_xlfn.TEXTSPLIT(SUBSTITUTE(SUBSTITUTE(SUBSTITUTE(SUBSTITUTE(D528, "(Glassdoor est.)", ""), "(Employer est.)", ""), "$", ""), "K", "000"), "-") * 1</f>
        <v>212000</v>
      </c>
      <c r="F528" s="16">
        <v>331000</v>
      </c>
      <c r="G528" s="11" t="s">
        <v>1345</v>
      </c>
      <c r="H528">
        <v>3.5</v>
      </c>
      <c r="I528" s="11" t="s">
        <v>1346</v>
      </c>
      <c r="J528" s="17" t="str">
        <f t="shared" si="8"/>
        <v>Allen Institute</v>
      </c>
      <c r="K528" t="s">
        <v>410</v>
      </c>
      <c r="L528" s="16" t="str">
        <f>IF(ISNUMBER(FIND(",", K528)), RIGHT(K528, 2), VLOOKUP(K528,lookup!$A$2:$B$7,2,FALSE))</f>
        <v>WA</v>
      </c>
      <c r="M528" t="s">
        <v>410</v>
      </c>
      <c r="N528" t="s">
        <v>324</v>
      </c>
      <c r="O528">
        <v>2003</v>
      </c>
      <c r="P528" t="s">
        <v>238</v>
      </c>
      <c r="Q528" t="s">
        <v>250</v>
      </c>
      <c r="R528" t="s">
        <v>251</v>
      </c>
      <c r="S528" t="s">
        <v>258</v>
      </c>
      <c r="T528">
        <v>-1</v>
      </c>
    </row>
    <row r="529" spans="1:20" ht="17" customHeight="1" x14ac:dyDescent="0.2">
      <c r="A529">
        <v>527</v>
      </c>
      <c r="B529" t="s">
        <v>243</v>
      </c>
      <c r="C529" s="16" t="str">
        <v>Data Scientist</v>
      </c>
      <c r="D529" t="s">
        <v>1606</v>
      </c>
      <c r="E529" s="16" cm="1">
        <f t="array" ref="E529:F529">_xlfn.TEXTSPLIT(SUBSTITUTE(SUBSTITUTE(SUBSTITUTE(SUBSTITUTE(D529, "(Glassdoor est.)", ""), "(Employer est.)", ""), "$", ""), "K", "000"), "-") * 1</f>
        <v>212000</v>
      </c>
      <c r="F529" s="16">
        <v>331000</v>
      </c>
      <c r="G529" s="11" t="s">
        <v>1645</v>
      </c>
      <c r="H529">
        <v>2.7</v>
      </c>
      <c r="I529" s="11" t="s">
        <v>1646</v>
      </c>
      <c r="J529" s="17" t="str">
        <f t="shared" si="8"/>
        <v>1-800-Flowers</v>
      </c>
      <c r="K529" t="s">
        <v>236</v>
      </c>
      <c r="L529" s="16" t="str">
        <f>IF(ISNUMBER(FIND(",", K529)), RIGHT(K529, 2), VLOOKUP(K529,lookup!$A$2:$B$7,2,FALSE))</f>
        <v>NY</v>
      </c>
      <c r="M529" t="s">
        <v>1647</v>
      </c>
      <c r="N529" t="s">
        <v>237</v>
      </c>
      <c r="O529">
        <v>1976</v>
      </c>
      <c r="P529" t="s">
        <v>249</v>
      </c>
      <c r="Q529" t="s">
        <v>1648</v>
      </c>
      <c r="R529" t="s">
        <v>251</v>
      </c>
      <c r="S529" t="s">
        <v>252</v>
      </c>
      <c r="T529">
        <v>-1</v>
      </c>
    </row>
    <row r="530" spans="1:20" ht="17" customHeight="1" x14ac:dyDescent="0.2">
      <c r="A530">
        <v>528</v>
      </c>
      <c r="B530" t="s">
        <v>243</v>
      </c>
      <c r="C530" s="16" t="str">
        <v>Data Scientist</v>
      </c>
      <c r="D530" t="s">
        <v>1606</v>
      </c>
      <c r="E530" s="16" cm="1">
        <f t="array" ref="E530:F530">_xlfn.TEXTSPLIT(SUBSTITUTE(SUBSTITUTE(SUBSTITUTE(SUBSTITUTE(D530, "(Glassdoor est.)", ""), "(Employer est.)", ""), "$", ""), "K", "000"), "-") * 1</f>
        <v>212000</v>
      </c>
      <c r="F530" s="16">
        <v>331000</v>
      </c>
      <c r="G530" s="11" t="s">
        <v>1649</v>
      </c>
      <c r="H530">
        <v>3.5</v>
      </c>
      <c r="I530" s="11" t="s">
        <v>1650</v>
      </c>
      <c r="J530" s="17" t="str">
        <f t="shared" si="8"/>
        <v>Aptive</v>
      </c>
      <c r="K530" t="s">
        <v>328</v>
      </c>
      <c r="L530" s="16" t="str">
        <f>IF(ISNUMBER(FIND(",", K530)), RIGHT(K530, 2), VLOOKUP(K530,lookup!$A$2:$B$7,2,FALSE))</f>
        <v>DC</v>
      </c>
      <c r="M530" t="s">
        <v>622</v>
      </c>
      <c r="N530" t="s">
        <v>269</v>
      </c>
      <c r="O530">
        <v>2012</v>
      </c>
      <c r="P530" t="s">
        <v>270</v>
      </c>
      <c r="Q530" t="s">
        <v>257</v>
      </c>
      <c r="R530" t="s">
        <v>251</v>
      </c>
      <c r="S530" t="s">
        <v>381</v>
      </c>
      <c r="T530">
        <v>-1</v>
      </c>
    </row>
    <row r="531" spans="1:20" ht="17" customHeight="1" x14ac:dyDescent="0.2">
      <c r="A531">
        <v>529</v>
      </c>
      <c r="B531" t="s">
        <v>593</v>
      </c>
      <c r="C531" s="16" t="str">
        <v>Data Scientist</v>
      </c>
      <c r="D531" t="s">
        <v>1651</v>
      </c>
      <c r="E531" s="16" cm="1">
        <f t="array" ref="E531:F531">_xlfn.TEXTSPLIT(SUBSTITUTE(SUBSTITUTE(SUBSTITUTE(SUBSTITUTE(D531, "(Glassdoor est.)", ""), "(Employer est.)", ""), "$", ""), "K", "000"), "-") * 1</f>
        <v>66000</v>
      </c>
      <c r="F531" s="16">
        <v>112000</v>
      </c>
      <c r="G531" s="11" t="s">
        <v>594</v>
      </c>
      <c r="H531">
        <v>4.9000000000000004</v>
      </c>
      <c r="I531" s="11" t="s">
        <v>595</v>
      </c>
      <c r="J531" s="17" t="str">
        <f t="shared" si="8"/>
        <v>The Mom Project</v>
      </c>
      <c r="K531" t="s">
        <v>596</v>
      </c>
      <c r="L531" s="16" t="str">
        <f>IF(ISNUMBER(FIND(",", K531)), RIGHT(K531, 2), VLOOKUP(K531,lookup!$A$2:$B$7,2,FALSE))</f>
        <v>CO</v>
      </c>
      <c r="M531" t="s">
        <v>300</v>
      </c>
      <c r="N531" t="s">
        <v>334</v>
      </c>
      <c r="O531">
        <v>2016</v>
      </c>
      <c r="P531" t="s">
        <v>270</v>
      </c>
      <c r="Q531" t="s">
        <v>503</v>
      </c>
      <c r="R531" t="s">
        <v>251</v>
      </c>
      <c r="S531" t="s">
        <v>241</v>
      </c>
      <c r="T531">
        <v>-1</v>
      </c>
    </row>
    <row r="532" spans="1:20" ht="17" customHeight="1" x14ac:dyDescent="0.2">
      <c r="A532">
        <v>530</v>
      </c>
      <c r="B532" t="s">
        <v>243</v>
      </c>
      <c r="C532" s="16" t="str">
        <v>Data Scientist</v>
      </c>
      <c r="D532" t="s">
        <v>1651</v>
      </c>
      <c r="E532" s="16" cm="1">
        <f t="array" ref="E532:F532">_xlfn.TEXTSPLIT(SUBSTITUTE(SUBSTITUTE(SUBSTITUTE(SUBSTITUTE(D532, "(Glassdoor est.)", ""), "(Employer est.)", ""), "$", ""), "K", "000"), "-") * 1</f>
        <v>66000</v>
      </c>
      <c r="F532" s="16">
        <v>112000</v>
      </c>
      <c r="G532" t="s">
        <v>586</v>
      </c>
      <c r="H532">
        <v>3.6</v>
      </c>
      <c r="I532" s="11" t="s">
        <v>587</v>
      </c>
      <c r="J532" s="17" t="str">
        <f t="shared" si="8"/>
        <v>Powertek</v>
      </c>
      <c r="K532" t="s">
        <v>328</v>
      </c>
      <c r="L532" s="16" t="str">
        <f>IF(ISNUMBER(FIND(",", K532)), RIGHT(K532, 2), VLOOKUP(K532,lookup!$A$2:$B$7,2,FALSE))</f>
        <v>DC</v>
      </c>
      <c r="M532" t="s">
        <v>588</v>
      </c>
      <c r="N532" t="s">
        <v>269</v>
      </c>
      <c r="O532">
        <v>2001</v>
      </c>
      <c r="P532" t="s">
        <v>270</v>
      </c>
      <c r="Q532" t="s">
        <v>309</v>
      </c>
      <c r="R532" t="s">
        <v>277</v>
      </c>
      <c r="S532" t="s">
        <v>381</v>
      </c>
      <c r="T532">
        <v>-1</v>
      </c>
    </row>
    <row r="533" spans="1:20" ht="17" customHeight="1" x14ac:dyDescent="0.2">
      <c r="A533">
        <v>531</v>
      </c>
      <c r="B533" t="s">
        <v>243</v>
      </c>
      <c r="C533" s="16" t="str">
        <v>Data Scientist</v>
      </c>
      <c r="D533" t="s">
        <v>1651</v>
      </c>
      <c r="E533" s="16" cm="1">
        <f t="array" ref="E533:F533">_xlfn.TEXTSPLIT(SUBSTITUTE(SUBSTITUTE(SUBSTITUTE(SUBSTITUTE(D533, "(Glassdoor est.)", ""), "(Employer est.)", ""), "$", ""), "K", "000"), "-") * 1</f>
        <v>66000</v>
      </c>
      <c r="F533" s="16">
        <v>112000</v>
      </c>
      <c r="G533" s="11" t="s">
        <v>1652</v>
      </c>
      <c r="H533">
        <v>5</v>
      </c>
      <c r="I533" s="11" t="s">
        <v>1653</v>
      </c>
      <c r="J533" s="17" t="str">
        <f t="shared" si="8"/>
        <v>JCD Staffing</v>
      </c>
      <c r="K533" t="s">
        <v>328</v>
      </c>
      <c r="L533" s="16" t="str">
        <f>IF(ISNUMBER(FIND(",", K533)), RIGHT(K533, 2), VLOOKUP(K533,lookup!$A$2:$B$7,2,FALSE))</f>
        <v>DC</v>
      </c>
      <c r="M533" t="s">
        <v>1479</v>
      </c>
      <c r="N533" t="s">
        <v>334</v>
      </c>
      <c r="O533">
        <v>-1</v>
      </c>
      <c r="P533" t="s">
        <v>270</v>
      </c>
      <c r="Q533">
        <v>-1</v>
      </c>
      <c r="R533">
        <v>-1</v>
      </c>
      <c r="S533" t="s">
        <v>241</v>
      </c>
      <c r="T533">
        <v>-1</v>
      </c>
    </row>
    <row r="534" spans="1:20" ht="17" customHeight="1" x14ac:dyDescent="0.2">
      <c r="A534">
        <v>532</v>
      </c>
      <c r="B534" t="s">
        <v>243</v>
      </c>
      <c r="C534" s="16" t="str">
        <v>Data Scientist</v>
      </c>
      <c r="D534" t="s">
        <v>1651</v>
      </c>
      <c r="E534" s="16" cm="1">
        <f t="array" ref="E534:F534">_xlfn.TEXTSPLIT(SUBSTITUTE(SUBSTITUTE(SUBSTITUTE(SUBSTITUTE(D534, "(Glassdoor est.)", ""), "(Employer est.)", ""), "$", ""), "K", "000"), "-") * 1</f>
        <v>66000</v>
      </c>
      <c r="F534" s="16">
        <v>112000</v>
      </c>
      <c r="G534" s="11" t="s">
        <v>1351</v>
      </c>
      <c r="H534">
        <v>3.1</v>
      </c>
      <c r="I534" s="11" t="s">
        <v>1352</v>
      </c>
      <c r="J534" s="17" t="str">
        <f t="shared" si="8"/>
        <v>Bayside Solutions</v>
      </c>
      <c r="K534" t="s">
        <v>728</v>
      </c>
      <c r="L534" s="16" t="str">
        <f>IF(ISNUMBER(FIND(",", K534)), RIGHT(K534, 2), VLOOKUP(K534,lookup!$A$2:$B$7,2,FALSE))</f>
        <v>CA</v>
      </c>
      <c r="M534" t="s">
        <v>1086</v>
      </c>
      <c r="N534" t="s">
        <v>334</v>
      </c>
      <c r="O534">
        <v>2001</v>
      </c>
      <c r="P534" t="s">
        <v>270</v>
      </c>
      <c r="Q534" t="s">
        <v>503</v>
      </c>
      <c r="R534" t="s">
        <v>251</v>
      </c>
      <c r="S534" t="s">
        <v>429</v>
      </c>
      <c r="T534">
        <v>-1</v>
      </c>
    </row>
    <row r="535" spans="1:20" ht="17" customHeight="1" x14ac:dyDescent="0.2">
      <c r="A535">
        <v>533</v>
      </c>
      <c r="B535" t="s">
        <v>716</v>
      </c>
      <c r="C535" s="16" t="str">
        <v>Data Engineer</v>
      </c>
      <c r="D535" t="s">
        <v>1651</v>
      </c>
      <c r="E535" s="16" cm="1">
        <f t="array" ref="E535:F535">_xlfn.TEXTSPLIT(SUBSTITUTE(SUBSTITUTE(SUBSTITUTE(SUBSTITUTE(D535, "(Glassdoor est.)", ""), "(Employer est.)", ""), "$", ""), "K", "000"), "-") * 1</f>
        <v>66000</v>
      </c>
      <c r="F535" s="16">
        <v>112000</v>
      </c>
      <c r="G535" s="11" t="s">
        <v>1654</v>
      </c>
      <c r="H535">
        <v>3.9</v>
      </c>
      <c r="I535" s="11" t="s">
        <v>1655</v>
      </c>
      <c r="J535" s="17" t="str">
        <f t="shared" si="8"/>
        <v>Thumbtack</v>
      </c>
      <c r="K535" t="s">
        <v>360</v>
      </c>
      <c r="L535" s="16" t="str">
        <f>IF(ISNUMBER(FIND(",", K535)), RIGHT(K535, 2), VLOOKUP(K535,lookup!$A$2:$B$7,2,FALSE))</f>
        <v>CA</v>
      </c>
      <c r="M535" t="s">
        <v>360</v>
      </c>
      <c r="N535" t="s">
        <v>263</v>
      </c>
      <c r="O535">
        <v>2009</v>
      </c>
      <c r="P535" t="s">
        <v>270</v>
      </c>
      <c r="Q535" t="s">
        <v>340</v>
      </c>
      <c r="R535" t="s">
        <v>277</v>
      </c>
      <c r="S535" t="s">
        <v>241</v>
      </c>
      <c r="T535">
        <v>-1</v>
      </c>
    </row>
    <row r="536" spans="1:20" ht="17" customHeight="1" x14ac:dyDescent="0.2">
      <c r="A536">
        <v>534</v>
      </c>
      <c r="B536" t="s">
        <v>243</v>
      </c>
      <c r="C536" s="16" t="str">
        <v>Data Scientist</v>
      </c>
      <c r="D536" t="s">
        <v>1651</v>
      </c>
      <c r="E536" s="16" cm="1">
        <f t="array" ref="E536:F536">_xlfn.TEXTSPLIT(SUBSTITUTE(SUBSTITUTE(SUBSTITUTE(SUBSTITUTE(D536, "(Glassdoor est.)", ""), "(Employer est.)", ""), "$", ""), "K", "000"), "-") * 1</f>
        <v>66000</v>
      </c>
      <c r="F536" s="16">
        <v>112000</v>
      </c>
      <c r="G536" s="11" t="s">
        <v>1656</v>
      </c>
      <c r="H536">
        <v>3.4</v>
      </c>
      <c r="I536" s="11" t="s">
        <v>1657</v>
      </c>
      <c r="J536" s="17" t="str">
        <f t="shared" si="8"/>
        <v>MILVETS Systems Technology, Inc.</v>
      </c>
      <c r="K536" t="s">
        <v>1658</v>
      </c>
      <c r="L536" s="16" t="str">
        <f>IF(ISNUMBER(FIND(",", K536)), RIGHT(K536, 2), VLOOKUP(K536,lookup!$A$2:$B$7,2,FALSE))</f>
        <v>MD</v>
      </c>
      <c r="M536" t="s">
        <v>385</v>
      </c>
      <c r="N536" t="s">
        <v>269</v>
      </c>
      <c r="O536">
        <v>1986</v>
      </c>
      <c r="P536" t="s">
        <v>270</v>
      </c>
      <c r="Q536" t="s">
        <v>309</v>
      </c>
      <c r="R536" t="s">
        <v>277</v>
      </c>
      <c r="S536" t="s">
        <v>381</v>
      </c>
      <c r="T536">
        <v>-1</v>
      </c>
    </row>
    <row r="537" spans="1:20" ht="17" customHeight="1" x14ac:dyDescent="0.2">
      <c r="A537">
        <v>535</v>
      </c>
      <c r="B537" t="s">
        <v>1659</v>
      </c>
      <c r="C537" s="16" t="str">
        <v>Other</v>
      </c>
      <c r="D537" t="s">
        <v>1651</v>
      </c>
      <c r="E537" s="16" cm="1">
        <f t="array" ref="E537:F537">_xlfn.TEXTSPLIT(SUBSTITUTE(SUBSTITUTE(SUBSTITUTE(SUBSTITUTE(D537, "(Glassdoor est.)", ""), "(Employer est.)", ""), "$", ""), "K", "000"), "-") * 1</f>
        <v>66000</v>
      </c>
      <c r="F537" s="16">
        <v>112000</v>
      </c>
      <c r="G537" s="11" t="s">
        <v>1660</v>
      </c>
      <c r="H537">
        <v>4.0999999999999996</v>
      </c>
      <c r="I537" s="11" t="s">
        <v>1661</v>
      </c>
      <c r="J537" s="17" t="str">
        <f t="shared" si="8"/>
        <v>Apple</v>
      </c>
      <c r="K537" t="s">
        <v>475</v>
      </c>
      <c r="L537" s="16" t="str">
        <f>IF(ISNUMBER(FIND(",", K537)), RIGHT(K537, 2), VLOOKUP(K537,lookup!$A$2:$B$7,2,FALSE))</f>
        <v>CA</v>
      </c>
      <c r="M537" t="s">
        <v>727</v>
      </c>
      <c r="N537" t="s">
        <v>283</v>
      </c>
      <c r="O537">
        <v>1976</v>
      </c>
      <c r="P537" t="s">
        <v>249</v>
      </c>
      <c r="Q537" t="s">
        <v>276</v>
      </c>
      <c r="R537" t="s">
        <v>277</v>
      </c>
      <c r="S537" t="s">
        <v>285</v>
      </c>
      <c r="T537" t="s">
        <v>1662</v>
      </c>
    </row>
    <row r="538" spans="1:20" ht="17" customHeight="1" x14ac:dyDescent="0.2">
      <c r="A538">
        <v>536</v>
      </c>
      <c r="B538" t="s">
        <v>243</v>
      </c>
      <c r="C538" s="16" t="str">
        <v>Data Scientist</v>
      </c>
      <c r="D538" t="s">
        <v>1651</v>
      </c>
      <c r="E538" s="16" cm="1">
        <f t="array" ref="E538:F538">_xlfn.TEXTSPLIT(SUBSTITUTE(SUBSTITUTE(SUBSTITUTE(SUBSTITUTE(D538, "(Glassdoor est.)", ""), "(Employer est.)", ""), "$", ""), "K", "000"), "-") * 1</f>
        <v>66000</v>
      </c>
      <c r="F538" s="16">
        <v>112000</v>
      </c>
      <c r="G538" s="11" t="s">
        <v>1663</v>
      </c>
      <c r="H538">
        <v>4.0999999999999996</v>
      </c>
      <c r="I538" s="11" t="s">
        <v>1664</v>
      </c>
      <c r="J538" s="17" t="str">
        <f t="shared" si="8"/>
        <v>Kforce</v>
      </c>
      <c r="K538" t="s">
        <v>827</v>
      </c>
      <c r="L538" s="16" t="str">
        <f>IF(ISNUMBER(FIND(",", K538)), RIGHT(K538, 2), VLOOKUP(K538,lookup!$A$2:$B$7,2,FALSE))</f>
        <v>VA</v>
      </c>
      <c r="M538" t="s">
        <v>1665</v>
      </c>
      <c r="N538" t="s">
        <v>283</v>
      </c>
      <c r="O538">
        <v>1966</v>
      </c>
      <c r="P538" t="s">
        <v>249</v>
      </c>
      <c r="Q538" t="s">
        <v>503</v>
      </c>
      <c r="R538" t="s">
        <v>251</v>
      </c>
      <c r="S538" t="s">
        <v>252</v>
      </c>
      <c r="T538">
        <v>-1</v>
      </c>
    </row>
    <row r="539" spans="1:20" ht="17" customHeight="1" x14ac:dyDescent="0.2">
      <c r="A539">
        <v>537</v>
      </c>
      <c r="B539" t="s">
        <v>1353</v>
      </c>
      <c r="C539" s="16" t="str">
        <v>Data Scientist</v>
      </c>
      <c r="D539" t="s">
        <v>1651</v>
      </c>
      <c r="E539" s="16" cm="1">
        <f t="array" ref="E539:F539">_xlfn.TEXTSPLIT(SUBSTITUTE(SUBSTITUTE(SUBSTITUTE(SUBSTITUTE(D539, "(Glassdoor est.)", ""), "(Employer est.)", ""), "$", ""), "K", "000"), "-") * 1</f>
        <v>66000</v>
      </c>
      <c r="F539" s="16">
        <v>112000</v>
      </c>
      <c r="G539" s="11" t="s">
        <v>1354</v>
      </c>
      <c r="H539">
        <v>3.5</v>
      </c>
      <c r="I539" s="11" t="s">
        <v>1355</v>
      </c>
      <c r="J539" s="17" t="str">
        <f t="shared" si="8"/>
        <v>Evolve Vacation Rental</v>
      </c>
      <c r="K539" t="s">
        <v>637</v>
      </c>
      <c r="L539" s="16" t="str">
        <f>IF(ISNUMBER(FIND(",", K539)), RIGHT(K539, 2), VLOOKUP(K539,lookup!$A$2:$B$7,2,FALSE))</f>
        <v>CO</v>
      </c>
      <c r="M539" t="s">
        <v>637</v>
      </c>
      <c r="N539" t="s">
        <v>324</v>
      </c>
      <c r="O539">
        <v>2011</v>
      </c>
      <c r="P539" t="s">
        <v>270</v>
      </c>
      <c r="Q539" t="s">
        <v>1356</v>
      </c>
      <c r="R539" t="s">
        <v>1185</v>
      </c>
      <c r="S539" t="s">
        <v>241</v>
      </c>
      <c r="T539">
        <v>-1</v>
      </c>
    </row>
    <row r="540" spans="1:20" ht="17" customHeight="1" x14ac:dyDescent="0.2">
      <c r="A540">
        <v>538</v>
      </c>
      <c r="B540" t="s">
        <v>982</v>
      </c>
      <c r="C540" s="16" t="str">
        <v>Data Analyst</v>
      </c>
      <c r="D540" t="s">
        <v>1651</v>
      </c>
      <c r="E540" s="16" cm="1">
        <f t="array" ref="E540:F540">_xlfn.TEXTSPLIT(SUBSTITUTE(SUBSTITUTE(SUBSTITUTE(SUBSTITUTE(D540, "(Glassdoor est.)", ""), "(Employer est.)", ""), "$", ""), "K", "000"), "-") * 1</f>
        <v>66000</v>
      </c>
      <c r="F540" s="16">
        <v>112000</v>
      </c>
      <c r="G540" s="11" t="s">
        <v>983</v>
      </c>
      <c r="H540">
        <v>4.3</v>
      </c>
      <c r="I540" s="11" t="s">
        <v>984</v>
      </c>
      <c r="J540" s="17" t="str">
        <f t="shared" si="8"/>
        <v>The Buffalo Group</v>
      </c>
      <c r="K540" t="s">
        <v>939</v>
      </c>
      <c r="L540" s="16" t="str">
        <f>IF(ISNUMBER(FIND(",", K540)), RIGHT(K540, 2), VLOOKUP(K540,lookup!$A$2:$B$7,2,FALSE))</f>
        <v>VA</v>
      </c>
      <c r="M540" t="s">
        <v>632</v>
      </c>
      <c r="N540" t="s">
        <v>263</v>
      </c>
      <c r="O540">
        <v>2010</v>
      </c>
      <c r="P540" t="s">
        <v>270</v>
      </c>
      <c r="Q540" t="s">
        <v>309</v>
      </c>
      <c r="R540" t="s">
        <v>277</v>
      </c>
      <c r="S540" t="s">
        <v>258</v>
      </c>
      <c r="T540" t="s">
        <v>985</v>
      </c>
    </row>
    <row r="541" spans="1:20" ht="17" customHeight="1" x14ac:dyDescent="0.2">
      <c r="A541">
        <v>539</v>
      </c>
      <c r="B541" t="s">
        <v>1666</v>
      </c>
      <c r="C541" s="16" t="str">
        <v>Other</v>
      </c>
      <c r="D541" t="s">
        <v>1651</v>
      </c>
      <c r="E541" s="16" cm="1">
        <f t="array" ref="E541:F541">_xlfn.TEXTSPLIT(SUBSTITUTE(SUBSTITUTE(SUBSTITUTE(SUBSTITUTE(D541, "(Glassdoor est.)", ""), "(Employer est.)", ""), "$", ""), "K", "000"), "-") * 1</f>
        <v>66000</v>
      </c>
      <c r="F541" s="16">
        <v>112000</v>
      </c>
      <c r="G541" s="11" t="s">
        <v>1667</v>
      </c>
      <c r="H541">
        <v>4.4000000000000004</v>
      </c>
      <c r="I541" s="11" t="s">
        <v>1668</v>
      </c>
      <c r="J541" s="17" t="str">
        <f t="shared" si="8"/>
        <v>OppLoans</v>
      </c>
      <c r="K541" t="s">
        <v>300</v>
      </c>
      <c r="L541" s="16" t="str">
        <f>IF(ISNUMBER(FIND(",", K541)), RIGHT(K541, 2), VLOOKUP(K541,lookup!$A$2:$B$7,2,FALSE))</f>
        <v>IL</v>
      </c>
      <c r="M541" t="s">
        <v>300</v>
      </c>
      <c r="N541" t="s">
        <v>324</v>
      </c>
      <c r="O541">
        <v>2012</v>
      </c>
      <c r="P541" t="s">
        <v>270</v>
      </c>
      <c r="Q541" t="s">
        <v>737</v>
      </c>
      <c r="R541" t="s">
        <v>387</v>
      </c>
      <c r="S541" t="s">
        <v>258</v>
      </c>
      <c r="T541">
        <v>-1</v>
      </c>
    </row>
    <row r="542" spans="1:20" ht="17" customHeight="1" x14ac:dyDescent="0.2">
      <c r="A542">
        <v>540</v>
      </c>
      <c r="B542" t="s">
        <v>243</v>
      </c>
      <c r="C542" s="16" t="str">
        <v>Data Scientist</v>
      </c>
      <c r="D542" t="s">
        <v>1651</v>
      </c>
      <c r="E542" s="16" cm="1">
        <f t="array" ref="E542:F542">_xlfn.TEXTSPLIT(SUBSTITUTE(SUBSTITUTE(SUBSTITUTE(SUBSTITUTE(D542, "(Glassdoor est.)", ""), "(Employer est.)", ""), "$", ""), "K", "000"), "-") * 1</f>
        <v>66000</v>
      </c>
      <c r="F542" s="16">
        <v>112000</v>
      </c>
      <c r="G542" t="s">
        <v>1357</v>
      </c>
      <c r="H542">
        <v>3.8</v>
      </c>
      <c r="I542" s="11" t="s">
        <v>1358</v>
      </c>
      <c r="J542" s="17" t="str">
        <f t="shared" si="8"/>
        <v>AgreeYa Solutions</v>
      </c>
      <c r="K542" t="s">
        <v>1331</v>
      </c>
      <c r="L542" s="16" t="str">
        <f>IF(ISNUMBER(FIND(",", K542)), RIGHT(K542, 2), VLOOKUP(K542,lookup!$A$2:$B$7,2,FALSE))</f>
        <v>CA</v>
      </c>
      <c r="M542" t="s">
        <v>1359</v>
      </c>
      <c r="N542" t="s">
        <v>237</v>
      </c>
      <c r="O542">
        <v>1999</v>
      </c>
      <c r="P542" t="s">
        <v>270</v>
      </c>
      <c r="Q542" t="s">
        <v>309</v>
      </c>
      <c r="R542" t="s">
        <v>277</v>
      </c>
      <c r="S542" t="s">
        <v>411</v>
      </c>
      <c r="T542">
        <v>-1</v>
      </c>
    </row>
    <row r="543" spans="1:20" ht="17" customHeight="1" x14ac:dyDescent="0.2">
      <c r="A543">
        <v>541</v>
      </c>
      <c r="B543" t="s">
        <v>243</v>
      </c>
      <c r="C543" s="16" t="str">
        <v>Data Scientist</v>
      </c>
      <c r="D543" t="s">
        <v>1651</v>
      </c>
      <c r="E543" s="16" cm="1">
        <f t="array" ref="E543:F543">_xlfn.TEXTSPLIT(SUBSTITUTE(SUBSTITUTE(SUBSTITUTE(SUBSTITUTE(D543, "(Glassdoor est.)", ""), "(Employer est.)", ""), "$", ""), "K", "000"), "-") * 1</f>
        <v>66000</v>
      </c>
      <c r="F543" s="16">
        <v>112000</v>
      </c>
      <c r="G543" s="11" t="s">
        <v>1360</v>
      </c>
      <c r="H543">
        <v>3.7</v>
      </c>
      <c r="I543" s="11" t="s">
        <v>1361</v>
      </c>
      <c r="J543" s="17" t="str">
        <f t="shared" si="8"/>
        <v>Carolina Power &amp; Light Co</v>
      </c>
      <c r="K543" t="s">
        <v>395</v>
      </c>
      <c r="L543" s="16" t="str">
        <f>IF(ISNUMBER(FIND(",", K543)), RIGHT(K543, 2), VLOOKUP(K543,lookup!$A$2:$B$7,2,FALSE))</f>
        <v>VA</v>
      </c>
      <c r="M543" t="s">
        <v>1253</v>
      </c>
      <c r="N543" t="s">
        <v>248</v>
      </c>
      <c r="O543">
        <v>1908</v>
      </c>
      <c r="P543" t="s">
        <v>518</v>
      </c>
      <c r="Q543" t="s">
        <v>316</v>
      </c>
      <c r="R543" t="s">
        <v>317</v>
      </c>
      <c r="S543" t="s">
        <v>241</v>
      </c>
      <c r="T543" t="s">
        <v>1362</v>
      </c>
    </row>
    <row r="544" spans="1:20" ht="17" customHeight="1" x14ac:dyDescent="0.2">
      <c r="A544">
        <v>542</v>
      </c>
      <c r="B544" t="s">
        <v>1669</v>
      </c>
      <c r="C544" s="16" t="str">
        <v>Other</v>
      </c>
      <c r="D544" t="s">
        <v>1651</v>
      </c>
      <c r="E544" s="16" cm="1">
        <f t="array" ref="E544:F544">_xlfn.TEXTSPLIT(SUBSTITUTE(SUBSTITUTE(SUBSTITUTE(SUBSTITUTE(D544, "(Glassdoor est.)", ""), "(Employer est.)", ""), "$", ""), "K", "000"), "-") * 1</f>
        <v>66000</v>
      </c>
      <c r="F544" s="16">
        <v>112000</v>
      </c>
      <c r="G544" s="11" t="s">
        <v>1670</v>
      </c>
      <c r="H544">
        <v>3.9</v>
      </c>
      <c r="I544" s="11" t="s">
        <v>976</v>
      </c>
      <c r="J544" s="17" t="str">
        <f t="shared" si="8"/>
        <v>Southwest Research Institute</v>
      </c>
      <c r="K544" t="s">
        <v>978</v>
      </c>
      <c r="L544" s="16" t="str">
        <f>IF(ISNUMBER(FIND(",", K544)), RIGHT(K544, 2), VLOOKUP(K544,lookup!$A$2:$B$7,2,FALSE))</f>
        <v>TX</v>
      </c>
      <c r="M544" t="s">
        <v>978</v>
      </c>
      <c r="N544" t="s">
        <v>237</v>
      </c>
      <c r="O544">
        <v>1947</v>
      </c>
      <c r="P544" t="s">
        <v>238</v>
      </c>
      <c r="Q544" t="s">
        <v>250</v>
      </c>
      <c r="R544" t="s">
        <v>251</v>
      </c>
      <c r="S544" t="s">
        <v>318</v>
      </c>
      <c r="T544" t="s">
        <v>979</v>
      </c>
    </row>
    <row r="545" spans="1:20" ht="17" customHeight="1" x14ac:dyDescent="0.2">
      <c r="A545">
        <v>543</v>
      </c>
      <c r="B545" t="s">
        <v>243</v>
      </c>
      <c r="C545" s="16" t="str">
        <v>Data Scientist</v>
      </c>
      <c r="D545" t="s">
        <v>1651</v>
      </c>
      <c r="E545" s="16" cm="1">
        <f t="array" ref="E545:F545">_xlfn.TEXTSPLIT(SUBSTITUTE(SUBSTITUTE(SUBSTITUTE(SUBSTITUTE(D545, "(Glassdoor est.)", ""), "(Employer est.)", ""), "$", ""), "K", "000"), "-") * 1</f>
        <v>66000</v>
      </c>
      <c r="F545" s="16">
        <v>112000</v>
      </c>
      <c r="G545" s="11" t="s">
        <v>1671</v>
      </c>
      <c r="H545">
        <v>3.9</v>
      </c>
      <c r="I545" s="11" t="s">
        <v>1672</v>
      </c>
      <c r="J545" s="17" t="str">
        <f t="shared" si="8"/>
        <v>Brillient</v>
      </c>
      <c r="K545" t="s">
        <v>1673</v>
      </c>
      <c r="L545" s="16" t="str">
        <f>IF(ISNUMBER(FIND(",", K545)), RIGHT(K545, 2), VLOOKUP(K545,lookup!$A$2:$B$7,2,FALSE))</f>
        <v>MD</v>
      </c>
      <c r="M545" t="s">
        <v>632</v>
      </c>
      <c r="N545" t="s">
        <v>263</v>
      </c>
      <c r="O545">
        <v>2006</v>
      </c>
      <c r="P545" t="s">
        <v>270</v>
      </c>
      <c r="Q545" t="s">
        <v>309</v>
      </c>
      <c r="R545" t="s">
        <v>277</v>
      </c>
      <c r="S545" t="s">
        <v>381</v>
      </c>
      <c r="T545">
        <v>-1</v>
      </c>
    </row>
    <row r="546" spans="1:20" ht="17" customHeight="1" x14ac:dyDescent="0.2">
      <c r="A546">
        <v>544</v>
      </c>
      <c r="B546" t="s">
        <v>990</v>
      </c>
      <c r="C546" s="16" t="str">
        <v>Other</v>
      </c>
      <c r="D546" t="s">
        <v>1651</v>
      </c>
      <c r="E546" s="16" cm="1">
        <f t="array" ref="E546:F546">_xlfn.TEXTSPLIT(SUBSTITUTE(SUBSTITUTE(SUBSTITUTE(SUBSTITUTE(D546, "(Glassdoor est.)", ""), "(Employer est.)", ""), "$", ""), "K", "000"), "-") * 1</f>
        <v>66000</v>
      </c>
      <c r="F546" s="16">
        <v>112000</v>
      </c>
      <c r="G546" s="11" t="s">
        <v>991</v>
      </c>
      <c r="H546">
        <v>3.7</v>
      </c>
      <c r="I546" s="11" t="s">
        <v>887</v>
      </c>
      <c r="J546" s="17" t="str">
        <f t="shared" si="8"/>
        <v>MassMutual</v>
      </c>
      <c r="K546" t="s">
        <v>255</v>
      </c>
      <c r="L546" s="16" t="str">
        <f>IF(ISNUMBER(FIND(",", K546)), RIGHT(K546, 2), VLOOKUP(K546,lookup!$A$2:$B$7,2,FALSE))</f>
        <v>MA</v>
      </c>
      <c r="M546" t="s">
        <v>888</v>
      </c>
      <c r="N546" t="s">
        <v>248</v>
      </c>
      <c r="O546">
        <v>1851</v>
      </c>
      <c r="P546" t="s">
        <v>270</v>
      </c>
      <c r="Q546" t="s">
        <v>239</v>
      </c>
      <c r="R546" t="s">
        <v>240</v>
      </c>
      <c r="S546" t="s">
        <v>285</v>
      </c>
      <c r="T546">
        <v>-1</v>
      </c>
    </row>
    <row r="547" spans="1:20" ht="17" customHeight="1" x14ac:dyDescent="0.2">
      <c r="A547">
        <v>545</v>
      </c>
      <c r="B547" t="s">
        <v>243</v>
      </c>
      <c r="C547" s="16" t="str">
        <v>Data Scientist</v>
      </c>
      <c r="D547" t="s">
        <v>1651</v>
      </c>
      <c r="E547" s="16" cm="1">
        <f t="array" ref="E547:F547">_xlfn.TEXTSPLIT(SUBSTITUTE(SUBSTITUTE(SUBSTITUTE(SUBSTITUTE(D547, "(Glassdoor est.)", ""), "(Employer est.)", ""), "$", ""), "K", "000"), "-") * 1</f>
        <v>66000</v>
      </c>
      <c r="F547" s="16">
        <v>112000</v>
      </c>
      <c r="G547" s="11" t="s">
        <v>1674</v>
      </c>
      <c r="H547">
        <v>2.9</v>
      </c>
      <c r="I547" s="11" t="s">
        <v>1675</v>
      </c>
      <c r="J547" s="17" t="str">
        <f t="shared" si="8"/>
        <v>Xator Corporation</v>
      </c>
      <c r="K547" t="s">
        <v>328</v>
      </c>
      <c r="L547" s="16" t="str">
        <f>IF(ISNUMBER(FIND(",", K547)), RIGHT(K547, 2), VLOOKUP(K547,lookup!$A$2:$B$7,2,FALSE))</f>
        <v>DC</v>
      </c>
      <c r="M547" t="s">
        <v>632</v>
      </c>
      <c r="N547" t="s">
        <v>263</v>
      </c>
      <c r="O547">
        <v>-1</v>
      </c>
      <c r="P547" t="s">
        <v>1366</v>
      </c>
      <c r="Q547" t="s">
        <v>309</v>
      </c>
      <c r="R547" t="s">
        <v>277</v>
      </c>
      <c r="S547" t="s">
        <v>381</v>
      </c>
      <c r="T547">
        <v>-1</v>
      </c>
    </row>
    <row r="548" spans="1:20" ht="17" customHeight="1" x14ac:dyDescent="0.2">
      <c r="A548">
        <v>546</v>
      </c>
      <c r="B548" t="s">
        <v>243</v>
      </c>
      <c r="C548" s="16" t="str">
        <v>Data Scientist</v>
      </c>
      <c r="D548" t="s">
        <v>1651</v>
      </c>
      <c r="E548" s="16" cm="1">
        <f t="array" ref="E548:F548">_xlfn.TEXTSPLIT(SUBSTITUTE(SUBSTITUTE(SUBSTITUTE(SUBSTITUTE(D548, "(Glassdoor est.)", ""), "(Employer est.)", ""), "$", ""), "K", "000"), "-") * 1</f>
        <v>66000</v>
      </c>
      <c r="F548" s="16">
        <v>112000</v>
      </c>
      <c r="G548" t="s">
        <v>1676</v>
      </c>
      <c r="H548">
        <v>4.5999999999999996</v>
      </c>
      <c r="I548" s="11" t="s">
        <v>1677</v>
      </c>
      <c r="J548" s="17" t="str">
        <f t="shared" si="8"/>
        <v>HAN IT Staffing Inc.</v>
      </c>
      <c r="K548" t="s">
        <v>236</v>
      </c>
      <c r="L548" s="16" t="str">
        <f>IF(ISNUMBER(FIND(",", K548)), RIGHT(K548, 2), VLOOKUP(K548,lookup!$A$2:$B$7,2,FALSE))</f>
        <v>NY</v>
      </c>
      <c r="M548" t="s">
        <v>1678</v>
      </c>
      <c r="N548" t="s">
        <v>269</v>
      </c>
      <c r="O548">
        <v>2012</v>
      </c>
      <c r="P548" t="s">
        <v>270</v>
      </c>
      <c r="Q548" t="s">
        <v>309</v>
      </c>
      <c r="R548" t="s">
        <v>277</v>
      </c>
      <c r="S548" t="s">
        <v>241</v>
      </c>
      <c r="T548">
        <v>-1</v>
      </c>
    </row>
    <row r="549" spans="1:20" ht="17" customHeight="1" x14ac:dyDescent="0.2">
      <c r="A549">
        <v>547</v>
      </c>
      <c r="B549" t="s">
        <v>243</v>
      </c>
      <c r="C549" s="16" t="str">
        <v>Data Scientist</v>
      </c>
      <c r="D549" t="s">
        <v>1651</v>
      </c>
      <c r="E549" s="16" cm="1">
        <f t="array" ref="E549:F549">_xlfn.TEXTSPLIT(SUBSTITUTE(SUBSTITUTE(SUBSTITUTE(SUBSTITUTE(D549, "(Glassdoor est.)", ""), "(Employer est.)", ""), "$", ""), "K", "000"), "-") * 1</f>
        <v>66000</v>
      </c>
      <c r="F549" s="16">
        <v>112000</v>
      </c>
      <c r="G549" s="11" t="s">
        <v>1679</v>
      </c>
      <c r="H549">
        <v>3.4</v>
      </c>
      <c r="I549" s="11" t="s">
        <v>1680</v>
      </c>
      <c r="J549" s="17" t="str">
        <f t="shared" si="8"/>
        <v>Infinitive Inc</v>
      </c>
      <c r="K549" t="s">
        <v>395</v>
      </c>
      <c r="L549" s="16" t="str">
        <f>IF(ISNUMBER(FIND(",", K549)), RIGHT(K549, 2), VLOOKUP(K549,lookup!$A$2:$B$7,2,FALSE))</f>
        <v>VA</v>
      </c>
      <c r="M549" t="s">
        <v>933</v>
      </c>
      <c r="N549" t="s">
        <v>324</v>
      </c>
      <c r="O549">
        <v>1997</v>
      </c>
      <c r="P549" t="s">
        <v>270</v>
      </c>
      <c r="Q549" t="s">
        <v>301</v>
      </c>
      <c r="R549" t="s">
        <v>277</v>
      </c>
      <c r="S549" t="s">
        <v>377</v>
      </c>
      <c r="T549">
        <v>-1</v>
      </c>
    </row>
    <row r="550" spans="1:20" ht="17" customHeight="1" x14ac:dyDescent="0.2">
      <c r="A550">
        <v>548</v>
      </c>
      <c r="B550" t="s">
        <v>1367</v>
      </c>
      <c r="C550" s="16" t="str">
        <v>Data Engineer</v>
      </c>
      <c r="D550" t="s">
        <v>1651</v>
      </c>
      <c r="E550" s="16" cm="1">
        <f t="array" ref="E550:F550">_xlfn.TEXTSPLIT(SUBSTITUTE(SUBSTITUTE(SUBSTITUTE(SUBSTITUTE(D550, "(Glassdoor est.)", ""), "(Employer est.)", ""), "$", ""), "K", "000"), "-") * 1</f>
        <v>66000</v>
      </c>
      <c r="F550" s="16">
        <v>112000</v>
      </c>
      <c r="G550" s="11" t="s">
        <v>1368</v>
      </c>
      <c r="H550">
        <v>4</v>
      </c>
      <c r="I550" s="11" t="s">
        <v>1369</v>
      </c>
      <c r="J550" s="17" t="str">
        <f t="shared" si="8"/>
        <v>Travelers</v>
      </c>
      <c r="K550" t="s">
        <v>574</v>
      </c>
      <c r="L550" s="16" t="str">
        <f>IF(ISNUMBER(FIND(",", K550)), RIGHT(K550, 2), VLOOKUP(K550,lookup!$A$2:$B$7,2,FALSE))</f>
        <v>CT</v>
      </c>
      <c r="M550" t="s">
        <v>574</v>
      </c>
      <c r="N550" t="s">
        <v>283</v>
      </c>
      <c r="O550">
        <v>1853</v>
      </c>
      <c r="P550" t="s">
        <v>249</v>
      </c>
      <c r="Q550" t="s">
        <v>239</v>
      </c>
      <c r="R550" t="s">
        <v>240</v>
      </c>
      <c r="S550" t="s">
        <v>285</v>
      </c>
      <c r="T550">
        <v>-1</v>
      </c>
    </row>
    <row r="551" spans="1:20" ht="17" customHeight="1" x14ac:dyDescent="0.2">
      <c r="A551">
        <v>549</v>
      </c>
      <c r="B551" t="s">
        <v>576</v>
      </c>
      <c r="C551" s="16" t="str">
        <v>Data Scientist</v>
      </c>
      <c r="D551" t="s">
        <v>1681</v>
      </c>
      <c r="E551" s="16" cm="1">
        <f t="array" ref="E551:F551">_xlfn.TEXTSPLIT(SUBSTITUTE(SUBSTITUTE(SUBSTITUTE(SUBSTITUTE(D551, "(Glassdoor est.)", ""), "(Employer est.)", ""), "$", ""), "K", "000"), "-") * 1</f>
        <v>128000</v>
      </c>
      <c r="F551" s="16">
        <v>201000</v>
      </c>
      <c r="G551" s="11" t="s">
        <v>577</v>
      </c>
      <c r="H551">
        <v>3.3</v>
      </c>
      <c r="I551" s="11" t="s">
        <v>578</v>
      </c>
      <c r="J551" s="17" t="str">
        <f t="shared" si="8"/>
        <v>Amyris</v>
      </c>
      <c r="K551" t="s">
        <v>579</v>
      </c>
      <c r="L551" s="16" t="str">
        <f>IF(ISNUMBER(FIND(",", K551)), RIGHT(K551, 2), VLOOKUP(K551,lookup!$A$2:$B$7,2,FALSE))</f>
        <v>CA</v>
      </c>
      <c r="M551" t="s">
        <v>579</v>
      </c>
      <c r="N551" t="s">
        <v>324</v>
      </c>
      <c r="O551">
        <v>2003</v>
      </c>
      <c r="P551" t="s">
        <v>249</v>
      </c>
      <c r="Q551" t="s">
        <v>284</v>
      </c>
      <c r="R551" t="s">
        <v>284</v>
      </c>
      <c r="S551" t="s">
        <v>258</v>
      </c>
      <c r="T551">
        <v>-1</v>
      </c>
    </row>
    <row r="552" spans="1:20" ht="17" customHeight="1" x14ac:dyDescent="0.2">
      <c r="A552">
        <v>550</v>
      </c>
      <c r="B552" t="s">
        <v>243</v>
      </c>
      <c r="C552" s="16" t="str">
        <v>Data Scientist</v>
      </c>
      <c r="D552" t="s">
        <v>1681</v>
      </c>
      <c r="E552" s="16" cm="1">
        <f t="array" ref="E552:F552">_xlfn.TEXTSPLIT(SUBSTITUTE(SUBSTITUTE(SUBSTITUTE(SUBSTITUTE(D552, "(Glassdoor est.)", ""), "(Employer est.)", ""), "$", ""), "K", "000"), "-") * 1</f>
        <v>128000</v>
      </c>
      <c r="F552" s="16">
        <v>201000</v>
      </c>
      <c r="G552" s="11" t="s">
        <v>597</v>
      </c>
      <c r="H552">
        <v>4.3</v>
      </c>
      <c r="I552" s="11" t="s">
        <v>598</v>
      </c>
      <c r="J552" s="17" t="str">
        <f t="shared" si="8"/>
        <v>Lightspeed Systems</v>
      </c>
      <c r="K552" t="s">
        <v>599</v>
      </c>
      <c r="L552" s="16" t="str">
        <f>IF(ISNUMBER(FIND(",", K552)), RIGHT(K552, 2), VLOOKUP(K552,lookup!$A$2:$B$7,2,FALSE))</f>
        <v>TX</v>
      </c>
      <c r="M552" t="s">
        <v>599</v>
      </c>
      <c r="N552" t="s">
        <v>269</v>
      </c>
      <c r="O552">
        <v>1999</v>
      </c>
      <c r="P552" t="s">
        <v>270</v>
      </c>
      <c r="Q552" t="s">
        <v>276</v>
      </c>
      <c r="R552" t="s">
        <v>277</v>
      </c>
      <c r="S552" t="s">
        <v>381</v>
      </c>
      <c r="T552">
        <v>-1</v>
      </c>
    </row>
    <row r="553" spans="1:20" ht="17" customHeight="1" x14ac:dyDescent="0.2">
      <c r="A553">
        <v>551</v>
      </c>
      <c r="B553" t="s">
        <v>457</v>
      </c>
      <c r="C553" s="16" t="str">
        <v>Data Scientist</v>
      </c>
      <c r="D553" t="s">
        <v>1681</v>
      </c>
      <c r="E553" s="16" cm="1">
        <f t="array" ref="E553:F553">_xlfn.TEXTSPLIT(SUBSTITUTE(SUBSTITUTE(SUBSTITUTE(SUBSTITUTE(D553, "(Glassdoor est.)", ""), "(Employer est.)", ""), "$", ""), "K", "000"), "-") * 1</f>
        <v>128000</v>
      </c>
      <c r="F553" s="16">
        <v>201000</v>
      </c>
      <c r="G553" s="11" t="s">
        <v>1682</v>
      </c>
      <c r="H553">
        <v>3.9</v>
      </c>
      <c r="I553" s="11" t="s">
        <v>1655</v>
      </c>
      <c r="J553" s="17" t="str">
        <f t="shared" si="8"/>
        <v>Thumbtack</v>
      </c>
      <c r="K553" t="s">
        <v>360</v>
      </c>
      <c r="L553" s="16" t="str">
        <f>IF(ISNUMBER(FIND(",", K553)), RIGHT(K553, 2), VLOOKUP(K553,lookup!$A$2:$B$7,2,FALSE))</f>
        <v>CA</v>
      </c>
      <c r="M553" t="s">
        <v>360</v>
      </c>
      <c r="N553" t="s">
        <v>263</v>
      </c>
      <c r="O553">
        <v>2009</v>
      </c>
      <c r="P553" t="s">
        <v>270</v>
      </c>
      <c r="Q553" t="s">
        <v>340</v>
      </c>
      <c r="R553" t="s">
        <v>277</v>
      </c>
      <c r="S553" t="s">
        <v>241</v>
      </c>
      <c r="T553">
        <v>-1</v>
      </c>
    </row>
    <row r="554" spans="1:20" ht="17" customHeight="1" x14ac:dyDescent="0.2">
      <c r="A554">
        <v>552</v>
      </c>
      <c r="B554" t="s">
        <v>1370</v>
      </c>
      <c r="C554" s="16" t="str">
        <v>Data Analyst</v>
      </c>
      <c r="D554" t="s">
        <v>1681</v>
      </c>
      <c r="E554" s="16" cm="1">
        <f t="array" ref="E554:F554">_xlfn.TEXTSPLIT(SUBSTITUTE(SUBSTITUTE(SUBSTITUTE(SUBSTITUTE(D554, "(Glassdoor est.)", ""), "(Employer est.)", ""), "$", ""), "K", "000"), "-") * 1</f>
        <v>128000</v>
      </c>
      <c r="F554" s="16">
        <v>201000</v>
      </c>
      <c r="G554" s="11" t="s">
        <v>1371</v>
      </c>
      <c r="H554">
        <v>3.6</v>
      </c>
      <c r="I554" s="11" t="s">
        <v>1372</v>
      </c>
      <c r="J554" s="17" t="str">
        <f t="shared" si="8"/>
        <v>Twitch</v>
      </c>
      <c r="K554" t="s">
        <v>360</v>
      </c>
      <c r="L554" s="16" t="str">
        <f>IF(ISNUMBER(FIND(",", K554)), RIGHT(K554, 2), VLOOKUP(K554,lookup!$A$2:$B$7,2,FALSE))</f>
        <v>CA</v>
      </c>
      <c r="M554" t="s">
        <v>360</v>
      </c>
      <c r="N554" t="s">
        <v>237</v>
      </c>
      <c r="O554">
        <v>2011</v>
      </c>
      <c r="P554" t="s">
        <v>518</v>
      </c>
      <c r="Q554" t="s">
        <v>340</v>
      </c>
      <c r="R554" t="s">
        <v>277</v>
      </c>
      <c r="S554" t="s">
        <v>241</v>
      </c>
      <c r="T554">
        <v>-1</v>
      </c>
    </row>
    <row r="555" spans="1:20" ht="17" customHeight="1" x14ac:dyDescent="0.2">
      <c r="A555">
        <v>553</v>
      </c>
      <c r="B555" t="s">
        <v>1683</v>
      </c>
      <c r="C555" s="16" t="str">
        <v>Other</v>
      </c>
      <c r="D555" t="s">
        <v>1681</v>
      </c>
      <c r="E555" s="16" cm="1">
        <f t="array" ref="E555:F555">_xlfn.TEXTSPLIT(SUBSTITUTE(SUBSTITUTE(SUBSTITUTE(SUBSTITUTE(D555, "(Glassdoor est.)", ""), "(Employer est.)", ""), "$", ""), "K", "000"), "-") * 1</f>
        <v>128000</v>
      </c>
      <c r="F555" s="16">
        <v>201000</v>
      </c>
      <c r="G555" s="11" t="s">
        <v>1684</v>
      </c>
      <c r="H555">
        <v>4.7</v>
      </c>
      <c r="I555" s="11" t="s">
        <v>1685</v>
      </c>
      <c r="J555" s="17" t="str">
        <f t="shared" si="8"/>
        <v>New Relic</v>
      </c>
      <c r="K555" t="s">
        <v>1686</v>
      </c>
      <c r="L555" s="16" t="str">
        <f>IF(ISNUMBER(FIND(",", K555)), RIGHT(K555, 2), VLOOKUP(K555,lookup!$A$2:$B$7,2,FALSE))</f>
        <v>OR</v>
      </c>
      <c r="M555" t="s">
        <v>360</v>
      </c>
      <c r="N555" t="s">
        <v>237</v>
      </c>
      <c r="O555">
        <v>2008</v>
      </c>
      <c r="P555" t="s">
        <v>249</v>
      </c>
      <c r="Q555" t="s">
        <v>276</v>
      </c>
      <c r="R555" t="s">
        <v>277</v>
      </c>
      <c r="S555" t="s">
        <v>258</v>
      </c>
      <c r="T555" t="s">
        <v>1687</v>
      </c>
    </row>
    <row r="556" spans="1:20" ht="17" customHeight="1" x14ac:dyDescent="0.2">
      <c r="A556">
        <v>554</v>
      </c>
      <c r="B556" t="s">
        <v>1376</v>
      </c>
      <c r="C556" s="16" t="str">
        <v>Other</v>
      </c>
      <c r="D556" t="s">
        <v>1681</v>
      </c>
      <c r="E556" s="16" cm="1">
        <f t="array" ref="E556:F556">_xlfn.TEXTSPLIT(SUBSTITUTE(SUBSTITUTE(SUBSTITUTE(SUBSTITUTE(D556, "(Glassdoor est.)", ""), "(Employer est.)", ""), "$", ""), "K", "000"), "-") * 1</f>
        <v>128000</v>
      </c>
      <c r="F556" s="16">
        <v>201000</v>
      </c>
      <c r="G556" s="11" t="s">
        <v>1377</v>
      </c>
      <c r="H556">
        <v>3.6</v>
      </c>
      <c r="I556" s="11" t="s">
        <v>1378</v>
      </c>
      <c r="J556" s="17" t="str">
        <f t="shared" si="8"/>
        <v>Biogen</v>
      </c>
      <c r="K556" t="s">
        <v>281</v>
      </c>
      <c r="L556" s="16" t="str">
        <f>IF(ISNUMBER(FIND(",", K556)), RIGHT(K556, 2), VLOOKUP(K556,lookup!$A$2:$B$7,2,FALSE))</f>
        <v>MA</v>
      </c>
      <c r="M556" t="s">
        <v>281</v>
      </c>
      <c r="N556" t="s">
        <v>248</v>
      </c>
      <c r="O556">
        <v>1978</v>
      </c>
      <c r="P556" t="s">
        <v>249</v>
      </c>
      <c r="Q556" t="s">
        <v>284</v>
      </c>
      <c r="R556" t="s">
        <v>284</v>
      </c>
      <c r="S556" t="s">
        <v>285</v>
      </c>
      <c r="T556">
        <v>-1</v>
      </c>
    </row>
    <row r="557" spans="1:20" ht="17" customHeight="1" x14ac:dyDescent="0.2">
      <c r="A557">
        <v>555</v>
      </c>
      <c r="B557" t="s">
        <v>243</v>
      </c>
      <c r="C557" s="16" t="str">
        <v>Data Scientist</v>
      </c>
      <c r="D557" t="s">
        <v>1681</v>
      </c>
      <c r="E557" s="16" cm="1">
        <f t="array" ref="E557:F557">_xlfn.TEXTSPLIT(SUBSTITUTE(SUBSTITUTE(SUBSTITUTE(SUBSTITUTE(D557, "(Glassdoor est.)", ""), "(Employer est.)", ""), "$", ""), "K", "000"), "-") * 1</f>
        <v>128000</v>
      </c>
      <c r="F557" s="16">
        <v>201000</v>
      </c>
      <c r="G557" s="11" t="s">
        <v>1379</v>
      </c>
      <c r="H557">
        <v>-1</v>
      </c>
      <c r="I557" t="s">
        <v>1380</v>
      </c>
      <c r="J557" s="17" t="str">
        <f t="shared" si="8"/>
        <v>Hi</v>
      </c>
      <c r="K557" t="s">
        <v>360</v>
      </c>
      <c r="L557" s="16" t="str">
        <f>IF(ISNUMBER(FIND(",", K557)), RIGHT(K557, 2), VLOOKUP(K557,lookup!$A$2:$B$7,2,FALSE))</f>
        <v>CA</v>
      </c>
      <c r="M557">
        <v>-1</v>
      </c>
      <c r="N557">
        <v>-1</v>
      </c>
      <c r="O557">
        <v>-1</v>
      </c>
      <c r="P557">
        <v>-1</v>
      </c>
      <c r="Q557">
        <v>-1</v>
      </c>
      <c r="R557">
        <v>-1</v>
      </c>
      <c r="S557">
        <v>-1</v>
      </c>
      <c r="T557">
        <v>-1</v>
      </c>
    </row>
    <row r="558" spans="1:20" ht="17" customHeight="1" x14ac:dyDescent="0.2">
      <c r="A558">
        <v>556</v>
      </c>
      <c r="B558" t="s">
        <v>992</v>
      </c>
      <c r="C558" s="16" t="str">
        <v>Other</v>
      </c>
      <c r="D558" t="s">
        <v>1681</v>
      </c>
      <c r="E558" s="16" cm="1">
        <f t="array" ref="E558:F558">_xlfn.TEXTSPLIT(SUBSTITUTE(SUBSTITUTE(SUBSTITUTE(SUBSTITUTE(D558, "(Glassdoor est.)", ""), "(Employer est.)", ""), "$", ""), "K", "000"), "-") * 1</f>
        <v>128000</v>
      </c>
      <c r="F558" s="16">
        <v>201000</v>
      </c>
      <c r="G558" s="11" t="s">
        <v>993</v>
      </c>
      <c r="H558">
        <v>3.3</v>
      </c>
      <c r="I558" s="11" t="s">
        <v>532</v>
      </c>
      <c r="J558" s="17" t="str">
        <f t="shared" si="8"/>
        <v>Tempus Labs</v>
      </c>
      <c r="K558" t="s">
        <v>545</v>
      </c>
      <c r="L558" s="16" t="str">
        <f>IF(ISNUMBER(FIND(",", K558)), RIGHT(K558, 2), VLOOKUP(K558,lookup!$A$2:$B$7,2,FALSE))</f>
        <v>CA</v>
      </c>
      <c r="M558" t="s">
        <v>300</v>
      </c>
      <c r="N558" t="s">
        <v>263</v>
      </c>
      <c r="O558">
        <v>2015</v>
      </c>
      <c r="P558" t="s">
        <v>270</v>
      </c>
      <c r="Q558" t="s">
        <v>284</v>
      </c>
      <c r="R558" t="s">
        <v>284</v>
      </c>
      <c r="S558" t="s">
        <v>241</v>
      </c>
      <c r="T558">
        <v>-1</v>
      </c>
    </row>
    <row r="559" spans="1:20" ht="17" customHeight="1" x14ac:dyDescent="0.2">
      <c r="A559">
        <v>557</v>
      </c>
      <c r="B559" t="s">
        <v>243</v>
      </c>
      <c r="C559" s="16" t="str">
        <v>Data Scientist</v>
      </c>
      <c r="D559" t="s">
        <v>1681</v>
      </c>
      <c r="E559" s="16" cm="1">
        <f t="array" ref="E559:F559">_xlfn.TEXTSPLIT(SUBSTITUTE(SUBSTITUTE(SUBSTITUTE(SUBSTITUTE(D559, "(Glassdoor est.)", ""), "(Employer est.)", ""), "$", ""), "K", "000"), "-") * 1</f>
        <v>128000</v>
      </c>
      <c r="F559" s="16">
        <v>201000</v>
      </c>
      <c r="G559" s="11" t="s">
        <v>1688</v>
      </c>
      <c r="H559">
        <v>3.3</v>
      </c>
      <c r="I559" s="11" t="s">
        <v>1689</v>
      </c>
      <c r="J559" s="17" t="str">
        <f t="shared" si="8"/>
        <v>ICW Group</v>
      </c>
      <c r="K559" t="s">
        <v>294</v>
      </c>
      <c r="L559" s="16" t="str">
        <f>IF(ISNUMBER(FIND(",", K559)), RIGHT(K559, 2), VLOOKUP(K559,lookup!$A$2:$B$7,2,FALSE))</f>
        <v>CA</v>
      </c>
      <c r="M559" t="s">
        <v>294</v>
      </c>
      <c r="N559" t="s">
        <v>263</v>
      </c>
      <c r="O559">
        <v>1972</v>
      </c>
      <c r="P559" t="s">
        <v>270</v>
      </c>
      <c r="Q559" t="s">
        <v>239</v>
      </c>
      <c r="R559" t="s">
        <v>240</v>
      </c>
      <c r="S559" t="s">
        <v>318</v>
      </c>
      <c r="T559" t="s">
        <v>1690</v>
      </c>
    </row>
    <row r="560" spans="1:20" ht="17" customHeight="1" x14ac:dyDescent="0.2">
      <c r="A560">
        <v>558</v>
      </c>
      <c r="B560" t="s">
        <v>1691</v>
      </c>
      <c r="C560" s="16" t="str">
        <v>Data Analyst</v>
      </c>
      <c r="D560" t="s">
        <v>1681</v>
      </c>
      <c r="E560" s="16" cm="1">
        <f t="array" ref="E560:F560">_xlfn.TEXTSPLIT(SUBSTITUTE(SUBSTITUTE(SUBSTITUTE(SUBSTITUTE(D560, "(Glassdoor est.)", ""), "(Employer est.)", ""), "$", ""), "K", "000"), "-") * 1</f>
        <v>128000</v>
      </c>
      <c r="F560" s="16">
        <v>201000</v>
      </c>
      <c r="G560" s="11" t="s">
        <v>1692</v>
      </c>
      <c r="H560">
        <v>3.8</v>
      </c>
      <c r="I560" s="11" t="s">
        <v>1693</v>
      </c>
      <c r="J560" s="17" t="str">
        <f t="shared" si="8"/>
        <v>NYSTEC</v>
      </c>
      <c r="K560" t="s">
        <v>236</v>
      </c>
      <c r="L560" s="16" t="str">
        <f>IF(ISNUMBER(FIND(",", K560)), RIGHT(K560, 2), VLOOKUP(K560,lookup!$A$2:$B$7,2,FALSE))</f>
        <v>NY</v>
      </c>
      <c r="M560" t="s">
        <v>1694</v>
      </c>
      <c r="N560" t="s">
        <v>269</v>
      </c>
      <c r="O560">
        <v>1996</v>
      </c>
      <c r="P560" t="s">
        <v>238</v>
      </c>
      <c r="Q560" t="s">
        <v>257</v>
      </c>
      <c r="R560" t="s">
        <v>251</v>
      </c>
      <c r="S560" t="s">
        <v>381</v>
      </c>
      <c r="T560" t="s">
        <v>1695</v>
      </c>
    </row>
    <row r="561" spans="1:20" ht="17" customHeight="1" x14ac:dyDescent="0.2">
      <c r="A561">
        <v>559</v>
      </c>
      <c r="B561" t="s">
        <v>243</v>
      </c>
      <c r="C561" s="16" t="str">
        <v>Data Scientist</v>
      </c>
      <c r="D561" t="s">
        <v>1681</v>
      </c>
      <c r="E561" s="16" cm="1">
        <f t="array" ref="E561:F561">_xlfn.TEXTSPLIT(SUBSTITUTE(SUBSTITUTE(SUBSTITUTE(SUBSTITUTE(D561, "(Glassdoor est.)", ""), "(Employer est.)", ""), "$", ""), "K", "000"), "-") * 1</f>
        <v>128000</v>
      </c>
      <c r="F561" s="16">
        <v>201000</v>
      </c>
      <c r="G561" s="11" t="s">
        <v>1696</v>
      </c>
      <c r="H561">
        <v>4.5</v>
      </c>
      <c r="I561" s="11" t="s">
        <v>1697</v>
      </c>
      <c r="J561" s="17" t="str">
        <f t="shared" si="8"/>
        <v>E3 Federal Solutions</v>
      </c>
      <c r="K561" t="s">
        <v>246</v>
      </c>
      <c r="L561" s="16" t="str">
        <f>IF(ISNUMBER(FIND(",", K561)), RIGHT(K561, 2), VLOOKUP(K561,lookup!$A$2:$B$7,2,FALSE))</f>
        <v>VA</v>
      </c>
      <c r="M561" t="s">
        <v>395</v>
      </c>
      <c r="N561" t="s">
        <v>263</v>
      </c>
      <c r="O561">
        <v>2004</v>
      </c>
      <c r="P561" t="s">
        <v>270</v>
      </c>
      <c r="Q561" t="s">
        <v>257</v>
      </c>
      <c r="R561" t="s">
        <v>251</v>
      </c>
      <c r="S561" t="s">
        <v>241</v>
      </c>
      <c r="T561">
        <v>-1</v>
      </c>
    </row>
    <row r="562" spans="1:20" ht="17" customHeight="1" x14ac:dyDescent="0.2">
      <c r="A562">
        <v>560</v>
      </c>
      <c r="B562" t="s">
        <v>406</v>
      </c>
      <c r="C562" s="16" t="str">
        <v>Data Engineer</v>
      </c>
      <c r="D562" t="s">
        <v>1681</v>
      </c>
      <c r="E562" s="16" cm="1">
        <f t="array" ref="E562:F562">_xlfn.TEXTSPLIT(SUBSTITUTE(SUBSTITUTE(SUBSTITUTE(SUBSTITUTE(D562, "(Glassdoor est.)", ""), "(Employer est.)", ""), "$", ""), "K", "000"), "-") * 1</f>
        <v>128000</v>
      </c>
      <c r="F562" s="16">
        <v>201000</v>
      </c>
      <c r="G562" s="11" t="s">
        <v>1390</v>
      </c>
      <c r="H562">
        <v>4.5</v>
      </c>
      <c r="I562" s="11" t="s">
        <v>394</v>
      </c>
      <c r="J562" s="17" t="str">
        <f t="shared" si="8"/>
        <v>Kingfisher Systems</v>
      </c>
      <c r="K562" t="s">
        <v>396</v>
      </c>
      <c r="L562" s="16" t="str">
        <f>IF(ISNUMBER(FIND(",", K562)), RIGHT(K562, 2), VLOOKUP(K562,lookup!$A$2:$B$7,2,FALSE))</f>
        <v>VA</v>
      </c>
      <c r="M562" t="s">
        <v>396</v>
      </c>
      <c r="N562" t="s">
        <v>269</v>
      </c>
      <c r="O562">
        <v>2005</v>
      </c>
      <c r="P562" t="s">
        <v>270</v>
      </c>
      <c r="Q562" t="s">
        <v>335</v>
      </c>
      <c r="R562" t="s">
        <v>315</v>
      </c>
      <c r="S562" t="s">
        <v>381</v>
      </c>
      <c r="T562">
        <v>-1</v>
      </c>
    </row>
    <row r="563" spans="1:20" ht="17" customHeight="1" x14ac:dyDescent="0.2">
      <c r="A563">
        <v>561</v>
      </c>
      <c r="B563" t="s">
        <v>1698</v>
      </c>
      <c r="C563" s="16" t="str">
        <v>Data Scientist</v>
      </c>
      <c r="D563" t="s">
        <v>1681</v>
      </c>
      <c r="E563" s="16" cm="1">
        <f t="array" ref="E563:F563">_xlfn.TEXTSPLIT(SUBSTITUTE(SUBSTITUTE(SUBSTITUTE(SUBSTITUTE(D563, "(Glassdoor est.)", ""), "(Employer est.)", ""), "$", ""), "K", "000"), "-") * 1</f>
        <v>128000</v>
      </c>
      <c r="F563" s="16">
        <v>201000</v>
      </c>
      <c r="G563" s="11" t="s">
        <v>1699</v>
      </c>
      <c r="H563">
        <v>3.4</v>
      </c>
      <c r="I563" s="11" t="s">
        <v>1700</v>
      </c>
      <c r="J563" s="17" t="str">
        <f t="shared" si="8"/>
        <v>Peraton</v>
      </c>
      <c r="K563" t="s">
        <v>246</v>
      </c>
      <c r="L563" s="16" t="str">
        <f>IF(ISNUMBER(FIND(",", K563)), RIGHT(K563, 2), VLOOKUP(K563,lookup!$A$2:$B$7,2,FALSE))</f>
        <v>VA</v>
      </c>
      <c r="M563" t="s">
        <v>247</v>
      </c>
      <c r="N563" t="s">
        <v>237</v>
      </c>
      <c r="O563">
        <v>2017</v>
      </c>
      <c r="P563" t="s">
        <v>270</v>
      </c>
      <c r="Q563" t="s">
        <v>392</v>
      </c>
      <c r="R563" t="s">
        <v>392</v>
      </c>
      <c r="S563" t="s">
        <v>252</v>
      </c>
      <c r="T563">
        <v>-1</v>
      </c>
    </row>
    <row r="564" spans="1:20" ht="17" customHeight="1" x14ac:dyDescent="0.2">
      <c r="A564">
        <v>562</v>
      </c>
      <c r="B564" t="s">
        <v>457</v>
      </c>
      <c r="C564" s="16" t="str">
        <v>Data Scientist</v>
      </c>
      <c r="D564" t="s">
        <v>1681</v>
      </c>
      <c r="E564" s="16" cm="1">
        <f t="array" ref="E564:F564">_xlfn.TEXTSPLIT(SUBSTITUTE(SUBSTITUTE(SUBSTITUTE(SUBSTITUTE(D564, "(Glassdoor est.)", ""), "(Employer est.)", ""), "$", ""), "K", "000"), "-") * 1</f>
        <v>128000</v>
      </c>
      <c r="F564" s="16">
        <v>201000</v>
      </c>
      <c r="G564" s="11" t="s">
        <v>1701</v>
      </c>
      <c r="H564">
        <v>3.1</v>
      </c>
      <c r="I564" s="11" t="s">
        <v>1702</v>
      </c>
      <c r="J564" s="17" t="str">
        <f t="shared" si="8"/>
        <v>Group O</v>
      </c>
      <c r="K564" t="s">
        <v>300</v>
      </c>
      <c r="L564" s="16" t="str">
        <f>IF(ISNUMBER(FIND(",", K564)), RIGHT(K564, 2), VLOOKUP(K564,lookup!$A$2:$B$7,2,FALSE))</f>
        <v>IL</v>
      </c>
      <c r="M564" t="s">
        <v>1703</v>
      </c>
      <c r="N564" t="s">
        <v>237</v>
      </c>
      <c r="O564">
        <v>1974</v>
      </c>
      <c r="P564" t="s">
        <v>270</v>
      </c>
      <c r="Q564" t="s">
        <v>503</v>
      </c>
      <c r="R564" t="s">
        <v>251</v>
      </c>
      <c r="S564" t="s">
        <v>318</v>
      </c>
      <c r="T564">
        <v>-1</v>
      </c>
    </row>
    <row r="565" spans="1:20" ht="17" customHeight="1" x14ac:dyDescent="0.2">
      <c r="A565">
        <v>563</v>
      </c>
      <c r="B565" t="s">
        <v>1704</v>
      </c>
      <c r="C565" s="16" t="str">
        <v>Other</v>
      </c>
      <c r="D565" t="s">
        <v>1681</v>
      </c>
      <c r="E565" s="16" cm="1">
        <f t="array" ref="E565:F565">_xlfn.TEXTSPLIT(SUBSTITUTE(SUBSTITUTE(SUBSTITUTE(SUBSTITUTE(D565, "(Glassdoor est.)", ""), "(Employer est.)", ""), "$", ""), "K", "000"), "-") * 1</f>
        <v>128000</v>
      </c>
      <c r="F565" s="16">
        <v>201000</v>
      </c>
      <c r="G565" s="11" t="s">
        <v>1705</v>
      </c>
      <c r="H565">
        <v>4</v>
      </c>
      <c r="I565" s="11" t="s">
        <v>548</v>
      </c>
      <c r="J565" s="17" t="str">
        <f t="shared" si="8"/>
        <v>Autodesk</v>
      </c>
      <c r="K565" t="s">
        <v>360</v>
      </c>
      <c r="L565" s="16" t="str">
        <f>IF(ISNUMBER(FIND(",", K565)), RIGHT(K565, 2), VLOOKUP(K565,lookup!$A$2:$B$7,2,FALSE))</f>
        <v>CA</v>
      </c>
      <c r="M565" t="s">
        <v>549</v>
      </c>
      <c r="N565" t="s">
        <v>248</v>
      </c>
      <c r="O565">
        <v>1982</v>
      </c>
      <c r="P565" t="s">
        <v>249</v>
      </c>
      <c r="Q565" t="s">
        <v>276</v>
      </c>
      <c r="R565" t="s">
        <v>277</v>
      </c>
      <c r="S565" t="s">
        <v>296</v>
      </c>
      <c r="T565">
        <v>-1</v>
      </c>
    </row>
    <row r="566" spans="1:20" ht="17" customHeight="1" x14ac:dyDescent="0.2">
      <c r="A566">
        <v>564</v>
      </c>
      <c r="B566" t="s">
        <v>1391</v>
      </c>
      <c r="C566" s="16" t="str">
        <v>Other</v>
      </c>
      <c r="D566" t="s">
        <v>1681</v>
      </c>
      <c r="E566" s="16" cm="1">
        <f t="array" ref="E566:F566">_xlfn.TEXTSPLIT(SUBSTITUTE(SUBSTITUTE(SUBSTITUTE(SUBSTITUTE(D566, "(Glassdoor est.)", ""), "(Employer est.)", ""), "$", ""), "K", "000"), "-") * 1</f>
        <v>128000</v>
      </c>
      <c r="F566" s="16">
        <v>201000</v>
      </c>
      <c r="G566" s="11" t="s">
        <v>1392</v>
      </c>
      <c r="H566">
        <v>3.3</v>
      </c>
      <c r="I566" s="11" t="s">
        <v>532</v>
      </c>
      <c r="J566" s="17" t="str">
        <f t="shared" si="8"/>
        <v>Tempus Labs</v>
      </c>
      <c r="K566" t="s">
        <v>300</v>
      </c>
      <c r="L566" s="16" t="str">
        <f>IF(ISNUMBER(FIND(",", K566)), RIGHT(K566, 2), VLOOKUP(K566,lookup!$A$2:$B$7,2,FALSE))</f>
        <v>IL</v>
      </c>
      <c r="M566" t="s">
        <v>300</v>
      </c>
      <c r="N566" t="s">
        <v>263</v>
      </c>
      <c r="O566">
        <v>2015</v>
      </c>
      <c r="P566" t="s">
        <v>270</v>
      </c>
      <c r="Q566" t="s">
        <v>284</v>
      </c>
      <c r="R566" t="s">
        <v>284</v>
      </c>
      <c r="S566" t="s">
        <v>241</v>
      </c>
      <c r="T566">
        <v>-1</v>
      </c>
    </row>
    <row r="567" spans="1:20" ht="17" customHeight="1" x14ac:dyDescent="0.2">
      <c r="A567">
        <v>565</v>
      </c>
      <c r="B567" t="s">
        <v>1706</v>
      </c>
      <c r="C567" s="16" t="str">
        <v>Data Engineer</v>
      </c>
      <c r="D567" t="s">
        <v>1681</v>
      </c>
      <c r="E567" s="16" cm="1">
        <f t="array" ref="E567:F567">_xlfn.TEXTSPLIT(SUBSTITUTE(SUBSTITUTE(SUBSTITUTE(SUBSTITUTE(D567, "(Glassdoor est.)", ""), "(Employer est.)", ""), "$", ""), "K", "000"), "-") * 1</f>
        <v>128000</v>
      </c>
      <c r="F567" s="16">
        <v>201000</v>
      </c>
      <c r="G567" s="11" t="s">
        <v>1707</v>
      </c>
      <c r="H567">
        <v>4.0999999999999996</v>
      </c>
      <c r="I567" s="11" t="s">
        <v>1708</v>
      </c>
      <c r="J567" s="17" t="str">
        <f t="shared" si="8"/>
        <v>CaptiveAire</v>
      </c>
      <c r="K567" t="s">
        <v>1253</v>
      </c>
      <c r="L567" s="16" t="str">
        <f>IF(ISNUMBER(FIND(",", K567)), RIGHT(K567, 2), VLOOKUP(K567,lookup!$A$2:$B$7,2,FALSE))</f>
        <v>NC</v>
      </c>
      <c r="M567" t="s">
        <v>1253</v>
      </c>
      <c r="N567" t="s">
        <v>237</v>
      </c>
      <c r="O567">
        <v>1976</v>
      </c>
      <c r="P567" t="s">
        <v>270</v>
      </c>
      <c r="Q567" t="s">
        <v>555</v>
      </c>
      <c r="R567" t="s">
        <v>265</v>
      </c>
      <c r="S567" t="s">
        <v>258</v>
      </c>
      <c r="T567">
        <v>-1</v>
      </c>
    </row>
    <row r="568" spans="1:20" ht="17" customHeight="1" x14ac:dyDescent="0.2">
      <c r="A568">
        <v>566</v>
      </c>
      <c r="B568" t="s">
        <v>1709</v>
      </c>
      <c r="C568" s="16" t="str">
        <v>Other</v>
      </c>
      <c r="D568" t="s">
        <v>1681</v>
      </c>
      <c r="E568" s="16" cm="1">
        <f t="array" ref="E568:F568">_xlfn.TEXTSPLIT(SUBSTITUTE(SUBSTITUTE(SUBSTITUTE(SUBSTITUTE(D568, "(Glassdoor est.)", ""), "(Employer est.)", ""), "$", ""), "K", "000"), "-") * 1</f>
        <v>128000</v>
      </c>
      <c r="F568" s="16">
        <v>201000</v>
      </c>
      <c r="G568" s="11" t="s">
        <v>1710</v>
      </c>
      <c r="H568">
        <v>4.2</v>
      </c>
      <c r="I568" s="11" t="s">
        <v>384</v>
      </c>
      <c r="J568" s="17" t="str">
        <f t="shared" si="8"/>
        <v>LSQ</v>
      </c>
      <c r="K568" t="s">
        <v>385</v>
      </c>
      <c r="L568" s="16" t="str">
        <f>IF(ISNUMBER(FIND(",", K568)), RIGHT(K568, 2), VLOOKUP(K568,lookup!$A$2:$B$7,2,FALSE))</f>
        <v>FL</v>
      </c>
      <c r="M568" t="s">
        <v>385</v>
      </c>
      <c r="N568" t="s">
        <v>269</v>
      </c>
      <c r="O568">
        <v>1996</v>
      </c>
      <c r="P568" t="s">
        <v>270</v>
      </c>
      <c r="Q568" t="s">
        <v>386</v>
      </c>
      <c r="R568" t="s">
        <v>387</v>
      </c>
      <c r="S568" t="s">
        <v>258</v>
      </c>
      <c r="T568">
        <v>-1</v>
      </c>
    </row>
    <row r="569" spans="1:20" ht="17" customHeight="1" x14ac:dyDescent="0.2">
      <c r="A569">
        <v>567</v>
      </c>
      <c r="B569" t="s">
        <v>438</v>
      </c>
      <c r="C569" s="16" t="str">
        <v>Machine Learning Engineer</v>
      </c>
      <c r="D569" t="s">
        <v>1681</v>
      </c>
      <c r="E569" s="16" cm="1">
        <f t="array" ref="E569:F569">_xlfn.TEXTSPLIT(SUBSTITUTE(SUBSTITUTE(SUBSTITUTE(SUBSTITUTE(D569, "(Glassdoor est.)", ""), "(Employer est.)", ""), "$", ""), "K", "000"), "-") * 1</f>
        <v>128000</v>
      </c>
      <c r="F569" s="16">
        <v>201000</v>
      </c>
      <c r="G569" s="11" t="s">
        <v>1711</v>
      </c>
      <c r="H569">
        <v>3.9</v>
      </c>
      <c r="I569" s="11" t="s">
        <v>1712</v>
      </c>
      <c r="J569" s="17" t="str">
        <f t="shared" si="8"/>
        <v>Temboo</v>
      </c>
      <c r="K569" t="s">
        <v>236</v>
      </c>
      <c r="L569" s="16" t="str">
        <f>IF(ISNUMBER(FIND(",", K569)), RIGHT(K569, 2), VLOOKUP(K569,lookup!$A$2:$B$7,2,FALSE))</f>
        <v>NY</v>
      </c>
      <c r="M569" t="s">
        <v>236</v>
      </c>
      <c r="N569" t="s">
        <v>334</v>
      </c>
      <c r="O569">
        <v>-1</v>
      </c>
      <c r="P569" t="s">
        <v>270</v>
      </c>
      <c r="Q569" t="s">
        <v>309</v>
      </c>
      <c r="R569" t="s">
        <v>277</v>
      </c>
      <c r="S569" t="s">
        <v>241</v>
      </c>
      <c r="T569">
        <v>-1</v>
      </c>
    </row>
    <row r="570" spans="1:20" ht="17" customHeight="1" x14ac:dyDescent="0.2">
      <c r="A570">
        <v>568</v>
      </c>
      <c r="B570" t="s">
        <v>243</v>
      </c>
      <c r="C570" s="16" t="str">
        <v>Data Scientist</v>
      </c>
      <c r="D570" t="s">
        <v>1681</v>
      </c>
      <c r="E570" s="16" cm="1">
        <f t="array" ref="E570:F570">_xlfn.TEXTSPLIT(SUBSTITUTE(SUBSTITUTE(SUBSTITUTE(SUBSTITUTE(D570, "(Glassdoor est.)", ""), "(Employer est.)", ""), "$", ""), "K", "000"), "-") * 1</f>
        <v>128000</v>
      </c>
      <c r="F570" s="16">
        <v>201000</v>
      </c>
      <c r="G570" t="s">
        <v>1713</v>
      </c>
      <c r="H570">
        <v>-1</v>
      </c>
      <c r="I570" t="s">
        <v>1714</v>
      </c>
      <c r="J570" s="17" t="str">
        <f t="shared" si="8"/>
        <v/>
      </c>
      <c r="K570" t="s">
        <v>1120</v>
      </c>
      <c r="L570" s="16" t="str">
        <f>IF(ISNUMBER(FIND(",", K570)), RIGHT(K570, 2), VLOOKUP(K570,lookup!$A$2:$B$7,2,FALSE))</f>
        <v>PA</v>
      </c>
      <c r="M570" t="s">
        <v>1715</v>
      </c>
      <c r="N570" t="s">
        <v>905</v>
      </c>
      <c r="O570">
        <v>-1</v>
      </c>
      <c r="P570" t="s">
        <v>249</v>
      </c>
      <c r="Q570">
        <v>-1</v>
      </c>
      <c r="R570">
        <v>-1</v>
      </c>
      <c r="S570" t="s">
        <v>241</v>
      </c>
      <c r="T570">
        <v>-1</v>
      </c>
    </row>
    <row r="571" spans="1:20" ht="17" customHeight="1" x14ac:dyDescent="0.2">
      <c r="A571">
        <v>569</v>
      </c>
      <c r="B571" t="s">
        <v>1716</v>
      </c>
      <c r="C571" s="16" t="str">
        <v>Data Scientist</v>
      </c>
      <c r="D571" t="s">
        <v>1681</v>
      </c>
      <c r="E571" s="16" cm="1">
        <f t="array" ref="E571:F571">_xlfn.TEXTSPLIT(SUBSTITUTE(SUBSTITUTE(SUBSTITUTE(SUBSTITUTE(D571, "(Glassdoor est.)", ""), "(Employer est.)", ""), "$", ""), "K", "000"), "-") * 1</f>
        <v>128000</v>
      </c>
      <c r="F571" s="16">
        <v>201000</v>
      </c>
      <c r="G571" s="11" t="s">
        <v>1717</v>
      </c>
      <c r="H571">
        <v>3.3</v>
      </c>
      <c r="I571" s="11" t="s">
        <v>761</v>
      </c>
      <c r="J571" s="17" t="str">
        <f t="shared" si="8"/>
        <v>MITRE</v>
      </c>
      <c r="K571" t="s">
        <v>395</v>
      </c>
      <c r="L571" s="16" t="str">
        <f>IF(ISNUMBER(FIND(",", K571)), RIGHT(K571, 2), VLOOKUP(K571,lookup!$A$2:$B$7,2,FALSE))</f>
        <v>VA</v>
      </c>
      <c r="M571" t="s">
        <v>288</v>
      </c>
      <c r="N571" t="s">
        <v>248</v>
      </c>
      <c r="O571">
        <v>1958</v>
      </c>
      <c r="P571" t="s">
        <v>238</v>
      </c>
      <c r="Q571" t="s">
        <v>335</v>
      </c>
      <c r="R571" t="s">
        <v>315</v>
      </c>
      <c r="S571" t="s">
        <v>252</v>
      </c>
      <c r="T571" t="s">
        <v>762</v>
      </c>
    </row>
    <row r="572" spans="1:20" ht="17" customHeight="1" x14ac:dyDescent="0.2">
      <c r="A572">
        <v>570</v>
      </c>
      <c r="B572" t="s">
        <v>243</v>
      </c>
      <c r="C572" s="16" t="str">
        <v>Data Scientist</v>
      </c>
      <c r="D572" t="s">
        <v>1718</v>
      </c>
      <c r="E572" s="16" cm="1">
        <f t="array" ref="E572:F572">_xlfn.TEXTSPLIT(SUBSTITUTE(SUBSTITUTE(SUBSTITUTE(SUBSTITUTE(D572, "(Glassdoor est.)", ""), "(Employer est.)", ""), "$", ""), "K", "000"), "-") * 1</f>
        <v>138000</v>
      </c>
      <c r="F572" s="16">
        <v>158000</v>
      </c>
      <c r="G572" s="11" t="s">
        <v>612</v>
      </c>
      <c r="H572">
        <v>3.9</v>
      </c>
      <c r="I572" s="11" t="s">
        <v>613</v>
      </c>
      <c r="J572" s="17" t="str">
        <f t="shared" si="8"/>
        <v>Mars</v>
      </c>
      <c r="K572" t="s">
        <v>409</v>
      </c>
      <c r="L572" s="16" t="str">
        <f>IF(ISNUMBER(FIND(",", K572)), RIGHT(K572, 2), VLOOKUP(K572,lookup!$A$2:$B$7,2,FALSE))</f>
        <v>Other</v>
      </c>
      <c r="M572" t="s">
        <v>304</v>
      </c>
      <c r="N572" t="s">
        <v>283</v>
      </c>
      <c r="O572">
        <v>1911</v>
      </c>
      <c r="P572" t="s">
        <v>270</v>
      </c>
      <c r="Q572" t="s">
        <v>614</v>
      </c>
      <c r="R572" t="s">
        <v>265</v>
      </c>
      <c r="S572" t="s">
        <v>285</v>
      </c>
      <c r="T572">
        <v>-1</v>
      </c>
    </row>
    <row r="573" spans="1:20" ht="17" customHeight="1" x14ac:dyDescent="0.2">
      <c r="A573">
        <v>571</v>
      </c>
      <c r="B573" t="s">
        <v>607</v>
      </c>
      <c r="C573" s="16" t="str">
        <v>Data Scientist</v>
      </c>
      <c r="D573" t="s">
        <v>1718</v>
      </c>
      <c r="E573" s="16" cm="1">
        <f t="array" ref="E573:F573">_xlfn.TEXTSPLIT(SUBSTITUTE(SUBSTITUTE(SUBSTITUTE(SUBSTITUTE(D573, "(Glassdoor est.)", ""), "(Employer est.)", ""), "$", ""), "K", "000"), "-") * 1</f>
        <v>138000</v>
      </c>
      <c r="F573" s="16">
        <v>158000</v>
      </c>
      <c r="G573" s="11" t="s">
        <v>608</v>
      </c>
      <c r="H573">
        <v>4.5</v>
      </c>
      <c r="I573" s="11" t="s">
        <v>609</v>
      </c>
      <c r="J573" s="17" t="str">
        <f t="shared" si="8"/>
        <v>Fullpower Technologies, Inc.</v>
      </c>
      <c r="K573" t="s">
        <v>610</v>
      </c>
      <c r="L573" s="16" t="str">
        <f>IF(ISNUMBER(FIND(",", K573)), RIGHT(K573, 2), VLOOKUP(K573,lookup!$A$2:$B$7,2,FALSE))</f>
        <v>CA</v>
      </c>
      <c r="M573" t="s">
        <v>610</v>
      </c>
      <c r="N573" t="s">
        <v>269</v>
      </c>
      <c r="O573">
        <v>2003</v>
      </c>
      <c r="P573" t="s">
        <v>270</v>
      </c>
      <c r="Q573" t="s">
        <v>276</v>
      </c>
      <c r="R573" t="s">
        <v>277</v>
      </c>
      <c r="S573" t="s">
        <v>377</v>
      </c>
      <c r="T573">
        <v>-1</v>
      </c>
    </row>
    <row r="574" spans="1:20" ht="17" customHeight="1" x14ac:dyDescent="0.2">
      <c r="A574">
        <v>572</v>
      </c>
      <c r="B574" t="s">
        <v>1719</v>
      </c>
      <c r="C574" s="16" t="str">
        <v>Machine Learning Engineer</v>
      </c>
      <c r="D574" t="s">
        <v>1718</v>
      </c>
      <c r="E574" s="16" cm="1">
        <f t="array" ref="E574:F574">_xlfn.TEXTSPLIT(SUBSTITUTE(SUBSTITUTE(SUBSTITUTE(SUBSTITUTE(D574, "(Glassdoor est.)", ""), "(Employer est.)", ""), "$", ""), "K", "000"), "-") * 1</f>
        <v>138000</v>
      </c>
      <c r="F574" s="16">
        <v>158000</v>
      </c>
      <c r="G574" s="11" t="s">
        <v>1720</v>
      </c>
      <c r="H574">
        <v>4.2</v>
      </c>
      <c r="I574" s="11" t="s">
        <v>1721</v>
      </c>
      <c r="J574" s="17" t="str">
        <f t="shared" si="8"/>
        <v>AeroVironment</v>
      </c>
      <c r="K574" t="s">
        <v>1722</v>
      </c>
      <c r="L574" s="16" t="str">
        <f>IF(ISNUMBER(FIND(",", K574)), RIGHT(K574, 2), VLOOKUP(K574,lookup!$A$2:$B$7,2,FALSE))</f>
        <v>CA</v>
      </c>
      <c r="M574" t="s">
        <v>1722</v>
      </c>
      <c r="N574" t="s">
        <v>263</v>
      </c>
      <c r="O574">
        <v>1971</v>
      </c>
      <c r="P574" t="s">
        <v>249</v>
      </c>
      <c r="Q574" t="s">
        <v>392</v>
      </c>
      <c r="R574" t="s">
        <v>392</v>
      </c>
      <c r="S574" t="s">
        <v>258</v>
      </c>
      <c r="T574" t="s">
        <v>1723</v>
      </c>
    </row>
    <row r="575" spans="1:20" ht="17" customHeight="1" x14ac:dyDescent="0.2">
      <c r="A575">
        <v>573</v>
      </c>
      <c r="B575" t="s">
        <v>1398</v>
      </c>
      <c r="C575" s="16" t="str">
        <v>Data Scientist</v>
      </c>
      <c r="D575" t="s">
        <v>1718</v>
      </c>
      <c r="E575" s="16" cm="1">
        <f t="array" ref="E575:F575">_xlfn.TEXTSPLIT(SUBSTITUTE(SUBSTITUTE(SUBSTITUTE(SUBSTITUTE(D575, "(Glassdoor est.)", ""), "(Employer est.)", ""), "$", ""), "K", "000"), "-") * 1</f>
        <v>138000</v>
      </c>
      <c r="F575" s="16">
        <v>158000</v>
      </c>
      <c r="G575" s="11" t="s">
        <v>1399</v>
      </c>
      <c r="H575">
        <v>3.5</v>
      </c>
      <c r="I575" s="11" t="s">
        <v>689</v>
      </c>
      <c r="J575" s="17" t="str">
        <f t="shared" si="8"/>
        <v>Maxar Technologies</v>
      </c>
      <c r="K575" t="s">
        <v>247</v>
      </c>
      <c r="L575" s="16" t="str">
        <f>IF(ISNUMBER(FIND(",", K575)), RIGHT(K575, 2), VLOOKUP(K575,lookup!$A$2:$B$7,2,FALSE))</f>
        <v>VA</v>
      </c>
      <c r="M575" t="s">
        <v>690</v>
      </c>
      <c r="N575" t="s">
        <v>248</v>
      </c>
      <c r="O575">
        <v>-1</v>
      </c>
      <c r="P575" t="s">
        <v>249</v>
      </c>
      <c r="Q575" t="s">
        <v>392</v>
      </c>
      <c r="R575" t="s">
        <v>392</v>
      </c>
      <c r="S575" t="s">
        <v>296</v>
      </c>
      <c r="T575">
        <v>-1</v>
      </c>
    </row>
    <row r="576" spans="1:20" ht="17" customHeight="1" x14ac:dyDescent="0.2">
      <c r="A576">
        <v>574</v>
      </c>
      <c r="B576" t="s">
        <v>1400</v>
      </c>
      <c r="C576" s="16" t="str">
        <v>Other</v>
      </c>
      <c r="D576" t="s">
        <v>1718</v>
      </c>
      <c r="E576" s="16" cm="1">
        <f t="array" ref="E576:F576">_xlfn.TEXTSPLIT(SUBSTITUTE(SUBSTITUTE(SUBSTITUTE(SUBSTITUTE(D576, "(Glassdoor est.)", ""), "(Employer est.)", ""), "$", ""), "K", "000"), "-") * 1</f>
        <v>138000</v>
      </c>
      <c r="F576" s="16">
        <v>158000</v>
      </c>
      <c r="G576" s="11" t="s">
        <v>1401</v>
      </c>
      <c r="H576">
        <v>4</v>
      </c>
      <c r="I576" s="11" t="s">
        <v>1402</v>
      </c>
      <c r="J576" s="17" t="str">
        <f t="shared" si="8"/>
        <v>Dynetics</v>
      </c>
      <c r="K576" t="s">
        <v>1403</v>
      </c>
      <c r="L576" s="16" t="str">
        <f>IF(ISNUMBER(FIND(",", K576)), RIGHT(K576, 2), VLOOKUP(K576,lookup!$A$2:$B$7,2,FALSE))</f>
        <v>AL</v>
      </c>
      <c r="M576" t="s">
        <v>1403</v>
      </c>
      <c r="N576" t="s">
        <v>237</v>
      </c>
      <c r="O576">
        <v>1974</v>
      </c>
      <c r="P576" t="s">
        <v>270</v>
      </c>
      <c r="Q576" t="s">
        <v>392</v>
      </c>
      <c r="R576" t="s">
        <v>392</v>
      </c>
      <c r="S576" t="s">
        <v>258</v>
      </c>
      <c r="T576">
        <v>-1</v>
      </c>
    </row>
    <row r="577" spans="1:20" ht="17" customHeight="1" x14ac:dyDescent="0.2">
      <c r="A577">
        <v>575</v>
      </c>
      <c r="B577" t="s">
        <v>1404</v>
      </c>
      <c r="C577" s="16" t="str">
        <v>Other</v>
      </c>
      <c r="D577" t="s">
        <v>1718</v>
      </c>
      <c r="E577" s="16" cm="1">
        <f t="array" ref="E577:F577">_xlfn.TEXTSPLIT(SUBSTITUTE(SUBSTITUTE(SUBSTITUTE(SUBSTITUTE(D577, "(Glassdoor est.)", ""), "(Employer est.)", ""), "$", ""), "K", "000"), "-") * 1</f>
        <v>138000</v>
      </c>
      <c r="F577" s="16">
        <v>158000</v>
      </c>
      <c r="G577" s="11" t="s">
        <v>1405</v>
      </c>
      <c r="H577">
        <v>4.5</v>
      </c>
      <c r="I577" s="11" t="s">
        <v>511</v>
      </c>
      <c r="J577" s="17" t="str">
        <f t="shared" si="8"/>
        <v>Systems &amp; Technology Research</v>
      </c>
      <c r="K577" t="s">
        <v>512</v>
      </c>
      <c r="L577" s="16" t="str">
        <f>IF(ISNUMBER(FIND(",", K577)), RIGHT(K577, 2), VLOOKUP(K577,lookup!$A$2:$B$7,2,FALSE))</f>
        <v>MA</v>
      </c>
      <c r="M577" t="s">
        <v>512</v>
      </c>
      <c r="N577" t="s">
        <v>324</v>
      </c>
      <c r="O577">
        <v>2010</v>
      </c>
      <c r="P577" t="s">
        <v>270</v>
      </c>
      <c r="Q577" t="s">
        <v>392</v>
      </c>
      <c r="R577" t="s">
        <v>392</v>
      </c>
      <c r="S577" t="s">
        <v>258</v>
      </c>
      <c r="T577">
        <v>-1</v>
      </c>
    </row>
    <row r="578" spans="1:20" ht="17" customHeight="1" x14ac:dyDescent="0.2">
      <c r="A578">
        <v>576</v>
      </c>
      <c r="B578" t="s">
        <v>832</v>
      </c>
      <c r="C578" s="16" t="str">
        <v>Data Analyst</v>
      </c>
      <c r="D578" t="s">
        <v>1718</v>
      </c>
      <c r="E578" s="16" cm="1">
        <f t="array" ref="E578:F578">_xlfn.TEXTSPLIT(SUBSTITUTE(SUBSTITUTE(SUBSTITUTE(SUBSTITUTE(D578, "(Glassdoor est.)", ""), "(Employer est.)", ""), "$", ""), "K", "000"), "-") * 1</f>
        <v>138000</v>
      </c>
      <c r="F578" s="16">
        <v>158000</v>
      </c>
      <c r="G578" s="11" t="s">
        <v>1406</v>
      </c>
      <c r="H578">
        <v>4.5</v>
      </c>
      <c r="I578" s="11" t="s">
        <v>303</v>
      </c>
      <c r="J578" s="17" t="str">
        <f t="shared" si="8"/>
        <v>Novetta</v>
      </c>
      <c r="K578" t="s">
        <v>247</v>
      </c>
      <c r="L578" s="16" t="str">
        <f>IF(ISNUMBER(FIND(",", K578)), RIGHT(K578, 2), VLOOKUP(K578,lookup!$A$2:$B$7,2,FALSE))</f>
        <v>VA</v>
      </c>
      <c r="M578" t="s">
        <v>304</v>
      </c>
      <c r="N578" t="s">
        <v>263</v>
      </c>
      <c r="O578">
        <v>2012</v>
      </c>
      <c r="P578" t="s">
        <v>270</v>
      </c>
      <c r="Q578" t="s">
        <v>301</v>
      </c>
      <c r="R578" t="s">
        <v>277</v>
      </c>
      <c r="S578" t="s">
        <v>258</v>
      </c>
      <c r="T578" t="s">
        <v>305</v>
      </c>
    </row>
    <row r="579" spans="1:20" ht="17" customHeight="1" x14ac:dyDescent="0.2">
      <c r="A579">
        <v>577</v>
      </c>
      <c r="B579" t="s">
        <v>1724</v>
      </c>
      <c r="C579" s="16" t="str">
        <v>Other</v>
      </c>
      <c r="D579" t="s">
        <v>1718</v>
      </c>
      <c r="E579" s="16" cm="1">
        <f t="array" ref="E579:F579">_xlfn.TEXTSPLIT(SUBSTITUTE(SUBSTITUTE(SUBSTITUTE(SUBSTITUTE(D579, "(Glassdoor est.)", ""), "(Employer est.)", ""), "$", ""), "K", "000"), "-") * 1</f>
        <v>138000</v>
      </c>
      <c r="F579" s="16">
        <v>158000</v>
      </c>
      <c r="G579" s="11" t="s">
        <v>1725</v>
      </c>
      <c r="H579">
        <v>3.8</v>
      </c>
      <c r="I579" s="11" t="s">
        <v>1726</v>
      </c>
      <c r="J579" s="17" t="str">
        <f t="shared" ref="J579:J642" si="9">LEFT(I579,LEN(I579)-4)</f>
        <v>Applied Research Laboratories</v>
      </c>
      <c r="K579" t="s">
        <v>599</v>
      </c>
      <c r="L579" s="16" t="str">
        <f>IF(ISNUMBER(FIND(",", K579)), RIGHT(K579, 2), VLOOKUP(K579,lookup!$A$2:$B$7,2,FALSE))</f>
        <v>TX</v>
      </c>
      <c r="M579" t="s">
        <v>599</v>
      </c>
      <c r="N579" t="s">
        <v>263</v>
      </c>
      <c r="O579">
        <v>-1</v>
      </c>
      <c r="P579" t="s">
        <v>1284</v>
      </c>
      <c r="Q579" t="s">
        <v>1285</v>
      </c>
      <c r="R579" t="s">
        <v>1286</v>
      </c>
      <c r="S579" t="s">
        <v>241</v>
      </c>
      <c r="T579">
        <v>-1</v>
      </c>
    </row>
    <row r="580" spans="1:20" ht="17" customHeight="1" x14ac:dyDescent="0.2">
      <c r="A580">
        <v>578</v>
      </c>
      <c r="B580" t="s">
        <v>1407</v>
      </c>
      <c r="C580" s="16" t="str">
        <v>Data Engineer</v>
      </c>
      <c r="D580" t="s">
        <v>1718</v>
      </c>
      <c r="E580" s="16" cm="1">
        <f t="array" ref="E580:F580">_xlfn.TEXTSPLIT(SUBSTITUTE(SUBSTITUTE(SUBSTITUTE(SUBSTITUTE(D580, "(Glassdoor est.)", ""), "(Employer est.)", ""), "$", ""), "K", "000"), "-") * 1</f>
        <v>138000</v>
      </c>
      <c r="F580" s="16">
        <v>158000</v>
      </c>
      <c r="G580" s="11" t="s">
        <v>1408</v>
      </c>
      <c r="H580">
        <v>3.9</v>
      </c>
      <c r="I580" s="11" t="s">
        <v>1409</v>
      </c>
      <c r="J580" s="17" t="str">
        <f t="shared" si="9"/>
        <v>Navy Federal Credit Union</v>
      </c>
      <c r="K580" t="s">
        <v>1410</v>
      </c>
      <c r="L580" s="16" t="str">
        <f>IF(ISNUMBER(FIND(",", K580)), RIGHT(K580, 2), VLOOKUP(K580,lookup!$A$2:$B$7,2,FALSE))</f>
        <v>VA</v>
      </c>
      <c r="M580" t="s">
        <v>480</v>
      </c>
      <c r="N580" t="s">
        <v>283</v>
      </c>
      <c r="O580">
        <v>1933</v>
      </c>
      <c r="P580" t="s">
        <v>642</v>
      </c>
      <c r="Q580" t="s">
        <v>628</v>
      </c>
      <c r="R580" t="s">
        <v>387</v>
      </c>
      <c r="S580" t="s">
        <v>241</v>
      </c>
      <c r="T580">
        <v>-1</v>
      </c>
    </row>
    <row r="581" spans="1:20" ht="17" customHeight="1" x14ac:dyDescent="0.2">
      <c r="A581">
        <v>579</v>
      </c>
      <c r="B581" t="s">
        <v>1727</v>
      </c>
      <c r="C581" s="16" t="str">
        <v>Other</v>
      </c>
      <c r="D581" t="s">
        <v>1718</v>
      </c>
      <c r="E581" s="16" cm="1">
        <f t="array" ref="E581:F581">_xlfn.TEXTSPLIT(SUBSTITUTE(SUBSTITUTE(SUBSTITUTE(SUBSTITUTE(D581, "(Glassdoor est.)", ""), "(Employer est.)", ""), "$", ""), "K", "000"), "-") * 1</f>
        <v>138000</v>
      </c>
      <c r="F581" s="16">
        <v>158000</v>
      </c>
      <c r="G581" s="11" t="s">
        <v>1728</v>
      </c>
      <c r="H581">
        <v>2</v>
      </c>
      <c r="I581" s="11" t="s">
        <v>1729</v>
      </c>
      <c r="J581" s="17" t="str">
        <f t="shared" si="9"/>
        <v>Conagen</v>
      </c>
      <c r="K581" t="s">
        <v>1730</v>
      </c>
      <c r="L581" s="16" t="str">
        <f>IF(ISNUMBER(FIND(",", K581)), RIGHT(K581, 2), VLOOKUP(K581,lookup!$A$2:$B$7,2,FALSE))</f>
        <v>MA</v>
      </c>
      <c r="M581" t="s">
        <v>288</v>
      </c>
      <c r="N581" t="s">
        <v>269</v>
      </c>
      <c r="O581">
        <v>-1</v>
      </c>
      <c r="P581" t="s">
        <v>270</v>
      </c>
      <c r="Q581" t="s">
        <v>284</v>
      </c>
      <c r="R581" t="s">
        <v>284</v>
      </c>
      <c r="S581" t="s">
        <v>241</v>
      </c>
      <c r="T581">
        <v>-1</v>
      </c>
    </row>
    <row r="582" spans="1:20" ht="17" customHeight="1" x14ac:dyDescent="0.2">
      <c r="A582">
        <v>580</v>
      </c>
      <c r="B582" t="s">
        <v>1731</v>
      </c>
      <c r="C582" s="16" t="str">
        <v>Other</v>
      </c>
      <c r="D582" t="s">
        <v>1718</v>
      </c>
      <c r="E582" s="16" cm="1">
        <f t="array" ref="E582:F582">_xlfn.TEXTSPLIT(SUBSTITUTE(SUBSTITUTE(SUBSTITUTE(SUBSTITUTE(D582, "(Glassdoor est.)", ""), "(Employer est.)", ""), "$", ""), "K", "000"), "-") * 1</f>
        <v>138000</v>
      </c>
      <c r="F582" s="16">
        <v>158000</v>
      </c>
      <c r="G582" s="11" t="s">
        <v>1732</v>
      </c>
      <c r="H582">
        <v>4.8</v>
      </c>
      <c r="I582" s="11" t="s">
        <v>1733</v>
      </c>
      <c r="J582" s="17" t="str">
        <f t="shared" si="9"/>
        <v>Alector</v>
      </c>
      <c r="K582" t="s">
        <v>450</v>
      </c>
      <c r="L582" s="16" t="str">
        <f>IF(ISNUMBER(FIND(",", K582)), RIGHT(K582, 2), VLOOKUP(K582,lookup!$A$2:$B$7,2,FALSE))</f>
        <v>CA</v>
      </c>
      <c r="M582" t="s">
        <v>450</v>
      </c>
      <c r="N582" t="s">
        <v>269</v>
      </c>
      <c r="O582">
        <v>2013</v>
      </c>
      <c r="P582" t="s">
        <v>249</v>
      </c>
      <c r="Q582" t="s">
        <v>284</v>
      </c>
      <c r="R582" t="s">
        <v>284</v>
      </c>
      <c r="S582" t="s">
        <v>241</v>
      </c>
      <c r="T582">
        <v>-1</v>
      </c>
    </row>
    <row r="583" spans="1:20" ht="17" customHeight="1" x14ac:dyDescent="0.2">
      <c r="A583">
        <v>581</v>
      </c>
      <c r="B583" t="s">
        <v>1734</v>
      </c>
      <c r="C583" s="16" t="str">
        <v>Data Analyst</v>
      </c>
      <c r="D583" t="s">
        <v>1718</v>
      </c>
      <c r="E583" s="16" cm="1">
        <f t="array" ref="E583:F583">_xlfn.TEXTSPLIT(SUBSTITUTE(SUBSTITUTE(SUBSTITUTE(SUBSTITUTE(D583, "(Glassdoor est.)", ""), "(Employer est.)", ""), "$", ""), "K", "000"), "-") * 1</f>
        <v>138000</v>
      </c>
      <c r="F583" s="16">
        <v>158000</v>
      </c>
      <c r="G583" s="11" t="s">
        <v>1735</v>
      </c>
      <c r="H583">
        <v>3.9</v>
      </c>
      <c r="I583" s="11" t="s">
        <v>1409</v>
      </c>
      <c r="J583" s="17" t="str">
        <f t="shared" si="9"/>
        <v>Navy Federal Credit Union</v>
      </c>
      <c r="K583" t="s">
        <v>1410</v>
      </c>
      <c r="L583" s="16" t="str">
        <f>IF(ISNUMBER(FIND(",", K583)), RIGHT(K583, 2), VLOOKUP(K583,lookup!$A$2:$B$7,2,FALSE))</f>
        <v>VA</v>
      </c>
      <c r="M583" t="s">
        <v>480</v>
      </c>
      <c r="N583" t="s">
        <v>283</v>
      </c>
      <c r="O583">
        <v>1933</v>
      </c>
      <c r="P583" t="s">
        <v>642</v>
      </c>
      <c r="Q583" t="s">
        <v>628</v>
      </c>
      <c r="R583" t="s">
        <v>387</v>
      </c>
      <c r="S583" t="s">
        <v>241</v>
      </c>
      <c r="T583">
        <v>-1</v>
      </c>
    </row>
    <row r="584" spans="1:20" ht="17" customHeight="1" x14ac:dyDescent="0.2">
      <c r="A584">
        <v>582</v>
      </c>
      <c r="B584" t="s">
        <v>1419</v>
      </c>
      <c r="C584" s="16" t="str">
        <v>Other</v>
      </c>
      <c r="D584" t="s">
        <v>1718</v>
      </c>
      <c r="E584" s="16" cm="1">
        <f t="array" ref="E584:F584">_xlfn.TEXTSPLIT(SUBSTITUTE(SUBSTITUTE(SUBSTITUTE(SUBSTITUTE(D584, "(Glassdoor est.)", ""), "(Employer est.)", ""), "$", ""), "K", "000"), "-") * 1</f>
        <v>138000</v>
      </c>
      <c r="F584" s="16">
        <v>158000</v>
      </c>
      <c r="G584" s="11" t="s">
        <v>1420</v>
      </c>
      <c r="H584">
        <v>3.3</v>
      </c>
      <c r="I584" s="11" t="s">
        <v>1421</v>
      </c>
      <c r="J584" s="17" t="str">
        <f t="shared" si="9"/>
        <v>Reynolds American</v>
      </c>
      <c r="K584" t="s">
        <v>1422</v>
      </c>
      <c r="L584" s="16" t="str">
        <f>IF(ISNUMBER(FIND(",", K584)), RIGHT(K584, 2), VLOOKUP(K584,lookup!$A$2:$B$7,2,FALSE))</f>
        <v>NC</v>
      </c>
      <c r="M584" t="s">
        <v>1422</v>
      </c>
      <c r="N584" t="s">
        <v>248</v>
      </c>
      <c r="O584">
        <v>1875</v>
      </c>
      <c r="P584" t="s">
        <v>270</v>
      </c>
      <c r="Q584" t="s">
        <v>519</v>
      </c>
      <c r="R584" t="s">
        <v>265</v>
      </c>
      <c r="S584" t="s">
        <v>285</v>
      </c>
      <c r="T584">
        <v>-1</v>
      </c>
    </row>
    <row r="585" spans="1:20" ht="17" customHeight="1" x14ac:dyDescent="0.2">
      <c r="A585">
        <v>583</v>
      </c>
      <c r="B585" t="s">
        <v>1736</v>
      </c>
      <c r="C585" s="16" t="str">
        <v>Data Scientist</v>
      </c>
      <c r="D585" t="s">
        <v>1718</v>
      </c>
      <c r="E585" s="16" cm="1">
        <f t="array" ref="E585:F585">_xlfn.TEXTSPLIT(SUBSTITUTE(SUBSTITUTE(SUBSTITUTE(SUBSTITUTE(D585, "(Glassdoor est.)", ""), "(Employer est.)", ""), "$", ""), "K", "000"), "-") * 1</f>
        <v>138000</v>
      </c>
      <c r="F585" s="16">
        <v>158000</v>
      </c>
      <c r="G585" s="11" t="s">
        <v>1737</v>
      </c>
      <c r="H585">
        <v>3.3</v>
      </c>
      <c r="I585" s="11" t="s">
        <v>761</v>
      </c>
      <c r="J585" s="17" t="str">
        <f t="shared" si="9"/>
        <v>MITRE</v>
      </c>
      <c r="K585" t="s">
        <v>288</v>
      </c>
      <c r="L585" s="16" t="str">
        <f>IF(ISNUMBER(FIND(",", K585)), RIGHT(K585, 2), VLOOKUP(K585,lookup!$A$2:$B$7,2,FALSE))</f>
        <v>MA</v>
      </c>
      <c r="M585" t="s">
        <v>288</v>
      </c>
      <c r="N585" t="s">
        <v>248</v>
      </c>
      <c r="O585">
        <v>1958</v>
      </c>
      <c r="P585" t="s">
        <v>238</v>
      </c>
      <c r="Q585" t="s">
        <v>335</v>
      </c>
      <c r="R585" t="s">
        <v>315</v>
      </c>
      <c r="S585" t="s">
        <v>252</v>
      </c>
      <c r="T585" t="s">
        <v>762</v>
      </c>
    </row>
    <row r="586" spans="1:20" ht="17" customHeight="1" x14ac:dyDescent="0.2">
      <c r="A586">
        <v>584</v>
      </c>
      <c r="B586" t="s">
        <v>1423</v>
      </c>
      <c r="C586" s="16" t="str">
        <v>Machine Learning Engineer</v>
      </c>
      <c r="D586" t="s">
        <v>1718</v>
      </c>
      <c r="E586" s="16" cm="1">
        <f t="array" ref="E586:F586">_xlfn.TEXTSPLIT(SUBSTITUTE(SUBSTITUTE(SUBSTITUTE(SUBSTITUTE(D586, "(Glassdoor est.)", ""), "(Employer est.)", ""), "$", ""), "K", "000"), "-") * 1</f>
        <v>138000</v>
      </c>
      <c r="F586" s="16">
        <v>158000</v>
      </c>
      <c r="G586" s="11" t="s">
        <v>1424</v>
      </c>
      <c r="H586">
        <v>5</v>
      </c>
      <c r="I586" s="11" t="s">
        <v>1425</v>
      </c>
      <c r="J586" s="17" t="str">
        <f t="shared" si="9"/>
        <v>LifeOmic</v>
      </c>
      <c r="K586" t="s">
        <v>1253</v>
      </c>
      <c r="L586" s="16" t="str">
        <f>IF(ISNUMBER(FIND(",", K586)), RIGHT(K586, 2), VLOOKUP(K586,lookup!$A$2:$B$7,2,FALSE))</f>
        <v>NC</v>
      </c>
      <c r="M586" t="s">
        <v>670</v>
      </c>
      <c r="N586" t="s">
        <v>269</v>
      </c>
      <c r="O586">
        <v>2016</v>
      </c>
      <c r="P586" t="s">
        <v>270</v>
      </c>
      <c r="Q586" t="s">
        <v>301</v>
      </c>
      <c r="R586" t="s">
        <v>277</v>
      </c>
      <c r="S586" t="s">
        <v>241</v>
      </c>
      <c r="T586">
        <v>-1</v>
      </c>
    </row>
    <row r="587" spans="1:20" ht="17" customHeight="1" x14ac:dyDescent="0.2">
      <c r="A587">
        <v>585</v>
      </c>
      <c r="B587" t="s">
        <v>1738</v>
      </c>
      <c r="C587" s="16" t="str">
        <v>Other</v>
      </c>
      <c r="D587" t="s">
        <v>1718</v>
      </c>
      <c r="E587" s="16" cm="1">
        <f t="array" ref="E587:F587">_xlfn.TEXTSPLIT(SUBSTITUTE(SUBSTITUTE(SUBSTITUTE(SUBSTITUTE(D587, "(Glassdoor est.)", ""), "(Employer est.)", ""), "$", ""), "K", "000"), "-") * 1</f>
        <v>138000</v>
      </c>
      <c r="F587" s="16">
        <v>158000</v>
      </c>
      <c r="G587" s="11" t="s">
        <v>1739</v>
      </c>
      <c r="H587">
        <v>4.4000000000000004</v>
      </c>
      <c r="I587" s="11" t="s">
        <v>1740</v>
      </c>
      <c r="J587" s="17" t="str">
        <f t="shared" si="9"/>
        <v>Homology Medicines, Inc.</v>
      </c>
      <c r="K587" t="s">
        <v>1730</v>
      </c>
      <c r="L587" s="16" t="str">
        <f>IF(ISNUMBER(FIND(",", K587)), RIGHT(K587, 2), VLOOKUP(K587,lookup!$A$2:$B$7,2,FALSE))</f>
        <v>MA</v>
      </c>
      <c r="M587" t="s">
        <v>288</v>
      </c>
      <c r="N587" t="s">
        <v>269</v>
      </c>
      <c r="O587">
        <v>-1</v>
      </c>
      <c r="P587" t="s">
        <v>249</v>
      </c>
      <c r="Q587">
        <v>-1</v>
      </c>
      <c r="R587">
        <v>-1</v>
      </c>
      <c r="S587" t="s">
        <v>241</v>
      </c>
      <c r="T587">
        <v>-1</v>
      </c>
    </row>
    <row r="588" spans="1:20" ht="17" customHeight="1" x14ac:dyDescent="0.2">
      <c r="A588">
        <v>586</v>
      </c>
      <c r="B588" t="s">
        <v>406</v>
      </c>
      <c r="C588" s="16" t="str">
        <v>Data Engineer</v>
      </c>
      <c r="D588" t="s">
        <v>1718</v>
      </c>
      <c r="E588" s="16" cm="1">
        <f t="array" ref="E588:F588">_xlfn.TEXTSPLIT(SUBSTITUTE(SUBSTITUTE(SUBSTITUTE(SUBSTITUTE(D588, "(Glassdoor est.)", ""), "(Employer est.)", ""), "$", ""), "K", "000"), "-") * 1</f>
        <v>138000</v>
      </c>
      <c r="F588" s="16">
        <v>158000</v>
      </c>
      <c r="G588" s="11" t="s">
        <v>1741</v>
      </c>
      <c r="H588">
        <v>3.4</v>
      </c>
      <c r="I588" s="11" t="s">
        <v>376</v>
      </c>
      <c r="J588" s="17" t="str">
        <f t="shared" si="9"/>
        <v>Spectrum Communications and Consulting</v>
      </c>
      <c r="K588" t="s">
        <v>300</v>
      </c>
      <c r="L588" s="16" t="str">
        <f>IF(ISNUMBER(FIND(",", K588)), RIGHT(K588, 2), VLOOKUP(K588,lookup!$A$2:$B$7,2,FALSE))</f>
        <v>IL</v>
      </c>
      <c r="M588" t="s">
        <v>300</v>
      </c>
      <c r="N588" t="s">
        <v>269</v>
      </c>
      <c r="O588">
        <v>1992</v>
      </c>
      <c r="P588" t="s">
        <v>270</v>
      </c>
      <c r="Q588" t="s">
        <v>271</v>
      </c>
      <c r="R588" t="s">
        <v>251</v>
      </c>
      <c r="S588" t="s">
        <v>377</v>
      </c>
      <c r="T588">
        <v>-1</v>
      </c>
    </row>
    <row r="589" spans="1:20" ht="17" customHeight="1" x14ac:dyDescent="0.2">
      <c r="A589">
        <v>587</v>
      </c>
      <c r="B589" t="s">
        <v>1742</v>
      </c>
      <c r="C589" s="16" t="str">
        <v>Other</v>
      </c>
      <c r="D589" t="s">
        <v>1718</v>
      </c>
      <c r="E589" s="16" cm="1">
        <f t="array" ref="E589:F589">_xlfn.TEXTSPLIT(SUBSTITUTE(SUBSTITUTE(SUBSTITUTE(SUBSTITUTE(D589, "(Glassdoor est.)", ""), "(Employer est.)", ""), "$", ""), "K", "000"), "-") * 1</f>
        <v>138000</v>
      </c>
      <c r="F589" s="16">
        <v>158000</v>
      </c>
      <c r="G589" s="11" t="s">
        <v>1743</v>
      </c>
      <c r="H589">
        <v>3.3</v>
      </c>
      <c r="I589" s="11" t="s">
        <v>1744</v>
      </c>
      <c r="J589" s="17" t="str">
        <f t="shared" si="9"/>
        <v>Inland Empire Health Plan</v>
      </c>
      <c r="K589" t="s">
        <v>1745</v>
      </c>
      <c r="L589" s="16" t="str">
        <f>IF(ISNUMBER(FIND(",", K589)), RIGHT(K589, 2), VLOOKUP(K589,lookup!$A$2:$B$7,2,FALSE))</f>
        <v>CA</v>
      </c>
      <c r="M589" t="s">
        <v>1745</v>
      </c>
      <c r="N589" t="s">
        <v>237</v>
      </c>
      <c r="O589">
        <v>1996</v>
      </c>
      <c r="P589" t="s">
        <v>249</v>
      </c>
      <c r="Q589" t="s">
        <v>356</v>
      </c>
      <c r="R589" t="s">
        <v>357</v>
      </c>
      <c r="S589" t="s">
        <v>252</v>
      </c>
      <c r="T589">
        <v>-1</v>
      </c>
    </row>
    <row r="590" spans="1:20" ht="17" customHeight="1" x14ac:dyDescent="0.2">
      <c r="A590">
        <v>588</v>
      </c>
      <c r="B590" t="s">
        <v>716</v>
      </c>
      <c r="C590" s="16" t="str">
        <v>Data Engineer</v>
      </c>
      <c r="D590" t="s">
        <v>1718</v>
      </c>
      <c r="E590" s="16" cm="1">
        <f t="array" ref="E590:F590">_xlfn.TEXTSPLIT(SUBSTITUTE(SUBSTITUTE(SUBSTITUTE(SUBSTITUTE(D590, "(Glassdoor est.)", ""), "(Employer est.)", ""), "$", ""), "K", "000"), "-") * 1</f>
        <v>138000</v>
      </c>
      <c r="F590" s="16">
        <v>158000</v>
      </c>
      <c r="G590" s="11" t="s">
        <v>1746</v>
      </c>
      <c r="H590">
        <v>2.9</v>
      </c>
      <c r="I590" s="11" t="s">
        <v>268</v>
      </c>
      <c r="J590" s="17" t="str">
        <f t="shared" si="9"/>
        <v>Affinity Solutions</v>
      </c>
      <c r="K590" t="s">
        <v>236</v>
      </c>
      <c r="L590" s="16" t="str">
        <f>IF(ISNUMBER(FIND(",", K590)), RIGHT(K590, 2), VLOOKUP(K590,lookup!$A$2:$B$7,2,FALSE))</f>
        <v>NY</v>
      </c>
      <c r="M590" t="s">
        <v>236</v>
      </c>
      <c r="N590" t="s">
        <v>269</v>
      </c>
      <c r="O590">
        <v>1998</v>
      </c>
      <c r="P590" t="s">
        <v>270</v>
      </c>
      <c r="Q590" t="s">
        <v>271</v>
      </c>
      <c r="R590" t="s">
        <v>251</v>
      </c>
      <c r="S590" t="s">
        <v>241</v>
      </c>
      <c r="T590" t="s">
        <v>272</v>
      </c>
    </row>
    <row r="591" spans="1:20" ht="17" customHeight="1" x14ac:dyDescent="0.2">
      <c r="A591">
        <v>589</v>
      </c>
      <c r="B591" t="s">
        <v>1747</v>
      </c>
      <c r="C591" s="16" t="str">
        <v>Other</v>
      </c>
      <c r="D591" t="s">
        <v>1718</v>
      </c>
      <c r="E591" s="16" cm="1">
        <f t="array" ref="E591:F591">_xlfn.TEXTSPLIT(SUBSTITUTE(SUBSTITUTE(SUBSTITUTE(SUBSTITUTE(D591, "(Glassdoor est.)", ""), "(Employer est.)", ""), "$", ""), "K", "000"), "-") * 1</f>
        <v>138000</v>
      </c>
      <c r="F591" s="16">
        <v>158000</v>
      </c>
      <c r="G591" s="11" t="s">
        <v>1748</v>
      </c>
      <c r="H591">
        <v>3.8</v>
      </c>
      <c r="I591" s="11" t="s">
        <v>1749</v>
      </c>
      <c r="J591" s="17" t="str">
        <f t="shared" si="9"/>
        <v>Sandia National Laboratories</v>
      </c>
      <c r="K591" t="s">
        <v>1126</v>
      </c>
      <c r="L591" s="16" t="str">
        <f>IF(ISNUMBER(FIND(",", K591)), RIGHT(K591, 2), VLOOKUP(K591,lookup!$A$2:$B$7,2,FALSE))</f>
        <v>CA</v>
      </c>
      <c r="M591" t="s">
        <v>1750</v>
      </c>
      <c r="N591" t="s">
        <v>283</v>
      </c>
      <c r="O591">
        <v>1949</v>
      </c>
      <c r="P591" t="s">
        <v>315</v>
      </c>
      <c r="Q591" t="s">
        <v>335</v>
      </c>
      <c r="R591" t="s">
        <v>315</v>
      </c>
      <c r="S591" t="s">
        <v>296</v>
      </c>
      <c r="T591" t="s">
        <v>1751</v>
      </c>
    </row>
    <row r="592" spans="1:20" ht="17" customHeight="1" x14ac:dyDescent="0.2">
      <c r="A592">
        <v>590</v>
      </c>
      <c r="B592" t="s">
        <v>406</v>
      </c>
      <c r="C592" s="16" t="str">
        <v>Data Engineer</v>
      </c>
      <c r="D592" t="s">
        <v>1718</v>
      </c>
      <c r="E592" s="16" cm="1">
        <f t="array" ref="E592:F592">_xlfn.TEXTSPLIT(SUBSTITUTE(SUBSTITUTE(SUBSTITUTE(SUBSTITUTE(D592, "(Glassdoor est.)", ""), "(Employer est.)", ""), "$", ""), "K", "000"), "-") * 1</f>
        <v>138000</v>
      </c>
      <c r="F592" s="16">
        <v>158000</v>
      </c>
      <c r="G592" s="11" t="s">
        <v>1752</v>
      </c>
      <c r="H592">
        <v>3.5</v>
      </c>
      <c r="I592" s="11" t="s">
        <v>689</v>
      </c>
      <c r="J592" s="17" t="str">
        <f t="shared" si="9"/>
        <v>Maxar Technologies</v>
      </c>
      <c r="K592" t="s">
        <v>395</v>
      </c>
      <c r="L592" s="16" t="str">
        <f>IF(ISNUMBER(FIND(",", K592)), RIGHT(K592, 2), VLOOKUP(K592,lookup!$A$2:$B$7,2,FALSE))</f>
        <v>VA</v>
      </c>
      <c r="M592" t="s">
        <v>690</v>
      </c>
      <c r="N592" t="s">
        <v>248</v>
      </c>
      <c r="O592">
        <v>-1</v>
      </c>
      <c r="P592" t="s">
        <v>249</v>
      </c>
      <c r="Q592" t="s">
        <v>392</v>
      </c>
      <c r="R592" t="s">
        <v>392</v>
      </c>
      <c r="S592" t="s">
        <v>296</v>
      </c>
      <c r="T592">
        <v>-1</v>
      </c>
    </row>
    <row r="593" spans="1:20" ht="17" customHeight="1" x14ac:dyDescent="0.2">
      <c r="A593">
        <v>591</v>
      </c>
      <c r="B593" t="s">
        <v>615</v>
      </c>
      <c r="C593" s="16" t="str">
        <v>Data Scientist</v>
      </c>
      <c r="D593" t="s">
        <v>1753</v>
      </c>
      <c r="E593" s="16" cm="1">
        <f t="array" ref="E593:F593">_xlfn.TEXTSPLIT(SUBSTITUTE(SUBSTITUTE(SUBSTITUTE(SUBSTITUTE(D593, "(Glassdoor est.)", ""), "(Employer est.)", ""), "$", ""), "K", "000"), "-") * 1</f>
        <v>80000</v>
      </c>
      <c r="F593" s="16">
        <v>132000</v>
      </c>
      <c r="G593" s="11" t="s">
        <v>616</v>
      </c>
      <c r="H593">
        <v>4</v>
      </c>
      <c r="I593" s="11" t="s">
        <v>582</v>
      </c>
      <c r="J593" s="17" t="str">
        <f t="shared" si="9"/>
        <v>AstraZeneca</v>
      </c>
      <c r="K593" t="s">
        <v>583</v>
      </c>
      <c r="L593" s="16" t="str">
        <f>IF(ISNUMBER(FIND(",", K593)), RIGHT(K593, 2), VLOOKUP(K593,lookup!$A$2:$B$7,2,FALSE))</f>
        <v>MD</v>
      </c>
      <c r="M593" t="s">
        <v>584</v>
      </c>
      <c r="N593" t="s">
        <v>283</v>
      </c>
      <c r="O593">
        <v>1913</v>
      </c>
      <c r="P593" t="s">
        <v>249</v>
      </c>
      <c r="Q593" t="s">
        <v>284</v>
      </c>
      <c r="R593" t="s">
        <v>284</v>
      </c>
      <c r="S593" t="s">
        <v>285</v>
      </c>
      <c r="T593" t="s">
        <v>585</v>
      </c>
    </row>
    <row r="594" spans="1:20" ht="17" customHeight="1" x14ac:dyDescent="0.2">
      <c r="A594">
        <v>592</v>
      </c>
      <c r="B594" t="s">
        <v>457</v>
      </c>
      <c r="C594" s="16" t="str">
        <v>Data Scientist</v>
      </c>
      <c r="D594" t="s">
        <v>1753</v>
      </c>
      <c r="E594" s="16" cm="1">
        <f t="array" ref="E594:F594">_xlfn.TEXTSPLIT(SUBSTITUTE(SUBSTITUTE(SUBSTITUTE(SUBSTITUTE(D594, "(Glassdoor est.)", ""), "(Employer est.)", ""), "$", ""), "K", "000"), "-") * 1</f>
        <v>80000</v>
      </c>
      <c r="F594" s="16">
        <v>132000</v>
      </c>
      <c r="G594" s="11" t="s">
        <v>656</v>
      </c>
      <c r="H594">
        <v>4</v>
      </c>
      <c r="I594" s="11" t="s">
        <v>548</v>
      </c>
      <c r="J594" s="17" t="str">
        <f t="shared" si="9"/>
        <v>Autodesk</v>
      </c>
      <c r="K594" t="s">
        <v>360</v>
      </c>
      <c r="L594" s="16" t="str">
        <f>IF(ISNUMBER(FIND(",", K594)), RIGHT(K594, 2), VLOOKUP(K594,lookup!$A$2:$B$7,2,FALSE))</f>
        <v>CA</v>
      </c>
      <c r="M594" t="s">
        <v>549</v>
      </c>
      <c r="N594" t="s">
        <v>248</v>
      </c>
      <c r="O594">
        <v>1982</v>
      </c>
      <c r="P594" t="s">
        <v>249</v>
      </c>
      <c r="Q594" t="s">
        <v>276</v>
      </c>
      <c r="R594" t="s">
        <v>277</v>
      </c>
      <c r="S594" t="s">
        <v>296</v>
      </c>
      <c r="T594">
        <v>-1</v>
      </c>
    </row>
    <row r="595" spans="1:20" ht="17" customHeight="1" x14ac:dyDescent="0.2">
      <c r="A595">
        <v>593</v>
      </c>
      <c r="B595" t="s">
        <v>243</v>
      </c>
      <c r="C595" s="16" t="str">
        <v>Data Scientist</v>
      </c>
      <c r="D595" t="s">
        <v>1753</v>
      </c>
      <c r="E595" s="16" cm="1">
        <f t="array" ref="E595:F595">_xlfn.TEXTSPLIT(SUBSTITUTE(SUBSTITUTE(SUBSTITUTE(SUBSTITUTE(D595, "(Glassdoor est.)", ""), "(Employer est.)", ""), "$", ""), "K", "000"), "-") * 1</f>
        <v>80000</v>
      </c>
      <c r="F595" s="16">
        <v>132000</v>
      </c>
      <c r="G595" s="11" t="s">
        <v>1563</v>
      </c>
      <c r="H595">
        <v>3.4</v>
      </c>
      <c r="I595" s="11" t="s">
        <v>1564</v>
      </c>
      <c r="J595" s="17" t="str">
        <f t="shared" si="9"/>
        <v>USI</v>
      </c>
      <c r="K595" t="s">
        <v>1565</v>
      </c>
      <c r="L595" s="16" t="str">
        <f>IF(ISNUMBER(FIND(",", K595)), RIGHT(K595, 2), VLOOKUP(K595,lookup!$A$2:$B$7,2,FALSE))</f>
        <v>MI</v>
      </c>
      <c r="M595" t="s">
        <v>1566</v>
      </c>
      <c r="N595" t="s">
        <v>237</v>
      </c>
      <c r="O595">
        <v>1998</v>
      </c>
      <c r="P595" t="s">
        <v>270</v>
      </c>
      <c r="Q595" t="s">
        <v>1567</v>
      </c>
      <c r="R595" t="s">
        <v>1568</v>
      </c>
      <c r="S595" t="s">
        <v>258</v>
      </c>
      <c r="T595">
        <v>-1</v>
      </c>
    </row>
    <row r="596" spans="1:20" ht="17" customHeight="1" x14ac:dyDescent="0.2">
      <c r="A596">
        <v>594</v>
      </c>
      <c r="B596" t="s">
        <v>243</v>
      </c>
      <c r="C596" s="16" t="str">
        <v>Data Scientist</v>
      </c>
      <c r="D596" t="s">
        <v>1753</v>
      </c>
      <c r="E596" s="16" cm="1">
        <f t="array" ref="E596:F596">_xlfn.TEXTSPLIT(SUBSTITUTE(SUBSTITUTE(SUBSTITUTE(SUBSTITUTE(D596, "(Glassdoor est.)", ""), "(Employer est.)", ""), "$", ""), "K", "000"), "-") * 1</f>
        <v>80000</v>
      </c>
      <c r="F596" s="16">
        <v>132000</v>
      </c>
      <c r="G596" s="11" t="s">
        <v>1754</v>
      </c>
      <c r="H596">
        <v>3.9</v>
      </c>
      <c r="I596" s="11" t="s">
        <v>1239</v>
      </c>
      <c r="J596" s="17" t="str">
        <f t="shared" si="9"/>
        <v>GSK</v>
      </c>
      <c r="K596" t="s">
        <v>1755</v>
      </c>
      <c r="L596" s="16" t="str">
        <f>IF(ISNUMBER(FIND(",", K596)), RIGHT(K596, 2), VLOOKUP(K596,lookup!$A$2:$B$7,2,FALSE))</f>
        <v>PA</v>
      </c>
      <c r="M596" t="s">
        <v>1240</v>
      </c>
      <c r="N596" t="s">
        <v>283</v>
      </c>
      <c r="O596">
        <v>1830</v>
      </c>
      <c r="P596" t="s">
        <v>249</v>
      </c>
      <c r="Q596" t="s">
        <v>284</v>
      </c>
      <c r="R596" t="s">
        <v>284</v>
      </c>
      <c r="S596" t="s">
        <v>285</v>
      </c>
      <c r="T596" t="s">
        <v>1241</v>
      </c>
    </row>
    <row r="597" spans="1:20" ht="17" customHeight="1" x14ac:dyDescent="0.2">
      <c r="A597">
        <v>595</v>
      </c>
      <c r="B597" t="s">
        <v>243</v>
      </c>
      <c r="C597" s="16" t="str">
        <v>Data Scientist</v>
      </c>
      <c r="D597" t="s">
        <v>1753</v>
      </c>
      <c r="E597" s="16" cm="1">
        <f t="array" ref="E597:F597">_xlfn.TEXTSPLIT(SUBSTITUTE(SUBSTITUTE(SUBSTITUTE(SUBSTITUTE(D597, "(Glassdoor est.)", ""), "(Employer est.)", ""), "$", ""), "K", "000"), "-") * 1</f>
        <v>80000</v>
      </c>
      <c r="F597" s="16">
        <v>132000</v>
      </c>
      <c r="G597" s="11" t="s">
        <v>1756</v>
      </c>
      <c r="H597">
        <v>3.8</v>
      </c>
      <c r="I597" s="11" t="s">
        <v>1757</v>
      </c>
      <c r="J597" s="17" t="str">
        <f t="shared" si="9"/>
        <v>CIA</v>
      </c>
      <c r="K597" t="s">
        <v>328</v>
      </c>
      <c r="L597" s="16" t="str">
        <f>IF(ISNUMBER(FIND(",", K597)), RIGHT(K597, 2), VLOOKUP(K597,lookup!$A$2:$B$7,2,FALSE))</f>
        <v>DC</v>
      </c>
      <c r="M597" t="s">
        <v>1758</v>
      </c>
      <c r="N597" t="s">
        <v>905</v>
      </c>
      <c r="O597">
        <v>1947</v>
      </c>
      <c r="P597" t="s">
        <v>315</v>
      </c>
      <c r="Q597" t="s">
        <v>335</v>
      </c>
      <c r="R597" t="s">
        <v>315</v>
      </c>
      <c r="S597" t="s">
        <v>241</v>
      </c>
      <c r="T597">
        <v>-1</v>
      </c>
    </row>
    <row r="598" spans="1:20" ht="17" customHeight="1" x14ac:dyDescent="0.2">
      <c r="A598">
        <v>596</v>
      </c>
      <c r="B598" t="s">
        <v>243</v>
      </c>
      <c r="C598" s="16" t="str">
        <v>Data Scientist</v>
      </c>
      <c r="D598" t="s">
        <v>1753</v>
      </c>
      <c r="E598" s="16" cm="1">
        <f t="array" ref="E598:F598">_xlfn.TEXTSPLIT(SUBSTITUTE(SUBSTITUTE(SUBSTITUTE(SUBSTITUTE(D598, "(Glassdoor est.)", ""), "(Employer est.)", ""), "$", ""), "K", "000"), "-") * 1</f>
        <v>80000</v>
      </c>
      <c r="F598" s="16">
        <v>132000</v>
      </c>
      <c r="G598" s="11" t="s">
        <v>1759</v>
      </c>
      <c r="H598">
        <v>4.5</v>
      </c>
      <c r="I598" s="11" t="s">
        <v>1760</v>
      </c>
      <c r="J598" s="17" t="str">
        <f t="shared" si="9"/>
        <v>Maven Wave Partners</v>
      </c>
      <c r="K598" t="s">
        <v>300</v>
      </c>
      <c r="L598" s="16" t="str">
        <f>IF(ISNUMBER(FIND(",", K598)), RIGHT(K598, 2), VLOOKUP(K598,lookup!$A$2:$B$7,2,FALSE))</f>
        <v>IL</v>
      </c>
      <c r="M598" t="s">
        <v>300</v>
      </c>
      <c r="N598" t="s">
        <v>324</v>
      </c>
      <c r="O598">
        <v>2008</v>
      </c>
      <c r="P598" t="s">
        <v>270</v>
      </c>
      <c r="Q598" t="s">
        <v>257</v>
      </c>
      <c r="R598" t="s">
        <v>251</v>
      </c>
      <c r="S598" t="s">
        <v>411</v>
      </c>
      <c r="T598">
        <v>-1</v>
      </c>
    </row>
    <row r="599" spans="1:20" ht="17" customHeight="1" x14ac:dyDescent="0.2">
      <c r="A599">
        <v>597</v>
      </c>
      <c r="B599" t="s">
        <v>243</v>
      </c>
      <c r="C599" s="16" t="str">
        <v>Data Scientist</v>
      </c>
      <c r="D599" t="s">
        <v>1753</v>
      </c>
      <c r="E599" s="16" cm="1">
        <f t="array" ref="E599:F599">_xlfn.TEXTSPLIT(SUBSTITUTE(SUBSTITUTE(SUBSTITUTE(SUBSTITUTE(D599, "(Glassdoor est.)", ""), "(Employer est.)", ""), "$", ""), "K", "000"), "-") * 1</f>
        <v>80000</v>
      </c>
      <c r="F599" s="16">
        <v>132000</v>
      </c>
      <c r="G599" s="11" t="s">
        <v>1761</v>
      </c>
      <c r="H599">
        <v>4.3</v>
      </c>
      <c r="I599" s="11" t="s">
        <v>1762</v>
      </c>
      <c r="J599" s="17" t="str">
        <f t="shared" si="9"/>
        <v>Ovative Group</v>
      </c>
      <c r="K599" t="s">
        <v>591</v>
      </c>
      <c r="L599" s="16" t="str">
        <f>IF(ISNUMBER(FIND(",", K599)), RIGHT(K599, 2), VLOOKUP(K599,lookup!$A$2:$B$7,2,FALSE))</f>
        <v>MN</v>
      </c>
      <c r="M599" t="s">
        <v>591</v>
      </c>
      <c r="N599" t="s">
        <v>269</v>
      </c>
      <c r="O599">
        <v>2009</v>
      </c>
      <c r="P599" t="s">
        <v>270</v>
      </c>
      <c r="Q599" t="s">
        <v>271</v>
      </c>
      <c r="R599" t="s">
        <v>251</v>
      </c>
      <c r="S599" t="s">
        <v>377</v>
      </c>
      <c r="T599">
        <v>-1</v>
      </c>
    </row>
    <row r="600" spans="1:20" ht="17" customHeight="1" x14ac:dyDescent="0.2">
      <c r="A600">
        <v>598</v>
      </c>
      <c r="B600" t="s">
        <v>243</v>
      </c>
      <c r="C600" s="16" t="str">
        <v>Data Scientist</v>
      </c>
      <c r="D600" t="s">
        <v>1753</v>
      </c>
      <c r="E600" s="16" cm="1">
        <f t="array" ref="E600:F600">_xlfn.TEXTSPLIT(SUBSTITUTE(SUBSTITUTE(SUBSTITUTE(SUBSTITUTE(D600, "(Glassdoor est.)", ""), "(Employer est.)", ""), "$", ""), "K", "000"), "-") * 1</f>
        <v>80000</v>
      </c>
      <c r="F600" s="16">
        <v>132000</v>
      </c>
      <c r="G600" s="11" t="s">
        <v>1763</v>
      </c>
      <c r="H600">
        <v>3.6</v>
      </c>
      <c r="I600" s="11" t="s">
        <v>1764</v>
      </c>
      <c r="J600" s="17" t="str">
        <f t="shared" si="9"/>
        <v>Kognetics</v>
      </c>
      <c r="K600" t="s">
        <v>1765</v>
      </c>
      <c r="L600" s="16" t="str">
        <f>IF(ISNUMBER(FIND(",", K600)), RIGHT(K600, 2), VLOOKUP(K600,lookup!$A$2:$B$7,2,FALSE))</f>
        <v>OH</v>
      </c>
      <c r="M600" t="s">
        <v>236</v>
      </c>
      <c r="N600" t="s">
        <v>334</v>
      </c>
      <c r="O600">
        <v>-1</v>
      </c>
      <c r="P600" t="s">
        <v>270</v>
      </c>
      <c r="Q600">
        <v>-1</v>
      </c>
      <c r="R600">
        <v>-1</v>
      </c>
      <c r="S600" t="s">
        <v>241</v>
      </c>
      <c r="T600">
        <v>-1</v>
      </c>
    </row>
    <row r="601" spans="1:20" ht="17" customHeight="1" x14ac:dyDescent="0.2">
      <c r="A601">
        <v>599</v>
      </c>
      <c r="B601" t="s">
        <v>243</v>
      </c>
      <c r="C601" s="16" t="str">
        <v>Data Scientist</v>
      </c>
      <c r="D601" t="s">
        <v>1753</v>
      </c>
      <c r="E601" s="16" cm="1">
        <f t="array" ref="E601:F601">_xlfn.TEXTSPLIT(SUBSTITUTE(SUBSTITUTE(SUBSTITUTE(SUBSTITUTE(D601, "(Glassdoor est.)", ""), "(Employer est.)", ""), "$", ""), "K", "000"), "-") * 1</f>
        <v>80000</v>
      </c>
      <c r="F601" s="16">
        <v>132000</v>
      </c>
      <c r="G601" s="11" t="s">
        <v>1766</v>
      </c>
      <c r="H601">
        <v>2.9</v>
      </c>
      <c r="I601" s="11" t="s">
        <v>1767</v>
      </c>
      <c r="J601" s="17" t="str">
        <f t="shared" si="9"/>
        <v>Envision Healthcare</v>
      </c>
      <c r="K601" t="s">
        <v>680</v>
      </c>
      <c r="L601" s="16" t="str">
        <f>IF(ISNUMBER(FIND(",", K601)), RIGHT(K601, 2), VLOOKUP(K601,lookup!$A$2:$B$7,2,FALSE))</f>
        <v>TN</v>
      </c>
      <c r="M601" t="s">
        <v>680</v>
      </c>
      <c r="N601" t="s">
        <v>283</v>
      </c>
      <c r="O601">
        <v>2005</v>
      </c>
      <c r="P601" t="s">
        <v>270</v>
      </c>
      <c r="Q601" t="s">
        <v>356</v>
      </c>
      <c r="R601" t="s">
        <v>357</v>
      </c>
      <c r="S601" t="s">
        <v>241</v>
      </c>
      <c r="T601">
        <v>-1</v>
      </c>
    </row>
    <row r="602" spans="1:20" ht="17" customHeight="1" x14ac:dyDescent="0.2">
      <c r="A602">
        <v>600</v>
      </c>
      <c r="B602" t="s">
        <v>243</v>
      </c>
      <c r="C602" s="16" t="str">
        <v>Data Scientist</v>
      </c>
      <c r="D602" t="s">
        <v>1753</v>
      </c>
      <c r="E602" s="16" cm="1">
        <f t="array" ref="E602:F602">_xlfn.TEXTSPLIT(SUBSTITUTE(SUBSTITUTE(SUBSTITUTE(SUBSTITUTE(D602, "(Glassdoor est.)", ""), "(Employer est.)", ""), "$", ""), "K", "000"), "-") * 1</f>
        <v>80000</v>
      </c>
      <c r="F602" s="16">
        <v>132000</v>
      </c>
      <c r="G602" s="11" t="s">
        <v>1573</v>
      </c>
      <c r="H602">
        <v>2.9</v>
      </c>
      <c r="I602" s="11" t="s">
        <v>1574</v>
      </c>
      <c r="J602" s="17" t="str">
        <f t="shared" si="9"/>
        <v>Pragmatics, Inc.</v>
      </c>
      <c r="K602" t="s">
        <v>409</v>
      </c>
      <c r="L602" s="16" t="str">
        <f>IF(ISNUMBER(FIND(",", K602)), RIGHT(K602, 2), VLOOKUP(K602,lookup!$A$2:$B$7,2,FALSE))</f>
        <v>Other</v>
      </c>
      <c r="M602" t="s">
        <v>632</v>
      </c>
      <c r="N602" t="s">
        <v>324</v>
      </c>
      <c r="O602">
        <v>1985</v>
      </c>
      <c r="P602" t="s">
        <v>270</v>
      </c>
      <c r="Q602" t="s">
        <v>309</v>
      </c>
      <c r="R602" t="s">
        <v>277</v>
      </c>
      <c r="S602" t="s">
        <v>258</v>
      </c>
      <c r="T602">
        <v>-1</v>
      </c>
    </row>
    <row r="603" spans="1:20" ht="17" customHeight="1" x14ac:dyDescent="0.2">
      <c r="A603">
        <v>601</v>
      </c>
      <c r="B603" t="s">
        <v>243</v>
      </c>
      <c r="C603" s="16" t="str">
        <v>Data Scientist</v>
      </c>
      <c r="D603" t="s">
        <v>1753</v>
      </c>
      <c r="E603" s="16" cm="1">
        <f t="array" ref="E603:F603">_xlfn.TEXTSPLIT(SUBSTITUTE(SUBSTITUTE(SUBSTITUTE(SUBSTITUTE(D603, "(Glassdoor est.)", ""), "(Employer est.)", ""), "$", ""), "K", "000"), "-") * 1</f>
        <v>80000</v>
      </c>
      <c r="F603" s="16">
        <v>132000</v>
      </c>
      <c r="G603" s="11" t="s">
        <v>1768</v>
      </c>
      <c r="H603">
        <v>3.2</v>
      </c>
      <c r="I603" s="11" t="s">
        <v>1769</v>
      </c>
      <c r="J603" s="17" t="str">
        <f t="shared" si="9"/>
        <v>ConsumerTrack</v>
      </c>
      <c r="K603" t="s">
        <v>1770</v>
      </c>
      <c r="L603" s="16" t="str">
        <f>IF(ISNUMBER(FIND(",", K603)), RIGHT(K603, 2), VLOOKUP(K603,lookup!$A$2:$B$7,2,FALSE))</f>
        <v>CA</v>
      </c>
      <c r="M603" t="s">
        <v>1437</v>
      </c>
      <c r="N603" t="s">
        <v>269</v>
      </c>
      <c r="O603">
        <v>2004</v>
      </c>
      <c r="P603" t="s">
        <v>270</v>
      </c>
      <c r="Q603" t="s">
        <v>340</v>
      </c>
      <c r="R603" t="s">
        <v>277</v>
      </c>
      <c r="S603" t="s">
        <v>381</v>
      </c>
      <c r="T603">
        <v>-1</v>
      </c>
    </row>
    <row r="604" spans="1:20" ht="17" customHeight="1" x14ac:dyDescent="0.2">
      <c r="A604">
        <v>602</v>
      </c>
      <c r="B604" t="s">
        <v>1312</v>
      </c>
      <c r="C604" s="16" t="str">
        <v>Other</v>
      </c>
      <c r="D604" t="s">
        <v>1753</v>
      </c>
      <c r="E604" s="16" cm="1">
        <f t="array" ref="E604:F604">_xlfn.TEXTSPLIT(SUBSTITUTE(SUBSTITUTE(SUBSTITUTE(SUBSTITUTE(D604, "(Glassdoor est.)", ""), "(Employer est.)", ""), "$", ""), "K", "000"), "-") * 1</f>
        <v>80000</v>
      </c>
      <c r="F604" s="16">
        <v>132000</v>
      </c>
      <c r="G604" s="11" t="s">
        <v>1313</v>
      </c>
      <c r="H604">
        <v>4.5</v>
      </c>
      <c r="I604" s="11" t="s">
        <v>1314</v>
      </c>
      <c r="J604" s="17" t="str">
        <f t="shared" si="9"/>
        <v>Johns Hopkins University Applied Physics Laboratory</v>
      </c>
      <c r="K604" t="s">
        <v>1315</v>
      </c>
      <c r="L604" s="16" t="str">
        <f>IF(ISNUMBER(FIND(",", K604)), RIGHT(K604, 2), VLOOKUP(K604,lookup!$A$2:$B$7,2,FALSE))</f>
        <v>MD</v>
      </c>
      <c r="M604" t="s">
        <v>1315</v>
      </c>
      <c r="N604" t="s">
        <v>248</v>
      </c>
      <c r="O604">
        <v>1942</v>
      </c>
      <c r="P604" t="s">
        <v>238</v>
      </c>
      <c r="Q604" t="s">
        <v>392</v>
      </c>
      <c r="R604" t="s">
        <v>392</v>
      </c>
      <c r="S604" t="s">
        <v>252</v>
      </c>
      <c r="T604" t="s">
        <v>1316</v>
      </c>
    </row>
    <row r="605" spans="1:20" ht="17" customHeight="1" x14ac:dyDescent="0.2">
      <c r="A605">
        <v>603</v>
      </c>
      <c r="B605" t="s">
        <v>962</v>
      </c>
      <c r="C605" s="16" t="str">
        <v>Data Scientist</v>
      </c>
      <c r="D605" t="s">
        <v>1753</v>
      </c>
      <c r="E605" s="16" cm="1">
        <f t="array" ref="E605:F605">_xlfn.TEXTSPLIT(SUBSTITUTE(SUBSTITUTE(SUBSTITUTE(SUBSTITUTE(D605, "(Glassdoor est.)", ""), "(Employer est.)", ""), "$", ""), "K", "000"), "-") * 1</f>
        <v>80000</v>
      </c>
      <c r="F605" s="16">
        <v>132000</v>
      </c>
      <c r="G605" s="11" t="s">
        <v>963</v>
      </c>
      <c r="H605">
        <v>5</v>
      </c>
      <c r="I605" s="11" t="s">
        <v>964</v>
      </c>
      <c r="J605" s="17" t="str">
        <f t="shared" si="9"/>
        <v>Phoenix Operations Group</v>
      </c>
      <c r="K605" t="s">
        <v>702</v>
      </c>
      <c r="L605" s="16" t="str">
        <f>IF(ISNUMBER(FIND(",", K605)), RIGHT(K605, 2), VLOOKUP(K605,lookup!$A$2:$B$7,2,FALSE))</f>
        <v>MD</v>
      </c>
      <c r="M605" t="s">
        <v>965</v>
      </c>
      <c r="N605" t="s">
        <v>334</v>
      </c>
      <c r="O605">
        <v>2011</v>
      </c>
      <c r="P605" t="s">
        <v>270</v>
      </c>
      <c r="Q605" t="s">
        <v>309</v>
      </c>
      <c r="R605" t="s">
        <v>277</v>
      </c>
      <c r="S605" t="s">
        <v>429</v>
      </c>
      <c r="T605">
        <v>-1</v>
      </c>
    </row>
    <row r="606" spans="1:20" ht="17" customHeight="1" x14ac:dyDescent="0.2">
      <c r="A606">
        <v>604</v>
      </c>
      <c r="B606" t="s">
        <v>243</v>
      </c>
      <c r="C606" s="16" t="str">
        <v>Data Scientist</v>
      </c>
      <c r="D606" t="s">
        <v>1753</v>
      </c>
      <c r="E606" s="16" cm="1">
        <f t="array" ref="E606:F606">_xlfn.TEXTSPLIT(SUBSTITUTE(SUBSTITUTE(SUBSTITUTE(SUBSTITUTE(D606, "(Glassdoor est.)", ""), "(Employer est.)", ""), "$", ""), "K", "000"), "-") * 1</f>
        <v>80000</v>
      </c>
      <c r="F606" s="16">
        <v>132000</v>
      </c>
      <c r="G606" s="11" t="s">
        <v>1576</v>
      </c>
      <c r="H606">
        <v>3.5</v>
      </c>
      <c r="I606" s="11" t="s">
        <v>1577</v>
      </c>
      <c r="J606" s="17" t="str">
        <f t="shared" si="9"/>
        <v>Crossover Health</v>
      </c>
      <c r="K606" t="s">
        <v>1578</v>
      </c>
      <c r="L606" s="16" t="str">
        <f>IF(ISNUMBER(FIND(",", K606)), RIGHT(K606, 2), VLOOKUP(K606,lookup!$A$2:$B$7,2,FALSE))</f>
        <v>CA</v>
      </c>
      <c r="M606" t="s">
        <v>1579</v>
      </c>
      <c r="N606" t="s">
        <v>334</v>
      </c>
      <c r="O606">
        <v>2010</v>
      </c>
      <c r="P606" t="s">
        <v>270</v>
      </c>
      <c r="Q606" t="s">
        <v>356</v>
      </c>
      <c r="R606" t="s">
        <v>357</v>
      </c>
      <c r="S606" t="s">
        <v>429</v>
      </c>
      <c r="T606">
        <v>-1</v>
      </c>
    </row>
    <row r="607" spans="1:20" ht="17" customHeight="1" x14ac:dyDescent="0.2">
      <c r="A607">
        <v>605</v>
      </c>
      <c r="B607" t="s">
        <v>243</v>
      </c>
      <c r="C607" s="16" t="str">
        <v>Data Scientist</v>
      </c>
      <c r="D607" t="s">
        <v>1753</v>
      </c>
      <c r="E607" s="16" cm="1">
        <f t="array" ref="E607:F607">_xlfn.TEXTSPLIT(SUBSTITUTE(SUBSTITUTE(SUBSTITUTE(SUBSTITUTE(D607, "(Glassdoor est.)", ""), "(Employer est.)", ""), "$", ""), "K", "000"), "-") * 1</f>
        <v>80000</v>
      </c>
      <c r="F607" s="16">
        <v>132000</v>
      </c>
      <c r="G607" s="11" t="s">
        <v>1580</v>
      </c>
      <c r="H607">
        <v>4</v>
      </c>
      <c r="I607" s="11" t="s">
        <v>1581</v>
      </c>
      <c r="J607" s="17" t="str">
        <f t="shared" si="9"/>
        <v>Lorven Technologies Inc</v>
      </c>
      <c r="K607" t="s">
        <v>236</v>
      </c>
      <c r="L607" s="16" t="str">
        <f>IF(ISNUMBER(FIND(",", K607)), RIGHT(K607, 2), VLOOKUP(K607,lookup!$A$2:$B$7,2,FALSE))</f>
        <v>NY</v>
      </c>
      <c r="M607" t="s">
        <v>1582</v>
      </c>
      <c r="N607" t="s">
        <v>334</v>
      </c>
      <c r="O607">
        <v>-1</v>
      </c>
      <c r="P607" t="s">
        <v>270</v>
      </c>
      <c r="Q607" t="s">
        <v>1469</v>
      </c>
      <c r="R607" t="s">
        <v>1470</v>
      </c>
      <c r="S607" t="s">
        <v>648</v>
      </c>
      <c r="T607">
        <v>-1</v>
      </c>
    </row>
    <row r="608" spans="1:20" ht="17" customHeight="1" x14ac:dyDescent="0.2">
      <c r="A608">
        <v>606</v>
      </c>
      <c r="B608" t="s">
        <v>243</v>
      </c>
      <c r="C608" s="16" t="str">
        <v>Data Scientist</v>
      </c>
      <c r="D608" t="s">
        <v>1753</v>
      </c>
      <c r="E608" s="16" cm="1">
        <f t="array" ref="E608:F608">_xlfn.TEXTSPLIT(SUBSTITUTE(SUBSTITUTE(SUBSTITUTE(SUBSTITUTE(D608, "(Glassdoor est.)", ""), "(Employer est.)", ""), "$", ""), "K", "000"), "-") * 1</f>
        <v>80000</v>
      </c>
      <c r="F608" s="16">
        <v>132000</v>
      </c>
      <c r="G608" s="11" t="s">
        <v>1771</v>
      </c>
      <c r="H608">
        <v>4.4000000000000004</v>
      </c>
      <c r="I608" s="11" t="s">
        <v>1772</v>
      </c>
      <c r="J608" s="17" t="str">
        <f t="shared" si="9"/>
        <v>Meridian Knowledge Solutions</v>
      </c>
      <c r="K608" t="s">
        <v>328</v>
      </c>
      <c r="L608" s="16" t="str">
        <f>IF(ISNUMBER(FIND(",", K608)), RIGHT(K608, 2), VLOOKUP(K608,lookup!$A$2:$B$7,2,FALSE))</f>
        <v>DC</v>
      </c>
      <c r="M608" t="s">
        <v>632</v>
      </c>
      <c r="N608" t="s">
        <v>269</v>
      </c>
      <c r="O608">
        <v>1997</v>
      </c>
      <c r="P608" t="s">
        <v>518</v>
      </c>
      <c r="Q608" t="s">
        <v>301</v>
      </c>
      <c r="R608" t="s">
        <v>277</v>
      </c>
      <c r="S608" t="s">
        <v>258</v>
      </c>
      <c r="T608">
        <v>-1</v>
      </c>
    </row>
    <row r="609" spans="1:20" ht="17" customHeight="1" x14ac:dyDescent="0.2">
      <c r="A609">
        <v>607</v>
      </c>
      <c r="B609" t="s">
        <v>243</v>
      </c>
      <c r="C609" s="16" t="str">
        <v>Data Scientist</v>
      </c>
      <c r="D609" t="s">
        <v>1753</v>
      </c>
      <c r="E609" s="16" cm="1">
        <f t="array" ref="E609:F609">_xlfn.TEXTSPLIT(SUBSTITUTE(SUBSTITUTE(SUBSTITUTE(SUBSTITUTE(D609, "(Glassdoor est.)", ""), "(Employer est.)", ""), "$", ""), "K", "000"), "-") * 1</f>
        <v>80000</v>
      </c>
      <c r="F609" s="16">
        <v>132000</v>
      </c>
      <c r="G609" s="11" t="s">
        <v>1773</v>
      </c>
      <c r="H609">
        <v>4.2</v>
      </c>
      <c r="I609" s="11" t="s">
        <v>1774</v>
      </c>
      <c r="J609" s="17" t="str">
        <f t="shared" si="9"/>
        <v>UST Global</v>
      </c>
      <c r="K609" t="s">
        <v>380</v>
      </c>
      <c r="L609" s="16" t="str">
        <f>IF(ISNUMBER(FIND(",", K609)), RIGHT(K609, 2), VLOOKUP(K609,lookup!$A$2:$B$7,2,FALSE))</f>
        <v>GA</v>
      </c>
      <c r="M609" t="s">
        <v>1579</v>
      </c>
      <c r="N609" t="s">
        <v>283</v>
      </c>
      <c r="O609">
        <v>1999</v>
      </c>
      <c r="P609" t="s">
        <v>270</v>
      </c>
      <c r="Q609" t="s">
        <v>309</v>
      </c>
      <c r="R609" t="s">
        <v>277</v>
      </c>
      <c r="S609" t="s">
        <v>252</v>
      </c>
      <c r="T609" t="s">
        <v>1775</v>
      </c>
    </row>
    <row r="610" spans="1:20" ht="17" customHeight="1" x14ac:dyDescent="0.2">
      <c r="A610">
        <v>608</v>
      </c>
      <c r="B610" t="s">
        <v>243</v>
      </c>
      <c r="C610" s="16" t="str">
        <v>Data Scientist</v>
      </c>
      <c r="D610" t="s">
        <v>1753</v>
      </c>
      <c r="E610" s="16" cm="1">
        <f t="array" ref="E610:F610">_xlfn.TEXTSPLIT(SUBSTITUTE(SUBSTITUTE(SUBSTITUTE(SUBSTITUTE(D610, "(Glassdoor est.)", ""), "(Employer est.)", ""), "$", ""), "K", "000"), "-") * 1</f>
        <v>80000</v>
      </c>
      <c r="F610" s="16">
        <v>132000</v>
      </c>
      <c r="G610" s="11" t="s">
        <v>1776</v>
      </c>
      <c r="H610">
        <v>3.2</v>
      </c>
      <c r="I610" s="11" t="s">
        <v>1777</v>
      </c>
      <c r="J610" s="17" t="str">
        <f t="shared" si="9"/>
        <v>IMG Systems</v>
      </c>
      <c r="K610" t="s">
        <v>347</v>
      </c>
      <c r="L610" s="16" t="str">
        <f>IF(ISNUMBER(FIND(",", K610)), RIGHT(K610, 2), VLOOKUP(K610,lookup!$A$2:$B$7,2,FALSE))</f>
        <v>TX</v>
      </c>
      <c r="M610" t="s">
        <v>347</v>
      </c>
      <c r="N610" t="s">
        <v>334</v>
      </c>
      <c r="O610">
        <v>-1</v>
      </c>
      <c r="P610" t="s">
        <v>270</v>
      </c>
      <c r="Q610" t="s">
        <v>257</v>
      </c>
      <c r="R610" t="s">
        <v>251</v>
      </c>
      <c r="S610" t="s">
        <v>429</v>
      </c>
      <c r="T610">
        <v>-1</v>
      </c>
    </row>
    <row r="611" spans="1:20" ht="17" customHeight="1" x14ac:dyDescent="0.2">
      <c r="A611">
        <v>609</v>
      </c>
      <c r="B611" t="s">
        <v>243</v>
      </c>
      <c r="C611" s="16" t="str">
        <v>Data Scientist</v>
      </c>
      <c r="D611" t="s">
        <v>1753</v>
      </c>
      <c r="E611" s="16" cm="1">
        <f t="array" ref="E611:F611">_xlfn.TEXTSPLIT(SUBSTITUTE(SUBSTITUTE(SUBSTITUTE(SUBSTITUTE(D611, "(Glassdoor est.)", ""), "(Employer est.)", ""), "$", ""), "K", "000"), "-") * 1</f>
        <v>80000</v>
      </c>
      <c r="F611" s="16">
        <v>132000</v>
      </c>
      <c r="G611" s="11" t="s">
        <v>1778</v>
      </c>
      <c r="H611">
        <v>3.4</v>
      </c>
      <c r="I611" s="11" t="s">
        <v>1779</v>
      </c>
      <c r="J611" s="17" t="str">
        <f t="shared" si="9"/>
        <v>Trident Systems Inc</v>
      </c>
      <c r="K611" t="s">
        <v>827</v>
      </c>
      <c r="L611" s="16" t="str">
        <f>IF(ISNUMBER(FIND(",", K611)), RIGHT(K611, 2), VLOOKUP(K611,lookup!$A$2:$B$7,2,FALSE))</f>
        <v>VA</v>
      </c>
      <c r="M611" t="s">
        <v>827</v>
      </c>
      <c r="N611" t="s">
        <v>269</v>
      </c>
      <c r="O611">
        <v>1985</v>
      </c>
      <c r="P611" t="s">
        <v>270</v>
      </c>
      <c r="Q611" t="s">
        <v>392</v>
      </c>
      <c r="R611" t="s">
        <v>392</v>
      </c>
      <c r="S611" t="s">
        <v>381</v>
      </c>
      <c r="T611">
        <v>-1</v>
      </c>
    </row>
    <row r="612" spans="1:20" ht="17" customHeight="1" x14ac:dyDescent="0.2">
      <c r="A612">
        <v>610</v>
      </c>
      <c r="B612" t="s">
        <v>243</v>
      </c>
      <c r="C612" s="16" t="str">
        <v>Data Scientist</v>
      </c>
      <c r="D612" t="s">
        <v>1753</v>
      </c>
      <c r="E612" s="16" cm="1">
        <f t="array" ref="E612:F612">_xlfn.TEXTSPLIT(SUBSTITUTE(SUBSTITUTE(SUBSTITUTE(SUBSTITUTE(D612, "(Glassdoor est.)", ""), "(Employer est.)", ""), "$", ""), "K", "000"), "-") * 1</f>
        <v>80000</v>
      </c>
      <c r="F612" s="16">
        <v>132000</v>
      </c>
      <c r="G612" s="11" t="s">
        <v>1587</v>
      </c>
      <c r="H612">
        <v>4.7</v>
      </c>
      <c r="I612" s="11" t="s">
        <v>1588</v>
      </c>
      <c r="J612" s="17" t="str">
        <f t="shared" si="9"/>
        <v>Tygart Technology, Inc</v>
      </c>
      <c r="K612" t="s">
        <v>328</v>
      </c>
      <c r="L612" s="16" t="str">
        <f>IF(ISNUMBER(FIND(",", K612)), RIGHT(K612, 2), VLOOKUP(K612,lookup!$A$2:$B$7,2,FALSE))</f>
        <v>DC</v>
      </c>
      <c r="M612" t="s">
        <v>1589</v>
      </c>
      <c r="N612" t="s">
        <v>334</v>
      </c>
      <c r="O612">
        <v>-1</v>
      </c>
      <c r="P612" t="s">
        <v>270</v>
      </c>
      <c r="Q612">
        <v>-1</v>
      </c>
      <c r="R612">
        <v>-1</v>
      </c>
      <c r="S612" t="s">
        <v>429</v>
      </c>
      <c r="T612">
        <v>-1</v>
      </c>
    </row>
    <row r="613" spans="1:20" ht="17" customHeight="1" x14ac:dyDescent="0.2">
      <c r="A613">
        <v>611</v>
      </c>
      <c r="B613" t="s">
        <v>623</v>
      </c>
      <c r="C613" s="16" t="str">
        <v>Data Scientist</v>
      </c>
      <c r="D613" t="s">
        <v>1780</v>
      </c>
      <c r="E613" s="16" cm="1">
        <f t="array" ref="E613:F613">_xlfn.TEXTSPLIT(SUBSTITUTE(SUBSTITUTE(SUBSTITUTE(SUBSTITUTE(D613, "(Glassdoor est.)", ""), "(Employer est.)", ""), "$", ""), "K", "000"), "-") * 1</f>
        <v>87000</v>
      </c>
      <c r="F613" s="16">
        <v>141000</v>
      </c>
      <c r="G613" s="11" t="s">
        <v>624</v>
      </c>
      <c r="H613">
        <v>3.6</v>
      </c>
      <c r="I613" s="11" t="s">
        <v>625</v>
      </c>
      <c r="J613" s="17" t="str">
        <f t="shared" si="9"/>
        <v>Merrick Bank</v>
      </c>
      <c r="K613" t="s">
        <v>626</v>
      </c>
      <c r="L613" s="16" t="str">
        <f>IF(ISNUMBER(FIND(",", K613)), RIGHT(K613, 2), VLOOKUP(K613,lookup!$A$2:$B$7,2,FALSE))</f>
        <v>UT</v>
      </c>
      <c r="M613" t="s">
        <v>627</v>
      </c>
      <c r="N613" t="s">
        <v>324</v>
      </c>
      <c r="O613">
        <v>1997</v>
      </c>
      <c r="P613" t="s">
        <v>270</v>
      </c>
      <c r="Q613" t="s">
        <v>628</v>
      </c>
      <c r="R613" t="s">
        <v>387</v>
      </c>
      <c r="S613" t="s">
        <v>241</v>
      </c>
      <c r="T613">
        <v>-1</v>
      </c>
    </row>
    <row r="614" spans="1:20" ht="17" customHeight="1" x14ac:dyDescent="0.2">
      <c r="A614">
        <v>612</v>
      </c>
      <c r="B614" t="s">
        <v>457</v>
      </c>
      <c r="C614" s="16" t="str">
        <v>Data Scientist</v>
      </c>
      <c r="D614" t="s">
        <v>1780</v>
      </c>
      <c r="E614" s="16" cm="1">
        <f t="array" ref="E614:F614">_xlfn.TEXTSPLIT(SUBSTITUTE(SUBSTITUTE(SUBSTITUTE(SUBSTITUTE(D614, "(Glassdoor est.)", ""), "(Employer est.)", ""), "$", ""), "K", "000"), "-") * 1</f>
        <v>87000</v>
      </c>
      <c r="F614" s="16">
        <v>141000</v>
      </c>
      <c r="G614" s="11" t="s">
        <v>621</v>
      </c>
      <c r="H614">
        <v>4.2</v>
      </c>
      <c r="I614" s="11" t="s">
        <v>245</v>
      </c>
      <c r="J614" s="17" t="str">
        <f t="shared" si="9"/>
        <v>ManTech</v>
      </c>
      <c r="K614" t="s">
        <v>622</v>
      </c>
      <c r="L614" s="16" t="str">
        <f>IF(ISNUMBER(FIND(",", K614)), RIGHT(K614, 2), VLOOKUP(K614,lookup!$A$2:$B$7,2,FALSE))</f>
        <v>VA</v>
      </c>
      <c r="M614" t="s">
        <v>247</v>
      </c>
      <c r="N614" t="s">
        <v>248</v>
      </c>
      <c r="O614">
        <v>1968</v>
      </c>
      <c r="P614" t="s">
        <v>249</v>
      </c>
      <c r="Q614" t="s">
        <v>250</v>
      </c>
      <c r="R614" t="s">
        <v>251</v>
      </c>
      <c r="S614" t="s">
        <v>252</v>
      </c>
      <c r="T614">
        <v>-1</v>
      </c>
    </row>
    <row r="615" spans="1:20" ht="17" customHeight="1" x14ac:dyDescent="0.2">
      <c r="A615">
        <v>613</v>
      </c>
      <c r="B615" t="s">
        <v>243</v>
      </c>
      <c r="C615" s="16" t="str">
        <v>Data Scientist</v>
      </c>
      <c r="D615" t="s">
        <v>1780</v>
      </c>
      <c r="E615" s="16" cm="1">
        <f t="array" ref="E615:F615">_xlfn.TEXTSPLIT(SUBSTITUTE(SUBSTITUTE(SUBSTITUTE(SUBSTITUTE(D615, "(Glassdoor est.)", ""), "(Employer est.)", ""), "$", ""), "K", "000"), "-") * 1</f>
        <v>87000</v>
      </c>
      <c r="F615" s="16">
        <v>141000</v>
      </c>
      <c r="G615" s="11" t="s">
        <v>1781</v>
      </c>
      <c r="H615">
        <v>-1</v>
      </c>
      <c r="I615" t="s">
        <v>1782</v>
      </c>
      <c r="J615" s="17" t="str">
        <f t="shared" si="9"/>
        <v>GrainBridge,</v>
      </c>
      <c r="K615" t="s">
        <v>1483</v>
      </c>
      <c r="L615" s="16" t="str">
        <f>IF(ISNUMBER(FIND(",", K615)), RIGHT(K615, 2), VLOOKUP(K615,lookup!$A$2:$B$7,2,FALSE))</f>
        <v>NE</v>
      </c>
      <c r="M615">
        <v>-1</v>
      </c>
      <c r="N615">
        <v>-1</v>
      </c>
      <c r="O615">
        <v>-1</v>
      </c>
      <c r="P615">
        <v>-1</v>
      </c>
      <c r="Q615">
        <v>-1</v>
      </c>
      <c r="R615">
        <v>-1</v>
      </c>
      <c r="S615">
        <v>-1</v>
      </c>
      <c r="T615">
        <v>-1</v>
      </c>
    </row>
    <row r="616" spans="1:20" ht="17" customHeight="1" x14ac:dyDescent="0.2">
      <c r="A616">
        <v>614</v>
      </c>
      <c r="B616" t="s">
        <v>243</v>
      </c>
      <c r="C616" s="16" t="str">
        <v>Data Scientist</v>
      </c>
      <c r="D616" t="s">
        <v>1780</v>
      </c>
      <c r="E616" s="16" cm="1">
        <f t="array" ref="E616:F616">_xlfn.TEXTSPLIT(SUBSTITUTE(SUBSTITUTE(SUBSTITUTE(SUBSTITUTE(D616, "(Glassdoor est.)", ""), "(Employer est.)", ""), "$", ""), "K", "000"), "-") * 1</f>
        <v>87000</v>
      </c>
      <c r="F616" s="16">
        <v>141000</v>
      </c>
      <c r="G616" s="11" t="s">
        <v>1783</v>
      </c>
      <c r="H616">
        <v>3.2</v>
      </c>
      <c r="I616" s="11" t="s">
        <v>1784</v>
      </c>
      <c r="J616" s="17" t="str">
        <f t="shared" si="9"/>
        <v>First Health Group</v>
      </c>
      <c r="K616" t="s">
        <v>1785</v>
      </c>
      <c r="L616" s="16" t="str">
        <f>IF(ISNUMBER(FIND(",", K616)), RIGHT(K616, 2), VLOOKUP(K616,lookup!$A$2:$B$7,2,FALSE))</f>
        <v>MA</v>
      </c>
      <c r="M616" t="s">
        <v>709</v>
      </c>
      <c r="N616" t="s">
        <v>283</v>
      </c>
      <c r="O616">
        <v>1853</v>
      </c>
      <c r="P616" t="s">
        <v>270</v>
      </c>
      <c r="Q616" t="s">
        <v>239</v>
      </c>
      <c r="R616" t="s">
        <v>240</v>
      </c>
      <c r="S616" t="s">
        <v>285</v>
      </c>
      <c r="T616" t="s">
        <v>1786</v>
      </c>
    </row>
    <row r="617" spans="1:20" ht="17" customHeight="1" x14ac:dyDescent="0.2">
      <c r="A617">
        <v>615</v>
      </c>
      <c r="B617" t="s">
        <v>243</v>
      </c>
      <c r="C617" s="16" t="str">
        <v>Data Scientist</v>
      </c>
      <c r="D617" t="s">
        <v>1780</v>
      </c>
      <c r="E617" s="16" cm="1">
        <f t="array" ref="E617:F617">_xlfn.TEXTSPLIT(SUBSTITUTE(SUBSTITUTE(SUBSTITUTE(SUBSTITUTE(D617, "(Glassdoor est.)", ""), "(Employer est.)", ""), "$", ""), "K", "000"), "-") * 1</f>
        <v>87000</v>
      </c>
      <c r="F617" s="16">
        <v>141000</v>
      </c>
      <c r="G617" s="11" t="s">
        <v>1787</v>
      </c>
      <c r="H617">
        <v>-1</v>
      </c>
      <c r="I617" t="s">
        <v>1788</v>
      </c>
      <c r="J617" s="17" t="str">
        <f t="shared" si="9"/>
        <v>Sprezzatura Management Consul</v>
      </c>
      <c r="K617" t="s">
        <v>1789</v>
      </c>
      <c r="L617" s="16" t="str">
        <f>IF(ISNUMBER(FIND(",", K617)), RIGHT(K617, 2), VLOOKUP(K617,lookup!$A$2:$B$7,2,FALSE))</f>
        <v>VA</v>
      </c>
      <c r="M617" t="s">
        <v>395</v>
      </c>
      <c r="N617" t="s">
        <v>905</v>
      </c>
      <c r="O617">
        <v>-1</v>
      </c>
      <c r="P617" t="s">
        <v>270</v>
      </c>
      <c r="Q617">
        <v>-1</v>
      </c>
      <c r="R617">
        <v>-1</v>
      </c>
      <c r="S617" t="s">
        <v>241</v>
      </c>
      <c r="T617">
        <v>-1</v>
      </c>
    </row>
    <row r="618" spans="1:20" ht="17" customHeight="1" x14ac:dyDescent="0.2">
      <c r="A618">
        <v>616</v>
      </c>
      <c r="B618" t="s">
        <v>243</v>
      </c>
      <c r="C618" s="16" t="str">
        <v>Data Scientist</v>
      </c>
      <c r="D618" t="s">
        <v>1780</v>
      </c>
      <c r="E618" s="16" cm="1">
        <f t="array" ref="E618:F618">_xlfn.TEXTSPLIT(SUBSTITUTE(SUBSTITUTE(SUBSTITUTE(SUBSTITUTE(D618, "(Glassdoor est.)", ""), "(Employer est.)", ""), "$", ""), "K", "000"), "-") * 1</f>
        <v>87000</v>
      </c>
      <c r="F618" s="16">
        <v>141000</v>
      </c>
      <c r="G618" s="11" t="s">
        <v>1790</v>
      </c>
      <c r="H618">
        <v>2.8</v>
      </c>
      <c r="I618" s="11" t="s">
        <v>1791</v>
      </c>
      <c r="J618" s="17" t="str">
        <f t="shared" si="9"/>
        <v>Progress Rail, A Caterpillar Company</v>
      </c>
      <c r="K618" t="s">
        <v>924</v>
      </c>
      <c r="L618" s="16" t="str">
        <f>IF(ISNUMBER(FIND(",", K618)), RIGHT(K618, 2), VLOOKUP(K618,lookup!$A$2:$B$7,2,FALSE))</f>
        <v>TX</v>
      </c>
      <c r="M618" t="s">
        <v>1792</v>
      </c>
      <c r="N618" t="s">
        <v>237</v>
      </c>
      <c r="O618">
        <v>1983</v>
      </c>
      <c r="P618" t="s">
        <v>518</v>
      </c>
      <c r="Q618" t="s">
        <v>1793</v>
      </c>
      <c r="R618" t="s">
        <v>498</v>
      </c>
      <c r="S618" t="s">
        <v>296</v>
      </c>
      <c r="T618">
        <v>-1</v>
      </c>
    </row>
    <row r="619" spans="1:20" ht="17" customHeight="1" x14ac:dyDescent="0.2">
      <c r="A619">
        <v>617</v>
      </c>
      <c r="B619" t="s">
        <v>243</v>
      </c>
      <c r="C619" s="16" t="str">
        <v>Data Scientist</v>
      </c>
      <c r="D619" t="s">
        <v>1780</v>
      </c>
      <c r="E619" s="16" cm="1">
        <f t="array" ref="E619:F619">_xlfn.TEXTSPLIT(SUBSTITUTE(SUBSTITUTE(SUBSTITUTE(SUBSTITUTE(D619, "(Glassdoor est.)", ""), "(Employer est.)", ""), "$", ""), "K", "000"), "-") * 1</f>
        <v>87000</v>
      </c>
      <c r="F619" s="16">
        <v>141000</v>
      </c>
      <c r="G619" s="11" t="s">
        <v>1773</v>
      </c>
      <c r="H619">
        <v>4.2</v>
      </c>
      <c r="I619" s="11" t="s">
        <v>1774</v>
      </c>
      <c r="J619" s="17" t="str">
        <f t="shared" si="9"/>
        <v>UST Global</v>
      </c>
      <c r="K619" t="s">
        <v>380</v>
      </c>
      <c r="L619" s="16" t="str">
        <f>IF(ISNUMBER(FIND(",", K619)), RIGHT(K619, 2), VLOOKUP(K619,lookup!$A$2:$B$7,2,FALSE))</f>
        <v>GA</v>
      </c>
      <c r="M619" t="s">
        <v>1579</v>
      </c>
      <c r="N619" t="s">
        <v>283</v>
      </c>
      <c r="O619">
        <v>1999</v>
      </c>
      <c r="P619" t="s">
        <v>270</v>
      </c>
      <c r="Q619" t="s">
        <v>309</v>
      </c>
      <c r="R619" t="s">
        <v>277</v>
      </c>
      <c r="S619" t="s">
        <v>252</v>
      </c>
      <c r="T619" t="s">
        <v>1775</v>
      </c>
    </row>
    <row r="620" spans="1:20" ht="17" customHeight="1" x14ac:dyDescent="0.2">
      <c r="A620">
        <v>618</v>
      </c>
      <c r="B620" t="s">
        <v>243</v>
      </c>
      <c r="C620" s="16" t="str">
        <v>Data Scientist</v>
      </c>
      <c r="D620" t="s">
        <v>1780</v>
      </c>
      <c r="E620" s="16" cm="1">
        <f t="array" ref="E620:F620">_xlfn.TEXTSPLIT(SUBSTITUTE(SUBSTITUTE(SUBSTITUTE(SUBSTITUTE(D620, "(Glassdoor est.)", ""), "(Employer est.)", ""), "$", ""), "K", "000"), "-") * 1</f>
        <v>87000</v>
      </c>
      <c r="F620" s="16">
        <v>141000</v>
      </c>
      <c r="G620" s="11" t="s">
        <v>1794</v>
      </c>
      <c r="H620">
        <v>4.5</v>
      </c>
      <c r="I620" s="11" t="s">
        <v>1795</v>
      </c>
      <c r="J620" s="17" t="str">
        <f t="shared" si="9"/>
        <v>Axiologic Solutions</v>
      </c>
      <c r="K620" t="s">
        <v>622</v>
      </c>
      <c r="L620" s="16" t="str">
        <f>IF(ISNUMBER(FIND(",", K620)), RIGHT(K620, 2), VLOOKUP(K620,lookup!$A$2:$B$7,2,FALSE))</f>
        <v>VA</v>
      </c>
      <c r="M620" t="s">
        <v>827</v>
      </c>
      <c r="N620" t="s">
        <v>269</v>
      </c>
      <c r="O620">
        <v>2009</v>
      </c>
      <c r="P620" t="s">
        <v>270</v>
      </c>
      <c r="Q620" t="s">
        <v>392</v>
      </c>
      <c r="R620" t="s">
        <v>392</v>
      </c>
      <c r="S620" t="s">
        <v>241</v>
      </c>
      <c r="T620">
        <v>-1</v>
      </c>
    </row>
    <row r="621" spans="1:20" ht="17" customHeight="1" x14ac:dyDescent="0.2">
      <c r="A621">
        <v>619</v>
      </c>
      <c r="B621" t="s">
        <v>243</v>
      </c>
      <c r="C621" s="16" t="str">
        <v>Data Scientist</v>
      </c>
      <c r="D621" t="s">
        <v>1780</v>
      </c>
      <c r="E621" s="16" cm="1">
        <f t="array" ref="E621:F621">_xlfn.TEXTSPLIT(SUBSTITUTE(SUBSTITUTE(SUBSTITUTE(SUBSTITUTE(D621, "(Glassdoor est.)", ""), "(Employer est.)", ""), "$", ""), "K", "000"), "-") * 1</f>
        <v>87000</v>
      </c>
      <c r="F621" s="16">
        <v>141000</v>
      </c>
      <c r="G621" s="11" t="s">
        <v>1796</v>
      </c>
      <c r="H621">
        <v>3</v>
      </c>
      <c r="I621" s="11" t="s">
        <v>1797</v>
      </c>
      <c r="J621" s="17" t="str">
        <f t="shared" si="9"/>
        <v>Indigo Slate</v>
      </c>
      <c r="K621" t="s">
        <v>417</v>
      </c>
      <c r="L621" s="16" t="str">
        <f>IF(ISNUMBER(FIND(",", K621)), RIGHT(K621, 2), VLOOKUP(K621,lookup!$A$2:$B$7,2,FALSE))</f>
        <v>WA</v>
      </c>
      <c r="M621" t="s">
        <v>417</v>
      </c>
      <c r="N621" t="s">
        <v>269</v>
      </c>
      <c r="O621">
        <v>2006</v>
      </c>
      <c r="P621" t="s">
        <v>270</v>
      </c>
      <c r="Q621" t="s">
        <v>257</v>
      </c>
      <c r="R621" t="s">
        <v>251</v>
      </c>
      <c r="S621" t="s">
        <v>377</v>
      </c>
      <c r="T621">
        <v>-1</v>
      </c>
    </row>
    <row r="622" spans="1:20" ht="17" customHeight="1" x14ac:dyDescent="0.2">
      <c r="A622">
        <v>620</v>
      </c>
      <c r="B622" t="s">
        <v>243</v>
      </c>
      <c r="C622" s="16" t="str">
        <v>Data Scientist</v>
      </c>
      <c r="D622" t="s">
        <v>1780</v>
      </c>
      <c r="E622" s="16" cm="1">
        <f t="array" ref="E622:F622">_xlfn.TEXTSPLIT(SUBSTITUTE(SUBSTITUTE(SUBSTITUTE(SUBSTITUTE(D622, "(Glassdoor est.)", ""), "(Employer est.)", ""), "$", ""), "K", "000"), "-") * 1</f>
        <v>87000</v>
      </c>
      <c r="F622" s="16">
        <v>141000</v>
      </c>
      <c r="G622" s="11" t="s">
        <v>1798</v>
      </c>
      <c r="H622">
        <v>3.3</v>
      </c>
      <c r="I622" s="11" t="s">
        <v>1799</v>
      </c>
      <c r="J622" s="17" t="str">
        <f t="shared" si="9"/>
        <v>Cubic</v>
      </c>
      <c r="K622" t="s">
        <v>409</v>
      </c>
      <c r="L622" s="16" t="str">
        <f>IF(ISNUMBER(FIND(",", K622)), RIGHT(K622, 2), VLOOKUP(K622,lookup!$A$2:$B$7,2,FALSE))</f>
        <v>Other</v>
      </c>
      <c r="M622" t="s">
        <v>294</v>
      </c>
      <c r="N622" t="s">
        <v>248</v>
      </c>
      <c r="O622">
        <v>1951</v>
      </c>
      <c r="P622" t="s">
        <v>249</v>
      </c>
      <c r="Q622" t="s">
        <v>392</v>
      </c>
      <c r="R622" t="s">
        <v>392</v>
      </c>
      <c r="S622" t="s">
        <v>252</v>
      </c>
      <c r="T622" t="s">
        <v>1800</v>
      </c>
    </row>
    <row r="623" spans="1:20" ht="17" customHeight="1" x14ac:dyDescent="0.2">
      <c r="A623">
        <v>621</v>
      </c>
      <c r="B623" t="s">
        <v>243</v>
      </c>
      <c r="C623" s="16" t="str">
        <v>Data Scientist</v>
      </c>
      <c r="D623" t="s">
        <v>1780</v>
      </c>
      <c r="E623" s="16" cm="1">
        <f t="array" ref="E623:F623">_xlfn.TEXTSPLIT(SUBSTITUTE(SUBSTITUTE(SUBSTITUTE(SUBSTITUTE(D623, "(Glassdoor est.)", ""), "(Employer est.)", ""), "$", ""), "K", "000"), "-") * 1</f>
        <v>87000</v>
      </c>
      <c r="F623" s="16">
        <v>141000</v>
      </c>
      <c r="G623" s="11" t="s">
        <v>1801</v>
      </c>
      <c r="H623">
        <v>4</v>
      </c>
      <c r="I623" s="11" t="s">
        <v>1802</v>
      </c>
      <c r="J623" s="17" t="str">
        <f t="shared" si="9"/>
        <v>Advanced Bio-Logic Solutions Corp</v>
      </c>
      <c r="K623" t="s">
        <v>1331</v>
      </c>
      <c r="L623" s="16" t="str">
        <f>IF(ISNUMBER(FIND(",", K623)), RIGHT(K623, 2), VLOOKUP(K623,lookup!$A$2:$B$7,2,FALSE))</f>
        <v>CA</v>
      </c>
      <c r="M623" t="s">
        <v>1281</v>
      </c>
      <c r="N623" t="s">
        <v>334</v>
      </c>
      <c r="O623">
        <v>-1</v>
      </c>
      <c r="P623" t="s">
        <v>270</v>
      </c>
      <c r="Q623">
        <v>-1</v>
      </c>
      <c r="R623">
        <v>-1</v>
      </c>
      <c r="S623" t="s">
        <v>648</v>
      </c>
      <c r="T623">
        <v>-1</v>
      </c>
    </row>
    <row r="624" spans="1:20" ht="17" customHeight="1" x14ac:dyDescent="0.2">
      <c r="A624">
        <v>622</v>
      </c>
      <c r="B624" t="s">
        <v>406</v>
      </c>
      <c r="C624" s="16" t="str">
        <v>Data Engineer</v>
      </c>
      <c r="D624" t="s">
        <v>1780</v>
      </c>
      <c r="E624" s="16" cm="1">
        <f t="array" ref="E624:F624">_xlfn.TEXTSPLIT(SUBSTITUTE(SUBSTITUTE(SUBSTITUTE(SUBSTITUTE(D624, "(Glassdoor est.)", ""), "(Employer est.)", ""), "$", ""), "K", "000"), "-") * 1</f>
        <v>87000</v>
      </c>
      <c r="F624" s="16">
        <v>141000</v>
      </c>
      <c r="G624" s="11" t="s">
        <v>1803</v>
      </c>
      <c r="H624">
        <v>3.5</v>
      </c>
      <c r="I624" s="11" t="s">
        <v>1804</v>
      </c>
      <c r="J624" s="17" t="str">
        <f t="shared" si="9"/>
        <v>Alignment Healthcare</v>
      </c>
      <c r="K624" t="s">
        <v>1805</v>
      </c>
      <c r="L624" s="16" t="str">
        <f>IF(ISNUMBER(FIND(",", K624)), RIGHT(K624, 2), VLOOKUP(K624,lookup!$A$2:$B$7,2,FALSE))</f>
        <v>CA</v>
      </c>
      <c r="M624" t="s">
        <v>1805</v>
      </c>
      <c r="N624" t="s">
        <v>263</v>
      </c>
      <c r="O624">
        <v>2013</v>
      </c>
      <c r="P624" t="s">
        <v>270</v>
      </c>
      <c r="Q624" t="s">
        <v>356</v>
      </c>
      <c r="R624" t="s">
        <v>357</v>
      </c>
      <c r="S624" t="s">
        <v>241</v>
      </c>
      <c r="T624">
        <v>-1</v>
      </c>
    </row>
    <row r="625" spans="1:20" ht="17" customHeight="1" x14ac:dyDescent="0.2">
      <c r="A625">
        <v>623</v>
      </c>
      <c r="B625" t="s">
        <v>243</v>
      </c>
      <c r="C625" s="16" t="str">
        <v>Data Scientist</v>
      </c>
      <c r="D625" t="s">
        <v>1780</v>
      </c>
      <c r="E625" s="16" cm="1">
        <f t="array" ref="E625:F625">_xlfn.TEXTSPLIT(SUBSTITUTE(SUBSTITUTE(SUBSTITUTE(SUBSTITUTE(D625, "(Glassdoor est.)", ""), "(Employer est.)", ""), "$", ""), "K", "000"), "-") * 1</f>
        <v>87000</v>
      </c>
      <c r="F625" s="16">
        <v>141000</v>
      </c>
      <c r="G625" s="11" t="s">
        <v>1806</v>
      </c>
      <c r="H625">
        <v>3.5</v>
      </c>
      <c r="I625" s="11" t="s">
        <v>1807</v>
      </c>
      <c r="J625" s="17" t="str">
        <f t="shared" si="9"/>
        <v>WGSN</v>
      </c>
      <c r="K625" t="s">
        <v>972</v>
      </c>
      <c r="L625" s="16" t="str">
        <f>IF(ISNUMBER(FIND(",", K625)), RIGHT(K625, 2), VLOOKUP(K625,lookup!$A$2:$B$7,2,FALSE))</f>
        <v>MD</v>
      </c>
      <c r="M625" t="s">
        <v>236</v>
      </c>
      <c r="N625" t="s">
        <v>334</v>
      </c>
      <c r="O625">
        <v>1998</v>
      </c>
      <c r="P625" t="s">
        <v>270</v>
      </c>
      <c r="Q625" t="s">
        <v>257</v>
      </c>
      <c r="R625" t="s">
        <v>251</v>
      </c>
      <c r="S625" t="s">
        <v>411</v>
      </c>
      <c r="T625">
        <v>-1</v>
      </c>
    </row>
    <row r="626" spans="1:20" ht="17" customHeight="1" x14ac:dyDescent="0.2">
      <c r="A626">
        <v>624</v>
      </c>
      <c r="B626" t="s">
        <v>243</v>
      </c>
      <c r="C626" s="16" t="str">
        <v>Data Scientist</v>
      </c>
      <c r="D626" t="s">
        <v>1780</v>
      </c>
      <c r="E626" s="16" cm="1">
        <f t="array" ref="E626:F626">_xlfn.TEXTSPLIT(SUBSTITUTE(SUBSTITUTE(SUBSTITUTE(SUBSTITUTE(D626, "(Glassdoor est.)", ""), "(Employer est.)", ""), "$", ""), "K", "000"), "-") * 1</f>
        <v>87000</v>
      </c>
      <c r="F626" s="16">
        <v>141000</v>
      </c>
      <c r="G626" s="11" t="s">
        <v>1808</v>
      </c>
      <c r="H626">
        <v>3.6</v>
      </c>
      <c r="I626" s="11" t="s">
        <v>1809</v>
      </c>
      <c r="J626" s="17" t="str">
        <f t="shared" si="9"/>
        <v>ISYS Technologies, Inc.</v>
      </c>
      <c r="K626" t="s">
        <v>247</v>
      </c>
      <c r="L626" s="16" t="str">
        <f>IF(ISNUMBER(FIND(",", K626)), RIGHT(K626, 2), VLOOKUP(K626,lookup!$A$2:$B$7,2,FALSE))</f>
        <v>VA</v>
      </c>
      <c r="M626" t="s">
        <v>1810</v>
      </c>
      <c r="N626" t="s">
        <v>269</v>
      </c>
      <c r="O626">
        <v>1990</v>
      </c>
      <c r="P626" t="s">
        <v>270</v>
      </c>
      <c r="Q626" t="s">
        <v>276</v>
      </c>
      <c r="R626" t="s">
        <v>277</v>
      </c>
      <c r="S626" t="s">
        <v>377</v>
      </c>
      <c r="T626">
        <v>-1</v>
      </c>
    </row>
    <row r="627" spans="1:20" ht="17" customHeight="1" x14ac:dyDescent="0.2">
      <c r="A627">
        <v>625</v>
      </c>
      <c r="B627" t="s">
        <v>243</v>
      </c>
      <c r="C627" s="16" t="str">
        <v>Data Scientist</v>
      </c>
      <c r="D627" t="s">
        <v>1780</v>
      </c>
      <c r="E627" s="16" cm="1">
        <f t="array" ref="E627:F627">_xlfn.TEXTSPLIT(SUBSTITUTE(SUBSTITUTE(SUBSTITUTE(SUBSTITUTE(D627, "(Glassdoor est.)", ""), "(Employer est.)", ""), "$", ""), "K", "000"), "-") * 1</f>
        <v>87000</v>
      </c>
      <c r="F627" s="16">
        <v>141000</v>
      </c>
      <c r="G627" s="11" t="s">
        <v>1811</v>
      </c>
      <c r="H627">
        <v>3</v>
      </c>
      <c r="I627" s="11" t="s">
        <v>1812</v>
      </c>
      <c r="J627" s="17" t="str">
        <f t="shared" si="9"/>
        <v>TransVoyant</v>
      </c>
      <c r="K627" t="s">
        <v>622</v>
      </c>
      <c r="L627" s="16" t="str">
        <f>IF(ISNUMBER(FIND(",", K627)), RIGHT(K627, 2), VLOOKUP(K627,lookup!$A$2:$B$7,2,FALSE))</f>
        <v>VA</v>
      </c>
      <c r="M627" t="s">
        <v>622</v>
      </c>
      <c r="N627" t="s">
        <v>269</v>
      </c>
      <c r="O627">
        <v>2012</v>
      </c>
      <c r="P627" t="s">
        <v>270</v>
      </c>
      <c r="Q627" t="s">
        <v>301</v>
      </c>
      <c r="R627" t="s">
        <v>277</v>
      </c>
      <c r="S627" t="s">
        <v>241</v>
      </c>
      <c r="T627">
        <v>-1</v>
      </c>
    </row>
    <row r="628" spans="1:20" ht="17" customHeight="1" x14ac:dyDescent="0.2">
      <c r="A628">
        <v>626</v>
      </c>
      <c r="B628" t="s">
        <v>1813</v>
      </c>
      <c r="C628" s="16" t="str">
        <v>Data Scientist</v>
      </c>
      <c r="D628" t="s">
        <v>1780</v>
      </c>
      <c r="E628" s="16" cm="1">
        <f t="array" ref="E628:F628">_xlfn.TEXTSPLIT(SUBSTITUTE(SUBSTITUTE(SUBSTITUTE(SUBSTITUTE(D628, "(Glassdoor est.)", ""), "(Employer est.)", ""), "$", ""), "K", "000"), "-") * 1</f>
        <v>87000</v>
      </c>
      <c r="F628" s="16">
        <v>141000</v>
      </c>
      <c r="G628" s="11" t="s">
        <v>1814</v>
      </c>
      <c r="H628">
        <v>4</v>
      </c>
      <c r="I628" s="11" t="s">
        <v>695</v>
      </c>
      <c r="J628" s="17" t="str">
        <f t="shared" si="9"/>
        <v>Noblis</v>
      </c>
      <c r="K628" t="s">
        <v>1815</v>
      </c>
      <c r="L628" s="16" t="str">
        <f>IF(ISNUMBER(FIND(",", K628)), RIGHT(K628, 2), VLOOKUP(K628,lookup!$A$2:$B$7,2,FALSE))</f>
        <v>WV</v>
      </c>
      <c r="M628" t="s">
        <v>632</v>
      </c>
      <c r="N628" t="s">
        <v>237</v>
      </c>
      <c r="O628">
        <v>1996</v>
      </c>
      <c r="P628" t="s">
        <v>238</v>
      </c>
      <c r="Q628" t="s">
        <v>257</v>
      </c>
      <c r="R628" t="s">
        <v>251</v>
      </c>
      <c r="S628" t="s">
        <v>258</v>
      </c>
      <c r="T628" t="s">
        <v>696</v>
      </c>
    </row>
    <row r="629" spans="1:20" ht="17" customHeight="1" x14ac:dyDescent="0.2">
      <c r="A629">
        <v>627</v>
      </c>
      <c r="B629" t="s">
        <v>243</v>
      </c>
      <c r="C629" s="16" t="str">
        <v>Data Scientist</v>
      </c>
      <c r="D629" t="s">
        <v>1780</v>
      </c>
      <c r="E629" s="16" cm="1">
        <f t="array" ref="E629:F629">_xlfn.TEXTSPLIT(SUBSTITUTE(SUBSTITUTE(SUBSTITUTE(SUBSTITUTE(D629, "(Glassdoor est.)", ""), "(Employer est.)", ""), "$", ""), "K", "000"), "-") * 1</f>
        <v>87000</v>
      </c>
      <c r="F629" s="16">
        <v>141000</v>
      </c>
      <c r="G629" s="11" t="s">
        <v>1590</v>
      </c>
      <c r="H629">
        <v>4.5999999999999996</v>
      </c>
      <c r="I629" s="11" t="s">
        <v>1591</v>
      </c>
      <c r="J629" s="17" t="str">
        <f t="shared" si="9"/>
        <v>Murray Resources</v>
      </c>
      <c r="K629" t="s">
        <v>1592</v>
      </c>
      <c r="L629" s="16" t="str">
        <f>IF(ISNUMBER(FIND(",", K629)), RIGHT(K629, 2), VLOOKUP(K629,lookup!$A$2:$B$7,2,FALSE))</f>
        <v>TX</v>
      </c>
      <c r="M629" t="s">
        <v>1065</v>
      </c>
      <c r="N629" t="s">
        <v>334</v>
      </c>
      <c r="O629">
        <v>1988</v>
      </c>
      <c r="P629" t="s">
        <v>270</v>
      </c>
      <c r="Q629" t="s">
        <v>503</v>
      </c>
      <c r="R629" t="s">
        <v>251</v>
      </c>
      <c r="S629" t="s">
        <v>377</v>
      </c>
      <c r="T629">
        <v>-1</v>
      </c>
    </row>
    <row r="630" spans="1:20" ht="17" customHeight="1" x14ac:dyDescent="0.2">
      <c r="A630">
        <v>628</v>
      </c>
      <c r="B630" t="s">
        <v>243</v>
      </c>
      <c r="C630" s="16" t="str">
        <v>Data Scientist</v>
      </c>
      <c r="D630" t="s">
        <v>1780</v>
      </c>
      <c r="E630" s="16" cm="1">
        <f t="array" ref="E630:F630">_xlfn.TEXTSPLIT(SUBSTITUTE(SUBSTITUTE(SUBSTITUTE(SUBSTITUTE(D630, "(Glassdoor est.)", ""), "(Employer est.)", ""), "$", ""), "K", "000"), "-") * 1</f>
        <v>87000</v>
      </c>
      <c r="F630" s="16">
        <v>141000</v>
      </c>
      <c r="G630" s="11" t="s">
        <v>1816</v>
      </c>
      <c r="H630">
        <v>4.3</v>
      </c>
      <c r="I630" s="11" t="s">
        <v>1817</v>
      </c>
      <c r="J630" s="17" t="str">
        <f t="shared" si="9"/>
        <v>Geotab</v>
      </c>
      <c r="K630" t="s">
        <v>1818</v>
      </c>
      <c r="L630" s="16" t="str">
        <f>IF(ISNUMBER(FIND(",", K630)), RIGHT(K630, 2), VLOOKUP(K630,lookup!$A$2:$B$7,2,FALSE))</f>
        <v>CA</v>
      </c>
      <c r="M630" t="s">
        <v>1819</v>
      </c>
      <c r="N630" t="s">
        <v>237</v>
      </c>
      <c r="O630">
        <v>2000</v>
      </c>
      <c r="P630" t="s">
        <v>270</v>
      </c>
      <c r="Q630" t="s">
        <v>276</v>
      </c>
      <c r="R630" t="s">
        <v>277</v>
      </c>
      <c r="S630" t="s">
        <v>258</v>
      </c>
      <c r="T630">
        <v>-1</v>
      </c>
    </row>
    <row r="631" spans="1:20" ht="17" customHeight="1" x14ac:dyDescent="0.2">
      <c r="A631">
        <v>629</v>
      </c>
      <c r="B631" t="s">
        <v>243</v>
      </c>
      <c r="C631" s="16" t="str">
        <v>Data Scientist</v>
      </c>
      <c r="D631" t="s">
        <v>1780</v>
      </c>
      <c r="E631" s="16" cm="1">
        <f t="array" ref="E631:F631">_xlfn.TEXTSPLIT(SUBSTITUTE(SUBSTITUTE(SUBSTITUTE(SUBSTITUTE(D631, "(Glassdoor est.)", ""), "(Employer est.)", ""), "$", ""), "K", "000"), "-") * 1</f>
        <v>87000</v>
      </c>
      <c r="F631" s="16">
        <v>141000</v>
      </c>
      <c r="G631" s="11" t="s">
        <v>1600</v>
      </c>
      <c r="H631">
        <v>4.7</v>
      </c>
      <c r="I631" s="11" t="s">
        <v>1601</v>
      </c>
      <c r="J631" s="17" t="str">
        <f t="shared" si="9"/>
        <v>CRS Group</v>
      </c>
      <c r="K631" t="s">
        <v>300</v>
      </c>
      <c r="L631" s="16" t="str">
        <f>IF(ISNUMBER(FIND(",", K631)), RIGHT(K631, 2), VLOOKUP(K631,lookup!$A$2:$B$7,2,FALSE))</f>
        <v>IL</v>
      </c>
      <c r="M631" t="s">
        <v>1602</v>
      </c>
      <c r="N631" t="s">
        <v>269</v>
      </c>
      <c r="O631">
        <v>1994</v>
      </c>
      <c r="P631" t="s">
        <v>270</v>
      </c>
      <c r="Q631" t="s">
        <v>503</v>
      </c>
      <c r="R631" t="s">
        <v>251</v>
      </c>
      <c r="S631" t="s">
        <v>377</v>
      </c>
      <c r="T631">
        <v>-1</v>
      </c>
    </row>
    <row r="632" spans="1:20" ht="17" customHeight="1" x14ac:dyDescent="0.2">
      <c r="A632">
        <v>630</v>
      </c>
      <c r="B632" t="s">
        <v>243</v>
      </c>
      <c r="C632" s="16" t="str">
        <v>Data Scientist</v>
      </c>
      <c r="D632" t="s">
        <v>1780</v>
      </c>
      <c r="E632" s="16" cm="1">
        <f t="array" ref="E632:F632">_xlfn.TEXTSPLIT(SUBSTITUTE(SUBSTITUTE(SUBSTITUTE(SUBSTITUTE(D632, "(Glassdoor est.)", ""), "(Employer est.)", ""), "$", ""), "K", "000"), "-") * 1</f>
        <v>87000</v>
      </c>
      <c r="F632" s="16">
        <v>141000</v>
      </c>
      <c r="G632" s="11" t="s">
        <v>1820</v>
      </c>
      <c r="H632">
        <v>3.7</v>
      </c>
      <c r="I632" s="11" t="s">
        <v>1821</v>
      </c>
      <c r="J632" s="17" t="str">
        <f t="shared" si="9"/>
        <v>EGlobalTech</v>
      </c>
      <c r="K632" t="s">
        <v>869</v>
      </c>
      <c r="L632" s="16" t="str">
        <f>IF(ISNUMBER(FIND(",", K632)), RIGHT(K632, 2), VLOOKUP(K632,lookup!$A$2:$B$7,2,FALSE))</f>
        <v>VA</v>
      </c>
      <c r="M632" t="s">
        <v>480</v>
      </c>
      <c r="N632" t="s">
        <v>324</v>
      </c>
      <c r="O632">
        <v>2004</v>
      </c>
      <c r="P632" t="s">
        <v>270</v>
      </c>
      <c r="Q632" t="s">
        <v>309</v>
      </c>
      <c r="R632" t="s">
        <v>277</v>
      </c>
      <c r="S632" t="s">
        <v>241</v>
      </c>
      <c r="T632">
        <v>-1</v>
      </c>
    </row>
    <row r="633" spans="1:20" ht="17" customHeight="1" x14ac:dyDescent="0.2">
      <c r="A633">
        <v>631</v>
      </c>
      <c r="B633" t="s">
        <v>633</v>
      </c>
      <c r="C633" s="16" t="str">
        <v>Data Scientist</v>
      </c>
      <c r="D633" t="s">
        <v>1822</v>
      </c>
      <c r="E633" s="16" cm="1">
        <f t="array" ref="E633:F633">_xlfn.TEXTSPLIT(SUBSTITUTE(SUBSTITUTE(SUBSTITUTE(SUBSTITUTE(D633, "(Glassdoor est.)", ""), "(Employer est.)", ""), "$", ""), "K", "000"), "-") * 1</f>
        <v>92000</v>
      </c>
      <c r="F633" s="16">
        <v>155000</v>
      </c>
      <c r="G633" s="11" t="s">
        <v>634</v>
      </c>
      <c r="H633">
        <v>3.9</v>
      </c>
      <c r="I633" s="11" t="s">
        <v>613</v>
      </c>
      <c r="J633" s="17" t="str">
        <f t="shared" si="9"/>
        <v>Mars</v>
      </c>
      <c r="K633" t="s">
        <v>236</v>
      </c>
      <c r="L633" s="16" t="str">
        <f>IF(ISNUMBER(FIND(",", K633)), RIGHT(K633, 2), VLOOKUP(K633,lookup!$A$2:$B$7,2,FALSE))</f>
        <v>NY</v>
      </c>
      <c r="M633" t="s">
        <v>304</v>
      </c>
      <c r="N633" t="s">
        <v>283</v>
      </c>
      <c r="O633">
        <v>1911</v>
      </c>
      <c r="P633" t="s">
        <v>270</v>
      </c>
      <c r="Q633" t="s">
        <v>614</v>
      </c>
      <c r="R633" t="s">
        <v>265</v>
      </c>
      <c r="S633" t="s">
        <v>285</v>
      </c>
      <c r="T633">
        <v>-1</v>
      </c>
    </row>
    <row r="634" spans="1:20" ht="17" customHeight="1" x14ac:dyDescent="0.2">
      <c r="A634">
        <v>632</v>
      </c>
      <c r="B634" t="s">
        <v>243</v>
      </c>
      <c r="C634" s="16" t="str">
        <v>Data Scientist</v>
      </c>
      <c r="D634" t="s">
        <v>1822</v>
      </c>
      <c r="E634" s="16" cm="1">
        <f t="array" ref="E634:F634">_xlfn.TEXTSPLIT(SUBSTITUTE(SUBSTITUTE(SUBSTITUTE(SUBSTITUTE(D634, "(Glassdoor est.)", ""), "(Employer est.)", ""), "$", ""), "K", "000"), "-") * 1</f>
        <v>92000</v>
      </c>
      <c r="F634" s="16">
        <v>155000</v>
      </c>
      <c r="G634" s="11" t="s">
        <v>644</v>
      </c>
      <c r="H634">
        <v>4.9000000000000004</v>
      </c>
      <c r="I634" s="11" t="s">
        <v>645</v>
      </c>
      <c r="J634" s="17" t="str">
        <f t="shared" si="9"/>
        <v>Avlino</v>
      </c>
      <c r="K634" t="s">
        <v>646</v>
      </c>
      <c r="L634" s="16" t="str">
        <f>IF(ISNUMBER(FIND(",", K634)), RIGHT(K634, 2), VLOOKUP(K634,lookup!$A$2:$B$7,2,FALSE))</f>
        <v>NJ</v>
      </c>
      <c r="M634" t="s">
        <v>647</v>
      </c>
      <c r="N634" t="s">
        <v>334</v>
      </c>
      <c r="O634">
        <v>2013</v>
      </c>
      <c r="P634" t="s">
        <v>270</v>
      </c>
      <c r="Q634" t="s">
        <v>301</v>
      </c>
      <c r="R634" t="s">
        <v>277</v>
      </c>
      <c r="S634" t="s">
        <v>648</v>
      </c>
      <c r="T634">
        <v>-1</v>
      </c>
    </row>
    <row r="635" spans="1:20" ht="17" customHeight="1" x14ac:dyDescent="0.2">
      <c r="A635">
        <v>633</v>
      </c>
      <c r="B635" t="s">
        <v>243</v>
      </c>
      <c r="C635" s="16" t="str">
        <v>Data Scientist</v>
      </c>
      <c r="D635" t="s">
        <v>1822</v>
      </c>
      <c r="E635" s="16" cm="1">
        <f t="array" ref="E635:F635">_xlfn.TEXTSPLIT(SUBSTITUTE(SUBSTITUTE(SUBSTITUTE(SUBSTITUTE(D635, "(Glassdoor est.)", ""), "(Employer est.)", ""), "$", ""), "K", "000"), "-") * 1</f>
        <v>92000</v>
      </c>
      <c r="F635" s="16">
        <v>155000</v>
      </c>
      <c r="G635" s="11" t="s">
        <v>1823</v>
      </c>
      <c r="H635">
        <v>3</v>
      </c>
      <c r="I635" s="11" t="s">
        <v>1824</v>
      </c>
      <c r="J635" s="17" t="str">
        <f t="shared" si="9"/>
        <v>Central Business Solutions, Inc</v>
      </c>
      <c r="K635" t="s">
        <v>410</v>
      </c>
      <c r="L635" s="16" t="str">
        <f>IF(ISNUMBER(FIND(",", K635)), RIGHT(K635, 2), VLOOKUP(K635,lookup!$A$2:$B$7,2,FALSE))</f>
        <v>WA</v>
      </c>
      <c r="M635" t="s">
        <v>1159</v>
      </c>
      <c r="N635" t="s">
        <v>269</v>
      </c>
      <c r="O635">
        <v>-1</v>
      </c>
      <c r="P635" t="s">
        <v>270</v>
      </c>
      <c r="Q635" t="s">
        <v>257</v>
      </c>
      <c r="R635" t="s">
        <v>251</v>
      </c>
      <c r="S635" t="s">
        <v>620</v>
      </c>
      <c r="T635">
        <v>-1</v>
      </c>
    </row>
    <row r="636" spans="1:20" ht="17" customHeight="1" x14ac:dyDescent="0.2">
      <c r="A636">
        <v>634</v>
      </c>
      <c r="B636" t="s">
        <v>243</v>
      </c>
      <c r="C636" s="16" t="str">
        <v>Data Scientist</v>
      </c>
      <c r="D636" t="s">
        <v>1822</v>
      </c>
      <c r="E636" s="16" cm="1">
        <f t="array" ref="E636:F636">_xlfn.TEXTSPLIT(SUBSTITUTE(SUBSTITUTE(SUBSTITUTE(SUBSTITUTE(D636, "(Glassdoor est.)", ""), "(Employer est.)", ""), "$", ""), "K", "000"), "-") * 1</f>
        <v>92000</v>
      </c>
      <c r="F636" s="16">
        <v>155000</v>
      </c>
      <c r="G636" s="11" t="s">
        <v>1825</v>
      </c>
      <c r="H636">
        <v>2.5</v>
      </c>
      <c r="I636" s="11" t="s">
        <v>1826</v>
      </c>
      <c r="J636" s="17" t="str">
        <f t="shared" si="9"/>
        <v>KeHE Distributors</v>
      </c>
      <c r="K636" t="s">
        <v>1231</v>
      </c>
      <c r="L636" s="16" t="str">
        <f>IF(ISNUMBER(FIND(",", K636)), RIGHT(K636, 2), VLOOKUP(K636,lookup!$A$2:$B$7,2,FALSE))</f>
        <v>IL</v>
      </c>
      <c r="M636" t="s">
        <v>1231</v>
      </c>
      <c r="N636" t="s">
        <v>248</v>
      </c>
      <c r="O636">
        <v>1954</v>
      </c>
      <c r="P636" t="s">
        <v>270</v>
      </c>
      <c r="Q636" t="s">
        <v>1648</v>
      </c>
      <c r="R636" t="s">
        <v>251</v>
      </c>
      <c r="S636" t="s">
        <v>241</v>
      </c>
      <c r="T636" t="s">
        <v>1827</v>
      </c>
    </row>
    <row r="637" spans="1:20" ht="17" customHeight="1" x14ac:dyDescent="0.2">
      <c r="A637">
        <v>635</v>
      </c>
      <c r="B637" t="s">
        <v>243</v>
      </c>
      <c r="C637" s="16" t="str">
        <v>Data Scientist</v>
      </c>
      <c r="D637" t="s">
        <v>1822</v>
      </c>
      <c r="E637" s="16" cm="1">
        <f t="array" ref="E637:F637">_xlfn.TEXTSPLIT(SUBSTITUTE(SUBSTITUTE(SUBSTITUTE(SUBSTITUTE(D637, "(Glassdoor est.)", ""), "(Employer est.)", ""), "$", ""), "K", "000"), "-") * 1</f>
        <v>92000</v>
      </c>
      <c r="F637" s="16">
        <v>155000</v>
      </c>
      <c r="G637" s="11" t="s">
        <v>1603</v>
      </c>
      <c r="H637">
        <v>3.5</v>
      </c>
      <c r="I637" s="11" t="s">
        <v>1604</v>
      </c>
      <c r="J637" s="17" t="str">
        <f t="shared" si="9"/>
        <v>Blackstone Talent Group</v>
      </c>
      <c r="K637" t="s">
        <v>360</v>
      </c>
      <c r="L637" s="16" t="str">
        <f>IF(ISNUMBER(FIND(",", K637)), RIGHT(K637, 2), VLOOKUP(K637,lookup!$A$2:$B$7,2,FALSE))</f>
        <v>CA</v>
      </c>
      <c r="M637" t="s">
        <v>360</v>
      </c>
      <c r="N637" t="s">
        <v>269</v>
      </c>
      <c r="O637">
        <v>1998</v>
      </c>
      <c r="P637" t="s">
        <v>270</v>
      </c>
      <c r="Q637" t="s">
        <v>257</v>
      </c>
      <c r="R637" t="s">
        <v>251</v>
      </c>
      <c r="S637" t="s">
        <v>381</v>
      </c>
      <c r="T637">
        <v>-1</v>
      </c>
    </row>
    <row r="638" spans="1:20" ht="17" customHeight="1" x14ac:dyDescent="0.2">
      <c r="A638">
        <v>636</v>
      </c>
      <c r="B638" t="s">
        <v>970</v>
      </c>
      <c r="C638" s="16" t="str">
        <v>Data Scientist</v>
      </c>
      <c r="D638" t="s">
        <v>1822</v>
      </c>
      <c r="E638" s="16" cm="1">
        <f t="array" ref="E638:F638">_xlfn.TEXTSPLIT(SUBSTITUTE(SUBSTITUTE(SUBSTITUTE(SUBSTITUTE(D638, "(Glassdoor est.)", ""), "(Employer est.)", ""), "$", ""), "K", "000"), "-") * 1</f>
        <v>92000</v>
      </c>
      <c r="F638" s="16">
        <v>155000</v>
      </c>
      <c r="G638" s="11" t="s">
        <v>971</v>
      </c>
      <c r="H638">
        <v>5</v>
      </c>
      <c r="I638" s="11" t="s">
        <v>964</v>
      </c>
      <c r="J638" s="17" t="str">
        <f t="shared" si="9"/>
        <v>Phoenix Operations Group</v>
      </c>
      <c r="K638" t="s">
        <v>972</v>
      </c>
      <c r="L638" s="16" t="str">
        <f>IF(ISNUMBER(FIND(",", K638)), RIGHT(K638, 2), VLOOKUP(K638,lookup!$A$2:$B$7,2,FALSE))</f>
        <v>MD</v>
      </c>
      <c r="M638" t="s">
        <v>965</v>
      </c>
      <c r="N638" t="s">
        <v>334</v>
      </c>
      <c r="O638">
        <v>2011</v>
      </c>
      <c r="P638" t="s">
        <v>270</v>
      </c>
      <c r="Q638" t="s">
        <v>309</v>
      </c>
      <c r="R638" t="s">
        <v>277</v>
      </c>
      <c r="S638" t="s">
        <v>429</v>
      </c>
      <c r="T638">
        <v>-1</v>
      </c>
    </row>
    <row r="639" spans="1:20" ht="17" customHeight="1" x14ac:dyDescent="0.2">
      <c r="A639">
        <v>637</v>
      </c>
      <c r="B639" t="s">
        <v>243</v>
      </c>
      <c r="C639" s="16" t="str">
        <v>Data Scientist</v>
      </c>
      <c r="D639" t="s">
        <v>1822</v>
      </c>
      <c r="E639" s="16" cm="1">
        <f t="array" ref="E639:F639">_xlfn.TEXTSPLIT(SUBSTITUTE(SUBSTITUTE(SUBSTITUTE(SUBSTITUTE(D639, "(Glassdoor est.)", ""), "(Employer est.)", ""), "$", ""), "K", "000"), "-") * 1</f>
        <v>92000</v>
      </c>
      <c r="F639" s="16">
        <v>155000</v>
      </c>
      <c r="G639" s="11" t="s">
        <v>1598</v>
      </c>
      <c r="H639">
        <v>-1</v>
      </c>
      <c r="I639" t="s">
        <v>1599</v>
      </c>
      <c r="J639" s="17" t="str">
        <f t="shared" si="9"/>
        <v>Soph</v>
      </c>
      <c r="K639" t="s">
        <v>246</v>
      </c>
      <c r="L639" s="16" t="str">
        <f>IF(ISNUMBER(FIND(",", K639)), RIGHT(K639, 2), VLOOKUP(K639,lookup!$A$2:$B$7,2,FALSE))</f>
        <v>VA</v>
      </c>
      <c r="M639">
        <v>-1</v>
      </c>
      <c r="N639" t="s">
        <v>334</v>
      </c>
      <c r="O639">
        <v>-1</v>
      </c>
      <c r="P639" t="s">
        <v>905</v>
      </c>
      <c r="Q639">
        <v>-1</v>
      </c>
      <c r="R639">
        <v>-1</v>
      </c>
      <c r="S639" t="s">
        <v>241</v>
      </c>
      <c r="T639">
        <v>-1</v>
      </c>
    </row>
    <row r="640" spans="1:20" ht="17" customHeight="1" x14ac:dyDescent="0.2">
      <c r="A640">
        <v>638</v>
      </c>
      <c r="B640" t="s">
        <v>457</v>
      </c>
      <c r="C640" s="16" t="str">
        <v>Data Scientist</v>
      </c>
      <c r="D640" t="s">
        <v>1822</v>
      </c>
      <c r="E640" s="16" cm="1">
        <f t="array" ref="E640:F640">_xlfn.TEXTSPLIT(SUBSTITUTE(SUBSTITUTE(SUBSTITUTE(SUBSTITUTE(D640, "(Glassdoor est.)", ""), "(Employer est.)", ""), "$", ""), "K", "000"), "-") * 1</f>
        <v>92000</v>
      </c>
      <c r="F640" s="16">
        <v>155000</v>
      </c>
      <c r="G640" s="11" t="s">
        <v>969</v>
      </c>
      <c r="H640">
        <v>3.5</v>
      </c>
      <c r="I640" s="11" t="s">
        <v>689</v>
      </c>
      <c r="J640" s="17" t="str">
        <f t="shared" si="9"/>
        <v>Maxar Technologies</v>
      </c>
      <c r="K640" t="s">
        <v>247</v>
      </c>
      <c r="L640" s="16" t="str">
        <f>IF(ISNUMBER(FIND(",", K640)), RIGHT(K640, 2), VLOOKUP(K640,lookup!$A$2:$B$7,2,FALSE))</f>
        <v>VA</v>
      </c>
      <c r="M640" t="s">
        <v>690</v>
      </c>
      <c r="N640" t="s">
        <v>248</v>
      </c>
      <c r="O640">
        <v>-1</v>
      </c>
      <c r="P640" t="s">
        <v>249</v>
      </c>
      <c r="Q640" t="s">
        <v>392</v>
      </c>
      <c r="R640" t="s">
        <v>392</v>
      </c>
      <c r="S640" t="s">
        <v>296</v>
      </c>
      <c r="T640">
        <v>-1</v>
      </c>
    </row>
    <row r="641" spans="1:20" ht="17" customHeight="1" x14ac:dyDescent="0.2">
      <c r="A641">
        <v>639</v>
      </c>
      <c r="B641" t="s">
        <v>243</v>
      </c>
      <c r="C641" s="16" t="str">
        <v>Data Scientist</v>
      </c>
      <c r="D641" t="s">
        <v>1822</v>
      </c>
      <c r="E641" s="16" cm="1">
        <f t="array" ref="E641:F641">_xlfn.TEXTSPLIT(SUBSTITUTE(SUBSTITUTE(SUBSTITUTE(SUBSTITUTE(D641, "(Glassdoor est.)", ""), "(Employer est.)", ""), "$", ""), "K", "000"), "-") * 1</f>
        <v>92000</v>
      </c>
      <c r="F641" s="16">
        <v>155000</v>
      </c>
      <c r="G641" s="11" t="s">
        <v>1828</v>
      </c>
      <c r="H641">
        <v>3</v>
      </c>
      <c r="I641" s="11" t="s">
        <v>1829</v>
      </c>
      <c r="J641" s="17" t="str">
        <f t="shared" si="9"/>
        <v>Moxie Software</v>
      </c>
      <c r="K641" t="s">
        <v>417</v>
      </c>
      <c r="L641" s="16" t="str">
        <f>IF(ISNUMBER(FIND(",", K641)), RIGHT(K641, 2), VLOOKUP(K641,lookup!$A$2:$B$7,2,FALSE))</f>
        <v>WA</v>
      </c>
      <c r="M641" t="s">
        <v>1830</v>
      </c>
      <c r="N641" t="s">
        <v>269</v>
      </c>
      <c r="O641">
        <v>1999</v>
      </c>
      <c r="P641" t="s">
        <v>270</v>
      </c>
      <c r="Q641" t="s">
        <v>301</v>
      </c>
      <c r="R641" t="s">
        <v>277</v>
      </c>
      <c r="S641" t="s">
        <v>241</v>
      </c>
      <c r="T641" t="s">
        <v>1831</v>
      </c>
    </row>
    <row r="642" spans="1:20" ht="17" customHeight="1" x14ac:dyDescent="0.2">
      <c r="A642">
        <v>640</v>
      </c>
      <c r="B642" t="s">
        <v>1615</v>
      </c>
      <c r="C642" s="16" t="str">
        <v>Data Scientist</v>
      </c>
      <c r="D642" t="s">
        <v>1822</v>
      </c>
      <c r="E642" s="16" cm="1">
        <f t="array" ref="E642:F642">_xlfn.TEXTSPLIT(SUBSTITUTE(SUBSTITUTE(SUBSTITUTE(SUBSTITUTE(D642, "(Glassdoor est.)", ""), "(Employer est.)", ""), "$", ""), "K", "000"), "-") * 1</f>
        <v>92000</v>
      </c>
      <c r="F642" s="16">
        <v>155000</v>
      </c>
      <c r="G642" s="11" t="s">
        <v>1616</v>
      </c>
      <c r="H642">
        <v>5</v>
      </c>
      <c r="I642" s="11" t="s">
        <v>1617</v>
      </c>
      <c r="J642" s="17" t="str">
        <f t="shared" si="9"/>
        <v>Blue Horizon Tek Solutions</v>
      </c>
      <c r="K642" t="s">
        <v>236</v>
      </c>
      <c r="L642" s="16" t="str">
        <f>IF(ISNUMBER(FIND(",", K642)), RIGHT(K642, 2), VLOOKUP(K642,lookup!$A$2:$B$7,2,FALSE))</f>
        <v>NY</v>
      </c>
      <c r="M642" t="s">
        <v>1618</v>
      </c>
      <c r="N642" t="s">
        <v>334</v>
      </c>
      <c r="O642">
        <v>1987</v>
      </c>
      <c r="P642" t="s">
        <v>270</v>
      </c>
      <c r="Q642" t="s">
        <v>503</v>
      </c>
      <c r="R642" t="s">
        <v>251</v>
      </c>
      <c r="S642" t="s">
        <v>241</v>
      </c>
      <c r="T642">
        <v>-1</v>
      </c>
    </row>
    <row r="643" spans="1:20" ht="17" customHeight="1" x14ac:dyDescent="0.2">
      <c r="A643">
        <v>641</v>
      </c>
      <c r="B643" t="s">
        <v>243</v>
      </c>
      <c r="C643" s="16" t="str">
        <v>Data Scientist</v>
      </c>
      <c r="D643" t="s">
        <v>1822</v>
      </c>
      <c r="E643" s="16" cm="1">
        <f t="array" ref="E643:F643">_xlfn.TEXTSPLIT(SUBSTITUTE(SUBSTITUTE(SUBSTITUTE(SUBSTITUTE(D643, "(Glassdoor est.)", ""), "(Employer est.)", ""), "$", ""), "K", "000"), "-") * 1</f>
        <v>92000</v>
      </c>
      <c r="F643" s="16">
        <v>155000</v>
      </c>
      <c r="G643" s="11" t="s">
        <v>1832</v>
      </c>
      <c r="H643">
        <v>4.7</v>
      </c>
      <c r="I643" s="11" t="s">
        <v>1833</v>
      </c>
      <c r="J643" s="17" t="str">
        <f t="shared" ref="J643:J674" si="10">LEFT(I643,LEN(I643)-4)</f>
        <v>Unicom Technologies INC</v>
      </c>
      <c r="K643" t="s">
        <v>300</v>
      </c>
      <c r="L643" s="16" t="str">
        <f>IF(ISNUMBER(FIND(",", K643)), RIGHT(K643, 2), VLOOKUP(K643,lookup!$A$2:$B$7,2,FALSE))</f>
        <v>IL</v>
      </c>
      <c r="M643" t="s">
        <v>1231</v>
      </c>
      <c r="N643" t="s">
        <v>269</v>
      </c>
      <c r="O643">
        <v>-1</v>
      </c>
      <c r="P643" t="s">
        <v>270</v>
      </c>
      <c r="Q643" t="s">
        <v>309</v>
      </c>
      <c r="R643" t="s">
        <v>277</v>
      </c>
      <c r="S643" t="s">
        <v>241</v>
      </c>
      <c r="T643">
        <v>-1</v>
      </c>
    </row>
    <row r="644" spans="1:20" ht="17" customHeight="1" x14ac:dyDescent="0.2">
      <c r="A644">
        <v>642</v>
      </c>
      <c r="B644" t="s">
        <v>406</v>
      </c>
      <c r="C644" s="16" t="str">
        <v>Data Engineer</v>
      </c>
      <c r="D644" t="s">
        <v>1822</v>
      </c>
      <c r="E644" s="16" cm="1">
        <f t="array" ref="E644:F644">_xlfn.TEXTSPLIT(SUBSTITUTE(SUBSTITUTE(SUBSTITUTE(SUBSTITUTE(D644, "(Glassdoor est.)", ""), "(Employer est.)", ""), "$", ""), "K", "000"), "-") * 1</f>
        <v>92000</v>
      </c>
      <c r="F644" s="16">
        <v>155000</v>
      </c>
      <c r="G644" s="11" t="s">
        <v>1834</v>
      </c>
      <c r="H644">
        <v>3.3</v>
      </c>
      <c r="I644" s="11" t="s">
        <v>1835</v>
      </c>
      <c r="J644" s="17" t="str">
        <f t="shared" si="10"/>
        <v>Americo Life</v>
      </c>
      <c r="K644" t="s">
        <v>1456</v>
      </c>
      <c r="L644" s="16" t="str">
        <f>IF(ISNUMBER(FIND(",", K644)), RIGHT(K644, 2), VLOOKUP(K644,lookup!$A$2:$B$7,2,FALSE))</f>
        <v>MO</v>
      </c>
      <c r="M644" t="s">
        <v>1456</v>
      </c>
      <c r="N644" t="s">
        <v>324</v>
      </c>
      <c r="O644">
        <v>1992</v>
      </c>
      <c r="P644" t="s">
        <v>270</v>
      </c>
      <c r="Q644" t="s">
        <v>239</v>
      </c>
      <c r="R644" t="s">
        <v>240</v>
      </c>
      <c r="S644" t="s">
        <v>258</v>
      </c>
      <c r="T644">
        <v>-1</v>
      </c>
    </row>
    <row r="645" spans="1:20" ht="17" customHeight="1" x14ac:dyDescent="0.2">
      <c r="A645">
        <v>643</v>
      </c>
      <c r="B645" t="s">
        <v>243</v>
      </c>
      <c r="C645" s="16" t="str">
        <v>Data Scientist</v>
      </c>
      <c r="D645" t="s">
        <v>1822</v>
      </c>
      <c r="E645" s="16" cm="1">
        <f t="array" ref="E645:F645">_xlfn.TEXTSPLIT(SUBSTITUTE(SUBSTITUTE(SUBSTITUTE(SUBSTITUTE(D645, "(Glassdoor est.)", ""), "(Employer est.)", ""), "$", ""), "K", "000"), "-") * 1</f>
        <v>92000</v>
      </c>
      <c r="F645" s="16">
        <v>155000</v>
      </c>
      <c r="G645" s="11" t="s">
        <v>1836</v>
      </c>
      <c r="H645">
        <v>3.3</v>
      </c>
      <c r="I645" s="11" t="s">
        <v>1837</v>
      </c>
      <c r="J645" s="17" t="str">
        <f t="shared" si="10"/>
        <v>Tokio Marine HCC</v>
      </c>
      <c r="K645" t="s">
        <v>1065</v>
      </c>
      <c r="L645" s="16" t="str">
        <f>IF(ISNUMBER(FIND(",", K645)), RIGHT(K645, 2), VLOOKUP(K645,lookup!$A$2:$B$7,2,FALSE))</f>
        <v>TX</v>
      </c>
      <c r="M645" t="s">
        <v>1065</v>
      </c>
      <c r="N645" t="s">
        <v>237</v>
      </c>
      <c r="O645">
        <v>1974</v>
      </c>
      <c r="P645" t="s">
        <v>270</v>
      </c>
      <c r="Q645" t="s">
        <v>239</v>
      </c>
      <c r="R645" t="s">
        <v>240</v>
      </c>
      <c r="S645" t="s">
        <v>241</v>
      </c>
      <c r="T645" t="s">
        <v>1838</v>
      </c>
    </row>
    <row r="646" spans="1:20" ht="17" customHeight="1" x14ac:dyDescent="0.2">
      <c r="A646">
        <v>644</v>
      </c>
      <c r="B646" t="s">
        <v>243</v>
      </c>
      <c r="C646" s="16" t="str">
        <v>Data Scientist</v>
      </c>
      <c r="D646" t="s">
        <v>1822</v>
      </c>
      <c r="E646" s="16" cm="1">
        <f t="array" ref="E646:F646">_xlfn.TEXTSPLIT(SUBSTITUTE(SUBSTITUTE(SUBSTITUTE(SUBSTITUTE(D646, "(Glassdoor est.)", ""), "(Employer est.)", ""), "$", ""), "K", "000"), "-") * 1</f>
        <v>92000</v>
      </c>
      <c r="F646" s="16">
        <v>155000</v>
      </c>
      <c r="G646" s="11" t="s">
        <v>1839</v>
      </c>
      <c r="H646">
        <v>3.5</v>
      </c>
      <c r="I646" s="11" t="s">
        <v>1840</v>
      </c>
      <c r="J646" s="17" t="str">
        <f t="shared" si="10"/>
        <v>CACI International</v>
      </c>
      <c r="K646" t="s">
        <v>246</v>
      </c>
      <c r="L646" s="16" t="str">
        <f>IF(ISNUMBER(FIND(",", K646)), RIGHT(K646, 2), VLOOKUP(K646,lookup!$A$2:$B$7,2,FALSE))</f>
        <v>VA</v>
      </c>
      <c r="M646" t="s">
        <v>869</v>
      </c>
      <c r="N646" t="s">
        <v>283</v>
      </c>
      <c r="O646">
        <v>1962</v>
      </c>
      <c r="P646" t="s">
        <v>249</v>
      </c>
      <c r="Q646" t="s">
        <v>392</v>
      </c>
      <c r="R646" t="s">
        <v>392</v>
      </c>
      <c r="S646" t="s">
        <v>296</v>
      </c>
      <c r="T646" t="s">
        <v>1841</v>
      </c>
    </row>
    <row r="647" spans="1:20" ht="17" customHeight="1" x14ac:dyDescent="0.2">
      <c r="A647">
        <v>645</v>
      </c>
      <c r="B647" t="s">
        <v>1842</v>
      </c>
      <c r="C647" s="16" t="str">
        <v>Other</v>
      </c>
      <c r="D647" t="s">
        <v>1822</v>
      </c>
      <c r="E647" s="16" cm="1">
        <f t="array" ref="E647:F647">_xlfn.TEXTSPLIT(SUBSTITUTE(SUBSTITUTE(SUBSTITUTE(SUBSTITUTE(D647, "(Glassdoor est.)", ""), "(Employer est.)", ""), "$", ""), "K", "000"), "-") * 1</f>
        <v>92000</v>
      </c>
      <c r="F647" s="16">
        <v>155000</v>
      </c>
      <c r="G647" s="11" t="s">
        <v>1843</v>
      </c>
      <c r="H647">
        <v>4.0999999999999996</v>
      </c>
      <c r="I647" s="11" t="s">
        <v>1661</v>
      </c>
      <c r="J647" s="17" t="str">
        <f t="shared" si="10"/>
        <v>Apple</v>
      </c>
      <c r="K647" t="s">
        <v>475</v>
      </c>
      <c r="L647" s="16" t="str">
        <f>IF(ISNUMBER(FIND(",", K647)), RIGHT(K647, 2), VLOOKUP(K647,lookup!$A$2:$B$7,2,FALSE))</f>
        <v>CA</v>
      </c>
      <c r="M647" t="s">
        <v>727</v>
      </c>
      <c r="N647" t="s">
        <v>283</v>
      </c>
      <c r="O647">
        <v>1976</v>
      </c>
      <c r="P647" t="s">
        <v>249</v>
      </c>
      <c r="Q647" t="s">
        <v>276</v>
      </c>
      <c r="R647" t="s">
        <v>277</v>
      </c>
      <c r="S647" t="s">
        <v>285</v>
      </c>
      <c r="T647" t="s">
        <v>1662</v>
      </c>
    </row>
    <row r="648" spans="1:20" ht="17" customHeight="1" x14ac:dyDescent="0.2">
      <c r="A648">
        <v>646</v>
      </c>
      <c r="B648" t="s">
        <v>243</v>
      </c>
      <c r="C648" s="16" t="str">
        <v>Data Scientist</v>
      </c>
      <c r="D648" t="s">
        <v>1822</v>
      </c>
      <c r="E648" s="16" cm="1">
        <f t="array" ref="E648:F648">_xlfn.TEXTSPLIT(SUBSTITUTE(SUBSTITUTE(SUBSTITUTE(SUBSTITUTE(D648, "(Glassdoor est.)", ""), "(Employer est.)", ""), "$", ""), "K", "000"), "-") * 1</f>
        <v>92000</v>
      </c>
      <c r="F648" s="16">
        <v>155000</v>
      </c>
      <c r="G648" s="11" t="s">
        <v>1328</v>
      </c>
      <c r="H648">
        <v>3.5</v>
      </c>
      <c r="I648" s="11" t="s">
        <v>689</v>
      </c>
      <c r="J648" s="17" t="str">
        <f t="shared" si="10"/>
        <v>Maxar Technologies</v>
      </c>
      <c r="K648" t="s">
        <v>247</v>
      </c>
      <c r="L648" s="16" t="str">
        <f>IF(ISNUMBER(FIND(",", K648)), RIGHT(K648, 2), VLOOKUP(K648,lookup!$A$2:$B$7,2,FALSE))</f>
        <v>VA</v>
      </c>
      <c r="M648" t="s">
        <v>690</v>
      </c>
      <c r="N648" t="s">
        <v>248</v>
      </c>
      <c r="O648">
        <v>-1</v>
      </c>
      <c r="P648" t="s">
        <v>249</v>
      </c>
      <c r="Q648" t="s">
        <v>392</v>
      </c>
      <c r="R648" t="s">
        <v>392</v>
      </c>
      <c r="S648" t="s">
        <v>296</v>
      </c>
      <c r="T648">
        <v>-1</v>
      </c>
    </row>
    <row r="649" spans="1:20" ht="17" customHeight="1" x14ac:dyDescent="0.2">
      <c r="A649">
        <v>647</v>
      </c>
      <c r="B649" t="s">
        <v>974</v>
      </c>
      <c r="C649" s="16" t="str">
        <v>Other</v>
      </c>
      <c r="D649" t="s">
        <v>1822</v>
      </c>
      <c r="E649" s="16" cm="1">
        <f t="array" ref="E649:F649">_xlfn.TEXTSPLIT(SUBSTITUTE(SUBSTITUTE(SUBSTITUTE(SUBSTITUTE(D649, "(Glassdoor est.)", ""), "(Employer est.)", ""), "$", ""), "K", "000"), "-") * 1</f>
        <v>92000</v>
      </c>
      <c r="F649" s="16">
        <v>155000</v>
      </c>
      <c r="G649" s="11" t="s">
        <v>975</v>
      </c>
      <c r="H649">
        <v>3.9</v>
      </c>
      <c r="I649" s="11" t="s">
        <v>976</v>
      </c>
      <c r="J649" s="17" t="str">
        <f t="shared" si="10"/>
        <v>Southwest Research Institute</v>
      </c>
      <c r="K649" t="s">
        <v>977</v>
      </c>
      <c r="L649" s="16" t="str">
        <f>IF(ISNUMBER(FIND(",", K649)), RIGHT(K649, 2), VLOOKUP(K649,lookup!$A$2:$B$7,2,FALSE))</f>
        <v>OK</v>
      </c>
      <c r="M649" t="s">
        <v>978</v>
      </c>
      <c r="N649" t="s">
        <v>237</v>
      </c>
      <c r="O649">
        <v>1947</v>
      </c>
      <c r="P649" t="s">
        <v>238</v>
      </c>
      <c r="Q649" t="s">
        <v>250</v>
      </c>
      <c r="R649" t="s">
        <v>251</v>
      </c>
      <c r="S649" t="s">
        <v>318</v>
      </c>
      <c r="T649" t="s">
        <v>979</v>
      </c>
    </row>
    <row r="650" spans="1:20" ht="17" customHeight="1" x14ac:dyDescent="0.2">
      <c r="A650">
        <v>648</v>
      </c>
      <c r="B650" t="s">
        <v>243</v>
      </c>
      <c r="C650" s="16" t="str">
        <v>Data Scientist</v>
      </c>
      <c r="D650" t="s">
        <v>1822</v>
      </c>
      <c r="E650" s="16" cm="1">
        <f t="array" ref="E650:F650">_xlfn.TEXTSPLIT(SUBSTITUTE(SUBSTITUTE(SUBSTITUTE(SUBSTITUTE(D650, "(Glassdoor est.)", ""), "(Employer est.)", ""), "$", ""), "K", "000"), "-") * 1</f>
        <v>92000</v>
      </c>
      <c r="F650" s="16">
        <v>155000</v>
      </c>
      <c r="G650" s="11" t="s">
        <v>1329</v>
      </c>
      <c r="H650">
        <v>4.7</v>
      </c>
      <c r="I650" s="11" t="s">
        <v>1330</v>
      </c>
      <c r="J650" s="17" t="str">
        <f t="shared" si="10"/>
        <v>Compass Consulting Group</v>
      </c>
      <c r="K650" t="s">
        <v>1331</v>
      </c>
      <c r="L650" s="16" t="str">
        <f>IF(ISNUMBER(FIND(",", K650)), RIGHT(K650, 2), VLOOKUP(K650,lookup!$A$2:$B$7,2,FALSE))</f>
        <v>CA</v>
      </c>
      <c r="M650" t="s">
        <v>1332</v>
      </c>
      <c r="N650" t="s">
        <v>269</v>
      </c>
      <c r="O650">
        <v>2008</v>
      </c>
      <c r="P650" t="s">
        <v>270</v>
      </c>
      <c r="Q650" t="s">
        <v>257</v>
      </c>
      <c r="R650" t="s">
        <v>251</v>
      </c>
      <c r="S650" t="s">
        <v>241</v>
      </c>
      <c r="T650">
        <v>-1</v>
      </c>
    </row>
    <row r="651" spans="1:20" ht="17" customHeight="1" x14ac:dyDescent="0.2">
      <c r="A651">
        <v>649</v>
      </c>
      <c r="B651" t="s">
        <v>973</v>
      </c>
      <c r="C651" s="16" t="str">
        <v>Other</v>
      </c>
      <c r="D651" t="s">
        <v>1822</v>
      </c>
      <c r="E651" s="16" cm="1">
        <f t="array" ref="E651:F651">_xlfn.TEXTSPLIT(SUBSTITUTE(SUBSTITUTE(SUBSTITUTE(SUBSTITUTE(D651, "(Glassdoor est.)", ""), "(Employer est.)", ""), "$", ""), "K", "000"), "-") * 1</f>
        <v>92000</v>
      </c>
      <c r="F651" s="16">
        <v>155000</v>
      </c>
      <c r="G651" s="11" t="s">
        <v>611</v>
      </c>
      <c r="H651">
        <v>4.8</v>
      </c>
      <c r="I651" s="11" t="s">
        <v>459</v>
      </c>
      <c r="J651" s="17" t="str">
        <f t="shared" si="10"/>
        <v>Klaviyo</v>
      </c>
      <c r="K651" t="s">
        <v>255</v>
      </c>
      <c r="L651" s="16" t="str">
        <f>IF(ISNUMBER(FIND(",", K651)), RIGHT(K651, 2), VLOOKUP(K651,lookup!$A$2:$B$7,2,FALSE))</f>
        <v>MA</v>
      </c>
      <c r="M651" t="s">
        <v>255</v>
      </c>
      <c r="N651" t="s">
        <v>324</v>
      </c>
      <c r="O651">
        <v>2012</v>
      </c>
      <c r="P651" t="s">
        <v>270</v>
      </c>
      <c r="Q651" t="s">
        <v>276</v>
      </c>
      <c r="R651" t="s">
        <v>277</v>
      </c>
      <c r="S651" t="s">
        <v>241</v>
      </c>
      <c r="T651">
        <v>-1</v>
      </c>
    </row>
    <row r="652" spans="1:20" ht="17" customHeight="1" x14ac:dyDescent="0.2">
      <c r="A652">
        <v>650</v>
      </c>
      <c r="B652" t="s">
        <v>1629</v>
      </c>
      <c r="C652" s="16" t="str">
        <v>Other</v>
      </c>
      <c r="D652" t="s">
        <v>1822</v>
      </c>
      <c r="E652" s="16" cm="1">
        <f t="array" ref="E652:F652">_xlfn.TEXTSPLIT(SUBSTITUTE(SUBSTITUTE(SUBSTITUTE(SUBSTITUTE(D652, "(Glassdoor est.)", ""), "(Employer est.)", ""), "$", ""), "K", "000"), "-") * 1</f>
        <v>92000</v>
      </c>
      <c r="F652" s="16">
        <v>155000</v>
      </c>
      <c r="G652" s="11" t="s">
        <v>1630</v>
      </c>
      <c r="H652">
        <v>-1</v>
      </c>
      <c r="I652" t="s">
        <v>1631</v>
      </c>
      <c r="J652" s="17" t="str">
        <f t="shared" si="10"/>
        <v>Monte Rosa Therapeu</v>
      </c>
      <c r="K652" t="s">
        <v>281</v>
      </c>
      <c r="L652" s="16" t="str">
        <f>IF(ISNUMBER(FIND(",", K652)), RIGHT(K652, 2), VLOOKUP(K652,lookup!$A$2:$B$7,2,FALSE))</f>
        <v>MA</v>
      </c>
      <c r="M652">
        <v>-1</v>
      </c>
      <c r="N652">
        <v>-1</v>
      </c>
      <c r="O652">
        <v>-1</v>
      </c>
      <c r="P652">
        <v>-1</v>
      </c>
      <c r="Q652">
        <v>-1</v>
      </c>
      <c r="R652">
        <v>-1</v>
      </c>
      <c r="S652">
        <v>-1</v>
      </c>
      <c r="T652">
        <v>-1</v>
      </c>
    </row>
    <row r="653" spans="1:20" ht="17" customHeight="1" x14ac:dyDescent="0.2">
      <c r="A653">
        <v>651</v>
      </c>
      <c r="B653" t="s">
        <v>980</v>
      </c>
      <c r="C653" s="16" t="str">
        <v>Data Scientist</v>
      </c>
      <c r="D653" t="s">
        <v>1822</v>
      </c>
      <c r="E653" s="16" cm="1">
        <f t="array" ref="E653:F653">_xlfn.TEXTSPLIT(SUBSTITUTE(SUBSTITUTE(SUBSTITUTE(SUBSTITUTE(D653, "(Glassdoor est.)", ""), "(Employer est.)", ""), "$", ""), "K", "000"), "-") * 1</f>
        <v>92000</v>
      </c>
      <c r="F653" s="16">
        <v>155000</v>
      </c>
      <c r="G653" s="11" t="s">
        <v>981</v>
      </c>
      <c r="H653">
        <v>4</v>
      </c>
      <c r="I653" s="11" t="s">
        <v>582</v>
      </c>
      <c r="J653" s="17" t="str">
        <f t="shared" si="10"/>
        <v>AstraZeneca</v>
      </c>
      <c r="K653" t="s">
        <v>583</v>
      </c>
      <c r="L653" s="16" t="str">
        <f>IF(ISNUMBER(FIND(",", K653)), RIGHT(K653, 2), VLOOKUP(K653,lookup!$A$2:$B$7,2,FALSE))</f>
        <v>MD</v>
      </c>
      <c r="M653" t="s">
        <v>584</v>
      </c>
      <c r="N653" t="s">
        <v>283</v>
      </c>
      <c r="O653">
        <v>1913</v>
      </c>
      <c r="P653" t="s">
        <v>249</v>
      </c>
      <c r="Q653" t="s">
        <v>284</v>
      </c>
      <c r="R653" t="s">
        <v>284</v>
      </c>
      <c r="S653" t="s">
        <v>285</v>
      </c>
      <c r="T653" t="s">
        <v>585</v>
      </c>
    </row>
    <row r="654" spans="1:20" ht="17" customHeight="1" x14ac:dyDescent="0.2">
      <c r="A654">
        <v>652</v>
      </c>
      <c r="B654" t="s">
        <v>457</v>
      </c>
      <c r="C654" s="16" t="str">
        <v>Data Scientist</v>
      </c>
      <c r="D654" t="s">
        <v>1844</v>
      </c>
      <c r="E654" s="16" cm="1">
        <f t="array" ref="E654:F654">_xlfn.TEXTSPLIT(SUBSTITUTE(SUBSTITUTE(SUBSTITUTE(SUBSTITUTE(D654, "(Glassdoor est.)", ""), "(Employer est.)", ""), "$", ""), "K", "000"), "-") * 1</f>
        <v>105000</v>
      </c>
      <c r="F654" s="16">
        <v>167000</v>
      </c>
      <c r="G654" s="11" t="s">
        <v>635</v>
      </c>
      <c r="H654">
        <v>3.8</v>
      </c>
      <c r="I654" s="11" t="s">
        <v>636</v>
      </c>
      <c r="J654" s="17" t="str">
        <f t="shared" si="10"/>
        <v>GutCheck</v>
      </c>
      <c r="K654" t="s">
        <v>637</v>
      </c>
      <c r="L654" s="16" t="str">
        <f>IF(ISNUMBER(FIND(",", K654)), RIGHT(K654, 2), VLOOKUP(K654,lookup!$A$2:$B$7,2,FALSE))</f>
        <v>CO</v>
      </c>
      <c r="M654" t="s">
        <v>637</v>
      </c>
      <c r="N654" t="s">
        <v>269</v>
      </c>
      <c r="O654">
        <v>2009</v>
      </c>
      <c r="P654" t="s">
        <v>270</v>
      </c>
      <c r="Q654" t="s">
        <v>271</v>
      </c>
      <c r="R654" t="s">
        <v>251</v>
      </c>
      <c r="S654" t="s">
        <v>377</v>
      </c>
      <c r="T654" t="s">
        <v>638</v>
      </c>
    </row>
    <row r="655" spans="1:20" ht="17" customHeight="1" x14ac:dyDescent="0.2">
      <c r="A655">
        <v>653</v>
      </c>
      <c r="B655" t="s">
        <v>724</v>
      </c>
      <c r="C655" s="16" t="str">
        <v>Data Scientist</v>
      </c>
      <c r="D655" t="s">
        <v>1844</v>
      </c>
      <c r="E655" s="16" cm="1">
        <f t="array" ref="E655:F655">_xlfn.TEXTSPLIT(SUBSTITUTE(SUBSTITUTE(SUBSTITUTE(SUBSTITUTE(D655, "(Glassdoor est.)", ""), "(Employer est.)", ""), "$", ""), "K", "000"), "-") * 1</f>
        <v>105000</v>
      </c>
      <c r="F655" s="16">
        <v>167000</v>
      </c>
      <c r="G655" s="11" t="s">
        <v>725</v>
      </c>
      <c r="H655">
        <v>3.8</v>
      </c>
      <c r="I655" s="11" t="s">
        <v>726</v>
      </c>
      <c r="J655" s="17" t="str">
        <f t="shared" si="10"/>
        <v>Juniper Networks</v>
      </c>
      <c r="K655" t="s">
        <v>727</v>
      </c>
      <c r="L655" s="16" t="str">
        <f>IF(ISNUMBER(FIND(",", K655)), RIGHT(K655, 2), VLOOKUP(K655,lookup!$A$2:$B$7,2,FALSE))</f>
        <v>CA</v>
      </c>
      <c r="M655" t="s">
        <v>728</v>
      </c>
      <c r="N655" t="s">
        <v>248</v>
      </c>
      <c r="O655">
        <v>1996</v>
      </c>
      <c r="P655" t="s">
        <v>249</v>
      </c>
      <c r="Q655" t="s">
        <v>729</v>
      </c>
      <c r="R655" t="s">
        <v>730</v>
      </c>
      <c r="S655" t="s">
        <v>296</v>
      </c>
      <c r="T655">
        <v>-1</v>
      </c>
    </row>
    <row r="656" spans="1:20" ht="17" customHeight="1" x14ac:dyDescent="0.2">
      <c r="A656">
        <v>654</v>
      </c>
      <c r="B656" t="s">
        <v>243</v>
      </c>
      <c r="C656" s="16" t="str">
        <v>Data Scientist</v>
      </c>
      <c r="D656" t="s">
        <v>1844</v>
      </c>
      <c r="E656" s="16" cm="1">
        <f t="array" ref="E656:F656">_xlfn.TEXTSPLIT(SUBSTITUTE(SUBSTITUTE(SUBSTITUTE(SUBSTITUTE(D656, "(Glassdoor est.)", ""), "(Employer est.)", ""), "$", ""), "K", "000"), "-") * 1</f>
        <v>105000</v>
      </c>
      <c r="F656" s="16">
        <v>167000</v>
      </c>
      <c r="G656" s="11" t="s">
        <v>1626</v>
      </c>
      <c r="H656">
        <v>2.7</v>
      </c>
      <c r="I656" s="11" t="s">
        <v>1627</v>
      </c>
      <c r="J656" s="17" t="str">
        <f t="shared" si="10"/>
        <v>Hexagon US Federal</v>
      </c>
      <c r="K656" t="s">
        <v>1628</v>
      </c>
      <c r="L656" s="16" t="str">
        <f>IF(ISNUMBER(FIND(",", K656)), RIGHT(K656, 2), VLOOKUP(K656,lookup!$A$2:$B$7,2,FALSE))</f>
        <v>MD</v>
      </c>
      <c r="M656" t="s">
        <v>246</v>
      </c>
      <c r="N656" t="s">
        <v>269</v>
      </c>
      <c r="O656">
        <v>2010</v>
      </c>
      <c r="P656" t="s">
        <v>249</v>
      </c>
      <c r="Q656" t="s">
        <v>392</v>
      </c>
      <c r="R656" t="s">
        <v>392</v>
      </c>
      <c r="S656" t="s">
        <v>241</v>
      </c>
      <c r="T656">
        <v>-1</v>
      </c>
    </row>
    <row r="657" spans="1:20" ht="17" customHeight="1" x14ac:dyDescent="0.2">
      <c r="A657">
        <v>655</v>
      </c>
      <c r="B657" t="s">
        <v>243</v>
      </c>
      <c r="C657" s="16" t="str">
        <v>Data Scientist</v>
      </c>
      <c r="D657" t="s">
        <v>1844</v>
      </c>
      <c r="E657" s="16" cm="1">
        <f t="array" ref="E657:F657">_xlfn.TEXTSPLIT(SUBSTITUTE(SUBSTITUTE(SUBSTITUTE(SUBSTITUTE(D657, "(Glassdoor est.)", ""), "(Employer est.)", ""), "$", ""), "K", "000"), "-") * 1</f>
        <v>105000</v>
      </c>
      <c r="F657" s="16">
        <v>167000</v>
      </c>
      <c r="G657" s="11" t="s">
        <v>1632</v>
      </c>
      <c r="H657">
        <v>4</v>
      </c>
      <c r="I657" s="11" t="s">
        <v>1633</v>
      </c>
      <c r="J657" s="17" t="str">
        <f t="shared" si="10"/>
        <v>Comtech Global Inc</v>
      </c>
      <c r="K657" t="s">
        <v>328</v>
      </c>
      <c r="L657" s="16" t="str">
        <f>IF(ISNUMBER(FIND(",", K657)), RIGHT(K657, 2), VLOOKUP(K657,lookup!$A$2:$B$7,2,FALSE))</f>
        <v>DC</v>
      </c>
      <c r="M657" t="s">
        <v>1091</v>
      </c>
      <c r="N657" t="s">
        <v>269</v>
      </c>
      <c r="O657">
        <v>-1</v>
      </c>
      <c r="P657" t="s">
        <v>270</v>
      </c>
      <c r="Q657" t="s">
        <v>1634</v>
      </c>
      <c r="R657" t="s">
        <v>1635</v>
      </c>
      <c r="S657" t="s">
        <v>620</v>
      </c>
      <c r="T657">
        <v>-1</v>
      </c>
    </row>
    <row r="658" spans="1:20" ht="17" customHeight="1" x14ac:dyDescent="0.2">
      <c r="A658">
        <v>656</v>
      </c>
      <c r="B658" t="s">
        <v>243</v>
      </c>
      <c r="C658" s="16" t="str">
        <v>Data Scientist</v>
      </c>
      <c r="D658" t="s">
        <v>1844</v>
      </c>
      <c r="E658" s="16" cm="1">
        <f t="array" ref="E658:F658">_xlfn.TEXTSPLIT(SUBSTITUTE(SUBSTITUTE(SUBSTITUTE(SUBSTITUTE(D658, "(Glassdoor est.)", ""), "(Employer est.)", ""), "$", ""), "K", "000"), "-") * 1</f>
        <v>105000</v>
      </c>
      <c r="F658" s="16">
        <v>167000</v>
      </c>
      <c r="G658" s="11" t="s">
        <v>1845</v>
      </c>
      <c r="H658">
        <v>-1</v>
      </c>
      <c r="I658" t="s">
        <v>1846</v>
      </c>
      <c r="J658" s="17" t="str">
        <f t="shared" si="10"/>
        <v>Berico Technolo</v>
      </c>
      <c r="K658" t="s">
        <v>939</v>
      </c>
      <c r="L658" s="16" t="str">
        <f>IF(ISNUMBER(FIND(",", K658)), RIGHT(K658, 2), VLOOKUP(K658,lookup!$A$2:$B$7,2,FALSE))</f>
        <v>VA</v>
      </c>
      <c r="M658">
        <v>-1</v>
      </c>
      <c r="N658">
        <v>-1</v>
      </c>
      <c r="O658">
        <v>-1</v>
      </c>
      <c r="P658">
        <v>-1</v>
      </c>
      <c r="Q658">
        <v>-1</v>
      </c>
      <c r="R658">
        <v>-1</v>
      </c>
      <c r="S658">
        <v>-1</v>
      </c>
      <c r="T658">
        <v>-1</v>
      </c>
    </row>
    <row r="659" spans="1:20" ht="17" customHeight="1" x14ac:dyDescent="0.2">
      <c r="A659">
        <v>657</v>
      </c>
      <c r="B659" t="s">
        <v>243</v>
      </c>
      <c r="C659" s="16" t="str">
        <v>Data Scientist</v>
      </c>
      <c r="D659" t="s">
        <v>1844</v>
      </c>
      <c r="E659" s="16" cm="1">
        <f t="array" ref="E659:F659">_xlfn.TEXTSPLIT(SUBSTITUTE(SUBSTITUTE(SUBSTITUTE(SUBSTITUTE(D659, "(Glassdoor est.)", ""), "(Employer est.)", ""), "$", ""), "K", "000"), "-") * 1</f>
        <v>105000</v>
      </c>
      <c r="F659" s="16">
        <v>167000</v>
      </c>
      <c r="G659" s="11" t="s">
        <v>1847</v>
      </c>
      <c r="H659">
        <v>-1</v>
      </c>
      <c r="I659" t="s">
        <v>1848</v>
      </c>
      <c r="J659" s="17" t="str">
        <f t="shared" si="10"/>
        <v>Kehe Food Distribu</v>
      </c>
      <c r="K659" t="s">
        <v>1231</v>
      </c>
      <c r="L659" s="16" t="str">
        <f>IF(ISNUMBER(FIND(",", K659)), RIGHT(K659, 2), VLOOKUP(K659,lookup!$A$2:$B$7,2,FALSE))</f>
        <v>IL</v>
      </c>
      <c r="M659">
        <v>-1</v>
      </c>
      <c r="N659">
        <v>-1</v>
      </c>
      <c r="O659">
        <v>-1</v>
      </c>
      <c r="P659">
        <v>-1</v>
      </c>
      <c r="Q659">
        <v>-1</v>
      </c>
      <c r="R659">
        <v>-1</v>
      </c>
      <c r="S659">
        <v>-1</v>
      </c>
      <c r="T659">
        <v>-1</v>
      </c>
    </row>
    <row r="660" spans="1:20" ht="17" customHeight="1" x14ac:dyDescent="0.2">
      <c r="A660">
        <v>658</v>
      </c>
      <c r="B660" t="s">
        <v>243</v>
      </c>
      <c r="C660" s="16" t="str">
        <v>Data Scientist</v>
      </c>
      <c r="D660" t="s">
        <v>1844</v>
      </c>
      <c r="E660" s="16" cm="1">
        <f t="array" ref="E660:F660">_xlfn.TEXTSPLIT(SUBSTITUTE(SUBSTITUTE(SUBSTITUTE(SUBSTITUTE(D660, "(Glassdoor est.)", ""), "(Employer est.)", ""), "$", ""), "K", "000"), "-") * 1</f>
        <v>105000</v>
      </c>
      <c r="F660" s="16">
        <v>167000</v>
      </c>
      <c r="G660" s="11" t="s">
        <v>1636</v>
      </c>
      <c r="H660">
        <v>3.8</v>
      </c>
      <c r="I660" s="11" t="s">
        <v>1637</v>
      </c>
      <c r="J660" s="17" t="str">
        <f t="shared" si="10"/>
        <v>Aveshka, Inc.</v>
      </c>
      <c r="K660" t="s">
        <v>328</v>
      </c>
      <c r="L660" s="16" t="str">
        <f>IF(ISNUMBER(FIND(",", K660)), RIGHT(K660, 2), VLOOKUP(K660,lookup!$A$2:$B$7,2,FALSE))</f>
        <v>DC</v>
      </c>
      <c r="M660" t="s">
        <v>869</v>
      </c>
      <c r="N660" t="s">
        <v>269</v>
      </c>
      <c r="O660">
        <v>2010</v>
      </c>
      <c r="P660" t="s">
        <v>249</v>
      </c>
      <c r="Q660" t="s">
        <v>309</v>
      </c>
      <c r="R660" t="s">
        <v>277</v>
      </c>
      <c r="S660" t="s">
        <v>377</v>
      </c>
      <c r="T660">
        <v>-1</v>
      </c>
    </row>
    <row r="661" spans="1:20" ht="17" customHeight="1" x14ac:dyDescent="0.2">
      <c r="A661">
        <v>659</v>
      </c>
      <c r="B661" t="s">
        <v>243</v>
      </c>
      <c r="C661" s="16" t="str">
        <v>Data Scientist</v>
      </c>
      <c r="D661" t="s">
        <v>1844</v>
      </c>
      <c r="E661" s="16" cm="1">
        <f t="array" ref="E661:F661">_xlfn.TEXTSPLIT(SUBSTITUTE(SUBSTITUTE(SUBSTITUTE(SUBSTITUTE(D661, "(Glassdoor est.)", ""), "(Employer est.)", ""), "$", ""), "K", "000"), "-") * 1</f>
        <v>105000</v>
      </c>
      <c r="F661" s="16">
        <v>167000</v>
      </c>
      <c r="G661" s="11" t="s">
        <v>1337</v>
      </c>
      <c r="H661">
        <v>3.2</v>
      </c>
      <c r="I661" s="11" t="s">
        <v>1338</v>
      </c>
      <c r="J661" s="17" t="str">
        <f t="shared" si="10"/>
        <v>Perspecta</v>
      </c>
      <c r="K661" t="s">
        <v>1339</v>
      </c>
      <c r="L661" s="16" t="str">
        <f>IF(ISNUMBER(FIND(",", K661)), RIGHT(K661, 2), VLOOKUP(K661,lookup!$A$2:$B$7,2,FALSE))</f>
        <v>MD</v>
      </c>
      <c r="M661" t="s">
        <v>246</v>
      </c>
      <c r="N661" t="s">
        <v>283</v>
      </c>
      <c r="O661">
        <v>2018</v>
      </c>
      <c r="P661" t="s">
        <v>249</v>
      </c>
      <c r="Q661" t="s">
        <v>392</v>
      </c>
      <c r="R661" t="s">
        <v>392</v>
      </c>
      <c r="S661" t="s">
        <v>241</v>
      </c>
      <c r="T661">
        <v>-1</v>
      </c>
    </row>
    <row r="662" spans="1:20" ht="17" customHeight="1" x14ac:dyDescent="0.2">
      <c r="A662">
        <v>660</v>
      </c>
      <c r="B662" t="s">
        <v>243</v>
      </c>
      <c r="C662" s="16" t="str">
        <v>Data Scientist</v>
      </c>
      <c r="D662" t="s">
        <v>1844</v>
      </c>
      <c r="E662" s="16" cm="1">
        <f t="array" ref="E662:F662">_xlfn.TEXTSPLIT(SUBSTITUTE(SUBSTITUTE(SUBSTITUTE(SUBSTITUTE(D662, "(Glassdoor est.)", ""), "(Employer est.)", ""), "$", ""), "K", "000"), "-") * 1</f>
        <v>105000</v>
      </c>
      <c r="F662" s="16">
        <v>167000</v>
      </c>
      <c r="G662" s="11" t="s">
        <v>1849</v>
      </c>
      <c r="H662">
        <v>-1</v>
      </c>
      <c r="I662" t="s">
        <v>1850</v>
      </c>
      <c r="J662" s="17" t="str">
        <f t="shared" si="10"/>
        <v xml:space="preserve">Pactera </v>
      </c>
      <c r="K662" t="s">
        <v>1851</v>
      </c>
      <c r="L662" s="16" t="str">
        <f>IF(ISNUMBER(FIND(",", K662)), RIGHT(K662, 2), VLOOKUP(K662,lookup!$A$2:$B$7,2,FALSE))</f>
        <v>WA</v>
      </c>
      <c r="M662">
        <v>-1</v>
      </c>
      <c r="N662">
        <v>-1</v>
      </c>
      <c r="O662">
        <v>-1</v>
      </c>
      <c r="P662">
        <v>-1</v>
      </c>
      <c r="Q662">
        <v>-1</v>
      </c>
      <c r="R662">
        <v>-1</v>
      </c>
      <c r="S662">
        <v>-1</v>
      </c>
      <c r="T662">
        <v>-1</v>
      </c>
    </row>
    <row r="663" spans="1:20" ht="17" customHeight="1" x14ac:dyDescent="0.2">
      <c r="A663">
        <v>661</v>
      </c>
      <c r="B663" t="s">
        <v>243</v>
      </c>
      <c r="C663" s="16" t="str">
        <v>Data Scientist</v>
      </c>
      <c r="D663" t="s">
        <v>1844</v>
      </c>
      <c r="E663" s="16" cm="1">
        <f t="array" ref="E663:F663">_xlfn.TEXTSPLIT(SUBSTITUTE(SUBSTITUTE(SUBSTITUTE(SUBSTITUTE(D663, "(Glassdoor est.)", ""), "(Employer est.)", ""), "$", ""), "K", "000"), "-") * 1</f>
        <v>105000</v>
      </c>
      <c r="F663" s="16">
        <v>167000</v>
      </c>
      <c r="G663" s="11" t="s">
        <v>1852</v>
      </c>
      <c r="H663">
        <v>3.6</v>
      </c>
      <c r="I663" s="11" t="s">
        <v>1853</v>
      </c>
      <c r="J663" s="17" t="str">
        <f t="shared" si="10"/>
        <v>Qurate Retail Group</v>
      </c>
      <c r="K663" t="s">
        <v>1854</v>
      </c>
      <c r="L663" s="16" t="str">
        <f>IF(ISNUMBER(FIND(",", K663)), RIGHT(K663, 2), VLOOKUP(K663,lookup!$A$2:$B$7,2,FALSE))</f>
        <v>PA</v>
      </c>
      <c r="M663" t="s">
        <v>1854</v>
      </c>
      <c r="N663" t="s">
        <v>283</v>
      </c>
      <c r="O663">
        <v>-1</v>
      </c>
      <c r="P663" t="s">
        <v>249</v>
      </c>
      <c r="Q663" t="s">
        <v>1178</v>
      </c>
      <c r="R663" t="s">
        <v>290</v>
      </c>
      <c r="S663" t="s">
        <v>241</v>
      </c>
      <c r="T663">
        <v>-1</v>
      </c>
    </row>
    <row r="664" spans="1:20" ht="17" customHeight="1" x14ac:dyDescent="0.2">
      <c r="A664">
        <v>662</v>
      </c>
      <c r="B664" t="s">
        <v>243</v>
      </c>
      <c r="C664" s="16" t="str">
        <v>Data Scientist</v>
      </c>
      <c r="D664" t="s">
        <v>1844</v>
      </c>
      <c r="E664" s="16" cm="1">
        <f t="array" ref="E664:F664">_xlfn.TEXTSPLIT(SUBSTITUTE(SUBSTITUTE(SUBSTITUTE(SUBSTITUTE(D664, "(Glassdoor est.)", ""), "(Employer est.)", ""), "$", ""), "K", "000"), "-") * 1</f>
        <v>105000</v>
      </c>
      <c r="F664" s="16">
        <v>167000</v>
      </c>
      <c r="G664" t="s">
        <v>1333</v>
      </c>
      <c r="H664">
        <v>4.4000000000000004</v>
      </c>
      <c r="I664" s="11" t="s">
        <v>1334</v>
      </c>
      <c r="J664" s="17" t="str">
        <f t="shared" si="10"/>
        <v>SolutionIT, Inc.</v>
      </c>
      <c r="K664" t="s">
        <v>1335</v>
      </c>
      <c r="L664" s="16" t="str">
        <f>IF(ISNUMBER(FIND(",", K664)), RIGHT(K664, 2), VLOOKUP(K664,lookup!$A$2:$B$7,2,FALSE))</f>
        <v>NJ</v>
      </c>
      <c r="M664" t="s">
        <v>1336</v>
      </c>
      <c r="N664" t="s">
        <v>269</v>
      </c>
      <c r="O664">
        <v>-1</v>
      </c>
      <c r="P664" t="s">
        <v>270</v>
      </c>
      <c r="Q664">
        <v>-1</v>
      </c>
      <c r="R664">
        <v>-1</v>
      </c>
      <c r="S664" t="s">
        <v>241</v>
      </c>
      <c r="T664">
        <v>-1</v>
      </c>
    </row>
    <row r="665" spans="1:20" ht="17" customHeight="1" x14ac:dyDescent="0.2">
      <c r="A665">
        <v>663</v>
      </c>
      <c r="B665" t="s">
        <v>243</v>
      </c>
      <c r="C665" s="16" t="str">
        <v>Data Scientist</v>
      </c>
      <c r="D665" t="s">
        <v>1844</v>
      </c>
      <c r="E665" s="16" cm="1">
        <f t="array" ref="E665:F665">_xlfn.TEXTSPLIT(SUBSTITUTE(SUBSTITUTE(SUBSTITUTE(SUBSTITUTE(D665, "(Glassdoor est.)", ""), "(Employer est.)", ""), "$", ""), "K", "000"), "-") * 1</f>
        <v>105000</v>
      </c>
      <c r="F665" s="16">
        <v>167000</v>
      </c>
      <c r="G665" s="11" t="s">
        <v>1855</v>
      </c>
      <c r="H665">
        <v>4.0999999999999996</v>
      </c>
      <c r="I665" s="11" t="s">
        <v>1856</v>
      </c>
      <c r="J665" s="17" t="str">
        <f t="shared" si="10"/>
        <v>A-Line Staffing Solutions</v>
      </c>
      <c r="K665" t="s">
        <v>1261</v>
      </c>
      <c r="L665" s="16" t="str">
        <f>IF(ISNUMBER(FIND(",", K665)), RIGHT(K665, 2), VLOOKUP(K665,lookup!$A$2:$B$7,2,FALSE))</f>
        <v>NC</v>
      </c>
      <c r="M665" t="s">
        <v>1857</v>
      </c>
      <c r="N665" t="s">
        <v>263</v>
      </c>
      <c r="O665">
        <v>2004</v>
      </c>
      <c r="P665" t="s">
        <v>270</v>
      </c>
      <c r="Q665" t="s">
        <v>503</v>
      </c>
      <c r="R665" t="s">
        <v>251</v>
      </c>
      <c r="S665" t="s">
        <v>241</v>
      </c>
      <c r="T665">
        <v>-1</v>
      </c>
    </row>
    <row r="666" spans="1:20" ht="17" customHeight="1" x14ac:dyDescent="0.2">
      <c r="A666">
        <v>664</v>
      </c>
      <c r="B666" t="s">
        <v>243</v>
      </c>
      <c r="C666" s="16" t="str">
        <v>Data Scientist</v>
      </c>
      <c r="D666" t="s">
        <v>1844</v>
      </c>
      <c r="E666" s="16" cm="1">
        <f t="array" ref="E666:F666">_xlfn.TEXTSPLIT(SUBSTITUTE(SUBSTITUTE(SUBSTITUTE(SUBSTITUTE(D666, "(Glassdoor est.)", ""), "(Employer est.)", ""), "$", ""), "K", "000"), "-") * 1</f>
        <v>105000</v>
      </c>
      <c r="F666" s="16">
        <v>167000</v>
      </c>
      <c r="G666" s="11" t="s">
        <v>1858</v>
      </c>
      <c r="H666">
        <v>-1</v>
      </c>
      <c r="I666" t="s">
        <v>1859</v>
      </c>
      <c r="J666" s="17" t="str">
        <f t="shared" si="10"/>
        <v>Clear Ridge Def</v>
      </c>
      <c r="K666" t="s">
        <v>1860</v>
      </c>
      <c r="L666" s="16" t="str">
        <f>IF(ISNUMBER(FIND(",", K666)), RIGHT(K666, 2), VLOOKUP(K666,lookup!$A$2:$B$7,2,FALSE))</f>
        <v>VA</v>
      </c>
      <c r="M666" t="s">
        <v>972</v>
      </c>
      <c r="N666" t="s">
        <v>334</v>
      </c>
      <c r="O666">
        <v>-1</v>
      </c>
      <c r="P666" t="s">
        <v>270</v>
      </c>
      <c r="Q666">
        <v>-1</v>
      </c>
      <c r="R666">
        <v>-1</v>
      </c>
      <c r="S666" t="s">
        <v>241</v>
      </c>
      <c r="T666">
        <v>-1</v>
      </c>
    </row>
    <row r="667" spans="1:20" ht="17" customHeight="1" x14ac:dyDescent="0.2">
      <c r="A667">
        <v>665</v>
      </c>
      <c r="B667" t="s">
        <v>243</v>
      </c>
      <c r="C667" s="16" t="str">
        <v>Data Scientist</v>
      </c>
      <c r="D667" t="s">
        <v>1844</v>
      </c>
      <c r="E667" s="16" cm="1">
        <f t="array" ref="E667:F667">_xlfn.TEXTSPLIT(SUBSTITUTE(SUBSTITUTE(SUBSTITUTE(SUBSTITUTE(D667, "(Glassdoor est.)", ""), "(Employer est.)", ""), "$", ""), "K", "000"), "-") * 1</f>
        <v>105000</v>
      </c>
      <c r="F667" s="16">
        <v>167000</v>
      </c>
      <c r="G667" s="11" t="s">
        <v>1861</v>
      </c>
      <c r="H667">
        <v>3.8</v>
      </c>
      <c r="I667" s="11" t="s">
        <v>1862</v>
      </c>
      <c r="J667" s="17" t="str">
        <f t="shared" si="10"/>
        <v>Criterion Systems, Inc.</v>
      </c>
      <c r="K667" t="s">
        <v>480</v>
      </c>
      <c r="L667" s="16" t="str">
        <f>IF(ISNUMBER(FIND(",", K667)), RIGHT(K667, 2), VLOOKUP(K667,lookup!$A$2:$B$7,2,FALSE))</f>
        <v>VA</v>
      </c>
      <c r="M667" t="s">
        <v>480</v>
      </c>
      <c r="N667" t="s">
        <v>324</v>
      </c>
      <c r="O667">
        <v>2005</v>
      </c>
      <c r="P667" t="s">
        <v>270</v>
      </c>
      <c r="Q667" t="s">
        <v>309</v>
      </c>
      <c r="R667" t="s">
        <v>277</v>
      </c>
      <c r="S667" t="s">
        <v>411</v>
      </c>
      <c r="T667">
        <v>-1</v>
      </c>
    </row>
    <row r="668" spans="1:20" ht="17" customHeight="1" x14ac:dyDescent="0.2">
      <c r="A668">
        <v>666</v>
      </c>
      <c r="B668" t="s">
        <v>243</v>
      </c>
      <c r="C668" s="16" t="str">
        <v>Data Scientist</v>
      </c>
      <c r="D668" t="s">
        <v>1844</v>
      </c>
      <c r="E668" s="16" cm="1">
        <f t="array" ref="E668:F668">_xlfn.TEXTSPLIT(SUBSTITUTE(SUBSTITUTE(SUBSTITUTE(SUBSTITUTE(D668, "(Glassdoor est.)", ""), "(Employer est.)", ""), "$", ""), "K", "000"), "-") * 1</f>
        <v>105000</v>
      </c>
      <c r="F668" s="16">
        <v>167000</v>
      </c>
      <c r="G668" s="11" t="s">
        <v>1863</v>
      </c>
      <c r="H668">
        <v>4</v>
      </c>
      <c r="I668" s="11" t="s">
        <v>1864</v>
      </c>
      <c r="J668" s="17" t="str">
        <f t="shared" si="10"/>
        <v>Foundation Medicine</v>
      </c>
      <c r="K668" t="s">
        <v>255</v>
      </c>
      <c r="L668" s="16" t="str">
        <f>IF(ISNUMBER(FIND(",", K668)), RIGHT(K668, 2), VLOOKUP(K668,lookup!$A$2:$B$7,2,FALSE))</f>
        <v>MA</v>
      </c>
      <c r="M668" t="s">
        <v>281</v>
      </c>
      <c r="N668" t="s">
        <v>237</v>
      </c>
      <c r="O668">
        <v>2010</v>
      </c>
      <c r="P668" t="s">
        <v>249</v>
      </c>
      <c r="Q668" t="s">
        <v>284</v>
      </c>
      <c r="R668" t="s">
        <v>284</v>
      </c>
      <c r="S668" t="s">
        <v>258</v>
      </c>
      <c r="T668" t="s">
        <v>1865</v>
      </c>
    </row>
    <row r="669" spans="1:20" ht="17" customHeight="1" x14ac:dyDescent="0.2">
      <c r="A669">
        <v>667</v>
      </c>
      <c r="B669" t="s">
        <v>243</v>
      </c>
      <c r="C669" s="16" t="str">
        <v>Data Scientist</v>
      </c>
      <c r="D669" t="s">
        <v>1844</v>
      </c>
      <c r="E669" s="16" cm="1">
        <f t="array" ref="E669:F669">_xlfn.TEXTSPLIT(SUBSTITUTE(SUBSTITUTE(SUBSTITUTE(SUBSTITUTE(D669, "(Glassdoor est.)", ""), "(Employer est.)", ""), "$", ""), "K", "000"), "-") * 1</f>
        <v>105000</v>
      </c>
      <c r="F669" s="16">
        <v>167000</v>
      </c>
      <c r="G669" s="11" t="s">
        <v>1866</v>
      </c>
      <c r="H669">
        <v>3.6</v>
      </c>
      <c r="I669" s="11" t="s">
        <v>1867</v>
      </c>
      <c r="J669" s="17" t="str">
        <f t="shared" si="10"/>
        <v>TRANZACT</v>
      </c>
      <c r="K669" t="s">
        <v>1868</v>
      </c>
      <c r="L669" s="16" t="str">
        <f>IF(ISNUMBER(FIND(",", K669)), RIGHT(K669, 2), VLOOKUP(K669,lookup!$A$2:$B$7,2,FALSE))</f>
        <v>NJ</v>
      </c>
      <c r="M669" t="s">
        <v>1868</v>
      </c>
      <c r="N669" t="s">
        <v>237</v>
      </c>
      <c r="O669">
        <v>1989</v>
      </c>
      <c r="P669" t="s">
        <v>270</v>
      </c>
      <c r="Q669" t="s">
        <v>271</v>
      </c>
      <c r="R669" t="s">
        <v>251</v>
      </c>
      <c r="S669" t="s">
        <v>241</v>
      </c>
      <c r="T669">
        <v>-1</v>
      </c>
    </row>
    <row r="670" spans="1:20" ht="17" customHeight="1" x14ac:dyDescent="0.2">
      <c r="A670">
        <v>668</v>
      </c>
      <c r="B670" t="s">
        <v>243</v>
      </c>
      <c r="C670" s="16" t="str">
        <v>Data Scientist</v>
      </c>
      <c r="D670" t="s">
        <v>1844</v>
      </c>
      <c r="E670" s="16" cm="1">
        <f t="array" ref="E670:F670">_xlfn.TEXTSPLIT(SUBSTITUTE(SUBSTITUTE(SUBSTITUTE(SUBSTITUTE(D670, "(Glassdoor est.)", ""), "(Employer est.)", ""), "$", ""), "K", "000"), "-") * 1</f>
        <v>105000</v>
      </c>
      <c r="F670" s="16">
        <v>167000</v>
      </c>
      <c r="G670" s="11" t="s">
        <v>1869</v>
      </c>
      <c r="H670">
        <v>-1</v>
      </c>
      <c r="I670" t="s">
        <v>1870</v>
      </c>
      <c r="J670" s="17" t="str">
        <f t="shared" si="10"/>
        <v/>
      </c>
      <c r="K670" t="s">
        <v>360</v>
      </c>
      <c r="L670" s="16" t="str">
        <f>IF(ISNUMBER(FIND(",", K670)), RIGHT(K670, 2), VLOOKUP(K670,lookup!$A$2:$B$7,2,FALSE))</f>
        <v>CA</v>
      </c>
      <c r="M670">
        <v>-1</v>
      </c>
      <c r="N670">
        <v>-1</v>
      </c>
      <c r="O670">
        <v>-1</v>
      </c>
      <c r="P670">
        <v>-1</v>
      </c>
      <c r="Q670">
        <v>-1</v>
      </c>
      <c r="R670">
        <v>-1</v>
      </c>
      <c r="S670">
        <v>-1</v>
      </c>
      <c r="T670">
        <v>-1</v>
      </c>
    </row>
    <row r="671" spans="1:20" ht="17" customHeight="1" x14ac:dyDescent="0.2">
      <c r="A671">
        <v>669</v>
      </c>
      <c r="B671" t="s">
        <v>243</v>
      </c>
      <c r="C671" s="16" t="str">
        <v>Data Scientist</v>
      </c>
      <c r="D671" t="s">
        <v>1844</v>
      </c>
      <c r="E671" s="16" cm="1">
        <f t="array" ref="E671:F671">_xlfn.TEXTSPLIT(SUBSTITUTE(SUBSTITUTE(SUBSTITUTE(SUBSTITUTE(D671, "(Glassdoor est.)", ""), "(Employer est.)", ""), "$", ""), "K", "000"), "-") * 1</f>
        <v>105000</v>
      </c>
      <c r="F671" s="16">
        <v>167000</v>
      </c>
      <c r="G671" s="11" t="s">
        <v>1871</v>
      </c>
      <c r="H671">
        <v>-1</v>
      </c>
      <c r="I671" t="s">
        <v>1872</v>
      </c>
      <c r="J671" s="17" t="str">
        <f t="shared" si="10"/>
        <v>Access</v>
      </c>
      <c r="K671" t="s">
        <v>1873</v>
      </c>
      <c r="L671" s="16" t="str">
        <f>IF(ISNUMBER(FIND(",", K671)), RIGHT(K671, 2), VLOOKUP(K671,lookup!$A$2:$B$7,2,FALSE))</f>
        <v>CA</v>
      </c>
      <c r="M671">
        <v>-1</v>
      </c>
      <c r="N671">
        <v>-1</v>
      </c>
      <c r="O671">
        <v>-1</v>
      </c>
      <c r="P671">
        <v>-1</v>
      </c>
      <c r="Q671">
        <v>-1</v>
      </c>
      <c r="R671">
        <v>-1</v>
      </c>
      <c r="S671">
        <v>-1</v>
      </c>
      <c r="T671">
        <v>-1</v>
      </c>
    </row>
    <row r="672" spans="1:20" ht="17" customHeight="1" x14ac:dyDescent="0.2">
      <c r="A672">
        <v>670</v>
      </c>
      <c r="B672" t="s">
        <v>243</v>
      </c>
      <c r="C672" s="16" t="str">
        <v>Data Scientist</v>
      </c>
      <c r="D672" t="s">
        <v>1844</v>
      </c>
      <c r="E672" s="16" cm="1">
        <f t="array" ref="E672:F672">_xlfn.TEXTSPLIT(SUBSTITUTE(SUBSTITUTE(SUBSTITUTE(SUBSTITUTE(D672, "(Glassdoor est.)", ""), "(Employer est.)", ""), "$", ""), "K", "000"), "-") * 1</f>
        <v>105000</v>
      </c>
      <c r="F672" s="16">
        <v>167000</v>
      </c>
      <c r="G672" t="s">
        <v>1874</v>
      </c>
      <c r="H672">
        <v>5</v>
      </c>
      <c r="I672" s="11" t="s">
        <v>1875</v>
      </c>
      <c r="J672" s="17" t="str">
        <f t="shared" si="10"/>
        <v>ChaTeck Incorporated</v>
      </c>
      <c r="K672" t="s">
        <v>360</v>
      </c>
      <c r="L672" s="16" t="str">
        <f>IF(ISNUMBER(FIND(",", K672)), RIGHT(K672, 2), VLOOKUP(K672,lookup!$A$2:$B$7,2,FALSE))</f>
        <v>CA</v>
      </c>
      <c r="M672" t="s">
        <v>475</v>
      </c>
      <c r="N672" t="s">
        <v>334</v>
      </c>
      <c r="O672">
        <v>-1</v>
      </c>
      <c r="P672" t="s">
        <v>270</v>
      </c>
      <c r="Q672" t="s">
        <v>271</v>
      </c>
      <c r="R672" t="s">
        <v>251</v>
      </c>
      <c r="S672" t="s">
        <v>429</v>
      </c>
      <c r="T672">
        <v>-1</v>
      </c>
    </row>
    <row r="673" spans="1:20" ht="17" customHeight="1" x14ac:dyDescent="0.2">
      <c r="A673">
        <v>671</v>
      </c>
      <c r="B673" t="s">
        <v>243</v>
      </c>
      <c r="C673" s="16" t="str">
        <v>Data Scientist</v>
      </c>
      <c r="D673" t="s">
        <v>1844</v>
      </c>
      <c r="E673" s="16" cm="1">
        <f t="array" ref="E673:F673">_xlfn.TEXTSPLIT(SUBSTITUTE(SUBSTITUTE(SUBSTITUTE(SUBSTITUTE(D673, "(Glassdoor est.)", ""), "(Employer est.)", ""), "$", ""), "K", "000"), "-") * 1</f>
        <v>105000</v>
      </c>
      <c r="F673" s="16">
        <v>167000</v>
      </c>
      <c r="G673" s="11" t="s">
        <v>1645</v>
      </c>
      <c r="H673">
        <v>2.7</v>
      </c>
      <c r="I673" s="11" t="s">
        <v>1646</v>
      </c>
      <c r="J673" s="17" t="str">
        <f t="shared" si="10"/>
        <v>1-800-Flowers</v>
      </c>
      <c r="K673" t="s">
        <v>236</v>
      </c>
      <c r="L673" s="16" t="str">
        <f>IF(ISNUMBER(FIND(",", K673)), RIGHT(K673, 2), VLOOKUP(K673,lookup!$A$2:$B$7,2,FALSE))</f>
        <v>NY</v>
      </c>
      <c r="M673" t="s">
        <v>1647</v>
      </c>
      <c r="N673" t="s">
        <v>237</v>
      </c>
      <c r="O673">
        <v>1976</v>
      </c>
      <c r="P673" t="s">
        <v>249</v>
      </c>
      <c r="Q673" t="s">
        <v>1648</v>
      </c>
      <c r="R673" t="s">
        <v>251</v>
      </c>
      <c r="S673" t="s">
        <v>252</v>
      </c>
      <c r="T673">
        <v>-1</v>
      </c>
    </row>
    <row r="674" spans="1:20" ht="17" customHeight="1" x14ac:dyDescent="0.2">
      <c r="A674">
        <v>671</v>
      </c>
      <c r="B674" t="s">
        <v>243</v>
      </c>
      <c r="C674" s="16" t="str">
        <v>Data Scientist</v>
      </c>
      <c r="D674" t="s">
        <v>1844</v>
      </c>
      <c r="E674" s="16" cm="1">
        <f t="array" ref="E674:F674">_xlfn.TEXTSPLIT(SUBSTITUTE(SUBSTITUTE(SUBSTITUTE(SUBSTITUTE(D674, "(Glassdoor est.)", ""), "(Employer est.)", ""), "$", ""), "K", "000"), "-") * 1</f>
        <v>105000</v>
      </c>
      <c r="F674" s="16">
        <v>167000</v>
      </c>
      <c r="G674" s="11" t="s">
        <v>1645</v>
      </c>
      <c r="H674">
        <v>2.7</v>
      </c>
      <c r="I674" s="11" t="s">
        <v>1646</v>
      </c>
      <c r="J674" s="17" t="str">
        <f t="shared" si="10"/>
        <v>1-800-Flowers</v>
      </c>
      <c r="K674" t="s">
        <v>236</v>
      </c>
      <c r="L674" s="16" t="str">
        <f>IF(ISNUMBER(FIND(",", K674)), RIGHT(K674, 2), VLOOKUP(K674,lookup!$A$2:$B$7,2,FALSE))</f>
        <v>NY</v>
      </c>
      <c r="M674" t="s">
        <v>1647</v>
      </c>
      <c r="N674" t="s">
        <v>237</v>
      </c>
      <c r="O674">
        <v>1976</v>
      </c>
      <c r="P674" t="s">
        <v>249</v>
      </c>
      <c r="Q674" t="s">
        <v>1648</v>
      </c>
      <c r="R674" t="s">
        <v>251</v>
      </c>
      <c r="S674" t="s">
        <v>252</v>
      </c>
      <c r="T674">
        <v>-1</v>
      </c>
    </row>
  </sheetData>
  <autoFilter ref="A1:U674" xr:uid="{5E482A92-5C9C-B840-82E3-6491BE3808CC}"/>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001C-F5D5-9440-A44B-5FFA850208C2}">
  <sheetPr codeName="Sheet9"/>
  <dimension ref="A2:B7"/>
  <sheetViews>
    <sheetView zoomScale="130" zoomScaleNormal="130" workbookViewId="0">
      <selection activeCell="A2" sqref="A2"/>
    </sheetView>
  </sheetViews>
  <sheetFormatPr baseColWidth="10" defaultRowHeight="16" x14ac:dyDescent="0.2"/>
  <sheetData>
    <row r="2" spans="1:2" x14ac:dyDescent="0.2">
      <c r="A2" t="str" cm="1">
        <f t="array" ref="A2:A7">_xlfn.UNIQUE(scratch!B2:B24)</f>
        <v>Remote</v>
      </c>
      <c r="B2" t="s">
        <v>1881</v>
      </c>
    </row>
    <row r="3" spans="1:2" x14ac:dyDescent="0.2">
      <c r="A3" t="str">
        <v>United States</v>
      </c>
      <c r="B3" t="s">
        <v>1881</v>
      </c>
    </row>
    <row r="4" spans="1:2" x14ac:dyDescent="0.2">
      <c r="A4" t="str">
        <v>Utah</v>
      </c>
      <c r="B4" t="s">
        <v>1882</v>
      </c>
    </row>
    <row r="5" spans="1:2" x14ac:dyDescent="0.2">
      <c r="A5" t="str">
        <v>New Jersey</v>
      </c>
      <c r="B5" t="s">
        <v>1883</v>
      </c>
    </row>
    <row r="6" spans="1:2" x14ac:dyDescent="0.2">
      <c r="A6" t="str">
        <v>Texas</v>
      </c>
      <c r="B6" t="s">
        <v>1884</v>
      </c>
    </row>
    <row r="7" spans="1:2" x14ac:dyDescent="0.2">
      <c r="A7" t="str">
        <v>California</v>
      </c>
      <c r="B7" t="s">
        <v>1885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1DE2B-97A7-CA4B-8CEB-541220F0D79F}">
  <dimension ref="B2:H24"/>
  <sheetViews>
    <sheetView workbookViewId="0">
      <selection activeCell="K21" sqref="K21"/>
    </sheetView>
  </sheetViews>
  <sheetFormatPr baseColWidth="10" defaultRowHeight="16" x14ac:dyDescent="0.2"/>
  <sheetData>
    <row r="2" spans="2:8" x14ac:dyDescent="0.2">
      <c r="B2" t="s">
        <v>339</v>
      </c>
      <c r="H2">
        <f>COUNTA(_xlfn.UNIQUE(cleaned!J2:J674))</f>
        <v>431</v>
      </c>
    </row>
    <row r="3" spans="2:8" x14ac:dyDescent="0.2">
      <c r="B3" t="s">
        <v>409</v>
      </c>
    </row>
    <row r="4" spans="2:8" x14ac:dyDescent="0.2">
      <c r="B4" t="s">
        <v>339</v>
      </c>
    </row>
    <row r="5" spans="2:8" x14ac:dyDescent="0.2">
      <c r="B5" t="s">
        <v>409</v>
      </c>
    </row>
    <row r="6" spans="2:8" x14ac:dyDescent="0.2">
      <c r="B6" t="s">
        <v>626</v>
      </c>
      <c r="G6" t="str" cm="1">
        <f t="array" ref="G6:G16">_xlfn.UNIQUE(cleaned!N:N)</f>
        <v>Size</v>
      </c>
    </row>
    <row r="7" spans="2:8" x14ac:dyDescent="0.2">
      <c r="B7" t="s">
        <v>646</v>
      </c>
      <c r="G7" t="str">
        <v>1001 to 5000 employees</v>
      </c>
    </row>
    <row r="8" spans="2:8" x14ac:dyDescent="0.2">
      <c r="B8" t="s">
        <v>339</v>
      </c>
      <c r="G8" t="str">
        <v>5001 to 10000 employees</v>
      </c>
    </row>
    <row r="9" spans="2:8" x14ac:dyDescent="0.2">
      <c r="B9" t="s">
        <v>339</v>
      </c>
      <c r="G9" t="str">
        <v>501 to 1000 employees</v>
      </c>
    </row>
    <row r="10" spans="2:8" x14ac:dyDescent="0.2">
      <c r="B10" t="s">
        <v>339</v>
      </c>
      <c r="G10" t="str">
        <v>51 to 200 employees</v>
      </c>
    </row>
    <row r="11" spans="2:8" x14ac:dyDescent="0.2">
      <c r="B11" t="s">
        <v>409</v>
      </c>
      <c r="G11" t="str">
        <v>10000+ employees</v>
      </c>
    </row>
    <row r="12" spans="2:8" x14ac:dyDescent="0.2">
      <c r="B12" t="s">
        <v>1034</v>
      </c>
      <c r="G12" t="str">
        <v>201 to 500 employees</v>
      </c>
    </row>
    <row r="13" spans="2:8" x14ac:dyDescent="0.2">
      <c r="B13" t="s">
        <v>339</v>
      </c>
      <c r="G13" t="str">
        <v>1 to 50 employees</v>
      </c>
    </row>
    <row r="14" spans="2:8" x14ac:dyDescent="0.2">
      <c r="B14" t="s">
        <v>409</v>
      </c>
      <c r="G14">
        <v>-1</v>
      </c>
    </row>
    <row r="15" spans="2:8" x14ac:dyDescent="0.2">
      <c r="B15" t="s">
        <v>409</v>
      </c>
      <c r="G15" t="str">
        <v>Unknown</v>
      </c>
    </row>
    <row r="16" spans="2:8" x14ac:dyDescent="0.2">
      <c r="B16" t="s">
        <v>409</v>
      </c>
      <c r="G16">
        <v>0</v>
      </c>
    </row>
    <row r="17" spans="2:2" x14ac:dyDescent="0.2">
      <c r="B17" t="s">
        <v>409</v>
      </c>
    </row>
    <row r="18" spans="2:2" x14ac:dyDescent="0.2">
      <c r="B18" t="s">
        <v>409</v>
      </c>
    </row>
    <row r="19" spans="2:2" x14ac:dyDescent="0.2">
      <c r="B19" t="s">
        <v>409</v>
      </c>
    </row>
    <row r="20" spans="2:2" x14ac:dyDescent="0.2">
      <c r="B20" t="s">
        <v>409</v>
      </c>
    </row>
    <row r="21" spans="2:2" x14ac:dyDescent="0.2">
      <c r="B21" t="s">
        <v>1770</v>
      </c>
    </row>
    <row r="22" spans="2:2" x14ac:dyDescent="0.2">
      <c r="B22" t="s">
        <v>626</v>
      </c>
    </row>
    <row r="23" spans="2:2" x14ac:dyDescent="0.2">
      <c r="B23" t="s">
        <v>409</v>
      </c>
    </row>
    <row r="24" spans="2:2" x14ac:dyDescent="0.2">
      <c r="B24" t="s">
        <v>646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CA09B-9DB7-B94E-A44E-AF416262F510}">
  <dimension ref="B2:G53"/>
  <sheetViews>
    <sheetView workbookViewId="0">
      <selection activeCell="J24" sqref="J24"/>
    </sheetView>
  </sheetViews>
  <sheetFormatPr baseColWidth="10" defaultRowHeight="16" x14ac:dyDescent="0.2"/>
  <cols>
    <col min="2" max="2" width="26.5" customWidth="1"/>
    <col min="4" max="5" width="11.5" bestFit="1" customWidth="1"/>
  </cols>
  <sheetData>
    <row r="2" spans="2:7" x14ac:dyDescent="0.2">
      <c r="B2" t="s">
        <v>1886</v>
      </c>
    </row>
    <row r="3" spans="2:7" x14ac:dyDescent="0.2">
      <c r="C3" t="s">
        <v>1887</v>
      </c>
      <c r="D3" t="s">
        <v>1888</v>
      </c>
      <c r="E3" t="s">
        <v>1889</v>
      </c>
    </row>
    <row r="4" spans="2:7" x14ac:dyDescent="0.2">
      <c r="B4" t="str" cm="1">
        <f t="array" ref="B4:B8">_xlfn._xlws.SORT(_xlfn.UNIQUE(_xlfn.ANCHORARRAY(cleaned!C2)),1,1)</f>
        <v>Data Analyst</v>
      </c>
      <c r="C4">
        <f>COUNTIFS(cleaned!C:C,summary!B4)</f>
        <v>47</v>
      </c>
      <c r="D4" s="18">
        <f>AVERAGEIFS(cleaned!E:E,cleaned!$C:$C,summary!$B4)</f>
        <v>93531.914893617024</v>
      </c>
      <c r="E4" s="18">
        <f>AVERAGEIFS(cleaned!F:F,cleaned!C:C,summary!B4)</f>
        <v>142042.55319148937</v>
      </c>
    </row>
    <row r="5" spans="2:7" x14ac:dyDescent="0.2">
      <c r="B5" t="str">
        <v>Data Engineer</v>
      </c>
      <c r="C5">
        <f>COUNTIFS(cleaned!C:C,summary!B5)</f>
        <v>47</v>
      </c>
      <c r="D5" s="18">
        <f>AVERAGEIFS(cleaned!E:E,cleaned!C:C,summary!B5)</f>
        <v>94106.382978723399</v>
      </c>
      <c r="E5" s="18">
        <f>AVERAGEIFS(cleaned!F:F,cleaned!$C:$C,summary!$B5)</f>
        <v>133510.63829787233</v>
      </c>
    </row>
    <row r="6" spans="2:7" x14ac:dyDescent="0.2">
      <c r="B6" t="str">
        <v>Data Scientist</v>
      </c>
      <c r="C6">
        <f>COUNTIFS(cleaned!C:C,summary!B6)</f>
        <v>456</v>
      </c>
      <c r="D6" s="18">
        <f>AVERAGEIFS(cleaned!E:E,cleaned!C:C,summary!B6)</f>
        <v>99734.649122807023</v>
      </c>
      <c r="E6" s="18">
        <f>AVERAGEIFS(cleaned!F:F,cleaned!$C:$C,summary!$B6)</f>
        <v>150745.61403508772</v>
      </c>
    </row>
    <row r="7" spans="2:7" x14ac:dyDescent="0.2">
      <c r="B7" t="str">
        <v>Machine Learning Engineer</v>
      </c>
      <c r="C7">
        <f>COUNTIFS(cleaned!C:C,summary!B7)</f>
        <v>21</v>
      </c>
      <c r="D7" s="18">
        <f>AVERAGEIFS(cleaned!E:E,cleaned!C:C,summary!B7)</f>
        <v>89666.666666666672</v>
      </c>
      <c r="E7" s="18">
        <f>AVERAGEIFS(cleaned!F:F,cleaned!$C:$C,summary!$B7)</f>
        <v>135428.57142857142</v>
      </c>
    </row>
    <row r="8" spans="2:7" x14ac:dyDescent="0.2">
      <c r="B8" t="str">
        <v>Other</v>
      </c>
      <c r="C8">
        <f>COUNTIFS(cleaned!C:C,summary!B8)</f>
        <v>102</v>
      </c>
      <c r="D8" s="18">
        <f>AVERAGEIFS(cleaned!E:E,cleaned!C:C,summary!B8)</f>
        <v>103764.70588235294</v>
      </c>
      <c r="E8" s="18">
        <f>AVERAGEIFS(cleaned!F:F,cleaned!$C:$C,summary!$B8)</f>
        <v>148784.31372549021</v>
      </c>
    </row>
    <row r="10" spans="2:7" x14ac:dyDescent="0.2">
      <c r="B10" t="s">
        <v>1890</v>
      </c>
    </row>
    <row r="11" spans="2:7" x14ac:dyDescent="0.2">
      <c r="B11" t="s">
        <v>1880</v>
      </c>
      <c r="C11" t="s">
        <v>1887</v>
      </c>
      <c r="D11" t="s">
        <v>1888</v>
      </c>
      <c r="E11" t="s">
        <v>1889</v>
      </c>
      <c r="F11" t="s">
        <v>1899</v>
      </c>
      <c r="G11" t="s">
        <v>1900</v>
      </c>
    </row>
    <row r="12" spans="2:7" x14ac:dyDescent="0.2">
      <c r="B12" t="str" cm="1">
        <f t="array" ref="B12:B50">_xlfn._xlws.SORT(_xlfn.UNIQUE(cleaned!L2:L674),1,1)</f>
        <v>AL</v>
      </c>
      <c r="C12">
        <f>COUNTIFS(state,B12)</f>
        <v>4</v>
      </c>
      <c r="D12" s="18">
        <f>AVERAGEIFS(cleaned!E$2:E$674,state,summary!$B12)</f>
        <v>109750</v>
      </c>
      <c r="E12" s="18">
        <f>AVERAGEIFS(cleaned!F$2:F$674,state,summary!$B12)</f>
        <v>152500</v>
      </c>
      <c r="F12">
        <f>_xlfn.RANK.EQ(D12,$D$12:$D$50)</f>
        <v>6</v>
      </c>
      <c r="G12">
        <f>_xlfn.RANK.EQ(E12,$E$12:$E$50)</f>
        <v>15</v>
      </c>
    </row>
    <row r="13" spans="2:7" x14ac:dyDescent="0.2">
      <c r="B13" t="str">
        <v>AZ</v>
      </c>
      <c r="C13">
        <f>COUNTIFS(state,B13)</f>
        <v>4</v>
      </c>
      <c r="D13" s="18">
        <f>AVERAGEIFS(cleaned!E$2:E$674,state,summary!$B13)</f>
        <v>115250</v>
      </c>
      <c r="E13" s="18">
        <f>AVERAGEIFS(cleaned!F$2:F$674,state,summary!$B13)</f>
        <v>166500</v>
      </c>
      <c r="F13">
        <f t="shared" ref="F13:F50" si="0">_xlfn.RANK.EQ(D13,$D$12:$D$50)</f>
        <v>4</v>
      </c>
      <c r="G13">
        <f t="shared" ref="G13:G50" si="1">_xlfn.RANK.EQ(E13,$E$12:$E$50)</f>
        <v>6</v>
      </c>
    </row>
    <row r="14" spans="2:7" x14ac:dyDescent="0.2">
      <c r="B14" t="str">
        <v>CA</v>
      </c>
      <c r="C14">
        <f>COUNTIFS(state,B14)</f>
        <v>166</v>
      </c>
      <c r="D14" s="18">
        <f>AVERAGEIFS(cleaned!E$2:E$674,state,summary!$B14)</f>
        <v>97253.012048192773</v>
      </c>
      <c r="E14" s="18">
        <f>AVERAGEIFS(cleaned!F$2:F$674,state,summary!$B14)</f>
        <v>143789.15662650601</v>
      </c>
      <c r="F14">
        <f t="shared" si="0"/>
        <v>19</v>
      </c>
      <c r="G14">
        <f t="shared" si="1"/>
        <v>24</v>
      </c>
    </row>
    <row r="15" spans="2:7" x14ac:dyDescent="0.2">
      <c r="B15" t="str">
        <v>CO</v>
      </c>
      <c r="C15">
        <f>COUNTIFS(state,B15)</f>
        <v>10</v>
      </c>
      <c r="D15" s="18">
        <f>AVERAGEIFS(cleaned!E$2:E$674,state,summary!$B15)</f>
        <v>83600</v>
      </c>
      <c r="E15" s="18">
        <f>AVERAGEIFS(cleaned!F$2:F$674,state,summary!$B15)</f>
        <v>123700</v>
      </c>
      <c r="F15">
        <f t="shared" si="0"/>
        <v>33</v>
      </c>
      <c r="G15">
        <f t="shared" si="1"/>
        <v>35</v>
      </c>
    </row>
    <row r="16" spans="2:7" x14ac:dyDescent="0.2">
      <c r="B16" t="str">
        <v>CT</v>
      </c>
      <c r="C16">
        <f>COUNTIFS(state,B16)</f>
        <v>4</v>
      </c>
      <c r="D16" s="18">
        <f>AVERAGEIFS(cleaned!E$2:E$674,state,summary!$B16)</f>
        <v>79500</v>
      </c>
      <c r="E16" s="18">
        <f>AVERAGEIFS(cleaned!F$2:F$674,state,summary!$B16)</f>
        <v>116750</v>
      </c>
      <c r="F16">
        <f t="shared" si="0"/>
        <v>36</v>
      </c>
      <c r="G16">
        <f t="shared" si="1"/>
        <v>37</v>
      </c>
    </row>
    <row r="17" spans="2:7" x14ac:dyDescent="0.2">
      <c r="B17" t="str">
        <v>DC</v>
      </c>
      <c r="C17">
        <f>COUNTIFS(state,B17)</f>
        <v>26</v>
      </c>
      <c r="D17" s="18">
        <f>AVERAGEIFS(cleaned!E$2:E$674,state,summary!$B17)</f>
        <v>111346.15384615384</v>
      </c>
      <c r="E17" s="18">
        <f>AVERAGEIFS(cleaned!F$2:F$674,state,summary!$B17)</f>
        <v>167653.84615384616</v>
      </c>
      <c r="F17">
        <f t="shared" si="0"/>
        <v>5</v>
      </c>
      <c r="G17">
        <f t="shared" si="1"/>
        <v>5</v>
      </c>
    </row>
    <row r="18" spans="2:7" x14ac:dyDescent="0.2">
      <c r="B18" t="str">
        <v>DE</v>
      </c>
      <c r="C18">
        <f>COUNTIFS(state,B18)</f>
        <v>1</v>
      </c>
      <c r="D18" s="18">
        <f>AVERAGEIFS(cleaned!E$2:E$674,state,summary!$B18)</f>
        <v>212000</v>
      </c>
      <c r="E18" s="18">
        <f>AVERAGEIFS(cleaned!F$2:F$674,state,summary!$B18)</f>
        <v>331000</v>
      </c>
      <c r="F18">
        <f t="shared" si="0"/>
        <v>1</v>
      </c>
      <c r="G18">
        <f t="shared" si="1"/>
        <v>1</v>
      </c>
    </row>
    <row r="19" spans="2:7" x14ac:dyDescent="0.2">
      <c r="B19" t="str">
        <v>FL</v>
      </c>
      <c r="C19">
        <f>COUNTIFS(state,B19)</f>
        <v>8</v>
      </c>
      <c r="D19" s="18">
        <f>AVERAGEIFS(cleaned!E$2:E$674,state,summary!$B19)</f>
        <v>96625</v>
      </c>
      <c r="E19" s="18">
        <f>AVERAGEIFS(cleaned!F$2:F$674,state,summary!$B19)</f>
        <v>140250</v>
      </c>
      <c r="F19">
        <f t="shared" si="0"/>
        <v>23</v>
      </c>
      <c r="G19">
        <f t="shared" si="1"/>
        <v>26</v>
      </c>
    </row>
    <row r="20" spans="2:7" x14ac:dyDescent="0.2">
      <c r="B20" t="str">
        <v>GA</v>
      </c>
      <c r="C20">
        <f>COUNTIFS(state,B20)</f>
        <v>9</v>
      </c>
      <c r="D20" s="18">
        <f>AVERAGEIFS(cleaned!E$2:E$674,state,summary!$B20)</f>
        <v>86333.333333333328</v>
      </c>
      <c r="E20" s="18">
        <f>AVERAGEIFS(cleaned!F$2:F$674,state,summary!$B20)</f>
        <v>133000</v>
      </c>
      <c r="F20">
        <f t="shared" si="0"/>
        <v>31</v>
      </c>
      <c r="G20">
        <f t="shared" si="1"/>
        <v>31</v>
      </c>
    </row>
    <row r="21" spans="2:7" x14ac:dyDescent="0.2">
      <c r="B21" t="str">
        <v>IA</v>
      </c>
      <c r="C21">
        <f>COUNTIFS(state,B21)</f>
        <v>3</v>
      </c>
      <c r="D21" s="18">
        <f>AVERAGEIFS(cleaned!E$2:E$674,state,summary!$B21)</f>
        <v>108333.33333333333</v>
      </c>
      <c r="E21" s="18">
        <f>AVERAGEIFS(cleaned!F$2:F$674,state,summary!$B21)</f>
        <v>173333.33333333334</v>
      </c>
      <c r="F21">
        <f t="shared" si="0"/>
        <v>8</v>
      </c>
      <c r="G21">
        <f t="shared" si="1"/>
        <v>3</v>
      </c>
    </row>
    <row r="22" spans="2:7" x14ac:dyDescent="0.2">
      <c r="B22" t="str">
        <v>IL</v>
      </c>
      <c r="C22">
        <f>COUNTIFS(state,B22)</f>
        <v>30</v>
      </c>
      <c r="D22" s="18">
        <f>AVERAGEIFS(cleaned!E$2:E$674,state,summary!$B22)</f>
        <v>97066.666666666672</v>
      </c>
      <c r="E22" s="18">
        <f>AVERAGEIFS(cleaned!F$2:F$674,state,summary!$B22)</f>
        <v>144700</v>
      </c>
      <c r="F22">
        <f t="shared" si="0"/>
        <v>20</v>
      </c>
      <c r="G22">
        <f t="shared" si="1"/>
        <v>20</v>
      </c>
    </row>
    <row r="23" spans="2:7" x14ac:dyDescent="0.2">
      <c r="B23" t="str">
        <v>IN</v>
      </c>
      <c r="C23">
        <f>COUNTIFS(state,B23)</f>
        <v>5</v>
      </c>
      <c r="D23" s="18">
        <f>AVERAGEIFS(cleaned!E$2:E$674,state,summary!$B23)</f>
        <v>90600</v>
      </c>
      <c r="E23" s="18">
        <f>AVERAGEIFS(cleaned!F$2:F$674,state,summary!$B23)</f>
        <v>136200</v>
      </c>
      <c r="F23">
        <f t="shared" si="0"/>
        <v>28</v>
      </c>
      <c r="G23">
        <f t="shared" si="1"/>
        <v>28</v>
      </c>
    </row>
    <row r="24" spans="2:7" x14ac:dyDescent="0.2">
      <c r="B24" t="str">
        <v>KS</v>
      </c>
      <c r="C24">
        <f>COUNTIFS(state,B24)</f>
        <v>1</v>
      </c>
      <c r="D24" s="18">
        <f>AVERAGEIFS(cleaned!E$2:E$674,state,summary!$B24)</f>
        <v>75000</v>
      </c>
      <c r="E24" s="18">
        <f>AVERAGEIFS(cleaned!F$2:F$674,state,summary!$B24)</f>
        <v>131000</v>
      </c>
      <c r="F24">
        <f t="shared" si="0"/>
        <v>38</v>
      </c>
      <c r="G24">
        <f t="shared" si="1"/>
        <v>32</v>
      </c>
    </row>
    <row r="25" spans="2:7" x14ac:dyDescent="0.2">
      <c r="B25" t="str">
        <v>LA</v>
      </c>
      <c r="C25">
        <f>COUNTIFS(state,B25)</f>
        <v>1</v>
      </c>
      <c r="D25" s="18">
        <f>AVERAGEIFS(cleaned!E$2:E$674,state,summary!$B25)</f>
        <v>75000</v>
      </c>
      <c r="E25" s="18">
        <f>AVERAGEIFS(cleaned!F$2:F$674,state,summary!$B25)</f>
        <v>131000</v>
      </c>
      <c r="F25">
        <f t="shared" si="0"/>
        <v>38</v>
      </c>
      <c r="G25">
        <f t="shared" si="1"/>
        <v>32</v>
      </c>
    </row>
    <row r="26" spans="2:7" x14ac:dyDescent="0.2">
      <c r="B26" t="str">
        <v>MA</v>
      </c>
      <c r="C26">
        <f>COUNTIFS(state,B26)</f>
        <v>62</v>
      </c>
      <c r="D26" s="18">
        <f>AVERAGEIFS(cleaned!E$2:E$674,state,summary!$B26)</f>
        <v>99741.93548387097</v>
      </c>
      <c r="E26" s="18">
        <f>AVERAGEIFS(cleaned!F$2:F$674,state,summary!$B26)</f>
        <v>144193.54838709679</v>
      </c>
      <c r="F26">
        <f t="shared" si="0"/>
        <v>16</v>
      </c>
      <c r="G26">
        <f t="shared" si="1"/>
        <v>21</v>
      </c>
    </row>
    <row r="27" spans="2:7" x14ac:dyDescent="0.2">
      <c r="B27" t="str">
        <v>MD</v>
      </c>
      <c r="C27">
        <f>COUNTIFS(state,B27)</f>
        <v>40</v>
      </c>
      <c r="D27" s="18">
        <f>AVERAGEIFS(cleaned!E$2:E$674,state,summary!$B27)</f>
        <v>90650</v>
      </c>
      <c r="E27" s="18">
        <f>AVERAGEIFS(cleaned!F$2:F$674,state,summary!$B27)</f>
        <v>134100</v>
      </c>
      <c r="F27">
        <f t="shared" si="0"/>
        <v>27</v>
      </c>
      <c r="G27">
        <f t="shared" si="1"/>
        <v>30</v>
      </c>
    </row>
    <row r="28" spans="2:7" x14ac:dyDescent="0.2">
      <c r="B28" t="str">
        <v>MI</v>
      </c>
      <c r="C28">
        <f>COUNTIFS(state,B28)</f>
        <v>5</v>
      </c>
      <c r="D28" s="18">
        <f>AVERAGEIFS(cleaned!E$2:E$674,state,summary!$B28)</f>
        <v>94000</v>
      </c>
      <c r="E28" s="18">
        <f>AVERAGEIFS(cleaned!F$2:F$674,state,summary!$B28)</f>
        <v>144000</v>
      </c>
      <c r="F28">
        <f t="shared" si="0"/>
        <v>25</v>
      </c>
      <c r="G28">
        <f t="shared" si="1"/>
        <v>22</v>
      </c>
    </row>
    <row r="29" spans="2:7" x14ac:dyDescent="0.2">
      <c r="B29" t="str">
        <v>MN</v>
      </c>
      <c r="C29">
        <f>COUNTIFS(state,B29)</f>
        <v>4</v>
      </c>
      <c r="D29" s="18">
        <f>AVERAGEIFS(cleaned!E$2:E$674,state,summary!$B29)</f>
        <v>78000</v>
      </c>
      <c r="E29" s="18">
        <f>AVERAGEIFS(cleaned!F$2:F$674,state,summary!$B29)</f>
        <v>110000</v>
      </c>
      <c r="F29">
        <f t="shared" si="0"/>
        <v>37</v>
      </c>
      <c r="G29">
        <f t="shared" si="1"/>
        <v>38</v>
      </c>
    </row>
    <row r="30" spans="2:7" x14ac:dyDescent="0.2">
      <c r="B30" t="str">
        <v>MO</v>
      </c>
      <c r="C30">
        <f>COUNTIFS(state,B30)</f>
        <v>12</v>
      </c>
      <c r="D30" s="18">
        <f>AVERAGEIFS(cleaned!E$2:E$674,state,summary!$B30)</f>
        <v>91750</v>
      </c>
      <c r="E30" s="18">
        <f>AVERAGEIFS(cleaned!F$2:F$674,state,summary!$B30)</f>
        <v>138166.66666666666</v>
      </c>
      <c r="F30">
        <f t="shared" si="0"/>
        <v>26</v>
      </c>
      <c r="G30">
        <f t="shared" si="1"/>
        <v>27</v>
      </c>
    </row>
    <row r="31" spans="2:7" x14ac:dyDescent="0.2">
      <c r="B31" t="str">
        <v>MS</v>
      </c>
      <c r="C31">
        <f>COUNTIFS(state,B31)</f>
        <v>1</v>
      </c>
      <c r="D31" s="18">
        <f>AVERAGEIFS(cleaned!E$2:E$674,state,summary!$B31)</f>
        <v>101000</v>
      </c>
      <c r="E31" s="18">
        <f>AVERAGEIFS(cleaned!F$2:F$674,state,summary!$B31)</f>
        <v>165000</v>
      </c>
      <c r="F31">
        <f t="shared" si="0"/>
        <v>13</v>
      </c>
      <c r="G31">
        <f t="shared" si="1"/>
        <v>8</v>
      </c>
    </row>
    <row r="32" spans="2:7" x14ac:dyDescent="0.2">
      <c r="B32" t="str">
        <v>NC</v>
      </c>
      <c r="C32">
        <f>COUNTIFS(state,B32)</f>
        <v>9</v>
      </c>
      <c r="D32" s="18">
        <f>AVERAGEIFS(cleaned!E$2:E$674,state,summary!$B32)</f>
        <v>121222.22222222222</v>
      </c>
      <c r="E32" s="18">
        <f>AVERAGEIFS(cleaned!F$2:F$674,state,summary!$B32)</f>
        <v>179000</v>
      </c>
      <c r="F32">
        <f t="shared" si="0"/>
        <v>2</v>
      </c>
      <c r="G32">
        <f t="shared" si="1"/>
        <v>2</v>
      </c>
    </row>
    <row r="33" spans="2:7" x14ac:dyDescent="0.2">
      <c r="B33" t="str">
        <v>NE</v>
      </c>
      <c r="C33">
        <f>COUNTIFS(state,B33)</f>
        <v>3</v>
      </c>
      <c r="D33" s="18">
        <f>AVERAGEIFS(cleaned!E$2:E$674,state,summary!$B33)</f>
        <v>80333.333333333328</v>
      </c>
      <c r="E33" s="18">
        <f>AVERAGEIFS(cleaned!F$2:F$674,state,summary!$B33)</f>
        <v>135000</v>
      </c>
      <c r="F33">
        <f t="shared" si="0"/>
        <v>35</v>
      </c>
      <c r="G33">
        <f t="shared" si="1"/>
        <v>29</v>
      </c>
    </row>
    <row r="34" spans="2:7" x14ac:dyDescent="0.2">
      <c r="B34" t="str">
        <v>NH</v>
      </c>
      <c r="C34">
        <f>COUNTIFS(state,B34)</f>
        <v>2</v>
      </c>
      <c r="D34" s="18">
        <f>AVERAGEIFS(cleaned!E$2:E$674,state,summary!$B34)</f>
        <v>99500</v>
      </c>
      <c r="E34" s="18">
        <f>AVERAGEIFS(cleaned!F$2:F$674,state,summary!$B34)</f>
        <v>164500</v>
      </c>
      <c r="F34">
        <f t="shared" si="0"/>
        <v>17</v>
      </c>
      <c r="G34">
        <f t="shared" si="1"/>
        <v>9</v>
      </c>
    </row>
    <row r="35" spans="2:7" x14ac:dyDescent="0.2">
      <c r="B35" t="str">
        <v>NJ</v>
      </c>
      <c r="C35">
        <f>COUNTIFS(state,B35)</f>
        <v>12</v>
      </c>
      <c r="D35" s="18">
        <f>AVERAGEIFS(cleaned!E$2:E$674,state,summary!$B35)</f>
        <v>96833.333333333328</v>
      </c>
      <c r="E35" s="18">
        <f>AVERAGEIFS(cleaned!F$2:F$674,state,summary!$B35)</f>
        <v>144000</v>
      </c>
      <c r="F35">
        <f t="shared" si="0"/>
        <v>21</v>
      </c>
      <c r="G35">
        <f t="shared" si="1"/>
        <v>22</v>
      </c>
    </row>
    <row r="36" spans="2:7" x14ac:dyDescent="0.2">
      <c r="B36" t="str">
        <v>NY</v>
      </c>
      <c r="C36">
        <f>COUNTIFS(state,B36)</f>
        <v>53</v>
      </c>
      <c r="D36" s="18">
        <f>AVERAGEIFS(cleaned!E$2:E$674,state,summary!$B36)</f>
        <v>107792.45283018867</v>
      </c>
      <c r="E36" s="18">
        <f>AVERAGEIFS(cleaned!F$2:F$674,state,summary!$B36)</f>
        <v>165056.60377358491</v>
      </c>
      <c r="F36">
        <f t="shared" si="0"/>
        <v>9</v>
      </c>
      <c r="G36">
        <f t="shared" si="1"/>
        <v>7</v>
      </c>
    </row>
    <row r="37" spans="2:7" x14ac:dyDescent="0.2">
      <c r="B37" t="str">
        <v>OH</v>
      </c>
      <c r="C37">
        <f>COUNTIFS(state,B37)</f>
        <v>14</v>
      </c>
      <c r="D37" s="18">
        <f>AVERAGEIFS(cleaned!E$2:E$674,state,summary!$B37)</f>
        <v>94571.428571428565</v>
      </c>
      <c r="E37" s="18">
        <f>AVERAGEIFS(cleaned!F$2:F$674,state,summary!$B37)</f>
        <v>148857.14285714287</v>
      </c>
      <c r="F37">
        <f t="shared" si="0"/>
        <v>24</v>
      </c>
      <c r="G37">
        <f t="shared" si="1"/>
        <v>17</v>
      </c>
    </row>
    <row r="38" spans="2:7" x14ac:dyDescent="0.2">
      <c r="B38" t="str">
        <v>OK</v>
      </c>
      <c r="C38">
        <f>COUNTIFS(state,B38)</f>
        <v>6</v>
      </c>
      <c r="D38" s="18">
        <f>AVERAGEIFS(cleaned!E$2:E$674,state,summary!$B38)</f>
        <v>100833.33333333333</v>
      </c>
      <c r="E38" s="18">
        <f>AVERAGEIFS(cleaned!F$2:F$674,state,summary!$B38)</f>
        <v>145000</v>
      </c>
      <c r="F38">
        <f t="shared" si="0"/>
        <v>14</v>
      </c>
      <c r="G38">
        <f t="shared" si="1"/>
        <v>19</v>
      </c>
    </row>
    <row r="39" spans="2:7" x14ac:dyDescent="0.2">
      <c r="B39" t="str">
        <v>OR</v>
      </c>
      <c r="C39">
        <f>COUNTIFS(state,B39)</f>
        <v>2</v>
      </c>
      <c r="D39" s="18">
        <f>AVERAGEIFS(cleaned!E$2:E$674,state,summary!$B39)</f>
        <v>109000</v>
      </c>
      <c r="E39" s="18">
        <f>AVERAGEIFS(cleaned!F$2:F$674,state,summary!$B39)</f>
        <v>155000</v>
      </c>
      <c r="F39">
        <f t="shared" si="0"/>
        <v>7</v>
      </c>
      <c r="G39">
        <f t="shared" si="1"/>
        <v>13</v>
      </c>
    </row>
    <row r="40" spans="2:7" x14ac:dyDescent="0.2">
      <c r="B40" t="str">
        <v>Other</v>
      </c>
      <c r="C40">
        <f>COUNTIFS(state,B40)</f>
        <v>17</v>
      </c>
      <c r="D40" s="18">
        <f>AVERAGEIFS(cleaned!E$2:E$674,state,summary!$B40)</f>
        <v>96705.882352941175</v>
      </c>
      <c r="E40" s="18">
        <f>AVERAGEIFS(cleaned!F$2:F$674,state,summary!$B40)</f>
        <v>145176.4705882353</v>
      </c>
      <c r="F40">
        <f t="shared" si="0"/>
        <v>22</v>
      </c>
      <c r="G40">
        <f t="shared" si="1"/>
        <v>18</v>
      </c>
    </row>
    <row r="41" spans="2:7" x14ac:dyDescent="0.2">
      <c r="B41" t="str">
        <v>PA</v>
      </c>
      <c r="C41">
        <f>COUNTIFS(state,B41)</f>
        <v>12</v>
      </c>
      <c r="D41" s="18">
        <f>AVERAGEIFS(cleaned!E$2:E$674,state,summary!$B41)</f>
        <v>97500</v>
      </c>
      <c r="E41" s="18">
        <f>AVERAGEIFS(cleaned!F$2:F$674,state,summary!$B41)</f>
        <v>154166.66666666666</v>
      </c>
      <c r="F41">
        <f t="shared" si="0"/>
        <v>18</v>
      </c>
      <c r="G41">
        <f t="shared" si="1"/>
        <v>14</v>
      </c>
    </row>
    <row r="42" spans="2:7" x14ac:dyDescent="0.2">
      <c r="B42" t="str">
        <v>RI</v>
      </c>
      <c r="C42">
        <f>COUNTIFS(state,B42)</f>
        <v>2</v>
      </c>
      <c r="D42" s="18">
        <f>AVERAGEIFS(cleaned!E$2:E$674,state,summary!$B42)</f>
        <v>100500</v>
      </c>
      <c r="E42" s="18">
        <f>AVERAGEIFS(cleaned!F$2:F$674,state,summary!$B42)</f>
        <v>161000</v>
      </c>
      <c r="F42">
        <f t="shared" si="0"/>
        <v>15</v>
      </c>
      <c r="G42">
        <f t="shared" si="1"/>
        <v>12</v>
      </c>
    </row>
    <row r="43" spans="2:7" x14ac:dyDescent="0.2">
      <c r="B43" t="str">
        <v>SC</v>
      </c>
      <c r="C43">
        <f>COUNTIFS(state,B43)</f>
        <v>2</v>
      </c>
      <c r="D43" s="18">
        <f>AVERAGEIFS(cleaned!E$2:E$674,state,summary!$B43)</f>
        <v>84500</v>
      </c>
      <c r="E43" s="18">
        <f>AVERAGEIFS(cleaned!F$2:F$674,state,summary!$B43)</f>
        <v>107500</v>
      </c>
      <c r="F43">
        <f t="shared" si="0"/>
        <v>32</v>
      </c>
      <c r="G43">
        <f t="shared" si="1"/>
        <v>39</v>
      </c>
    </row>
    <row r="44" spans="2:7" x14ac:dyDescent="0.2">
      <c r="B44" t="str">
        <v>TN</v>
      </c>
      <c r="C44">
        <f>COUNTIFS(state,B44)</f>
        <v>8</v>
      </c>
      <c r="D44" s="18">
        <f>AVERAGEIFS(cleaned!E$2:E$674,state,summary!$B44)</f>
        <v>81750</v>
      </c>
      <c r="E44" s="18">
        <f>AVERAGEIFS(cleaned!F$2:F$674,state,summary!$B44)</f>
        <v>122625</v>
      </c>
      <c r="F44">
        <f t="shared" si="0"/>
        <v>34</v>
      </c>
      <c r="G44">
        <f t="shared" si="1"/>
        <v>36</v>
      </c>
    </row>
    <row r="45" spans="2:7" x14ac:dyDescent="0.2">
      <c r="B45" t="str">
        <v>TX</v>
      </c>
      <c r="C45">
        <f>COUNTIFS(state,B45)</f>
        <v>18</v>
      </c>
      <c r="D45" s="18">
        <f>AVERAGEIFS(cleaned!E$2:E$674,state,summary!$B45)</f>
        <v>106722.22222222222</v>
      </c>
      <c r="E45" s="18">
        <f>AVERAGEIFS(cleaned!F$2:F$674,state,summary!$B45)</f>
        <v>161055.55555555556</v>
      </c>
      <c r="F45">
        <f t="shared" si="0"/>
        <v>10</v>
      </c>
      <c r="G45">
        <f t="shared" si="1"/>
        <v>11</v>
      </c>
    </row>
    <row r="46" spans="2:7" x14ac:dyDescent="0.2">
      <c r="B46" t="str">
        <v>UT</v>
      </c>
      <c r="C46">
        <f>COUNTIFS(state,B46)</f>
        <v>5</v>
      </c>
      <c r="D46" s="18">
        <f>AVERAGEIFS(cleaned!E$2:E$674,state,summary!$B46)</f>
        <v>89000</v>
      </c>
      <c r="E46" s="18">
        <f>AVERAGEIFS(cleaned!F$2:F$674,state,summary!$B46)</f>
        <v>124400</v>
      </c>
      <c r="F46">
        <f t="shared" si="0"/>
        <v>29</v>
      </c>
      <c r="G46">
        <f t="shared" si="1"/>
        <v>34</v>
      </c>
    </row>
    <row r="47" spans="2:7" x14ac:dyDescent="0.2">
      <c r="B47" t="str">
        <v>VA</v>
      </c>
      <c r="C47">
        <f>COUNTIFS(state,B47)</f>
        <v>89</v>
      </c>
      <c r="D47" s="18">
        <f>AVERAGEIFS(cleaned!E$2:E$674,state,summary!$B47)</f>
        <v>101662.9213483146</v>
      </c>
      <c r="E47" s="18">
        <f>AVERAGEIFS(cleaned!F$2:F$674,state,summary!$B47)</f>
        <v>151876.40449438203</v>
      </c>
      <c r="F47">
        <f t="shared" si="0"/>
        <v>12</v>
      </c>
      <c r="G47">
        <f t="shared" si="1"/>
        <v>16</v>
      </c>
    </row>
    <row r="48" spans="2:7" x14ac:dyDescent="0.2">
      <c r="B48" t="str">
        <v>WA</v>
      </c>
      <c r="C48">
        <f>COUNTIFS(state,B48)</f>
        <v>16</v>
      </c>
      <c r="D48" s="18">
        <f>AVERAGEIFS(cleaned!E$2:E$674,state,summary!$B48)</f>
        <v>105625</v>
      </c>
      <c r="E48" s="18">
        <f>AVERAGEIFS(cleaned!F$2:F$674,state,summary!$B48)</f>
        <v>163937.5</v>
      </c>
      <c r="F48">
        <f t="shared" si="0"/>
        <v>11</v>
      </c>
      <c r="G48">
        <f t="shared" si="1"/>
        <v>10</v>
      </c>
    </row>
    <row r="49" spans="2:7" x14ac:dyDescent="0.2">
      <c r="B49" t="str">
        <v>WI</v>
      </c>
      <c r="C49">
        <f>COUNTIFS(state,B49)</f>
        <v>6</v>
      </c>
      <c r="D49" s="18">
        <f>AVERAGEIFS(cleaned!E$2:E$674,state,summary!$B49)</f>
        <v>115666.66666666667</v>
      </c>
      <c r="E49" s="18">
        <f>AVERAGEIFS(cleaned!F$2:F$674,state,summary!$B49)</f>
        <v>173166.66666666666</v>
      </c>
      <c r="F49">
        <f t="shared" si="0"/>
        <v>3</v>
      </c>
      <c r="G49">
        <f t="shared" si="1"/>
        <v>4</v>
      </c>
    </row>
    <row r="50" spans="2:7" x14ac:dyDescent="0.2">
      <c r="B50" t="str">
        <v>WV</v>
      </c>
      <c r="C50">
        <f>COUNTIFS(state,B50)</f>
        <v>1</v>
      </c>
      <c r="D50" s="18">
        <f>AVERAGEIFS(cleaned!E$2:E$674,state,summary!$B50)</f>
        <v>87000</v>
      </c>
      <c r="E50" s="18">
        <f>AVERAGEIFS(cleaned!F$2:F$674,state,summary!$B50)</f>
        <v>141000</v>
      </c>
      <c r="F50">
        <f t="shared" si="0"/>
        <v>30</v>
      </c>
      <c r="G50">
        <f t="shared" si="1"/>
        <v>25</v>
      </c>
    </row>
    <row r="52" spans="2:7" x14ac:dyDescent="0.2">
      <c r="B52" t="s">
        <v>1897</v>
      </c>
      <c r="E52" t="str" cm="1">
        <f t="array" ref="E52">INDEX(_xlfn.ANCHORARRAY(B12),MATCH(MAX(E12:E50),E12:E50,0),)</f>
        <v>DE</v>
      </c>
    </row>
    <row r="53" spans="2:7" x14ac:dyDescent="0.2">
      <c r="B53" t="s">
        <v>1898</v>
      </c>
      <c r="E53" t="str" cm="1">
        <f t="array" ref="E53">INDEX(_xlfn.ANCHORARRAY(B12),MATCH(MIN(D12:D50),D12:D50,0),)</f>
        <v>KS</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D2742-18BF-9640-AE15-99DC37E1F434}">
  <sheetPr codeName="Sheet2"/>
  <dimension ref="A1:O1304"/>
  <sheetViews>
    <sheetView topLeftCell="K7" zoomScale="190" zoomScaleNormal="190" workbookViewId="0">
      <selection activeCell="G5" sqref="A1:XFD1048576"/>
    </sheetView>
  </sheetViews>
  <sheetFormatPr baseColWidth="10" defaultRowHeight="16" x14ac:dyDescent="0.2"/>
  <cols>
    <col min="13" max="13" width="12" customWidth="1"/>
  </cols>
  <sheetData>
    <row r="1" spans="1:15" x14ac:dyDescent="0.2">
      <c r="A1" s="1" t="s">
        <v>217</v>
      </c>
      <c r="B1" s="1" t="s">
        <v>1891</v>
      </c>
      <c r="C1" s="1" t="s">
        <v>1901</v>
      </c>
      <c r="D1" s="1" t="s">
        <v>1902</v>
      </c>
      <c r="E1" s="1" t="s">
        <v>1903</v>
      </c>
      <c r="F1" s="1" t="s">
        <v>1904</v>
      </c>
      <c r="G1" s="1" t="s">
        <v>1905</v>
      </c>
      <c r="H1" s="1" t="s">
        <v>1906</v>
      </c>
      <c r="I1" s="1" t="s">
        <v>1907</v>
      </c>
      <c r="J1" s="1" t="s">
        <v>1908</v>
      </c>
      <c r="K1" s="1" t="s">
        <v>1909</v>
      </c>
      <c r="L1" s="1" t="s">
        <v>1910</v>
      </c>
      <c r="M1" s="19" t="s">
        <v>2452</v>
      </c>
    </row>
    <row r="2" spans="1:15" x14ac:dyDescent="0.2">
      <c r="A2">
        <v>0</v>
      </c>
      <c r="B2" t="s">
        <v>1911</v>
      </c>
      <c r="C2" t="s">
        <v>1912</v>
      </c>
      <c r="D2">
        <v>13.3</v>
      </c>
      <c r="E2" t="s">
        <v>1913</v>
      </c>
      <c r="F2" t="s">
        <v>1914</v>
      </c>
      <c r="G2" t="s">
        <v>1915</v>
      </c>
      <c r="H2" t="s">
        <v>1916</v>
      </c>
      <c r="I2" t="s">
        <v>1917</v>
      </c>
      <c r="J2" t="s">
        <v>1918</v>
      </c>
      <c r="K2" t="s">
        <v>1919</v>
      </c>
      <c r="L2">
        <v>71378.683199999999</v>
      </c>
      <c r="M2" s="15">
        <v>42257</v>
      </c>
      <c r="O2" t="s">
        <v>2458</v>
      </c>
    </row>
    <row r="3" spans="1:15" x14ac:dyDescent="0.2">
      <c r="A3">
        <v>1</v>
      </c>
      <c r="B3" t="s">
        <v>1911</v>
      </c>
      <c r="C3" t="s">
        <v>1912</v>
      </c>
      <c r="D3">
        <v>13.3</v>
      </c>
      <c r="E3" t="s">
        <v>1920</v>
      </c>
      <c r="F3" t="s">
        <v>1921</v>
      </c>
      <c r="G3" t="s">
        <v>1915</v>
      </c>
      <c r="H3" t="s">
        <v>1922</v>
      </c>
      <c r="I3" t="s">
        <v>1923</v>
      </c>
      <c r="J3" t="s">
        <v>1918</v>
      </c>
      <c r="K3" t="s">
        <v>1924</v>
      </c>
      <c r="L3">
        <v>47895.523200000003</v>
      </c>
      <c r="M3" s="15">
        <v>42265</v>
      </c>
    </row>
    <row r="4" spans="1:15" x14ac:dyDescent="0.2">
      <c r="A4">
        <v>2</v>
      </c>
      <c r="B4" t="s">
        <v>1925</v>
      </c>
      <c r="C4" t="s">
        <v>1926</v>
      </c>
      <c r="D4">
        <v>15.6</v>
      </c>
      <c r="E4" t="s">
        <v>1927</v>
      </c>
      <c r="F4" t="s">
        <v>1928</v>
      </c>
      <c r="G4" t="s">
        <v>1915</v>
      </c>
      <c r="H4" t="s">
        <v>1929</v>
      </c>
      <c r="I4" t="s">
        <v>1930</v>
      </c>
      <c r="J4" t="s">
        <v>1931</v>
      </c>
      <c r="K4" t="s">
        <v>1932</v>
      </c>
      <c r="L4">
        <v>30636</v>
      </c>
      <c r="M4" s="15">
        <v>42055</v>
      </c>
      <c r="O4" t="s">
        <v>2451</v>
      </c>
    </row>
    <row r="5" spans="1:15" x14ac:dyDescent="0.2">
      <c r="A5">
        <v>3</v>
      </c>
      <c r="B5" t="s">
        <v>1911</v>
      </c>
      <c r="C5" t="s">
        <v>1912</v>
      </c>
      <c r="D5">
        <v>15.4</v>
      </c>
      <c r="E5" t="s">
        <v>1933</v>
      </c>
      <c r="F5" t="s">
        <v>1934</v>
      </c>
      <c r="G5" t="s">
        <v>1935</v>
      </c>
      <c r="H5" t="s">
        <v>1936</v>
      </c>
      <c r="I5" t="s">
        <v>1937</v>
      </c>
      <c r="J5" t="s">
        <v>1918</v>
      </c>
      <c r="K5" t="s">
        <v>1938</v>
      </c>
      <c r="L5">
        <v>135195.33600000001</v>
      </c>
      <c r="M5" s="15">
        <v>42066</v>
      </c>
      <c r="O5" t="s">
        <v>2463</v>
      </c>
    </row>
    <row r="6" spans="1:15" x14ac:dyDescent="0.2">
      <c r="A6">
        <v>4</v>
      </c>
      <c r="B6" t="s">
        <v>1911</v>
      </c>
      <c r="C6" t="s">
        <v>1912</v>
      </c>
      <c r="D6">
        <v>13.3</v>
      </c>
      <c r="E6" t="s">
        <v>1913</v>
      </c>
      <c r="F6" t="s">
        <v>1939</v>
      </c>
      <c r="G6" t="s">
        <v>1915</v>
      </c>
      <c r="H6" t="s">
        <v>1929</v>
      </c>
      <c r="I6" t="s">
        <v>1940</v>
      </c>
      <c r="J6" t="s">
        <v>1918</v>
      </c>
      <c r="K6" t="s">
        <v>1919</v>
      </c>
      <c r="L6">
        <v>96095.808000000005</v>
      </c>
      <c r="M6" s="15">
        <v>42067</v>
      </c>
      <c r="O6" t="s">
        <v>2455</v>
      </c>
    </row>
    <row r="7" spans="1:15" x14ac:dyDescent="0.2">
      <c r="A7">
        <v>5</v>
      </c>
      <c r="B7" t="s">
        <v>1941</v>
      </c>
      <c r="C7" t="s">
        <v>1926</v>
      </c>
      <c r="D7">
        <v>15.6</v>
      </c>
      <c r="E7" t="s">
        <v>1942</v>
      </c>
      <c r="F7" t="s">
        <v>1943</v>
      </c>
      <c r="G7" t="s">
        <v>1944</v>
      </c>
      <c r="H7" t="s">
        <v>1945</v>
      </c>
      <c r="I7" t="s">
        <v>1946</v>
      </c>
      <c r="J7" t="s">
        <v>1947</v>
      </c>
      <c r="K7" t="s">
        <v>1948</v>
      </c>
      <c r="L7">
        <v>21312</v>
      </c>
      <c r="M7" s="15">
        <v>42303</v>
      </c>
      <c r="O7" t="s">
        <v>2457</v>
      </c>
    </row>
    <row r="8" spans="1:15" x14ac:dyDescent="0.2">
      <c r="A8">
        <v>6</v>
      </c>
      <c r="B8" t="s">
        <v>1911</v>
      </c>
      <c r="C8" t="s">
        <v>1912</v>
      </c>
      <c r="D8">
        <v>15.4</v>
      </c>
      <c r="E8" t="s">
        <v>1933</v>
      </c>
      <c r="F8" t="s">
        <v>1949</v>
      </c>
      <c r="G8" t="s">
        <v>1935</v>
      </c>
      <c r="H8" t="s">
        <v>1950</v>
      </c>
      <c r="I8" t="s">
        <v>1951</v>
      </c>
      <c r="J8" t="s">
        <v>1952</v>
      </c>
      <c r="K8" t="s">
        <v>1953</v>
      </c>
      <c r="L8">
        <v>114017.60159999999</v>
      </c>
      <c r="M8" s="15">
        <v>42189</v>
      </c>
      <c r="O8" t="s">
        <v>2456</v>
      </c>
    </row>
    <row r="9" spans="1:15" x14ac:dyDescent="0.2">
      <c r="A9">
        <v>7</v>
      </c>
      <c r="B9" t="s">
        <v>1911</v>
      </c>
      <c r="C9" t="s">
        <v>1912</v>
      </c>
      <c r="D9">
        <v>13.3</v>
      </c>
      <c r="E9" t="s">
        <v>1920</v>
      </c>
      <c r="F9" t="s">
        <v>1921</v>
      </c>
      <c r="G9" t="s">
        <v>1915</v>
      </c>
      <c r="H9" t="s">
        <v>1950</v>
      </c>
      <c r="I9" t="s">
        <v>1923</v>
      </c>
      <c r="J9" t="s">
        <v>1918</v>
      </c>
      <c r="K9" t="s">
        <v>1924</v>
      </c>
      <c r="L9">
        <v>61735.536</v>
      </c>
      <c r="M9" s="15">
        <v>42143</v>
      </c>
    </row>
    <row r="10" spans="1:15" x14ac:dyDescent="0.2">
      <c r="A10">
        <v>8</v>
      </c>
      <c r="B10" t="s">
        <v>1954</v>
      </c>
      <c r="C10" t="s">
        <v>1912</v>
      </c>
      <c r="D10">
        <v>14</v>
      </c>
      <c r="E10" t="s">
        <v>1927</v>
      </c>
      <c r="F10" t="s">
        <v>1955</v>
      </c>
      <c r="G10" t="s">
        <v>1935</v>
      </c>
      <c r="H10" t="s">
        <v>1936</v>
      </c>
      <c r="I10" t="s">
        <v>1956</v>
      </c>
      <c r="J10" t="s">
        <v>1947</v>
      </c>
      <c r="K10" t="s">
        <v>1957</v>
      </c>
      <c r="L10">
        <v>79653.600000000006</v>
      </c>
      <c r="M10" s="15">
        <v>42107</v>
      </c>
    </row>
    <row r="11" spans="1:15" x14ac:dyDescent="0.2">
      <c r="A11">
        <v>9</v>
      </c>
      <c r="B11" t="s">
        <v>1941</v>
      </c>
      <c r="C11" t="s">
        <v>1912</v>
      </c>
      <c r="D11">
        <v>14</v>
      </c>
      <c r="E11" t="s">
        <v>1958</v>
      </c>
      <c r="F11" t="s">
        <v>1959</v>
      </c>
      <c r="G11" t="s">
        <v>1915</v>
      </c>
      <c r="H11" t="s">
        <v>1929</v>
      </c>
      <c r="I11" t="s">
        <v>1960</v>
      </c>
      <c r="J11" t="s">
        <v>1947</v>
      </c>
      <c r="K11" t="s">
        <v>1961</v>
      </c>
      <c r="L11">
        <v>41025.599999999999</v>
      </c>
      <c r="M11" s="15">
        <v>42225</v>
      </c>
    </row>
    <row r="12" spans="1:15" x14ac:dyDescent="0.2">
      <c r="A12">
        <v>10</v>
      </c>
      <c r="B12" t="s">
        <v>1925</v>
      </c>
      <c r="C12" t="s">
        <v>1926</v>
      </c>
      <c r="D12">
        <v>15.6</v>
      </c>
      <c r="E12" t="s">
        <v>1942</v>
      </c>
      <c r="F12" t="s">
        <v>1928</v>
      </c>
      <c r="G12" t="s">
        <v>1944</v>
      </c>
      <c r="H12" t="s">
        <v>1945</v>
      </c>
      <c r="I12" t="s">
        <v>1930</v>
      </c>
      <c r="J12" t="s">
        <v>1931</v>
      </c>
      <c r="K12" t="s">
        <v>1932</v>
      </c>
      <c r="L12">
        <v>20986.991999999998</v>
      </c>
      <c r="M12" s="15">
        <v>42365</v>
      </c>
    </row>
    <row r="13" spans="1:15" x14ac:dyDescent="0.2">
      <c r="A13">
        <v>11</v>
      </c>
      <c r="B13" t="s">
        <v>1925</v>
      </c>
      <c r="C13" t="s">
        <v>1926</v>
      </c>
      <c r="D13">
        <v>15.6</v>
      </c>
      <c r="E13" t="s">
        <v>1927</v>
      </c>
      <c r="F13" t="s">
        <v>1962</v>
      </c>
      <c r="G13" t="s">
        <v>1944</v>
      </c>
      <c r="H13" t="s">
        <v>1945</v>
      </c>
      <c r="I13" t="s">
        <v>1963</v>
      </c>
      <c r="J13" t="s">
        <v>1931</v>
      </c>
      <c r="K13" t="s">
        <v>1932</v>
      </c>
      <c r="L13">
        <v>18381.067200000001</v>
      </c>
      <c r="M13" s="15">
        <v>42340</v>
      </c>
    </row>
    <row r="14" spans="1:15" x14ac:dyDescent="0.2">
      <c r="A14">
        <v>12</v>
      </c>
      <c r="B14" t="s">
        <v>1911</v>
      </c>
      <c r="C14" t="s">
        <v>1912</v>
      </c>
      <c r="D14">
        <v>15.4</v>
      </c>
      <c r="E14" t="s">
        <v>1933</v>
      </c>
      <c r="F14" t="s">
        <v>1964</v>
      </c>
      <c r="G14" t="s">
        <v>1935</v>
      </c>
      <c r="H14" t="s">
        <v>1929</v>
      </c>
      <c r="I14" t="s">
        <v>1965</v>
      </c>
      <c r="J14" t="s">
        <v>1918</v>
      </c>
      <c r="K14" t="s">
        <v>1938</v>
      </c>
      <c r="L14">
        <v>130001.60159999999</v>
      </c>
      <c r="M14" s="15">
        <v>42366</v>
      </c>
    </row>
    <row r="15" spans="1:15" x14ac:dyDescent="0.2">
      <c r="A15">
        <v>13</v>
      </c>
      <c r="B15" t="s">
        <v>1966</v>
      </c>
      <c r="C15" t="s">
        <v>1926</v>
      </c>
      <c r="D15">
        <v>15.6</v>
      </c>
      <c r="E15" t="s">
        <v>1927</v>
      </c>
      <c r="F15" t="s">
        <v>1962</v>
      </c>
      <c r="G15" t="s">
        <v>1944</v>
      </c>
      <c r="H15" t="s">
        <v>1929</v>
      </c>
      <c r="I15" t="s">
        <v>1967</v>
      </c>
      <c r="J15" t="s">
        <v>1947</v>
      </c>
      <c r="K15" t="s">
        <v>1968</v>
      </c>
      <c r="L15">
        <v>26581.392</v>
      </c>
      <c r="M15" s="15">
        <v>42016</v>
      </c>
    </row>
    <row r="16" spans="1:15" x14ac:dyDescent="0.2">
      <c r="A16">
        <v>14</v>
      </c>
      <c r="B16" t="s">
        <v>1911</v>
      </c>
      <c r="C16" t="s">
        <v>1912</v>
      </c>
      <c r="D16">
        <v>12</v>
      </c>
      <c r="E16" t="s">
        <v>1969</v>
      </c>
      <c r="F16" t="s">
        <v>1970</v>
      </c>
      <c r="G16" t="s">
        <v>1915</v>
      </c>
      <c r="H16" t="s">
        <v>1929</v>
      </c>
      <c r="I16" t="s">
        <v>1971</v>
      </c>
      <c r="J16" t="s">
        <v>1918</v>
      </c>
      <c r="K16" t="s">
        <v>1972</v>
      </c>
      <c r="L16">
        <v>67260.672000000006</v>
      </c>
      <c r="M16" s="15">
        <v>42166</v>
      </c>
    </row>
    <row r="17" spans="1:13" x14ac:dyDescent="0.2">
      <c r="A17">
        <v>15</v>
      </c>
      <c r="B17" t="s">
        <v>1911</v>
      </c>
      <c r="C17" t="s">
        <v>1912</v>
      </c>
      <c r="D17">
        <v>13.3</v>
      </c>
      <c r="E17" t="s">
        <v>1913</v>
      </c>
      <c r="F17" t="s">
        <v>1914</v>
      </c>
      <c r="G17" t="s">
        <v>1915</v>
      </c>
      <c r="H17" t="s">
        <v>1929</v>
      </c>
      <c r="I17" t="s">
        <v>1917</v>
      </c>
      <c r="J17" t="s">
        <v>1918</v>
      </c>
      <c r="K17" t="s">
        <v>1919</v>
      </c>
      <c r="L17">
        <v>80908.343999999997</v>
      </c>
      <c r="M17" s="15">
        <v>42157</v>
      </c>
    </row>
    <row r="18" spans="1:13" x14ac:dyDescent="0.2">
      <c r="A18">
        <v>16</v>
      </c>
      <c r="B18" t="s">
        <v>1966</v>
      </c>
      <c r="C18" t="s">
        <v>1926</v>
      </c>
      <c r="D18">
        <v>15.6</v>
      </c>
      <c r="E18" t="s">
        <v>1927</v>
      </c>
      <c r="F18" t="s">
        <v>1973</v>
      </c>
      <c r="G18" t="s">
        <v>1915</v>
      </c>
      <c r="H18" t="s">
        <v>1929</v>
      </c>
      <c r="I18" t="s">
        <v>1967</v>
      </c>
      <c r="J18" t="s">
        <v>1947</v>
      </c>
      <c r="K18" t="s">
        <v>1968</v>
      </c>
      <c r="L18">
        <v>39693.599999999999</v>
      </c>
      <c r="M18" s="15">
        <v>42166</v>
      </c>
    </row>
    <row r="19" spans="1:13" x14ac:dyDescent="0.2">
      <c r="A19">
        <v>17</v>
      </c>
      <c r="B19" t="s">
        <v>1911</v>
      </c>
      <c r="C19" t="s">
        <v>1912</v>
      </c>
      <c r="D19">
        <v>15.4</v>
      </c>
      <c r="E19" t="s">
        <v>1933</v>
      </c>
      <c r="F19" t="s">
        <v>1974</v>
      </c>
      <c r="G19" t="s">
        <v>1935</v>
      </c>
      <c r="H19" t="s">
        <v>1936</v>
      </c>
      <c r="I19" t="s">
        <v>1975</v>
      </c>
      <c r="J19" t="s">
        <v>1918</v>
      </c>
      <c r="K19" t="s">
        <v>1938</v>
      </c>
      <c r="L19">
        <v>152274.23999999999</v>
      </c>
      <c r="M19" s="15">
        <v>42302</v>
      </c>
    </row>
    <row r="20" spans="1:13" x14ac:dyDescent="0.2">
      <c r="A20">
        <v>18</v>
      </c>
      <c r="B20" t="s">
        <v>2464</v>
      </c>
      <c r="C20" t="s">
        <v>1926</v>
      </c>
      <c r="D20">
        <v>15.6</v>
      </c>
      <c r="E20" t="s">
        <v>1927</v>
      </c>
      <c r="F20" t="s">
        <v>1977</v>
      </c>
      <c r="G20" t="s">
        <v>1915</v>
      </c>
      <c r="H20" t="s">
        <v>1978</v>
      </c>
      <c r="I20" t="s">
        <v>1979</v>
      </c>
      <c r="J20" t="s">
        <v>1931</v>
      </c>
      <c r="K20" t="s">
        <v>1968</v>
      </c>
      <c r="L20">
        <v>26586.720000000001</v>
      </c>
      <c r="M20" s="15">
        <v>42313</v>
      </c>
    </row>
    <row r="21" spans="1:13" x14ac:dyDescent="0.2">
      <c r="A21">
        <v>19</v>
      </c>
      <c r="B21" t="s">
        <v>1966</v>
      </c>
      <c r="C21" t="s">
        <v>1912</v>
      </c>
      <c r="D21">
        <v>13.3</v>
      </c>
      <c r="E21" t="s">
        <v>1980</v>
      </c>
      <c r="F21" t="s">
        <v>1959</v>
      </c>
      <c r="G21" t="s">
        <v>1915</v>
      </c>
      <c r="H21" t="s">
        <v>1916</v>
      </c>
      <c r="I21" t="s">
        <v>1960</v>
      </c>
      <c r="J21" t="s">
        <v>1947</v>
      </c>
      <c r="K21" t="s">
        <v>1981</v>
      </c>
      <c r="L21">
        <v>52161.120000000003</v>
      </c>
      <c r="M21" s="15">
        <v>42157</v>
      </c>
    </row>
    <row r="22" spans="1:13" x14ac:dyDescent="0.2">
      <c r="M22" s="15"/>
    </row>
    <row r="23" spans="1:13" x14ac:dyDescent="0.2">
      <c r="A23">
        <v>21</v>
      </c>
      <c r="B23" t="s">
        <v>1976</v>
      </c>
      <c r="C23" t="s">
        <v>1982</v>
      </c>
      <c r="D23">
        <v>15.6</v>
      </c>
      <c r="E23" t="s">
        <v>1958</v>
      </c>
      <c r="F23" t="s">
        <v>1983</v>
      </c>
      <c r="G23" t="s">
        <v>1915</v>
      </c>
      <c r="H23" t="s">
        <v>1984</v>
      </c>
      <c r="I23" t="s">
        <v>1985</v>
      </c>
      <c r="J23" t="s">
        <v>1947</v>
      </c>
      <c r="K23" t="s">
        <v>1986</v>
      </c>
      <c r="L23">
        <v>53226.720000000001</v>
      </c>
      <c r="M23" s="15">
        <v>42073</v>
      </c>
    </row>
    <row r="24" spans="1:13" x14ac:dyDescent="0.2">
      <c r="A24">
        <v>22</v>
      </c>
      <c r="B24" t="s">
        <v>1925</v>
      </c>
      <c r="C24" t="s">
        <v>1926</v>
      </c>
      <c r="D24">
        <v>15.6</v>
      </c>
      <c r="E24" t="s">
        <v>1942</v>
      </c>
      <c r="F24" t="s">
        <v>1987</v>
      </c>
      <c r="G24" t="s">
        <v>1944</v>
      </c>
      <c r="H24" t="s">
        <v>1945</v>
      </c>
      <c r="I24" t="s">
        <v>1988</v>
      </c>
      <c r="J24" t="s">
        <v>1931</v>
      </c>
      <c r="K24" t="s">
        <v>1932</v>
      </c>
      <c r="L24">
        <v>13746.24</v>
      </c>
      <c r="M24" s="15">
        <v>42067</v>
      </c>
    </row>
    <row r="25" spans="1:13" x14ac:dyDescent="0.2">
      <c r="A25">
        <v>23</v>
      </c>
      <c r="B25" t="s">
        <v>1966</v>
      </c>
      <c r="C25" t="s">
        <v>1989</v>
      </c>
      <c r="D25">
        <v>13.3</v>
      </c>
      <c r="E25" t="s">
        <v>1990</v>
      </c>
      <c r="F25" t="s">
        <v>1959</v>
      </c>
      <c r="G25" t="s">
        <v>1915</v>
      </c>
      <c r="H25" t="s">
        <v>1929</v>
      </c>
      <c r="I25" t="s">
        <v>1960</v>
      </c>
      <c r="J25" t="s">
        <v>1947</v>
      </c>
      <c r="K25" t="s">
        <v>1991</v>
      </c>
      <c r="L25">
        <v>43636.32</v>
      </c>
      <c r="M25" s="15">
        <v>42306</v>
      </c>
    </row>
    <row r="26" spans="1:13" x14ac:dyDescent="0.2">
      <c r="A26">
        <v>24</v>
      </c>
      <c r="B26" t="s">
        <v>1925</v>
      </c>
      <c r="C26" t="s">
        <v>1912</v>
      </c>
      <c r="D26">
        <v>15.6</v>
      </c>
      <c r="E26" t="s">
        <v>1927</v>
      </c>
      <c r="F26" t="s">
        <v>1955</v>
      </c>
      <c r="G26" t="s">
        <v>1915</v>
      </c>
      <c r="H26" t="s">
        <v>1929</v>
      </c>
      <c r="I26" t="s">
        <v>1930</v>
      </c>
      <c r="J26" t="s">
        <v>1947</v>
      </c>
      <c r="K26" t="s">
        <v>1992</v>
      </c>
      <c r="L26">
        <v>35111.519999999997</v>
      </c>
      <c r="M26" s="15">
        <v>42117</v>
      </c>
    </row>
    <row r="27" spans="1:13" x14ac:dyDescent="0.2">
      <c r="A27">
        <v>25</v>
      </c>
      <c r="B27" t="s">
        <v>1966</v>
      </c>
      <c r="C27" t="s">
        <v>1926</v>
      </c>
      <c r="D27">
        <v>15.6</v>
      </c>
      <c r="E27" t="s">
        <v>1942</v>
      </c>
      <c r="F27" t="s">
        <v>1962</v>
      </c>
      <c r="G27" t="s">
        <v>1944</v>
      </c>
      <c r="H27" t="s">
        <v>1978</v>
      </c>
      <c r="I27" t="s">
        <v>1963</v>
      </c>
      <c r="J27" t="s">
        <v>1947</v>
      </c>
      <c r="K27" t="s">
        <v>1993</v>
      </c>
      <c r="L27">
        <v>22305.139200000001</v>
      </c>
      <c r="M27" s="15">
        <v>42311</v>
      </c>
    </row>
    <row r="28" spans="1:13" x14ac:dyDescent="0.2">
      <c r="A28">
        <v>26</v>
      </c>
      <c r="B28" t="s">
        <v>1911</v>
      </c>
      <c r="C28" t="s">
        <v>1912</v>
      </c>
      <c r="D28">
        <v>13.3</v>
      </c>
      <c r="E28" t="s">
        <v>1920</v>
      </c>
      <c r="F28" t="s">
        <v>1994</v>
      </c>
      <c r="G28" t="s">
        <v>1915</v>
      </c>
      <c r="H28" t="s">
        <v>1922</v>
      </c>
      <c r="I28" t="s">
        <v>1923</v>
      </c>
      <c r="J28" t="s">
        <v>1952</v>
      </c>
      <c r="K28" t="s">
        <v>1995</v>
      </c>
      <c r="L28">
        <v>58554.720000000001</v>
      </c>
      <c r="M28" s="15">
        <v>42186</v>
      </c>
    </row>
    <row r="29" spans="1:13" x14ac:dyDescent="0.2">
      <c r="A29">
        <v>27</v>
      </c>
      <c r="B29" t="s">
        <v>1966</v>
      </c>
      <c r="C29" t="s">
        <v>1926</v>
      </c>
      <c r="D29">
        <v>15.6</v>
      </c>
      <c r="E29" t="s">
        <v>1927</v>
      </c>
      <c r="F29" t="s">
        <v>1959</v>
      </c>
      <c r="G29" t="s">
        <v>1915</v>
      </c>
      <c r="H29" t="s">
        <v>1929</v>
      </c>
      <c r="I29" t="s">
        <v>1996</v>
      </c>
      <c r="J29" t="s">
        <v>1947</v>
      </c>
      <c r="K29" t="s">
        <v>1968</v>
      </c>
      <c r="L29">
        <v>42624</v>
      </c>
      <c r="M29" s="15">
        <v>42085</v>
      </c>
    </row>
    <row r="30" spans="1:13" x14ac:dyDescent="0.2">
      <c r="A30">
        <v>28</v>
      </c>
      <c r="B30" t="s">
        <v>1966</v>
      </c>
      <c r="C30" t="s">
        <v>1912</v>
      </c>
      <c r="D30">
        <v>15.6</v>
      </c>
      <c r="E30" t="s">
        <v>1927</v>
      </c>
      <c r="F30" t="s">
        <v>1997</v>
      </c>
      <c r="G30" t="s">
        <v>1915</v>
      </c>
      <c r="H30" t="s">
        <v>1998</v>
      </c>
      <c r="I30" t="s">
        <v>1960</v>
      </c>
      <c r="J30" t="s">
        <v>1947</v>
      </c>
      <c r="K30" t="s">
        <v>1999</v>
      </c>
      <c r="L30">
        <v>69157.440000000002</v>
      </c>
      <c r="M30" s="15">
        <v>42364</v>
      </c>
    </row>
    <row r="31" spans="1:13" x14ac:dyDescent="0.2">
      <c r="A31">
        <v>29</v>
      </c>
      <c r="B31" t="s">
        <v>1925</v>
      </c>
      <c r="C31" t="s">
        <v>1926</v>
      </c>
      <c r="D31">
        <v>17.3</v>
      </c>
      <c r="E31" t="s">
        <v>1927</v>
      </c>
      <c r="F31" t="s">
        <v>1959</v>
      </c>
      <c r="G31" t="s">
        <v>1915</v>
      </c>
      <c r="H31" t="s">
        <v>1978</v>
      </c>
      <c r="I31" t="s">
        <v>2000</v>
      </c>
      <c r="J31" t="s">
        <v>1947</v>
      </c>
      <c r="K31" t="s">
        <v>1986</v>
      </c>
      <c r="L31">
        <v>47738.879999999997</v>
      </c>
      <c r="M31" s="15">
        <v>42323</v>
      </c>
    </row>
    <row r="32" spans="1:13" x14ac:dyDescent="0.2">
      <c r="A32">
        <v>30</v>
      </c>
      <c r="B32" t="s">
        <v>2001</v>
      </c>
      <c r="C32" t="s">
        <v>1926</v>
      </c>
      <c r="D32">
        <v>15.6</v>
      </c>
      <c r="E32" t="s">
        <v>1927</v>
      </c>
      <c r="F32" t="s">
        <v>2002</v>
      </c>
      <c r="G32" t="s">
        <v>1944</v>
      </c>
      <c r="H32" t="s">
        <v>2003</v>
      </c>
      <c r="I32" t="s">
        <v>2004</v>
      </c>
      <c r="J32" t="s">
        <v>1947</v>
      </c>
      <c r="K32" t="s">
        <v>2005</v>
      </c>
      <c r="L32">
        <v>13053.0672</v>
      </c>
      <c r="M32" s="15">
        <v>42309</v>
      </c>
    </row>
    <row r="33" spans="1:13" x14ac:dyDescent="0.2">
      <c r="A33">
        <v>31</v>
      </c>
      <c r="B33" t="s">
        <v>1954</v>
      </c>
      <c r="C33" t="s">
        <v>1926</v>
      </c>
      <c r="D33">
        <v>14</v>
      </c>
      <c r="E33" t="s">
        <v>1942</v>
      </c>
      <c r="F33" t="s">
        <v>2006</v>
      </c>
      <c r="G33" t="s">
        <v>2007</v>
      </c>
      <c r="H33" t="s">
        <v>2008</v>
      </c>
      <c r="I33" t="s">
        <v>1988</v>
      </c>
      <c r="J33" t="s">
        <v>1947</v>
      </c>
      <c r="K33" t="s">
        <v>2009</v>
      </c>
      <c r="L33">
        <v>10602.72</v>
      </c>
      <c r="M33" s="15">
        <v>42083</v>
      </c>
    </row>
    <row r="34" spans="1:13" x14ac:dyDescent="0.2">
      <c r="A34">
        <v>32</v>
      </c>
      <c r="B34" t="s">
        <v>1925</v>
      </c>
      <c r="C34" t="s">
        <v>1926</v>
      </c>
      <c r="D34">
        <v>17.3</v>
      </c>
      <c r="E34" t="s">
        <v>1927</v>
      </c>
      <c r="F34" t="s">
        <v>2010</v>
      </c>
      <c r="G34" t="s">
        <v>1944</v>
      </c>
      <c r="H34" t="s">
        <v>1945</v>
      </c>
      <c r="I34" t="s">
        <v>1996</v>
      </c>
      <c r="J34" t="s">
        <v>1947</v>
      </c>
      <c r="K34" t="s">
        <v>2011</v>
      </c>
      <c r="L34">
        <v>23389.919999999998</v>
      </c>
      <c r="M34" s="15">
        <v>42016</v>
      </c>
    </row>
    <row r="35" spans="1:13" x14ac:dyDescent="0.2">
      <c r="A35">
        <v>33</v>
      </c>
      <c r="B35" t="s">
        <v>1966</v>
      </c>
      <c r="C35" t="s">
        <v>1912</v>
      </c>
      <c r="D35">
        <v>13.3</v>
      </c>
      <c r="E35" t="s">
        <v>2012</v>
      </c>
      <c r="F35" t="s">
        <v>1955</v>
      </c>
      <c r="G35" t="s">
        <v>1935</v>
      </c>
      <c r="H35" t="s">
        <v>1936</v>
      </c>
      <c r="I35" t="s">
        <v>1960</v>
      </c>
      <c r="J35" t="s">
        <v>1947</v>
      </c>
      <c r="K35" t="s">
        <v>2013</v>
      </c>
      <c r="L35">
        <v>99580.32</v>
      </c>
      <c r="M35" s="15">
        <v>42057</v>
      </c>
    </row>
    <row r="36" spans="1:13" x14ac:dyDescent="0.2">
      <c r="A36">
        <v>34</v>
      </c>
      <c r="B36" t="s">
        <v>1911</v>
      </c>
      <c r="C36" t="s">
        <v>1912</v>
      </c>
      <c r="D36">
        <v>13.3</v>
      </c>
      <c r="E36" t="s">
        <v>1920</v>
      </c>
      <c r="F36" t="s">
        <v>1994</v>
      </c>
      <c r="G36" t="s">
        <v>1915</v>
      </c>
      <c r="H36" t="s">
        <v>1950</v>
      </c>
      <c r="I36" t="s">
        <v>1923</v>
      </c>
      <c r="J36" t="s">
        <v>1952</v>
      </c>
      <c r="K36" t="s">
        <v>1995</v>
      </c>
      <c r="L36">
        <v>53173.440000000002</v>
      </c>
      <c r="M36" s="15">
        <v>42035</v>
      </c>
    </row>
    <row r="37" spans="1:13" x14ac:dyDescent="0.2">
      <c r="A37">
        <v>35</v>
      </c>
      <c r="B37" t="s">
        <v>1976</v>
      </c>
      <c r="C37" t="s">
        <v>1926</v>
      </c>
      <c r="D37">
        <v>14</v>
      </c>
      <c r="E37" t="s">
        <v>1942</v>
      </c>
      <c r="F37" t="s">
        <v>2014</v>
      </c>
      <c r="G37" t="s">
        <v>1944</v>
      </c>
      <c r="H37" t="s">
        <v>2003</v>
      </c>
      <c r="I37" t="s">
        <v>2015</v>
      </c>
      <c r="J37" t="s">
        <v>1947</v>
      </c>
      <c r="K37" t="s">
        <v>2016</v>
      </c>
      <c r="L37">
        <v>13266.72</v>
      </c>
      <c r="M37" s="15">
        <v>42237</v>
      </c>
    </row>
    <row r="38" spans="1:13" x14ac:dyDescent="0.2">
      <c r="A38">
        <v>36</v>
      </c>
      <c r="B38" t="s">
        <v>1941</v>
      </c>
      <c r="C38" t="s">
        <v>1926</v>
      </c>
      <c r="D38">
        <v>15.6</v>
      </c>
      <c r="E38" t="s">
        <v>1942</v>
      </c>
      <c r="F38" t="s">
        <v>2017</v>
      </c>
      <c r="G38" t="s">
        <v>1944</v>
      </c>
      <c r="H38" t="s">
        <v>1978</v>
      </c>
      <c r="I38" t="s">
        <v>1930</v>
      </c>
      <c r="J38" t="s">
        <v>2018</v>
      </c>
      <c r="K38" t="s">
        <v>1948</v>
      </c>
      <c r="L38">
        <v>19553.759999999998</v>
      </c>
      <c r="M38" s="15">
        <v>42261</v>
      </c>
    </row>
    <row r="39" spans="1:13" x14ac:dyDescent="0.2">
      <c r="A39">
        <v>37</v>
      </c>
      <c r="B39" t="s">
        <v>1966</v>
      </c>
      <c r="C39" t="s">
        <v>1926</v>
      </c>
      <c r="D39">
        <v>17.3</v>
      </c>
      <c r="E39" t="s">
        <v>1958</v>
      </c>
      <c r="F39" t="s">
        <v>1959</v>
      </c>
      <c r="G39" t="s">
        <v>1915</v>
      </c>
      <c r="H39" t="s">
        <v>1984</v>
      </c>
      <c r="I39" t="s">
        <v>1996</v>
      </c>
      <c r="J39" t="s">
        <v>1947</v>
      </c>
      <c r="K39" t="s">
        <v>2019</v>
      </c>
      <c r="L39">
        <v>52161.120000000003</v>
      </c>
      <c r="M39" s="15">
        <v>42232</v>
      </c>
    </row>
    <row r="40" spans="1:13" x14ac:dyDescent="0.2">
      <c r="A40">
        <v>38</v>
      </c>
      <c r="B40" t="s">
        <v>1925</v>
      </c>
      <c r="C40" t="s">
        <v>1926</v>
      </c>
      <c r="D40">
        <v>15.6</v>
      </c>
      <c r="E40" t="s">
        <v>1942</v>
      </c>
      <c r="F40" t="s">
        <v>1928</v>
      </c>
      <c r="G40" t="s">
        <v>1944</v>
      </c>
      <c r="H40" t="s">
        <v>1978</v>
      </c>
      <c r="I40" t="s">
        <v>1930</v>
      </c>
      <c r="J40" t="s">
        <v>1947</v>
      </c>
      <c r="K40" t="s">
        <v>1932</v>
      </c>
      <c r="L40">
        <v>26037.403200000001</v>
      </c>
      <c r="M40" s="15">
        <v>42090</v>
      </c>
    </row>
    <row r="41" spans="1:13" x14ac:dyDescent="0.2">
      <c r="A41">
        <v>39</v>
      </c>
      <c r="B41" t="s">
        <v>1925</v>
      </c>
      <c r="C41" t="s">
        <v>1926</v>
      </c>
      <c r="D41">
        <v>15.6</v>
      </c>
      <c r="E41" t="s">
        <v>1927</v>
      </c>
      <c r="F41" t="s">
        <v>1959</v>
      </c>
      <c r="G41" t="s">
        <v>1915</v>
      </c>
      <c r="H41" t="s">
        <v>1929</v>
      </c>
      <c r="I41" t="s">
        <v>2020</v>
      </c>
      <c r="J41" t="s">
        <v>1947</v>
      </c>
      <c r="K41" t="s">
        <v>1948</v>
      </c>
      <c r="L41">
        <v>46833.120000000003</v>
      </c>
      <c r="M41" s="15">
        <v>42137</v>
      </c>
    </row>
    <row r="42" spans="1:13" x14ac:dyDescent="0.2">
      <c r="A42">
        <v>40</v>
      </c>
      <c r="B42" t="s">
        <v>1954</v>
      </c>
      <c r="C42" t="s">
        <v>1926</v>
      </c>
      <c r="D42">
        <v>15.6</v>
      </c>
      <c r="E42" t="s">
        <v>1927</v>
      </c>
      <c r="F42" t="s">
        <v>1962</v>
      </c>
      <c r="G42" t="s">
        <v>1944</v>
      </c>
      <c r="H42" t="s">
        <v>1978</v>
      </c>
      <c r="I42" t="s">
        <v>1930</v>
      </c>
      <c r="J42" t="s">
        <v>2018</v>
      </c>
      <c r="K42" t="s">
        <v>2021</v>
      </c>
      <c r="L42">
        <v>20725.919999999998</v>
      </c>
      <c r="M42" s="15">
        <v>42144</v>
      </c>
    </row>
    <row r="43" spans="1:13" x14ac:dyDescent="0.2">
      <c r="A43">
        <v>41</v>
      </c>
      <c r="B43" t="s">
        <v>1966</v>
      </c>
      <c r="C43" t="s">
        <v>1982</v>
      </c>
      <c r="D43">
        <v>15.6</v>
      </c>
      <c r="E43" t="s">
        <v>1958</v>
      </c>
      <c r="F43" t="s">
        <v>2022</v>
      </c>
      <c r="G43" t="s">
        <v>1935</v>
      </c>
      <c r="H43" t="s">
        <v>2023</v>
      </c>
      <c r="I43" t="s">
        <v>2024</v>
      </c>
      <c r="J43" t="s">
        <v>1947</v>
      </c>
      <c r="K43" t="s">
        <v>2025</v>
      </c>
      <c r="L43">
        <v>79866.720000000001</v>
      </c>
      <c r="M43" s="15">
        <v>42220</v>
      </c>
    </row>
    <row r="44" spans="1:13" x14ac:dyDescent="0.2">
      <c r="A44">
        <v>42</v>
      </c>
      <c r="B44" t="s">
        <v>1954</v>
      </c>
      <c r="C44" t="s">
        <v>1926</v>
      </c>
      <c r="D44">
        <v>15.6</v>
      </c>
      <c r="E44" t="s">
        <v>1942</v>
      </c>
      <c r="F44" t="s">
        <v>1928</v>
      </c>
      <c r="G44" t="s">
        <v>1915</v>
      </c>
      <c r="H44" t="s">
        <v>1978</v>
      </c>
      <c r="I44" t="s">
        <v>1979</v>
      </c>
      <c r="J44" t="s">
        <v>2018</v>
      </c>
      <c r="K44" t="s">
        <v>1993</v>
      </c>
      <c r="L44">
        <v>27864.907200000001</v>
      </c>
      <c r="M44" s="15">
        <v>42171</v>
      </c>
    </row>
    <row r="45" spans="1:13" x14ac:dyDescent="0.2">
      <c r="A45">
        <v>43</v>
      </c>
      <c r="B45" t="s">
        <v>1941</v>
      </c>
      <c r="C45" t="s">
        <v>1926</v>
      </c>
      <c r="D45">
        <v>15.6</v>
      </c>
      <c r="E45" t="s">
        <v>1958</v>
      </c>
      <c r="F45" t="s">
        <v>1959</v>
      </c>
      <c r="G45" t="s">
        <v>1944</v>
      </c>
      <c r="H45" t="s">
        <v>1929</v>
      </c>
      <c r="I45" t="s">
        <v>1960</v>
      </c>
      <c r="J45" t="s">
        <v>1947</v>
      </c>
      <c r="K45" t="s">
        <v>1968</v>
      </c>
      <c r="L45">
        <v>36336.959999999999</v>
      </c>
      <c r="M45" s="15">
        <v>42133</v>
      </c>
    </row>
    <row r="46" spans="1:13" x14ac:dyDescent="0.2">
      <c r="A46">
        <v>44</v>
      </c>
      <c r="B46" t="s">
        <v>1966</v>
      </c>
      <c r="C46" t="s">
        <v>1989</v>
      </c>
      <c r="D46">
        <v>17.3</v>
      </c>
      <c r="E46" t="s">
        <v>1990</v>
      </c>
      <c r="F46" t="s">
        <v>1959</v>
      </c>
      <c r="G46" t="s">
        <v>2026</v>
      </c>
      <c r="H46" t="s">
        <v>1978</v>
      </c>
      <c r="I46" t="s">
        <v>2027</v>
      </c>
      <c r="J46" t="s">
        <v>1947</v>
      </c>
      <c r="K46" t="s">
        <v>2028</v>
      </c>
      <c r="L46">
        <v>53226.720000000001</v>
      </c>
      <c r="M46" s="15">
        <v>42222</v>
      </c>
    </row>
    <row r="47" spans="1:13" x14ac:dyDescent="0.2">
      <c r="A47">
        <v>45</v>
      </c>
      <c r="B47" t="s">
        <v>1911</v>
      </c>
      <c r="C47" t="s">
        <v>1912</v>
      </c>
      <c r="D47">
        <v>13.3</v>
      </c>
      <c r="E47" t="s">
        <v>1913</v>
      </c>
      <c r="F47" t="s">
        <v>2029</v>
      </c>
      <c r="G47" t="s">
        <v>1915</v>
      </c>
      <c r="H47" t="s">
        <v>1929</v>
      </c>
      <c r="I47" t="s">
        <v>2030</v>
      </c>
      <c r="J47" t="s">
        <v>1918</v>
      </c>
      <c r="K47" t="s">
        <v>1919</v>
      </c>
      <c r="L47">
        <v>75604.320000000007</v>
      </c>
      <c r="M47" s="15">
        <v>42241</v>
      </c>
    </row>
    <row r="48" spans="1:13" x14ac:dyDescent="0.2">
      <c r="M48" s="15"/>
    </row>
    <row r="49" spans="1:13" x14ac:dyDescent="0.2">
      <c r="A49">
        <v>47</v>
      </c>
      <c r="B49" t="s">
        <v>1954</v>
      </c>
      <c r="C49" t="s">
        <v>1982</v>
      </c>
      <c r="D49">
        <v>17.3</v>
      </c>
      <c r="E49" t="s">
        <v>1927</v>
      </c>
      <c r="F49" t="s">
        <v>2031</v>
      </c>
      <c r="G49" t="s">
        <v>1915</v>
      </c>
      <c r="H49" t="s">
        <v>2023</v>
      </c>
      <c r="I49" t="s">
        <v>2032</v>
      </c>
      <c r="J49" t="s">
        <v>1947</v>
      </c>
      <c r="K49" t="s">
        <v>2033</v>
      </c>
      <c r="L49">
        <v>69210.720000000001</v>
      </c>
      <c r="M49" s="15">
        <v>42154</v>
      </c>
    </row>
    <row r="50" spans="1:13" x14ac:dyDescent="0.2">
      <c r="A50">
        <v>48</v>
      </c>
      <c r="B50" t="s">
        <v>1966</v>
      </c>
      <c r="C50" t="s">
        <v>1926</v>
      </c>
      <c r="D50">
        <v>15.6</v>
      </c>
      <c r="E50" t="s">
        <v>1927</v>
      </c>
      <c r="F50" t="s">
        <v>1928</v>
      </c>
      <c r="G50" t="s">
        <v>1944</v>
      </c>
      <c r="H50" t="s">
        <v>1929</v>
      </c>
      <c r="I50" t="s">
        <v>1967</v>
      </c>
      <c r="J50" t="s">
        <v>1947</v>
      </c>
      <c r="K50" t="s">
        <v>1993</v>
      </c>
      <c r="L50">
        <v>34045.919999999998</v>
      </c>
      <c r="M50" s="15">
        <v>42089</v>
      </c>
    </row>
    <row r="51" spans="1:13" x14ac:dyDescent="0.2">
      <c r="A51">
        <v>49</v>
      </c>
      <c r="B51" t="s">
        <v>1954</v>
      </c>
      <c r="C51" t="s">
        <v>1926</v>
      </c>
      <c r="D51">
        <v>17.3</v>
      </c>
      <c r="E51" t="s">
        <v>1942</v>
      </c>
      <c r="F51" t="s">
        <v>2034</v>
      </c>
      <c r="G51" t="s">
        <v>1944</v>
      </c>
      <c r="H51" t="s">
        <v>1978</v>
      </c>
      <c r="I51" t="s">
        <v>2035</v>
      </c>
      <c r="J51" t="s">
        <v>1947</v>
      </c>
      <c r="K51" t="s">
        <v>2019</v>
      </c>
      <c r="L51">
        <v>24828.48</v>
      </c>
      <c r="M51" s="15">
        <v>42178</v>
      </c>
    </row>
    <row r="52" spans="1:13" x14ac:dyDescent="0.2">
      <c r="M52" s="15"/>
    </row>
    <row r="53" spans="1:13" x14ac:dyDescent="0.2">
      <c r="A53">
        <v>51</v>
      </c>
      <c r="B53" t="s">
        <v>1941</v>
      </c>
      <c r="C53" t="s">
        <v>1926</v>
      </c>
      <c r="D53">
        <v>15.6</v>
      </c>
      <c r="E53" t="s">
        <v>1958</v>
      </c>
      <c r="F53" t="s">
        <v>1955</v>
      </c>
      <c r="G53" t="s">
        <v>1915</v>
      </c>
      <c r="H53" t="s">
        <v>1929</v>
      </c>
      <c r="I53" t="s">
        <v>1956</v>
      </c>
      <c r="J53" t="s">
        <v>1947</v>
      </c>
      <c r="K53" t="s">
        <v>1968</v>
      </c>
      <c r="L53">
        <v>44808.480000000003</v>
      </c>
      <c r="M53" s="15">
        <v>42103</v>
      </c>
    </row>
    <row r="54" spans="1:13" x14ac:dyDescent="0.2">
      <c r="A54">
        <v>52</v>
      </c>
      <c r="B54" t="s">
        <v>1925</v>
      </c>
      <c r="C54" t="s">
        <v>1926</v>
      </c>
      <c r="D54">
        <v>15.6</v>
      </c>
      <c r="E54" t="s">
        <v>1927</v>
      </c>
      <c r="F54" t="s">
        <v>2010</v>
      </c>
      <c r="G54" t="s">
        <v>1944</v>
      </c>
      <c r="H54" t="s">
        <v>1929</v>
      </c>
      <c r="I54" t="s">
        <v>2036</v>
      </c>
      <c r="J54" t="s">
        <v>1947</v>
      </c>
      <c r="K54" t="s">
        <v>1932</v>
      </c>
      <c r="L54">
        <v>21231.547200000001</v>
      </c>
      <c r="M54" s="15">
        <v>42074</v>
      </c>
    </row>
    <row r="55" spans="1:13" x14ac:dyDescent="0.2">
      <c r="A55">
        <v>53</v>
      </c>
      <c r="B55" t="s">
        <v>1925</v>
      </c>
      <c r="C55" t="s">
        <v>1926</v>
      </c>
      <c r="D55">
        <v>13.3</v>
      </c>
      <c r="E55" t="s">
        <v>1927</v>
      </c>
      <c r="F55" t="s">
        <v>1955</v>
      </c>
      <c r="G55" t="s">
        <v>1915</v>
      </c>
      <c r="H55" t="s">
        <v>1936</v>
      </c>
      <c r="I55" t="s">
        <v>1960</v>
      </c>
      <c r="J55" t="s">
        <v>1947</v>
      </c>
      <c r="K55" t="s">
        <v>2037</v>
      </c>
      <c r="L55">
        <v>58767.839999999997</v>
      </c>
      <c r="M55" s="15">
        <v>42203</v>
      </c>
    </row>
    <row r="56" spans="1:13" x14ac:dyDescent="0.2">
      <c r="A56">
        <v>54</v>
      </c>
      <c r="B56" t="s">
        <v>1941</v>
      </c>
      <c r="C56" t="s">
        <v>1926</v>
      </c>
      <c r="D56">
        <v>15.6</v>
      </c>
      <c r="E56" t="s">
        <v>1942</v>
      </c>
      <c r="F56" t="s">
        <v>1977</v>
      </c>
      <c r="G56" t="s">
        <v>1944</v>
      </c>
      <c r="H56" t="s">
        <v>1978</v>
      </c>
      <c r="I56" t="s">
        <v>1930</v>
      </c>
      <c r="J56" t="s">
        <v>1947</v>
      </c>
      <c r="K56" t="s">
        <v>2038</v>
      </c>
      <c r="L56">
        <v>20459.52</v>
      </c>
      <c r="M56" s="15">
        <v>42058</v>
      </c>
    </row>
    <row r="57" spans="1:13" x14ac:dyDescent="0.2">
      <c r="A57">
        <v>55</v>
      </c>
      <c r="B57" t="s">
        <v>1966</v>
      </c>
      <c r="C57" t="s">
        <v>1926</v>
      </c>
      <c r="D57">
        <v>15.6</v>
      </c>
      <c r="E57" t="s">
        <v>1927</v>
      </c>
      <c r="F57" t="s">
        <v>1955</v>
      </c>
      <c r="G57" t="s">
        <v>1915</v>
      </c>
      <c r="H57" t="s">
        <v>1929</v>
      </c>
      <c r="I57" t="s">
        <v>2039</v>
      </c>
      <c r="J57" t="s">
        <v>1947</v>
      </c>
      <c r="K57" t="s">
        <v>2040</v>
      </c>
      <c r="L57">
        <v>40908.383999999998</v>
      </c>
      <c r="M57" s="15">
        <v>42347</v>
      </c>
    </row>
    <row r="58" spans="1:13" x14ac:dyDescent="0.2">
      <c r="A58">
        <v>56</v>
      </c>
      <c r="B58" t="s">
        <v>1925</v>
      </c>
      <c r="C58" t="s">
        <v>1926</v>
      </c>
      <c r="D58">
        <v>15.6</v>
      </c>
      <c r="E58" t="s">
        <v>1927</v>
      </c>
      <c r="F58" t="s">
        <v>1962</v>
      </c>
      <c r="G58" t="s">
        <v>1944</v>
      </c>
      <c r="H58" t="s">
        <v>1916</v>
      </c>
      <c r="I58" t="s">
        <v>1963</v>
      </c>
      <c r="J58" t="s">
        <v>1947</v>
      </c>
      <c r="K58" t="s">
        <v>1992</v>
      </c>
      <c r="L58">
        <v>23389.919999999998</v>
      </c>
      <c r="M58" s="15">
        <v>42296</v>
      </c>
    </row>
    <row r="59" spans="1:13" x14ac:dyDescent="0.2">
      <c r="A59">
        <v>57</v>
      </c>
      <c r="B59" t="s">
        <v>1954</v>
      </c>
      <c r="C59" t="s">
        <v>1926</v>
      </c>
      <c r="D59">
        <v>15.6</v>
      </c>
      <c r="E59" t="s">
        <v>1942</v>
      </c>
      <c r="F59" t="s">
        <v>1928</v>
      </c>
      <c r="G59" t="s">
        <v>1944</v>
      </c>
      <c r="H59" t="s">
        <v>1929</v>
      </c>
      <c r="I59" t="s">
        <v>1930</v>
      </c>
      <c r="J59" t="s">
        <v>1947</v>
      </c>
      <c r="K59" t="s">
        <v>2021</v>
      </c>
      <c r="L59">
        <v>31232.2032</v>
      </c>
      <c r="M59" s="15">
        <v>42135</v>
      </c>
    </row>
    <row r="60" spans="1:13" x14ac:dyDescent="0.2">
      <c r="A60">
        <v>58</v>
      </c>
      <c r="B60" t="s">
        <v>2041</v>
      </c>
      <c r="C60" t="s">
        <v>1982</v>
      </c>
      <c r="D60">
        <v>17.3</v>
      </c>
      <c r="E60" t="s">
        <v>1927</v>
      </c>
      <c r="F60" t="s">
        <v>2022</v>
      </c>
      <c r="G60" t="s">
        <v>1935</v>
      </c>
      <c r="H60" t="s">
        <v>2042</v>
      </c>
      <c r="I60" t="s">
        <v>2043</v>
      </c>
      <c r="J60" t="s">
        <v>1947</v>
      </c>
      <c r="K60" t="s">
        <v>2044</v>
      </c>
      <c r="L60">
        <v>130482.72</v>
      </c>
      <c r="M60" s="15">
        <v>42046</v>
      </c>
    </row>
    <row r="61" spans="1:13" x14ac:dyDescent="0.2">
      <c r="A61">
        <v>59</v>
      </c>
      <c r="B61" t="s">
        <v>1954</v>
      </c>
      <c r="C61" t="s">
        <v>1926</v>
      </c>
      <c r="D61">
        <v>15.6</v>
      </c>
      <c r="E61" t="s">
        <v>1927</v>
      </c>
      <c r="F61" t="s">
        <v>1962</v>
      </c>
      <c r="G61" t="s">
        <v>1944</v>
      </c>
      <c r="H61" t="s">
        <v>1929</v>
      </c>
      <c r="I61" t="s">
        <v>1963</v>
      </c>
      <c r="J61" t="s">
        <v>2018</v>
      </c>
      <c r="K61" t="s">
        <v>2021</v>
      </c>
      <c r="L61">
        <v>22111.200000000001</v>
      </c>
      <c r="M61" s="15">
        <v>42068</v>
      </c>
    </row>
    <row r="62" spans="1:13" x14ac:dyDescent="0.2">
      <c r="A62">
        <v>60</v>
      </c>
      <c r="B62" t="s">
        <v>1966</v>
      </c>
      <c r="C62" t="s">
        <v>1926</v>
      </c>
      <c r="D62">
        <v>17.3</v>
      </c>
      <c r="E62" t="s">
        <v>1927</v>
      </c>
      <c r="F62" t="s">
        <v>1955</v>
      </c>
      <c r="G62" t="s">
        <v>1935</v>
      </c>
      <c r="H62" t="s">
        <v>2042</v>
      </c>
      <c r="I62" t="s">
        <v>1996</v>
      </c>
      <c r="J62" t="s">
        <v>1947</v>
      </c>
      <c r="K62" t="s">
        <v>2019</v>
      </c>
      <c r="L62">
        <v>69210.720000000001</v>
      </c>
      <c r="M62" s="15">
        <v>42164</v>
      </c>
    </row>
    <row r="63" spans="1:13" x14ac:dyDescent="0.2">
      <c r="A63">
        <v>61</v>
      </c>
      <c r="B63" t="s">
        <v>1966</v>
      </c>
      <c r="C63" t="s">
        <v>1912</v>
      </c>
      <c r="D63">
        <v>14</v>
      </c>
      <c r="E63" t="s">
        <v>1927</v>
      </c>
      <c r="F63" t="s">
        <v>1959</v>
      </c>
      <c r="G63" t="s">
        <v>1915</v>
      </c>
      <c r="H63" t="s">
        <v>1929</v>
      </c>
      <c r="I63" t="s">
        <v>1960</v>
      </c>
      <c r="J63" t="s">
        <v>1947</v>
      </c>
      <c r="K63" t="s">
        <v>2045</v>
      </c>
      <c r="L63">
        <v>46833.120000000003</v>
      </c>
      <c r="M63" s="15">
        <v>42363</v>
      </c>
    </row>
    <row r="64" spans="1:13" x14ac:dyDescent="0.2">
      <c r="A64">
        <v>62</v>
      </c>
      <c r="B64" t="s">
        <v>1976</v>
      </c>
      <c r="C64" t="s">
        <v>1926</v>
      </c>
      <c r="D64">
        <v>14</v>
      </c>
      <c r="E64" t="s">
        <v>1958</v>
      </c>
      <c r="F64" t="s">
        <v>2017</v>
      </c>
      <c r="G64" t="s">
        <v>1915</v>
      </c>
      <c r="H64" t="s">
        <v>1929</v>
      </c>
      <c r="I64" t="s">
        <v>1930</v>
      </c>
      <c r="J64" t="s">
        <v>1931</v>
      </c>
      <c r="K64" t="s">
        <v>2045</v>
      </c>
      <c r="L64">
        <v>31914.720000000001</v>
      </c>
      <c r="M64" s="15">
        <v>42223</v>
      </c>
    </row>
    <row r="65" spans="1:13" x14ac:dyDescent="0.2">
      <c r="A65">
        <v>63</v>
      </c>
      <c r="B65" t="s">
        <v>1954</v>
      </c>
      <c r="C65" t="s">
        <v>1926</v>
      </c>
      <c r="D65">
        <v>14</v>
      </c>
      <c r="E65" t="s">
        <v>1927</v>
      </c>
      <c r="F65" t="s">
        <v>1959</v>
      </c>
      <c r="G65" t="s">
        <v>1915</v>
      </c>
      <c r="H65" t="s">
        <v>1929</v>
      </c>
      <c r="I65" t="s">
        <v>1960</v>
      </c>
      <c r="J65" t="s">
        <v>1947</v>
      </c>
      <c r="K65" t="s">
        <v>2046</v>
      </c>
      <c r="L65">
        <v>50136.480000000003</v>
      </c>
      <c r="M65" s="15">
        <v>42165</v>
      </c>
    </row>
    <row r="66" spans="1:13" x14ac:dyDescent="0.2">
      <c r="A66">
        <v>64</v>
      </c>
      <c r="B66" t="s">
        <v>1925</v>
      </c>
      <c r="C66" t="s">
        <v>1926</v>
      </c>
      <c r="D66">
        <v>15.6</v>
      </c>
      <c r="E66" t="s">
        <v>1927</v>
      </c>
      <c r="F66" t="s">
        <v>1928</v>
      </c>
      <c r="G66" t="s">
        <v>1915</v>
      </c>
      <c r="H66" t="s">
        <v>1929</v>
      </c>
      <c r="I66" t="s">
        <v>1930</v>
      </c>
      <c r="J66" t="s">
        <v>1947</v>
      </c>
      <c r="K66" t="s">
        <v>1932</v>
      </c>
      <c r="L66">
        <v>36763.199999999997</v>
      </c>
      <c r="M66" s="15">
        <v>42179</v>
      </c>
    </row>
    <row r="67" spans="1:13" x14ac:dyDescent="0.2">
      <c r="A67">
        <v>65</v>
      </c>
      <c r="B67" t="s">
        <v>1954</v>
      </c>
      <c r="C67" t="s">
        <v>1912</v>
      </c>
      <c r="D67">
        <v>15.6</v>
      </c>
      <c r="E67" t="s">
        <v>1927</v>
      </c>
      <c r="F67" t="s">
        <v>2022</v>
      </c>
      <c r="G67" t="s">
        <v>1935</v>
      </c>
      <c r="H67" t="s">
        <v>1936</v>
      </c>
      <c r="I67" t="s">
        <v>2047</v>
      </c>
      <c r="J67" t="s">
        <v>1947</v>
      </c>
      <c r="K67" t="s">
        <v>2048</v>
      </c>
      <c r="L67">
        <v>105654.24</v>
      </c>
      <c r="M67" s="15">
        <v>42343</v>
      </c>
    </row>
    <row r="68" spans="1:13" x14ac:dyDescent="0.2">
      <c r="A68">
        <v>66</v>
      </c>
      <c r="B68" t="s">
        <v>1925</v>
      </c>
      <c r="C68" t="s">
        <v>1926</v>
      </c>
      <c r="D68">
        <v>15.6</v>
      </c>
      <c r="E68" t="s">
        <v>1942</v>
      </c>
      <c r="F68" t="s">
        <v>1962</v>
      </c>
      <c r="G68" t="s">
        <v>1944</v>
      </c>
      <c r="H68" t="s">
        <v>1945</v>
      </c>
      <c r="I68" t="s">
        <v>2039</v>
      </c>
      <c r="J68" t="s">
        <v>1947</v>
      </c>
      <c r="K68" t="s">
        <v>1932</v>
      </c>
      <c r="L68">
        <v>23373.403200000001</v>
      </c>
      <c r="M68" s="15">
        <v>42124</v>
      </c>
    </row>
    <row r="69" spans="1:13" x14ac:dyDescent="0.2">
      <c r="A69">
        <v>67</v>
      </c>
      <c r="B69" t="s">
        <v>1925</v>
      </c>
      <c r="C69" t="s">
        <v>1926</v>
      </c>
      <c r="D69">
        <v>14</v>
      </c>
      <c r="E69" t="s">
        <v>1942</v>
      </c>
      <c r="F69" t="s">
        <v>2049</v>
      </c>
      <c r="G69" t="s">
        <v>1944</v>
      </c>
      <c r="H69" t="s">
        <v>2050</v>
      </c>
      <c r="I69" t="s">
        <v>2051</v>
      </c>
      <c r="J69" t="s">
        <v>1947</v>
      </c>
      <c r="K69" t="s">
        <v>2016</v>
      </c>
      <c r="L69">
        <v>12201.12</v>
      </c>
      <c r="M69" s="15">
        <v>42205</v>
      </c>
    </row>
    <row r="70" spans="1:13" x14ac:dyDescent="0.2">
      <c r="A70">
        <v>68</v>
      </c>
      <c r="B70" t="s">
        <v>1976</v>
      </c>
      <c r="C70" t="s">
        <v>1926</v>
      </c>
      <c r="D70">
        <v>15.6</v>
      </c>
      <c r="E70" t="s">
        <v>1927</v>
      </c>
      <c r="F70" t="s">
        <v>1928</v>
      </c>
      <c r="G70" t="s">
        <v>1944</v>
      </c>
      <c r="H70" t="s">
        <v>1978</v>
      </c>
      <c r="I70" t="s">
        <v>1930</v>
      </c>
      <c r="J70" t="s">
        <v>1947</v>
      </c>
      <c r="K70" t="s">
        <v>2052</v>
      </c>
      <c r="L70">
        <v>29250.720000000001</v>
      </c>
      <c r="M70" s="15">
        <v>42346</v>
      </c>
    </row>
    <row r="71" spans="1:13" x14ac:dyDescent="0.2">
      <c r="A71">
        <v>69</v>
      </c>
      <c r="B71" t="s">
        <v>1954</v>
      </c>
      <c r="C71" t="s">
        <v>1982</v>
      </c>
      <c r="D71">
        <v>17.3</v>
      </c>
      <c r="E71" t="s">
        <v>1927</v>
      </c>
      <c r="F71" t="s">
        <v>2022</v>
      </c>
      <c r="G71" t="s">
        <v>2026</v>
      </c>
      <c r="H71" t="s">
        <v>1978</v>
      </c>
      <c r="I71" t="s">
        <v>2047</v>
      </c>
      <c r="J71" t="s">
        <v>2018</v>
      </c>
      <c r="K71" t="s">
        <v>2053</v>
      </c>
      <c r="L71">
        <v>50562.720000000001</v>
      </c>
      <c r="M71" s="15">
        <v>42117</v>
      </c>
    </row>
    <row r="72" spans="1:13" x14ac:dyDescent="0.2">
      <c r="A72">
        <v>70</v>
      </c>
      <c r="B72" t="s">
        <v>2054</v>
      </c>
      <c r="C72" t="s">
        <v>1912</v>
      </c>
      <c r="D72">
        <v>13.5</v>
      </c>
      <c r="E72" t="s">
        <v>2055</v>
      </c>
      <c r="F72" t="s">
        <v>1928</v>
      </c>
      <c r="G72" t="s">
        <v>1944</v>
      </c>
      <c r="H72" t="s">
        <v>1916</v>
      </c>
      <c r="I72" t="s">
        <v>1930</v>
      </c>
      <c r="J72" t="s">
        <v>2056</v>
      </c>
      <c r="K72" t="s">
        <v>2057</v>
      </c>
      <c r="L72">
        <v>58021.919999999998</v>
      </c>
      <c r="M72" s="15">
        <v>42259</v>
      </c>
    </row>
    <row r="73" spans="1:13" x14ac:dyDescent="0.2">
      <c r="A73">
        <v>71</v>
      </c>
      <c r="B73" t="s">
        <v>1966</v>
      </c>
      <c r="C73" t="s">
        <v>1912</v>
      </c>
      <c r="D73">
        <v>13.3</v>
      </c>
      <c r="E73" t="s">
        <v>1958</v>
      </c>
      <c r="F73" t="s">
        <v>1955</v>
      </c>
      <c r="G73" t="s">
        <v>2058</v>
      </c>
      <c r="H73" t="s">
        <v>1929</v>
      </c>
      <c r="I73" t="s">
        <v>1996</v>
      </c>
      <c r="J73" t="s">
        <v>1947</v>
      </c>
      <c r="K73" t="s">
        <v>2046</v>
      </c>
      <c r="L73">
        <v>50882.400000000001</v>
      </c>
      <c r="M73" s="15">
        <v>42233</v>
      </c>
    </row>
    <row r="74" spans="1:13" x14ac:dyDescent="0.2">
      <c r="A74">
        <v>72</v>
      </c>
      <c r="B74" t="s">
        <v>1966</v>
      </c>
      <c r="C74" t="s">
        <v>1926</v>
      </c>
      <c r="D74">
        <v>15.6</v>
      </c>
      <c r="E74" t="s">
        <v>1927</v>
      </c>
      <c r="F74" t="s">
        <v>1955</v>
      </c>
      <c r="G74" t="s">
        <v>1915</v>
      </c>
      <c r="H74" t="s">
        <v>1929</v>
      </c>
      <c r="I74" t="s">
        <v>1996</v>
      </c>
      <c r="J74" t="s">
        <v>1947</v>
      </c>
      <c r="K74" t="s">
        <v>1968</v>
      </c>
      <c r="L74">
        <v>46353.599999999999</v>
      </c>
      <c r="M74" s="15">
        <v>42200</v>
      </c>
    </row>
    <row r="75" spans="1:13" x14ac:dyDescent="0.2">
      <c r="A75">
        <v>73</v>
      </c>
      <c r="B75" t="s">
        <v>2041</v>
      </c>
      <c r="C75" t="s">
        <v>1982</v>
      </c>
      <c r="D75">
        <v>17.3</v>
      </c>
      <c r="E75" t="s">
        <v>1927</v>
      </c>
      <c r="F75" t="s">
        <v>1983</v>
      </c>
      <c r="G75" t="s">
        <v>1915</v>
      </c>
      <c r="H75" t="s">
        <v>1984</v>
      </c>
      <c r="I75" t="s">
        <v>1985</v>
      </c>
      <c r="J75" t="s">
        <v>1947</v>
      </c>
      <c r="K75" t="s">
        <v>2059</v>
      </c>
      <c r="L75">
        <v>58341.599999999999</v>
      </c>
      <c r="M75" s="15">
        <v>42126</v>
      </c>
    </row>
    <row r="76" spans="1:13" x14ac:dyDescent="0.2">
      <c r="A76">
        <v>74</v>
      </c>
      <c r="B76" t="s">
        <v>1941</v>
      </c>
      <c r="C76" t="s">
        <v>1926</v>
      </c>
      <c r="D76">
        <v>14</v>
      </c>
      <c r="E76" t="s">
        <v>1942</v>
      </c>
      <c r="F76" t="s">
        <v>1962</v>
      </c>
      <c r="G76" t="s">
        <v>1915</v>
      </c>
      <c r="H76" t="s">
        <v>1978</v>
      </c>
      <c r="I76" t="s">
        <v>1963</v>
      </c>
      <c r="J76" t="s">
        <v>1947</v>
      </c>
      <c r="K76" t="s">
        <v>1948</v>
      </c>
      <c r="L76">
        <v>20725.919999999998</v>
      </c>
      <c r="M76" s="15">
        <v>42367</v>
      </c>
    </row>
    <row r="77" spans="1:13" x14ac:dyDescent="0.2">
      <c r="A77">
        <v>75</v>
      </c>
      <c r="B77" t="s">
        <v>1954</v>
      </c>
      <c r="C77" t="s">
        <v>1982</v>
      </c>
      <c r="D77">
        <v>15.6</v>
      </c>
      <c r="E77" t="s">
        <v>1927</v>
      </c>
      <c r="F77" t="s">
        <v>2022</v>
      </c>
      <c r="G77" t="s">
        <v>1915</v>
      </c>
      <c r="H77" t="s">
        <v>1978</v>
      </c>
      <c r="I77" t="s">
        <v>1985</v>
      </c>
      <c r="J77" t="s">
        <v>1947</v>
      </c>
      <c r="K77" t="s">
        <v>1968</v>
      </c>
      <c r="L77">
        <v>50562.720000000001</v>
      </c>
      <c r="M77" s="15">
        <v>42100</v>
      </c>
    </row>
    <row r="78" spans="1:13" x14ac:dyDescent="0.2">
      <c r="A78">
        <v>76</v>
      </c>
      <c r="B78" t="s">
        <v>1976</v>
      </c>
      <c r="C78" t="s">
        <v>1926</v>
      </c>
      <c r="D78">
        <v>15.6</v>
      </c>
      <c r="E78" t="s">
        <v>1927</v>
      </c>
      <c r="F78" t="s">
        <v>1928</v>
      </c>
      <c r="G78" t="s">
        <v>1915</v>
      </c>
      <c r="H78" t="s">
        <v>2060</v>
      </c>
      <c r="I78" t="s">
        <v>1930</v>
      </c>
      <c r="J78" t="s">
        <v>1931</v>
      </c>
      <c r="K78" t="s">
        <v>1968</v>
      </c>
      <c r="L78">
        <v>27652.32</v>
      </c>
      <c r="M78" s="15">
        <v>42328</v>
      </c>
    </row>
    <row r="79" spans="1:13" x14ac:dyDescent="0.2">
      <c r="A79">
        <v>77</v>
      </c>
      <c r="B79" t="s">
        <v>1966</v>
      </c>
      <c r="C79" t="s">
        <v>1926</v>
      </c>
      <c r="D79">
        <v>15.6</v>
      </c>
      <c r="E79" t="s">
        <v>1927</v>
      </c>
      <c r="F79" t="s">
        <v>1955</v>
      </c>
      <c r="G79" t="s">
        <v>1915</v>
      </c>
      <c r="H79" t="s">
        <v>1984</v>
      </c>
      <c r="I79" t="s">
        <v>1960</v>
      </c>
      <c r="J79" t="s">
        <v>1947</v>
      </c>
      <c r="K79" t="s">
        <v>2061</v>
      </c>
      <c r="L79">
        <v>45554.400000000001</v>
      </c>
      <c r="M79" s="15">
        <v>42303</v>
      </c>
    </row>
    <row r="80" spans="1:13" x14ac:dyDescent="0.2">
      <c r="A80">
        <v>78</v>
      </c>
      <c r="B80" t="s">
        <v>1941</v>
      </c>
      <c r="C80" t="s">
        <v>1926</v>
      </c>
      <c r="D80">
        <v>15.6</v>
      </c>
      <c r="E80" t="s">
        <v>1927</v>
      </c>
      <c r="F80" t="s">
        <v>2017</v>
      </c>
      <c r="G80" t="s">
        <v>1944</v>
      </c>
      <c r="H80" t="s">
        <v>1978</v>
      </c>
      <c r="I80" t="s">
        <v>2062</v>
      </c>
      <c r="J80" t="s">
        <v>1947</v>
      </c>
      <c r="K80" t="s">
        <v>1968</v>
      </c>
      <c r="L80">
        <v>28238.400000000001</v>
      </c>
      <c r="M80" s="15">
        <v>42064</v>
      </c>
    </row>
    <row r="81" spans="1:13" x14ac:dyDescent="0.2">
      <c r="A81">
        <v>79</v>
      </c>
      <c r="B81" t="s">
        <v>1925</v>
      </c>
      <c r="C81" t="s">
        <v>1926</v>
      </c>
      <c r="D81">
        <v>17.3</v>
      </c>
      <c r="E81" t="s">
        <v>1927</v>
      </c>
      <c r="F81" t="s">
        <v>1959</v>
      </c>
      <c r="G81" t="s">
        <v>1915</v>
      </c>
      <c r="H81" t="s">
        <v>1984</v>
      </c>
      <c r="I81" t="s">
        <v>2000</v>
      </c>
      <c r="J81" t="s">
        <v>1947</v>
      </c>
      <c r="K81" t="s">
        <v>1986</v>
      </c>
      <c r="L81">
        <v>52054.559999999998</v>
      </c>
      <c r="M81" s="15">
        <v>42055</v>
      </c>
    </row>
    <row r="82" spans="1:13" x14ac:dyDescent="0.2">
      <c r="A82">
        <v>80</v>
      </c>
      <c r="B82" t="s">
        <v>1966</v>
      </c>
      <c r="C82" t="s">
        <v>1912</v>
      </c>
      <c r="D82">
        <v>15.6</v>
      </c>
      <c r="E82" t="s">
        <v>1958</v>
      </c>
      <c r="F82" t="s">
        <v>1959</v>
      </c>
      <c r="G82" t="s">
        <v>1915</v>
      </c>
      <c r="H82" t="s">
        <v>1929</v>
      </c>
      <c r="I82" t="s">
        <v>1960</v>
      </c>
      <c r="J82" t="s">
        <v>1947</v>
      </c>
      <c r="K82" t="s">
        <v>1999</v>
      </c>
      <c r="L82">
        <v>58403.404799999997</v>
      </c>
      <c r="M82" s="15">
        <v>42333</v>
      </c>
    </row>
    <row r="83" spans="1:13" x14ac:dyDescent="0.2">
      <c r="A83">
        <v>81</v>
      </c>
      <c r="B83" t="s">
        <v>1911</v>
      </c>
      <c r="C83" t="s">
        <v>1912</v>
      </c>
      <c r="D83">
        <v>12</v>
      </c>
      <c r="E83" t="s">
        <v>1969</v>
      </c>
      <c r="F83" t="s">
        <v>2063</v>
      </c>
      <c r="G83" t="s">
        <v>1915</v>
      </c>
      <c r="H83" t="s">
        <v>1936</v>
      </c>
      <c r="I83" t="s">
        <v>1971</v>
      </c>
      <c r="J83" t="s">
        <v>1918</v>
      </c>
      <c r="K83" t="s">
        <v>1972</v>
      </c>
      <c r="L83">
        <v>80452.800000000003</v>
      </c>
      <c r="M83" s="15">
        <v>42346</v>
      </c>
    </row>
    <row r="84" spans="1:13" x14ac:dyDescent="0.2">
      <c r="A84">
        <v>82</v>
      </c>
      <c r="B84" t="s">
        <v>1925</v>
      </c>
      <c r="C84" t="s">
        <v>1926</v>
      </c>
      <c r="D84">
        <v>14</v>
      </c>
      <c r="E84" t="s">
        <v>1927</v>
      </c>
      <c r="F84" t="s">
        <v>1959</v>
      </c>
      <c r="G84" t="s">
        <v>1915</v>
      </c>
      <c r="H84" t="s">
        <v>1929</v>
      </c>
      <c r="I84" t="s">
        <v>1930</v>
      </c>
      <c r="J84" t="s">
        <v>1947</v>
      </c>
      <c r="K84" t="s">
        <v>2064</v>
      </c>
      <c r="L84">
        <v>45820.800000000003</v>
      </c>
      <c r="M84" s="15">
        <v>42104</v>
      </c>
    </row>
    <row r="85" spans="1:13" x14ac:dyDescent="0.2">
      <c r="A85">
        <v>83</v>
      </c>
      <c r="B85" t="s">
        <v>1976</v>
      </c>
      <c r="C85" t="s">
        <v>1926</v>
      </c>
      <c r="D85">
        <v>15.6</v>
      </c>
      <c r="E85" t="s">
        <v>1927</v>
      </c>
      <c r="F85" t="s">
        <v>2010</v>
      </c>
      <c r="G85" t="s">
        <v>1944</v>
      </c>
      <c r="H85" t="s">
        <v>1916</v>
      </c>
      <c r="I85" t="s">
        <v>2065</v>
      </c>
      <c r="J85" t="s">
        <v>1947</v>
      </c>
      <c r="K85" t="s">
        <v>1968</v>
      </c>
      <c r="L85">
        <v>21258.720000000001</v>
      </c>
      <c r="M85" s="15">
        <v>42182</v>
      </c>
    </row>
    <row r="86" spans="1:13" x14ac:dyDescent="0.2">
      <c r="A86">
        <v>84</v>
      </c>
      <c r="B86" t="s">
        <v>1941</v>
      </c>
      <c r="C86" t="s">
        <v>1926</v>
      </c>
      <c r="D86">
        <v>15.6</v>
      </c>
      <c r="E86" t="s">
        <v>1942</v>
      </c>
      <c r="F86" t="s">
        <v>1943</v>
      </c>
      <c r="G86" t="s">
        <v>1944</v>
      </c>
      <c r="H86" t="s">
        <v>1978</v>
      </c>
      <c r="I86" t="s">
        <v>1946</v>
      </c>
      <c r="J86" t="s">
        <v>1947</v>
      </c>
      <c r="K86" t="s">
        <v>1948</v>
      </c>
      <c r="L86">
        <v>21045.599999999999</v>
      </c>
      <c r="M86" s="15">
        <v>42017</v>
      </c>
    </row>
    <row r="87" spans="1:13" x14ac:dyDescent="0.2">
      <c r="A87">
        <v>85</v>
      </c>
      <c r="B87" t="s">
        <v>1966</v>
      </c>
      <c r="C87" t="s">
        <v>1982</v>
      </c>
      <c r="D87">
        <v>15.6</v>
      </c>
      <c r="E87" t="s">
        <v>1958</v>
      </c>
      <c r="F87" t="s">
        <v>2022</v>
      </c>
      <c r="G87" t="s">
        <v>1935</v>
      </c>
      <c r="H87" t="s">
        <v>1984</v>
      </c>
      <c r="I87" t="s">
        <v>2047</v>
      </c>
      <c r="J87" t="s">
        <v>1947</v>
      </c>
      <c r="K87" t="s">
        <v>2025</v>
      </c>
      <c r="L87">
        <v>71874.720000000001</v>
      </c>
      <c r="M87" s="15">
        <v>42288</v>
      </c>
    </row>
    <row r="88" spans="1:13" x14ac:dyDescent="0.2">
      <c r="A88">
        <v>86</v>
      </c>
      <c r="B88" t="s">
        <v>1925</v>
      </c>
      <c r="C88" t="s">
        <v>1912</v>
      </c>
      <c r="D88">
        <v>15.6</v>
      </c>
      <c r="E88" t="s">
        <v>1958</v>
      </c>
      <c r="F88" t="s">
        <v>1955</v>
      </c>
      <c r="G88" t="s">
        <v>1915</v>
      </c>
      <c r="H88" t="s">
        <v>1929</v>
      </c>
      <c r="I88" t="s">
        <v>2066</v>
      </c>
      <c r="J88" t="s">
        <v>1947</v>
      </c>
      <c r="K88" t="s">
        <v>1938</v>
      </c>
      <c r="L88">
        <v>37242.720000000001</v>
      </c>
      <c r="M88" s="15">
        <v>42281</v>
      </c>
    </row>
    <row r="89" spans="1:13" x14ac:dyDescent="0.2">
      <c r="A89">
        <v>87</v>
      </c>
      <c r="B89" t="s">
        <v>1925</v>
      </c>
      <c r="C89" t="s">
        <v>1926</v>
      </c>
      <c r="D89">
        <v>15.6</v>
      </c>
      <c r="E89" t="s">
        <v>1927</v>
      </c>
      <c r="F89" t="s">
        <v>1928</v>
      </c>
      <c r="G89" t="s">
        <v>1915</v>
      </c>
      <c r="H89" t="s">
        <v>1929</v>
      </c>
      <c r="I89" t="s">
        <v>1930</v>
      </c>
      <c r="J89" t="s">
        <v>1947</v>
      </c>
      <c r="K89" t="s">
        <v>2067</v>
      </c>
      <c r="L89">
        <v>31914.1872</v>
      </c>
      <c r="M89" s="15">
        <v>42216</v>
      </c>
    </row>
    <row r="90" spans="1:13" x14ac:dyDescent="0.2">
      <c r="A90">
        <v>88</v>
      </c>
      <c r="B90" t="s">
        <v>1954</v>
      </c>
      <c r="C90" t="s">
        <v>1982</v>
      </c>
      <c r="D90">
        <v>15.6</v>
      </c>
      <c r="E90" t="s">
        <v>1958</v>
      </c>
      <c r="F90" t="s">
        <v>2022</v>
      </c>
      <c r="G90" t="s">
        <v>1935</v>
      </c>
      <c r="H90" t="s">
        <v>1984</v>
      </c>
      <c r="I90" t="s">
        <v>2024</v>
      </c>
      <c r="J90" t="s">
        <v>1947</v>
      </c>
      <c r="K90" t="s">
        <v>1968</v>
      </c>
      <c r="L90">
        <v>77202.720000000001</v>
      </c>
      <c r="M90" s="15">
        <v>42203</v>
      </c>
    </row>
    <row r="91" spans="1:13" x14ac:dyDescent="0.2">
      <c r="A91">
        <v>89</v>
      </c>
      <c r="B91" t="s">
        <v>1966</v>
      </c>
      <c r="C91" t="s">
        <v>1912</v>
      </c>
      <c r="D91">
        <v>13.3</v>
      </c>
      <c r="E91" t="s">
        <v>1958</v>
      </c>
      <c r="F91" t="s">
        <v>1955</v>
      </c>
      <c r="G91" t="s">
        <v>1915</v>
      </c>
      <c r="H91" t="s">
        <v>1929</v>
      </c>
      <c r="I91" t="s">
        <v>1960</v>
      </c>
      <c r="J91" t="s">
        <v>1947</v>
      </c>
      <c r="K91" t="s">
        <v>2068</v>
      </c>
      <c r="L91">
        <v>87858.72</v>
      </c>
      <c r="M91" s="15">
        <v>42073</v>
      </c>
    </row>
    <row r="92" spans="1:13" x14ac:dyDescent="0.2">
      <c r="A92">
        <v>90</v>
      </c>
      <c r="B92" t="s">
        <v>1954</v>
      </c>
      <c r="C92" t="s">
        <v>1982</v>
      </c>
      <c r="D92">
        <v>15.6</v>
      </c>
      <c r="E92" t="s">
        <v>1927</v>
      </c>
      <c r="F92" t="s">
        <v>2069</v>
      </c>
      <c r="G92" t="s">
        <v>1915</v>
      </c>
      <c r="H92" t="s">
        <v>1978</v>
      </c>
      <c r="I92" t="s">
        <v>2070</v>
      </c>
      <c r="J92" t="s">
        <v>1947</v>
      </c>
      <c r="K92" t="s">
        <v>2071</v>
      </c>
      <c r="L92">
        <v>37242.720000000001</v>
      </c>
      <c r="M92" s="15">
        <v>42015</v>
      </c>
    </row>
    <row r="93" spans="1:13" x14ac:dyDescent="0.2">
      <c r="A93">
        <v>91</v>
      </c>
      <c r="B93" t="s">
        <v>1941</v>
      </c>
      <c r="C93" t="s">
        <v>1926</v>
      </c>
      <c r="D93">
        <v>15.6</v>
      </c>
      <c r="E93" t="s">
        <v>1927</v>
      </c>
      <c r="F93" t="s">
        <v>1955</v>
      </c>
      <c r="G93" t="s">
        <v>2007</v>
      </c>
      <c r="H93" t="s">
        <v>1978</v>
      </c>
      <c r="I93" t="s">
        <v>1956</v>
      </c>
      <c r="J93" t="s">
        <v>1947</v>
      </c>
      <c r="K93" t="s">
        <v>1968</v>
      </c>
      <c r="L93">
        <v>36709.919999999998</v>
      </c>
      <c r="M93" s="15">
        <v>42164</v>
      </c>
    </row>
    <row r="94" spans="1:13" x14ac:dyDescent="0.2">
      <c r="A94">
        <v>92</v>
      </c>
      <c r="B94" t="s">
        <v>1925</v>
      </c>
      <c r="C94" t="s">
        <v>1926</v>
      </c>
      <c r="D94">
        <v>13.3</v>
      </c>
      <c r="E94" t="s">
        <v>1927</v>
      </c>
      <c r="F94" t="s">
        <v>1955</v>
      </c>
      <c r="G94" t="s">
        <v>1935</v>
      </c>
      <c r="H94" t="s">
        <v>1936</v>
      </c>
      <c r="I94" t="s">
        <v>1960</v>
      </c>
      <c r="J94" t="s">
        <v>1947</v>
      </c>
      <c r="K94" t="s">
        <v>2037</v>
      </c>
      <c r="L94">
        <v>63776.160000000003</v>
      </c>
      <c r="M94" s="15">
        <v>42347</v>
      </c>
    </row>
    <row r="95" spans="1:13" x14ac:dyDescent="0.2">
      <c r="A95">
        <v>93</v>
      </c>
      <c r="B95" t="s">
        <v>1966</v>
      </c>
      <c r="C95" t="s">
        <v>1982</v>
      </c>
      <c r="D95">
        <v>15.6</v>
      </c>
      <c r="E95" t="s">
        <v>1927</v>
      </c>
      <c r="F95" t="s">
        <v>1983</v>
      </c>
      <c r="G95" t="s">
        <v>1915</v>
      </c>
      <c r="H95" t="s">
        <v>1929</v>
      </c>
      <c r="I95" t="s">
        <v>2024</v>
      </c>
      <c r="J95" t="s">
        <v>1947</v>
      </c>
      <c r="K95" t="s">
        <v>2025</v>
      </c>
      <c r="L95">
        <v>63669.599999999999</v>
      </c>
      <c r="M95" s="15">
        <v>42041</v>
      </c>
    </row>
    <row r="96" spans="1:13" x14ac:dyDescent="0.2">
      <c r="A96">
        <v>94</v>
      </c>
      <c r="B96" t="s">
        <v>1954</v>
      </c>
      <c r="C96" t="s">
        <v>1912</v>
      </c>
      <c r="D96">
        <v>14</v>
      </c>
      <c r="E96" t="s">
        <v>1927</v>
      </c>
      <c r="F96" t="s">
        <v>1973</v>
      </c>
      <c r="G96" t="s">
        <v>1915</v>
      </c>
      <c r="H96" t="s">
        <v>1929</v>
      </c>
      <c r="I96" t="s">
        <v>1930</v>
      </c>
      <c r="J96" t="s">
        <v>1947</v>
      </c>
      <c r="K96" t="s">
        <v>2072</v>
      </c>
      <c r="L96">
        <v>55890.720000000001</v>
      </c>
      <c r="M96" s="15">
        <v>42221</v>
      </c>
    </row>
    <row r="97" spans="1:13" x14ac:dyDescent="0.2">
      <c r="A97">
        <v>95</v>
      </c>
      <c r="B97" t="s">
        <v>1941</v>
      </c>
      <c r="C97" t="s">
        <v>1989</v>
      </c>
      <c r="D97">
        <v>13.3</v>
      </c>
      <c r="E97" t="s">
        <v>1980</v>
      </c>
      <c r="F97" t="s">
        <v>1959</v>
      </c>
      <c r="G97" t="s">
        <v>1915</v>
      </c>
      <c r="H97" t="s">
        <v>1929</v>
      </c>
      <c r="I97" t="s">
        <v>1960</v>
      </c>
      <c r="J97" t="s">
        <v>1947</v>
      </c>
      <c r="K97" t="s">
        <v>2073</v>
      </c>
      <c r="L97">
        <v>45128.160000000003</v>
      </c>
      <c r="M97" s="15">
        <v>42138</v>
      </c>
    </row>
    <row r="98" spans="1:13" x14ac:dyDescent="0.2">
      <c r="A98">
        <v>96</v>
      </c>
      <c r="B98" t="s">
        <v>1966</v>
      </c>
      <c r="C98" t="s">
        <v>1926</v>
      </c>
      <c r="D98">
        <v>15.6</v>
      </c>
      <c r="E98" t="s">
        <v>1927</v>
      </c>
      <c r="F98" t="s">
        <v>1973</v>
      </c>
      <c r="G98" t="s">
        <v>1915</v>
      </c>
      <c r="H98" t="s">
        <v>1978</v>
      </c>
      <c r="I98" t="s">
        <v>1967</v>
      </c>
      <c r="J98" t="s">
        <v>2018</v>
      </c>
      <c r="K98" t="s">
        <v>1968</v>
      </c>
      <c r="L98">
        <v>31962.671999999999</v>
      </c>
      <c r="M98" s="15">
        <v>42165</v>
      </c>
    </row>
    <row r="99" spans="1:13" x14ac:dyDescent="0.2">
      <c r="A99">
        <v>97</v>
      </c>
      <c r="B99" t="s">
        <v>1966</v>
      </c>
      <c r="C99" t="s">
        <v>1926</v>
      </c>
      <c r="D99">
        <v>15.6</v>
      </c>
      <c r="E99" t="s">
        <v>1927</v>
      </c>
      <c r="F99" t="s">
        <v>1962</v>
      </c>
      <c r="G99" t="s">
        <v>1944</v>
      </c>
      <c r="H99" t="s">
        <v>1929</v>
      </c>
      <c r="I99" t="s">
        <v>1967</v>
      </c>
      <c r="J99" t="s">
        <v>2018</v>
      </c>
      <c r="K99" t="s">
        <v>1968</v>
      </c>
      <c r="L99">
        <v>25840.799999999999</v>
      </c>
      <c r="M99" s="15">
        <v>42265</v>
      </c>
    </row>
    <row r="100" spans="1:13" x14ac:dyDescent="0.2">
      <c r="A100">
        <v>98</v>
      </c>
      <c r="B100" t="s">
        <v>1954</v>
      </c>
      <c r="C100" t="s">
        <v>1926</v>
      </c>
      <c r="D100">
        <v>15.6</v>
      </c>
      <c r="E100" t="s">
        <v>1927</v>
      </c>
      <c r="F100" t="s">
        <v>1977</v>
      </c>
      <c r="G100" t="s">
        <v>2074</v>
      </c>
      <c r="H100" t="s">
        <v>1929</v>
      </c>
      <c r="I100" t="s">
        <v>2075</v>
      </c>
      <c r="J100" t="s">
        <v>1947</v>
      </c>
      <c r="K100" t="s">
        <v>2021</v>
      </c>
      <c r="L100">
        <v>30742.560000000001</v>
      </c>
      <c r="M100" s="15">
        <v>42207</v>
      </c>
    </row>
    <row r="101" spans="1:13" x14ac:dyDescent="0.2">
      <c r="A101">
        <v>99</v>
      </c>
      <c r="B101" t="s">
        <v>1925</v>
      </c>
      <c r="C101" t="s">
        <v>1982</v>
      </c>
      <c r="D101">
        <v>15.6</v>
      </c>
      <c r="E101" t="s">
        <v>1958</v>
      </c>
      <c r="F101" t="s">
        <v>2022</v>
      </c>
      <c r="G101" t="s">
        <v>2026</v>
      </c>
      <c r="H101" t="s">
        <v>1984</v>
      </c>
      <c r="I101" t="s">
        <v>1985</v>
      </c>
      <c r="J101" t="s">
        <v>1947</v>
      </c>
      <c r="K101" t="s">
        <v>2076</v>
      </c>
      <c r="L101">
        <v>66546.720000000001</v>
      </c>
      <c r="M101" s="15">
        <v>42181</v>
      </c>
    </row>
    <row r="102" spans="1:13" x14ac:dyDescent="0.2">
      <c r="A102">
        <v>100</v>
      </c>
      <c r="B102" t="s">
        <v>1925</v>
      </c>
      <c r="C102" t="s">
        <v>1926</v>
      </c>
      <c r="D102">
        <v>15.6</v>
      </c>
      <c r="E102" t="s">
        <v>1927</v>
      </c>
      <c r="F102" t="s">
        <v>1973</v>
      </c>
      <c r="G102" t="s">
        <v>1915</v>
      </c>
      <c r="H102" t="s">
        <v>1929</v>
      </c>
      <c r="I102" t="s">
        <v>1996</v>
      </c>
      <c r="J102" t="s">
        <v>1947</v>
      </c>
      <c r="K102" t="s">
        <v>1992</v>
      </c>
      <c r="L102">
        <v>38308.32</v>
      </c>
      <c r="M102" s="15">
        <v>42186</v>
      </c>
    </row>
    <row r="103" spans="1:13" x14ac:dyDescent="0.2">
      <c r="A103">
        <v>101</v>
      </c>
      <c r="B103" t="s">
        <v>1925</v>
      </c>
      <c r="C103" t="s">
        <v>1926</v>
      </c>
      <c r="D103">
        <v>15.6</v>
      </c>
      <c r="E103" t="s">
        <v>1927</v>
      </c>
      <c r="F103" t="s">
        <v>1987</v>
      </c>
      <c r="G103" t="s">
        <v>1944</v>
      </c>
      <c r="H103" t="s">
        <v>1945</v>
      </c>
      <c r="I103" t="s">
        <v>1988</v>
      </c>
      <c r="J103" t="s">
        <v>1947</v>
      </c>
      <c r="K103" t="s">
        <v>1948</v>
      </c>
      <c r="L103">
        <v>18594.72</v>
      </c>
      <c r="M103" s="15">
        <v>42080</v>
      </c>
    </row>
    <row r="104" spans="1:13" x14ac:dyDescent="0.2">
      <c r="A104">
        <v>102</v>
      </c>
      <c r="B104" t="s">
        <v>1966</v>
      </c>
      <c r="C104" t="s">
        <v>1926</v>
      </c>
      <c r="D104">
        <v>15.6</v>
      </c>
      <c r="E104" t="s">
        <v>1927</v>
      </c>
      <c r="F104" t="s">
        <v>1959</v>
      </c>
      <c r="G104" t="s">
        <v>1915</v>
      </c>
      <c r="H104" t="s">
        <v>1978</v>
      </c>
      <c r="I104" t="s">
        <v>2039</v>
      </c>
      <c r="J104" t="s">
        <v>2018</v>
      </c>
      <c r="K104" t="s">
        <v>1968</v>
      </c>
      <c r="L104">
        <v>34472.160000000003</v>
      </c>
      <c r="M104" s="15">
        <v>42021</v>
      </c>
    </row>
    <row r="105" spans="1:13" x14ac:dyDescent="0.2">
      <c r="A105">
        <v>103</v>
      </c>
      <c r="B105" t="s">
        <v>1925</v>
      </c>
      <c r="C105" t="s">
        <v>1912</v>
      </c>
      <c r="D105">
        <v>13.3</v>
      </c>
      <c r="E105" t="s">
        <v>1958</v>
      </c>
      <c r="F105" t="s">
        <v>1973</v>
      </c>
      <c r="G105" t="s">
        <v>1915</v>
      </c>
      <c r="H105" t="s">
        <v>1929</v>
      </c>
      <c r="I105" t="s">
        <v>1956</v>
      </c>
      <c r="J105" t="s">
        <v>1947</v>
      </c>
      <c r="K105" t="s">
        <v>2077</v>
      </c>
      <c r="L105">
        <v>59620.32</v>
      </c>
      <c r="M105" s="15">
        <v>42121</v>
      </c>
    </row>
    <row r="106" spans="1:13" x14ac:dyDescent="0.2">
      <c r="A106">
        <v>104</v>
      </c>
      <c r="B106" t="s">
        <v>2054</v>
      </c>
      <c r="C106" t="s">
        <v>1912</v>
      </c>
      <c r="D106">
        <v>13.5</v>
      </c>
      <c r="E106" t="s">
        <v>2055</v>
      </c>
      <c r="F106" t="s">
        <v>1928</v>
      </c>
      <c r="G106" t="s">
        <v>1915</v>
      </c>
      <c r="H106" t="s">
        <v>1929</v>
      </c>
      <c r="I106" t="s">
        <v>1930</v>
      </c>
      <c r="J106" t="s">
        <v>2056</v>
      </c>
      <c r="K106" t="s">
        <v>2057</v>
      </c>
      <c r="L106">
        <v>71395.199999999997</v>
      </c>
      <c r="M106" s="15">
        <v>42152</v>
      </c>
    </row>
    <row r="107" spans="1:13" x14ac:dyDescent="0.2">
      <c r="A107">
        <v>105</v>
      </c>
      <c r="B107" t="s">
        <v>1925</v>
      </c>
      <c r="C107" t="s">
        <v>1926</v>
      </c>
      <c r="D107">
        <v>14</v>
      </c>
      <c r="E107" t="s">
        <v>1958</v>
      </c>
      <c r="F107" t="s">
        <v>1928</v>
      </c>
      <c r="G107" t="s">
        <v>2074</v>
      </c>
      <c r="H107" t="s">
        <v>1929</v>
      </c>
      <c r="I107" t="s">
        <v>1979</v>
      </c>
      <c r="J107" t="s">
        <v>1947</v>
      </c>
      <c r="K107" t="s">
        <v>2078</v>
      </c>
      <c r="L107">
        <v>35111.519999999997</v>
      </c>
      <c r="M107" s="15">
        <v>42313</v>
      </c>
    </row>
    <row r="108" spans="1:13" x14ac:dyDescent="0.2">
      <c r="A108">
        <v>106</v>
      </c>
      <c r="B108" t="s">
        <v>1976</v>
      </c>
      <c r="C108" t="s">
        <v>1926</v>
      </c>
      <c r="D108">
        <v>15.6</v>
      </c>
      <c r="E108" t="s">
        <v>1927</v>
      </c>
      <c r="F108" t="s">
        <v>1962</v>
      </c>
      <c r="G108" t="s">
        <v>1944</v>
      </c>
      <c r="H108" t="s">
        <v>1978</v>
      </c>
      <c r="I108" t="s">
        <v>1963</v>
      </c>
      <c r="J108" t="s">
        <v>1947</v>
      </c>
      <c r="K108" t="s">
        <v>2079</v>
      </c>
      <c r="L108">
        <v>22105.871999999999</v>
      </c>
      <c r="M108" s="15">
        <v>42235</v>
      </c>
    </row>
    <row r="109" spans="1:13" x14ac:dyDescent="0.2">
      <c r="A109">
        <v>107</v>
      </c>
      <c r="B109" t="s">
        <v>1954</v>
      </c>
      <c r="C109" t="s">
        <v>1912</v>
      </c>
      <c r="D109">
        <v>14</v>
      </c>
      <c r="E109" t="s">
        <v>1958</v>
      </c>
      <c r="F109" t="s">
        <v>1973</v>
      </c>
      <c r="G109" t="s">
        <v>1915</v>
      </c>
      <c r="H109" t="s">
        <v>1929</v>
      </c>
      <c r="I109" t="s">
        <v>1979</v>
      </c>
      <c r="J109" t="s">
        <v>1947</v>
      </c>
      <c r="K109" t="s">
        <v>1957</v>
      </c>
      <c r="L109">
        <v>63563.040000000001</v>
      </c>
      <c r="M109" s="15">
        <v>42160</v>
      </c>
    </row>
    <row r="110" spans="1:13" x14ac:dyDescent="0.2">
      <c r="A110">
        <v>108</v>
      </c>
      <c r="B110" t="s">
        <v>2041</v>
      </c>
      <c r="C110" t="s">
        <v>1982</v>
      </c>
      <c r="D110">
        <v>15.6</v>
      </c>
      <c r="E110" t="s">
        <v>1927</v>
      </c>
      <c r="F110" t="s">
        <v>2022</v>
      </c>
      <c r="G110" t="s">
        <v>1935</v>
      </c>
      <c r="H110" t="s">
        <v>2023</v>
      </c>
      <c r="I110" t="s">
        <v>2047</v>
      </c>
      <c r="J110" t="s">
        <v>1947</v>
      </c>
      <c r="K110" t="s">
        <v>1968</v>
      </c>
      <c r="L110">
        <v>69210.720000000001</v>
      </c>
      <c r="M110" s="15">
        <v>42151</v>
      </c>
    </row>
    <row r="111" spans="1:13" x14ac:dyDescent="0.2">
      <c r="A111">
        <v>109</v>
      </c>
      <c r="B111" t="s">
        <v>1976</v>
      </c>
      <c r="C111" t="s">
        <v>1926</v>
      </c>
      <c r="D111">
        <v>14</v>
      </c>
      <c r="E111" t="s">
        <v>1958</v>
      </c>
      <c r="F111" t="s">
        <v>1973</v>
      </c>
      <c r="G111" t="s">
        <v>1915</v>
      </c>
      <c r="H111" t="s">
        <v>1929</v>
      </c>
      <c r="I111" t="s">
        <v>1930</v>
      </c>
      <c r="J111" t="s">
        <v>1947</v>
      </c>
      <c r="K111" t="s">
        <v>2078</v>
      </c>
      <c r="L111">
        <v>78854.399999999994</v>
      </c>
      <c r="M111" s="15">
        <v>42364</v>
      </c>
    </row>
    <row r="112" spans="1:13" x14ac:dyDescent="0.2">
      <c r="A112">
        <v>110</v>
      </c>
      <c r="B112" t="s">
        <v>1954</v>
      </c>
      <c r="C112" t="s">
        <v>1912</v>
      </c>
      <c r="D112">
        <v>15.6</v>
      </c>
      <c r="E112" t="s">
        <v>1927</v>
      </c>
      <c r="F112" t="s">
        <v>1955</v>
      </c>
      <c r="G112" t="s">
        <v>1935</v>
      </c>
      <c r="H112" t="s">
        <v>2023</v>
      </c>
      <c r="I112" t="s">
        <v>1956</v>
      </c>
      <c r="J112" t="s">
        <v>1947</v>
      </c>
      <c r="K112" t="s">
        <v>2073</v>
      </c>
      <c r="L112">
        <v>67239.360000000001</v>
      </c>
      <c r="M112" s="15">
        <v>42288</v>
      </c>
    </row>
    <row r="113" spans="1:13" x14ac:dyDescent="0.2">
      <c r="A113">
        <v>111</v>
      </c>
      <c r="B113" t="s">
        <v>1966</v>
      </c>
      <c r="C113" t="s">
        <v>1912</v>
      </c>
      <c r="D113">
        <v>13.3</v>
      </c>
      <c r="E113" t="s">
        <v>2080</v>
      </c>
      <c r="F113" t="s">
        <v>2081</v>
      </c>
      <c r="G113" t="s">
        <v>1915</v>
      </c>
      <c r="H113" t="s">
        <v>1929</v>
      </c>
      <c r="I113" t="s">
        <v>1917</v>
      </c>
      <c r="J113" t="s">
        <v>1947</v>
      </c>
      <c r="K113" t="s">
        <v>2082</v>
      </c>
      <c r="L113">
        <v>73473.119999999995</v>
      </c>
      <c r="M113" s="15">
        <v>42204</v>
      </c>
    </row>
    <row r="114" spans="1:13" x14ac:dyDescent="0.2">
      <c r="A114">
        <v>112</v>
      </c>
      <c r="B114" t="s">
        <v>1976</v>
      </c>
      <c r="C114" t="s">
        <v>1989</v>
      </c>
      <c r="D114">
        <v>13.3</v>
      </c>
      <c r="E114" t="s">
        <v>1980</v>
      </c>
      <c r="F114" t="s">
        <v>1928</v>
      </c>
      <c r="G114" t="s">
        <v>1915</v>
      </c>
      <c r="H114" t="s">
        <v>1929</v>
      </c>
      <c r="I114" t="s">
        <v>1930</v>
      </c>
      <c r="J114" t="s">
        <v>1947</v>
      </c>
      <c r="K114" t="s">
        <v>1919</v>
      </c>
      <c r="L114">
        <v>74538.720000000001</v>
      </c>
      <c r="M114" s="15">
        <v>42196</v>
      </c>
    </row>
    <row r="115" spans="1:13" x14ac:dyDescent="0.2">
      <c r="A115">
        <v>113</v>
      </c>
      <c r="B115" t="s">
        <v>1925</v>
      </c>
      <c r="C115" t="s">
        <v>1926</v>
      </c>
      <c r="D115">
        <v>14</v>
      </c>
      <c r="E115" t="s">
        <v>2083</v>
      </c>
      <c r="F115" t="s">
        <v>1959</v>
      </c>
      <c r="G115" t="s">
        <v>1944</v>
      </c>
      <c r="H115" t="s">
        <v>1945</v>
      </c>
      <c r="I115" t="s">
        <v>1960</v>
      </c>
      <c r="J115" t="s">
        <v>1947</v>
      </c>
      <c r="K115" t="s">
        <v>2064</v>
      </c>
      <c r="L115">
        <v>38468.160000000003</v>
      </c>
      <c r="M115" s="15">
        <v>42045</v>
      </c>
    </row>
    <row r="116" spans="1:13" x14ac:dyDescent="0.2">
      <c r="A116">
        <v>114</v>
      </c>
      <c r="B116" t="s">
        <v>1966</v>
      </c>
      <c r="C116" t="s">
        <v>1912</v>
      </c>
      <c r="D116">
        <v>13.3</v>
      </c>
      <c r="E116" t="s">
        <v>1958</v>
      </c>
      <c r="F116" t="s">
        <v>1959</v>
      </c>
      <c r="G116" t="s">
        <v>1915</v>
      </c>
      <c r="H116" t="s">
        <v>1929</v>
      </c>
      <c r="I116" t="s">
        <v>1960</v>
      </c>
      <c r="J116" t="s">
        <v>1947</v>
      </c>
      <c r="K116" t="s">
        <v>2068</v>
      </c>
      <c r="L116">
        <v>86793.12</v>
      </c>
      <c r="M116" s="15">
        <v>42100</v>
      </c>
    </row>
    <row r="117" spans="1:13" x14ac:dyDescent="0.2">
      <c r="M117" s="15"/>
    </row>
    <row r="118" spans="1:13" x14ac:dyDescent="0.2">
      <c r="A118">
        <v>116</v>
      </c>
      <c r="B118" t="s">
        <v>1925</v>
      </c>
      <c r="C118" t="s">
        <v>1926</v>
      </c>
      <c r="D118">
        <v>14</v>
      </c>
      <c r="E118" t="s">
        <v>1927</v>
      </c>
      <c r="F118" t="s">
        <v>1955</v>
      </c>
      <c r="G118" t="s">
        <v>1915</v>
      </c>
      <c r="H118" t="s">
        <v>1936</v>
      </c>
      <c r="I118" t="s">
        <v>1960</v>
      </c>
      <c r="J118" t="s">
        <v>1947</v>
      </c>
      <c r="K118" t="s">
        <v>2064</v>
      </c>
      <c r="L118">
        <v>57755.519999999997</v>
      </c>
      <c r="M118" s="15">
        <v>42236</v>
      </c>
    </row>
    <row r="119" spans="1:13" x14ac:dyDescent="0.2">
      <c r="A119">
        <v>117</v>
      </c>
      <c r="B119" t="s">
        <v>1966</v>
      </c>
      <c r="C119" t="s">
        <v>1926</v>
      </c>
      <c r="D119">
        <v>15.6</v>
      </c>
      <c r="E119" t="s">
        <v>1958</v>
      </c>
      <c r="F119" t="s">
        <v>1955</v>
      </c>
      <c r="G119" t="s">
        <v>1915</v>
      </c>
      <c r="H119" t="s">
        <v>2023</v>
      </c>
      <c r="I119" t="s">
        <v>1979</v>
      </c>
      <c r="J119" t="s">
        <v>1947</v>
      </c>
      <c r="K119" t="s">
        <v>2084</v>
      </c>
      <c r="L119">
        <v>60223.982400000001</v>
      </c>
      <c r="M119" s="15">
        <v>42319</v>
      </c>
    </row>
    <row r="120" spans="1:13" x14ac:dyDescent="0.2">
      <c r="A120">
        <v>118</v>
      </c>
      <c r="B120" t="s">
        <v>1954</v>
      </c>
      <c r="C120" t="s">
        <v>1926</v>
      </c>
      <c r="D120">
        <v>17.3</v>
      </c>
      <c r="E120" t="s">
        <v>1927</v>
      </c>
      <c r="F120" t="s">
        <v>1962</v>
      </c>
      <c r="G120" t="s">
        <v>1944</v>
      </c>
      <c r="H120" t="s">
        <v>1978</v>
      </c>
      <c r="I120" t="s">
        <v>2035</v>
      </c>
      <c r="J120" t="s">
        <v>1947</v>
      </c>
      <c r="K120" t="s">
        <v>2021</v>
      </c>
      <c r="L120">
        <v>30049.919999999998</v>
      </c>
      <c r="M120" s="15">
        <v>42335</v>
      </c>
    </row>
    <row r="121" spans="1:13" x14ac:dyDescent="0.2">
      <c r="A121">
        <v>119</v>
      </c>
      <c r="B121" t="s">
        <v>1954</v>
      </c>
      <c r="C121" t="s">
        <v>1926</v>
      </c>
      <c r="D121">
        <v>15.6</v>
      </c>
      <c r="E121" t="s">
        <v>1927</v>
      </c>
      <c r="F121" t="s">
        <v>1955</v>
      </c>
      <c r="G121" t="s">
        <v>1915</v>
      </c>
      <c r="H121" t="s">
        <v>1929</v>
      </c>
      <c r="I121" t="s">
        <v>1979</v>
      </c>
      <c r="J121" t="s">
        <v>1947</v>
      </c>
      <c r="K121" t="s">
        <v>2045</v>
      </c>
      <c r="L121">
        <v>59567.040000000001</v>
      </c>
      <c r="M121" s="15">
        <v>42307</v>
      </c>
    </row>
    <row r="122" spans="1:13" x14ac:dyDescent="0.2">
      <c r="A122">
        <v>120</v>
      </c>
      <c r="B122" t="s">
        <v>1941</v>
      </c>
      <c r="C122" t="s">
        <v>1926</v>
      </c>
      <c r="D122">
        <v>15.6</v>
      </c>
      <c r="E122" t="s">
        <v>1980</v>
      </c>
      <c r="F122" t="s">
        <v>1977</v>
      </c>
      <c r="G122" t="s">
        <v>2074</v>
      </c>
      <c r="H122" t="s">
        <v>1978</v>
      </c>
      <c r="I122" t="s">
        <v>1930</v>
      </c>
      <c r="J122" t="s">
        <v>1947</v>
      </c>
      <c r="K122" t="s">
        <v>1948</v>
      </c>
      <c r="L122">
        <v>25521.119999999999</v>
      </c>
      <c r="M122" s="15">
        <v>42289</v>
      </c>
    </row>
    <row r="123" spans="1:13" x14ac:dyDescent="0.2">
      <c r="A123">
        <v>121</v>
      </c>
      <c r="B123" t="s">
        <v>2041</v>
      </c>
      <c r="C123" t="s">
        <v>1982</v>
      </c>
      <c r="D123">
        <v>15.6</v>
      </c>
      <c r="E123" t="s">
        <v>1927</v>
      </c>
      <c r="F123" t="s">
        <v>2022</v>
      </c>
      <c r="G123" t="s">
        <v>1935</v>
      </c>
      <c r="H123" t="s">
        <v>2042</v>
      </c>
      <c r="I123" t="s">
        <v>2043</v>
      </c>
      <c r="J123" t="s">
        <v>1947</v>
      </c>
      <c r="K123" t="s">
        <v>2048</v>
      </c>
      <c r="L123">
        <v>119427.12</v>
      </c>
      <c r="M123" s="15">
        <v>42367</v>
      </c>
    </row>
    <row r="124" spans="1:13" x14ac:dyDescent="0.2">
      <c r="A124">
        <v>122</v>
      </c>
      <c r="B124" t="s">
        <v>1976</v>
      </c>
      <c r="C124" t="s">
        <v>1926</v>
      </c>
      <c r="D124">
        <v>15.6</v>
      </c>
      <c r="E124" t="s">
        <v>1927</v>
      </c>
      <c r="F124" t="s">
        <v>1928</v>
      </c>
      <c r="G124" t="s">
        <v>1915</v>
      </c>
      <c r="H124" t="s">
        <v>1929</v>
      </c>
      <c r="I124" t="s">
        <v>1979</v>
      </c>
      <c r="J124" t="s">
        <v>1931</v>
      </c>
      <c r="K124" t="s">
        <v>1968</v>
      </c>
      <c r="L124">
        <v>33513.120000000003</v>
      </c>
      <c r="M124" s="15">
        <v>42273</v>
      </c>
    </row>
    <row r="125" spans="1:13" x14ac:dyDescent="0.2">
      <c r="A125">
        <v>123</v>
      </c>
      <c r="B125" t="s">
        <v>1925</v>
      </c>
      <c r="C125" t="s">
        <v>1926</v>
      </c>
      <c r="D125">
        <v>17.3</v>
      </c>
      <c r="E125" t="s">
        <v>1927</v>
      </c>
      <c r="F125" t="s">
        <v>1955</v>
      </c>
      <c r="G125" t="s">
        <v>1935</v>
      </c>
      <c r="H125" t="s">
        <v>1936</v>
      </c>
      <c r="I125" t="s">
        <v>2020</v>
      </c>
      <c r="J125" t="s">
        <v>1947</v>
      </c>
      <c r="K125" t="s">
        <v>1986</v>
      </c>
      <c r="L125">
        <v>67718.880000000005</v>
      </c>
      <c r="M125" s="15">
        <v>42045</v>
      </c>
    </row>
    <row r="126" spans="1:13" x14ac:dyDescent="0.2">
      <c r="A126">
        <v>124</v>
      </c>
      <c r="B126" t="s">
        <v>1941</v>
      </c>
      <c r="C126" t="s">
        <v>1926</v>
      </c>
      <c r="D126">
        <v>15.6</v>
      </c>
      <c r="E126" t="s">
        <v>1942</v>
      </c>
      <c r="F126" t="s">
        <v>1943</v>
      </c>
      <c r="G126" t="s">
        <v>1944</v>
      </c>
      <c r="H126" t="s">
        <v>1929</v>
      </c>
      <c r="I126" t="s">
        <v>1946</v>
      </c>
      <c r="J126" t="s">
        <v>1947</v>
      </c>
      <c r="K126" t="s">
        <v>1948</v>
      </c>
      <c r="L126">
        <v>24029.279999999999</v>
      </c>
      <c r="M126" s="15">
        <v>42324</v>
      </c>
    </row>
    <row r="127" spans="1:13" x14ac:dyDescent="0.2">
      <c r="M127" s="15"/>
    </row>
    <row r="128" spans="1:13" x14ac:dyDescent="0.2">
      <c r="A128">
        <v>126</v>
      </c>
      <c r="B128" t="s">
        <v>1925</v>
      </c>
      <c r="C128" t="s">
        <v>1926</v>
      </c>
      <c r="D128">
        <v>14</v>
      </c>
      <c r="E128" t="s">
        <v>1927</v>
      </c>
      <c r="F128" t="s">
        <v>1959</v>
      </c>
      <c r="G128" t="s">
        <v>1915</v>
      </c>
      <c r="H128" t="s">
        <v>1978</v>
      </c>
      <c r="I128" t="s">
        <v>1960</v>
      </c>
      <c r="J128" t="s">
        <v>1947</v>
      </c>
      <c r="K128" t="s">
        <v>2064</v>
      </c>
      <c r="L128">
        <v>43263.360000000001</v>
      </c>
      <c r="M128" s="15">
        <v>42030</v>
      </c>
    </row>
    <row r="129" spans="1:13" x14ac:dyDescent="0.2">
      <c r="A129">
        <v>127</v>
      </c>
      <c r="B129" t="s">
        <v>1954</v>
      </c>
      <c r="C129" t="s">
        <v>1926</v>
      </c>
      <c r="D129">
        <v>14</v>
      </c>
      <c r="E129" t="s">
        <v>1942</v>
      </c>
      <c r="F129" t="s">
        <v>2085</v>
      </c>
      <c r="G129" t="s">
        <v>1944</v>
      </c>
      <c r="H129" t="s">
        <v>2086</v>
      </c>
      <c r="I129" t="s">
        <v>1988</v>
      </c>
      <c r="J129" t="s">
        <v>2056</v>
      </c>
      <c r="K129" t="s">
        <v>2009</v>
      </c>
      <c r="L129">
        <v>14811.307199999999</v>
      </c>
      <c r="M129" s="15">
        <v>42211</v>
      </c>
    </row>
    <row r="130" spans="1:13" x14ac:dyDescent="0.2">
      <c r="A130">
        <v>128</v>
      </c>
      <c r="B130" t="s">
        <v>1966</v>
      </c>
      <c r="C130" t="s">
        <v>1926</v>
      </c>
      <c r="D130">
        <v>17.3</v>
      </c>
      <c r="E130" t="s">
        <v>1927</v>
      </c>
      <c r="F130" t="s">
        <v>1955</v>
      </c>
      <c r="G130" t="s">
        <v>1935</v>
      </c>
      <c r="H130" t="s">
        <v>2042</v>
      </c>
      <c r="I130" t="s">
        <v>1996</v>
      </c>
      <c r="J130" t="s">
        <v>1947</v>
      </c>
      <c r="K130" t="s">
        <v>2019</v>
      </c>
      <c r="L130">
        <v>74378.880000000005</v>
      </c>
      <c r="M130" s="15">
        <v>42228</v>
      </c>
    </row>
    <row r="131" spans="1:13" x14ac:dyDescent="0.2">
      <c r="A131">
        <v>129</v>
      </c>
      <c r="B131" t="s">
        <v>1925</v>
      </c>
      <c r="C131" t="s">
        <v>1926</v>
      </c>
      <c r="D131">
        <v>17.3</v>
      </c>
      <c r="E131" t="s">
        <v>1927</v>
      </c>
      <c r="F131" t="s">
        <v>1959</v>
      </c>
      <c r="G131" t="s">
        <v>1915</v>
      </c>
      <c r="H131" t="s">
        <v>1929</v>
      </c>
      <c r="I131" t="s">
        <v>1960</v>
      </c>
      <c r="J131" t="s">
        <v>1947</v>
      </c>
      <c r="K131" t="s">
        <v>1986</v>
      </c>
      <c r="L131">
        <v>49443.839999999997</v>
      </c>
      <c r="M131" s="15">
        <v>42126</v>
      </c>
    </row>
    <row r="132" spans="1:13" x14ac:dyDescent="0.2">
      <c r="A132">
        <v>130</v>
      </c>
      <c r="B132" t="s">
        <v>1966</v>
      </c>
      <c r="C132" t="s">
        <v>1926</v>
      </c>
      <c r="D132">
        <v>15.6</v>
      </c>
      <c r="E132" t="s">
        <v>1942</v>
      </c>
      <c r="F132" t="s">
        <v>1928</v>
      </c>
      <c r="G132" t="s">
        <v>1915</v>
      </c>
      <c r="H132" t="s">
        <v>1978</v>
      </c>
      <c r="I132" t="s">
        <v>2087</v>
      </c>
      <c r="J132" t="s">
        <v>1947</v>
      </c>
      <c r="K132" t="s">
        <v>2088</v>
      </c>
      <c r="L132">
        <v>34045.387199999997</v>
      </c>
      <c r="M132" s="15">
        <v>42360</v>
      </c>
    </row>
    <row r="133" spans="1:13" x14ac:dyDescent="0.2">
      <c r="A133">
        <v>131</v>
      </c>
      <c r="B133" t="s">
        <v>1966</v>
      </c>
      <c r="C133" t="s">
        <v>1926</v>
      </c>
      <c r="D133">
        <v>15.6</v>
      </c>
      <c r="E133" t="s">
        <v>1927</v>
      </c>
      <c r="F133" t="s">
        <v>1962</v>
      </c>
      <c r="G133" t="s">
        <v>1944</v>
      </c>
      <c r="H133" t="s">
        <v>1978</v>
      </c>
      <c r="I133" t="s">
        <v>1967</v>
      </c>
      <c r="J133" t="s">
        <v>1947</v>
      </c>
      <c r="K133" t="s">
        <v>1968</v>
      </c>
      <c r="L133">
        <v>23922.720000000001</v>
      </c>
      <c r="M133" s="15">
        <v>42144</v>
      </c>
    </row>
    <row r="134" spans="1:13" x14ac:dyDescent="0.2">
      <c r="A134">
        <v>132</v>
      </c>
      <c r="B134" t="s">
        <v>1941</v>
      </c>
      <c r="C134" t="s">
        <v>1912</v>
      </c>
      <c r="D134">
        <v>14</v>
      </c>
      <c r="E134" t="s">
        <v>1958</v>
      </c>
      <c r="F134" t="s">
        <v>1955</v>
      </c>
      <c r="G134" t="s">
        <v>1915</v>
      </c>
      <c r="H134" t="s">
        <v>1929</v>
      </c>
      <c r="I134" t="s">
        <v>1960</v>
      </c>
      <c r="J134" t="s">
        <v>1947</v>
      </c>
      <c r="K134" t="s">
        <v>1961</v>
      </c>
      <c r="L134">
        <v>47099.519999999997</v>
      </c>
      <c r="M134" s="15">
        <v>42304</v>
      </c>
    </row>
    <row r="135" spans="1:13" x14ac:dyDescent="0.2">
      <c r="A135">
        <v>133</v>
      </c>
      <c r="B135" t="s">
        <v>1941</v>
      </c>
      <c r="C135" t="s">
        <v>1926</v>
      </c>
      <c r="D135">
        <v>15.6</v>
      </c>
      <c r="E135" t="s">
        <v>1927</v>
      </c>
      <c r="F135" t="s">
        <v>2017</v>
      </c>
      <c r="G135" t="s">
        <v>1944</v>
      </c>
      <c r="H135" t="s">
        <v>1929</v>
      </c>
      <c r="I135" t="s">
        <v>2062</v>
      </c>
      <c r="J135" t="s">
        <v>1947</v>
      </c>
      <c r="K135" t="s">
        <v>2089</v>
      </c>
      <c r="L135">
        <v>30476.16</v>
      </c>
      <c r="M135" s="15">
        <v>42207</v>
      </c>
    </row>
    <row r="136" spans="1:13" x14ac:dyDescent="0.2">
      <c r="A136">
        <v>134</v>
      </c>
      <c r="B136" t="s">
        <v>1925</v>
      </c>
      <c r="C136" t="s">
        <v>1926</v>
      </c>
      <c r="D136">
        <v>15.6</v>
      </c>
      <c r="E136" t="s">
        <v>1942</v>
      </c>
      <c r="F136" t="s">
        <v>1973</v>
      </c>
      <c r="G136" t="s">
        <v>1915</v>
      </c>
      <c r="H136" t="s">
        <v>1978</v>
      </c>
      <c r="I136" t="s">
        <v>1930</v>
      </c>
      <c r="J136" t="s">
        <v>1947</v>
      </c>
      <c r="K136" t="s">
        <v>2090</v>
      </c>
      <c r="L136">
        <v>31861.439999999999</v>
      </c>
      <c r="M136" s="15">
        <v>42147</v>
      </c>
    </row>
    <row r="137" spans="1:13" x14ac:dyDescent="0.2">
      <c r="A137">
        <v>135</v>
      </c>
      <c r="B137" t="s">
        <v>1925</v>
      </c>
      <c r="C137" t="s">
        <v>1926</v>
      </c>
      <c r="D137">
        <v>14</v>
      </c>
      <c r="E137" t="s">
        <v>1927</v>
      </c>
      <c r="F137" t="s">
        <v>1955</v>
      </c>
      <c r="G137" t="s">
        <v>1915</v>
      </c>
      <c r="H137" t="s">
        <v>1929</v>
      </c>
      <c r="I137" t="s">
        <v>1960</v>
      </c>
      <c r="J137" t="s">
        <v>1947</v>
      </c>
      <c r="K137" t="s">
        <v>2064</v>
      </c>
      <c r="L137">
        <v>52640.639999999999</v>
      </c>
      <c r="M137" s="15">
        <v>42047</v>
      </c>
    </row>
    <row r="138" spans="1:13" x14ac:dyDescent="0.2">
      <c r="A138">
        <v>136</v>
      </c>
      <c r="B138" t="s">
        <v>1976</v>
      </c>
      <c r="C138" t="s">
        <v>1926</v>
      </c>
      <c r="D138">
        <v>15.6</v>
      </c>
      <c r="E138" t="s">
        <v>1942</v>
      </c>
      <c r="F138" t="s">
        <v>2014</v>
      </c>
      <c r="G138" t="s">
        <v>1944</v>
      </c>
      <c r="H138" t="s">
        <v>1978</v>
      </c>
      <c r="I138" t="s">
        <v>2015</v>
      </c>
      <c r="J138" t="s">
        <v>1931</v>
      </c>
      <c r="K138" t="s">
        <v>2052</v>
      </c>
      <c r="L138">
        <v>13445.7408</v>
      </c>
      <c r="M138" s="15">
        <v>42047</v>
      </c>
    </row>
    <row r="139" spans="1:13" x14ac:dyDescent="0.2">
      <c r="A139">
        <v>137</v>
      </c>
      <c r="B139" t="s">
        <v>1954</v>
      </c>
      <c r="C139" t="s">
        <v>1982</v>
      </c>
      <c r="D139">
        <v>17.3</v>
      </c>
      <c r="E139" t="s">
        <v>1927</v>
      </c>
      <c r="F139" t="s">
        <v>1983</v>
      </c>
      <c r="G139" t="s">
        <v>1915</v>
      </c>
      <c r="H139" t="s">
        <v>1984</v>
      </c>
      <c r="I139" t="s">
        <v>1985</v>
      </c>
      <c r="J139" t="s">
        <v>1947</v>
      </c>
      <c r="K139" t="s">
        <v>2053</v>
      </c>
      <c r="L139">
        <v>49976.639999999999</v>
      </c>
      <c r="M139" s="15">
        <v>42062</v>
      </c>
    </row>
    <row r="140" spans="1:13" x14ac:dyDescent="0.2">
      <c r="A140">
        <v>138</v>
      </c>
      <c r="B140" t="s">
        <v>1976</v>
      </c>
      <c r="C140" t="s">
        <v>1926</v>
      </c>
      <c r="D140">
        <v>15.6</v>
      </c>
      <c r="E140" t="s">
        <v>1927</v>
      </c>
      <c r="F140" t="s">
        <v>1928</v>
      </c>
      <c r="G140" t="s">
        <v>1944</v>
      </c>
      <c r="H140" t="s">
        <v>1978</v>
      </c>
      <c r="I140" t="s">
        <v>2035</v>
      </c>
      <c r="J140" t="s">
        <v>1931</v>
      </c>
      <c r="K140" t="s">
        <v>1968</v>
      </c>
      <c r="L140">
        <v>26586.720000000001</v>
      </c>
      <c r="M140" s="15">
        <v>42115</v>
      </c>
    </row>
    <row r="141" spans="1:13" x14ac:dyDescent="0.2">
      <c r="A141">
        <v>139</v>
      </c>
      <c r="B141" t="s">
        <v>1925</v>
      </c>
      <c r="C141" t="s">
        <v>1926</v>
      </c>
      <c r="D141">
        <v>13.3</v>
      </c>
      <c r="E141" t="s">
        <v>1958</v>
      </c>
      <c r="F141" t="s">
        <v>1928</v>
      </c>
      <c r="G141" t="s">
        <v>1944</v>
      </c>
      <c r="H141" t="s">
        <v>1929</v>
      </c>
      <c r="I141" t="s">
        <v>1930</v>
      </c>
      <c r="J141" t="s">
        <v>1947</v>
      </c>
      <c r="K141" t="s">
        <v>2091</v>
      </c>
      <c r="L141">
        <v>37242.720000000001</v>
      </c>
      <c r="M141" s="15">
        <v>42185</v>
      </c>
    </row>
    <row r="142" spans="1:13" x14ac:dyDescent="0.2">
      <c r="A142">
        <v>140</v>
      </c>
      <c r="B142" t="s">
        <v>1941</v>
      </c>
      <c r="C142" t="s">
        <v>1926</v>
      </c>
      <c r="D142">
        <v>17.3</v>
      </c>
      <c r="E142" t="s">
        <v>1958</v>
      </c>
      <c r="F142" t="s">
        <v>2017</v>
      </c>
      <c r="G142" t="s">
        <v>1944</v>
      </c>
      <c r="H142" t="s">
        <v>1978</v>
      </c>
      <c r="I142" t="s">
        <v>2062</v>
      </c>
      <c r="J142" t="s">
        <v>1947</v>
      </c>
      <c r="K142" t="s">
        <v>2053</v>
      </c>
      <c r="L142">
        <v>34898.400000000001</v>
      </c>
      <c r="M142" s="15">
        <v>42323</v>
      </c>
    </row>
    <row r="143" spans="1:13" x14ac:dyDescent="0.2">
      <c r="A143">
        <v>141</v>
      </c>
      <c r="B143" t="s">
        <v>1976</v>
      </c>
      <c r="C143" t="s">
        <v>1926</v>
      </c>
      <c r="D143">
        <v>14</v>
      </c>
      <c r="E143" t="s">
        <v>1958</v>
      </c>
      <c r="F143" t="s">
        <v>1959</v>
      </c>
      <c r="G143" t="s">
        <v>1915</v>
      </c>
      <c r="H143" t="s">
        <v>1929</v>
      </c>
      <c r="I143" t="s">
        <v>2092</v>
      </c>
      <c r="J143" t="s">
        <v>1947</v>
      </c>
      <c r="K143" t="s">
        <v>2093</v>
      </c>
      <c r="L143">
        <v>59461.545599999998</v>
      </c>
      <c r="M143" s="15">
        <v>42013</v>
      </c>
    </row>
    <row r="144" spans="1:13" x14ac:dyDescent="0.2">
      <c r="A144">
        <v>142</v>
      </c>
      <c r="B144" t="s">
        <v>1976</v>
      </c>
      <c r="C144" t="s">
        <v>1982</v>
      </c>
      <c r="D144">
        <v>15.6</v>
      </c>
      <c r="E144" t="s">
        <v>1958</v>
      </c>
      <c r="F144" t="s">
        <v>2022</v>
      </c>
      <c r="G144" t="s">
        <v>1915</v>
      </c>
      <c r="H144" t="s">
        <v>1929</v>
      </c>
      <c r="I144" t="s">
        <v>2094</v>
      </c>
      <c r="J144" t="s">
        <v>1931</v>
      </c>
      <c r="K144" t="s">
        <v>2038</v>
      </c>
      <c r="L144">
        <v>46300.32</v>
      </c>
      <c r="M144" s="15">
        <v>42245</v>
      </c>
    </row>
    <row r="145" spans="1:13" x14ac:dyDescent="0.2">
      <c r="A145">
        <v>143</v>
      </c>
      <c r="B145" t="s">
        <v>2095</v>
      </c>
      <c r="C145" t="s">
        <v>1926</v>
      </c>
      <c r="D145">
        <v>15.6</v>
      </c>
      <c r="E145" t="s">
        <v>1942</v>
      </c>
      <c r="F145" t="s">
        <v>2096</v>
      </c>
      <c r="G145" t="s">
        <v>1944</v>
      </c>
      <c r="H145" t="s">
        <v>1945</v>
      </c>
      <c r="I145" t="s">
        <v>1963</v>
      </c>
      <c r="J145" t="s">
        <v>1947</v>
      </c>
      <c r="K145" t="s">
        <v>1948</v>
      </c>
      <c r="L145">
        <v>32074.560000000001</v>
      </c>
      <c r="M145" s="15">
        <v>42199</v>
      </c>
    </row>
    <row r="146" spans="1:13" x14ac:dyDescent="0.2">
      <c r="A146">
        <v>144</v>
      </c>
      <c r="B146" t="s">
        <v>1925</v>
      </c>
      <c r="C146" t="s">
        <v>1926</v>
      </c>
      <c r="D146">
        <v>15.6</v>
      </c>
      <c r="E146" t="s">
        <v>1942</v>
      </c>
      <c r="F146" t="s">
        <v>2010</v>
      </c>
      <c r="G146" t="s">
        <v>1944</v>
      </c>
      <c r="H146" t="s">
        <v>1929</v>
      </c>
      <c r="I146" t="s">
        <v>2036</v>
      </c>
      <c r="J146" t="s">
        <v>1947</v>
      </c>
      <c r="K146" t="s">
        <v>1932</v>
      </c>
      <c r="L146">
        <v>19660.32</v>
      </c>
      <c r="M146" s="15">
        <v>42100</v>
      </c>
    </row>
    <row r="147" spans="1:13" x14ac:dyDescent="0.2">
      <c r="A147">
        <v>145</v>
      </c>
      <c r="B147" t="s">
        <v>1954</v>
      </c>
      <c r="C147" t="s">
        <v>1912</v>
      </c>
      <c r="D147">
        <v>14</v>
      </c>
      <c r="E147" t="s">
        <v>1927</v>
      </c>
      <c r="F147" t="s">
        <v>1955</v>
      </c>
      <c r="G147" t="s">
        <v>1915</v>
      </c>
      <c r="H147" t="s">
        <v>1929</v>
      </c>
      <c r="I147" t="s">
        <v>1960</v>
      </c>
      <c r="J147" t="s">
        <v>1947</v>
      </c>
      <c r="K147" t="s">
        <v>2072</v>
      </c>
      <c r="L147">
        <v>58554.720000000001</v>
      </c>
      <c r="M147" s="15">
        <v>42216</v>
      </c>
    </row>
    <row r="148" spans="1:13" x14ac:dyDescent="0.2">
      <c r="A148">
        <v>146</v>
      </c>
      <c r="B148" t="s">
        <v>1925</v>
      </c>
      <c r="C148" t="s">
        <v>1912</v>
      </c>
      <c r="D148">
        <v>12.5</v>
      </c>
      <c r="E148" t="s">
        <v>2097</v>
      </c>
      <c r="F148" t="s">
        <v>2098</v>
      </c>
      <c r="G148" t="s">
        <v>1915</v>
      </c>
      <c r="H148" t="s">
        <v>1936</v>
      </c>
      <c r="I148" t="s">
        <v>2099</v>
      </c>
      <c r="J148" t="s">
        <v>1947</v>
      </c>
      <c r="K148" t="s">
        <v>2100</v>
      </c>
      <c r="L148">
        <v>107305.92</v>
      </c>
      <c r="M148" s="15">
        <v>42162</v>
      </c>
    </row>
    <row r="149" spans="1:13" x14ac:dyDescent="0.2">
      <c r="A149">
        <v>147</v>
      </c>
      <c r="B149" t="s">
        <v>1954</v>
      </c>
      <c r="C149" t="s">
        <v>1926</v>
      </c>
      <c r="D149">
        <v>15.6</v>
      </c>
      <c r="E149" t="s">
        <v>1927</v>
      </c>
      <c r="F149" t="s">
        <v>2014</v>
      </c>
      <c r="G149" t="s">
        <v>1944</v>
      </c>
      <c r="H149" t="s">
        <v>1978</v>
      </c>
      <c r="I149" t="s">
        <v>2015</v>
      </c>
      <c r="J149" t="s">
        <v>1947</v>
      </c>
      <c r="K149" t="s">
        <v>2021</v>
      </c>
      <c r="L149">
        <v>18328.32</v>
      </c>
      <c r="M149" s="15">
        <v>42066</v>
      </c>
    </row>
    <row r="150" spans="1:13" x14ac:dyDescent="0.2">
      <c r="M150" s="15"/>
    </row>
    <row r="151" spans="1:13" x14ac:dyDescent="0.2">
      <c r="A151">
        <v>149</v>
      </c>
      <c r="B151" t="s">
        <v>1941</v>
      </c>
      <c r="C151" t="s">
        <v>1926</v>
      </c>
      <c r="D151">
        <v>15.6</v>
      </c>
      <c r="E151" t="s">
        <v>1942</v>
      </c>
      <c r="F151" t="s">
        <v>1962</v>
      </c>
      <c r="G151" t="s">
        <v>1944</v>
      </c>
      <c r="H151" t="s">
        <v>1978</v>
      </c>
      <c r="I151" t="s">
        <v>1963</v>
      </c>
      <c r="J151" t="s">
        <v>1947</v>
      </c>
      <c r="K151" t="s">
        <v>1948</v>
      </c>
      <c r="L151">
        <v>23816.16</v>
      </c>
      <c r="M151" s="15">
        <v>42245</v>
      </c>
    </row>
    <row r="152" spans="1:13" x14ac:dyDescent="0.2">
      <c r="A152">
        <v>150</v>
      </c>
      <c r="B152" t="s">
        <v>1966</v>
      </c>
      <c r="C152" t="s">
        <v>1982</v>
      </c>
      <c r="D152">
        <v>15.6</v>
      </c>
      <c r="E152" t="s">
        <v>1927</v>
      </c>
      <c r="F152" t="s">
        <v>2022</v>
      </c>
      <c r="G152" t="s">
        <v>1935</v>
      </c>
      <c r="H152" t="s">
        <v>1936</v>
      </c>
      <c r="I152" t="s">
        <v>1985</v>
      </c>
      <c r="J152" t="s">
        <v>1947</v>
      </c>
      <c r="K152" t="s">
        <v>2101</v>
      </c>
      <c r="L152">
        <v>66560.572799999994</v>
      </c>
      <c r="M152" s="15">
        <v>42101</v>
      </c>
    </row>
    <row r="153" spans="1:13" x14ac:dyDescent="0.2">
      <c r="A153">
        <v>151</v>
      </c>
      <c r="B153" t="s">
        <v>1966</v>
      </c>
      <c r="C153" t="s">
        <v>1982</v>
      </c>
      <c r="D153">
        <v>15.6</v>
      </c>
      <c r="E153" t="s">
        <v>1927</v>
      </c>
      <c r="F153" t="s">
        <v>2022</v>
      </c>
      <c r="G153" t="s">
        <v>1915</v>
      </c>
      <c r="H153" t="s">
        <v>2102</v>
      </c>
      <c r="I153" t="s">
        <v>1985</v>
      </c>
      <c r="J153" t="s">
        <v>1947</v>
      </c>
      <c r="K153" t="s">
        <v>2076</v>
      </c>
      <c r="L153">
        <v>47898.720000000001</v>
      </c>
      <c r="M153" s="15">
        <v>42217</v>
      </c>
    </row>
    <row r="154" spans="1:13" x14ac:dyDescent="0.2">
      <c r="A154">
        <v>152</v>
      </c>
      <c r="B154" t="s">
        <v>1976</v>
      </c>
      <c r="C154" t="s">
        <v>1926</v>
      </c>
      <c r="D154">
        <v>15.6</v>
      </c>
      <c r="E154" t="s">
        <v>1942</v>
      </c>
      <c r="F154" t="s">
        <v>1928</v>
      </c>
      <c r="H154" t="s">
        <v>1916</v>
      </c>
      <c r="I154" t="s">
        <v>1930</v>
      </c>
      <c r="J154" t="s">
        <v>1947</v>
      </c>
      <c r="K154" t="s">
        <v>2052</v>
      </c>
      <c r="L154">
        <v>26533.439999999999</v>
      </c>
      <c r="M154" s="15">
        <v>42309</v>
      </c>
    </row>
    <row r="155" spans="1:13" x14ac:dyDescent="0.2">
      <c r="A155">
        <v>153</v>
      </c>
      <c r="B155" t="s">
        <v>2041</v>
      </c>
      <c r="C155" t="s">
        <v>1982</v>
      </c>
      <c r="D155">
        <v>17.3</v>
      </c>
      <c r="E155" t="s">
        <v>1927</v>
      </c>
      <c r="F155" t="s">
        <v>2022</v>
      </c>
      <c r="G155" t="s">
        <v>1935</v>
      </c>
      <c r="H155" t="s">
        <v>2023</v>
      </c>
      <c r="I155" t="s">
        <v>2024</v>
      </c>
      <c r="J155" t="s">
        <v>1947</v>
      </c>
      <c r="K155" t="s">
        <v>2019</v>
      </c>
      <c r="L155">
        <v>100699.2</v>
      </c>
      <c r="M155" s="15">
        <v>42013</v>
      </c>
    </row>
    <row r="156" spans="1:13" x14ac:dyDescent="0.2">
      <c r="A156">
        <v>154</v>
      </c>
      <c r="B156" t="s">
        <v>1925</v>
      </c>
      <c r="C156" t="s">
        <v>1912</v>
      </c>
      <c r="D156">
        <v>14</v>
      </c>
      <c r="E156" t="s">
        <v>1927</v>
      </c>
      <c r="F156" t="s">
        <v>2103</v>
      </c>
      <c r="G156" t="s">
        <v>1944</v>
      </c>
      <c r="H156" t="s">
        <v>1929</v>
      </c>
      <c r="I156" t="s">
        <v>1930</v>
      </c>
      <c r="J156" t="s">
        <v>1947</v>
      </c>
      <c r="K156" t="s">
        <v>2104</v>
      </c>
      <c r="L156">
        <v>57648.959999999999</v>
      </c>
      <c r="M156" s="15">
        <v>42323</v>
      </c>
    </row>
    <row r="157" spans="1:13" x14ac:dyDescent="0.2">
      <c r="A157">
        <v>155</v>
      </c>
      <c r="B157" t="s">
        <v>1925</v>
      </c>
      <c r="C157" t="s">
        <v>1926</v>
      </c>
      <c r="D157">
        <v>15.6</v>
      </c>
      <c r="E157" t="s">
        <v>1927</v>
      </c>
      <c r="F157" t="s">
        <v>1959</v>
      </c>
      <c r="G157" t="s">
        <v>2074</v>
      </c>
      <c r="H157" t="s">
        <v>1929</v>
      </c>
      <c r="I157" t="s">
        <v>2039</v>
      </c>
      <c r="J157" t="s">
        <v>1947</v>
      </c>
      <c r="K157" t="s">
        <v>1992</v>
      </c>
      <c r="L157">
        <v>32980.32</v>
      </c>
      <c r="M157" s="15">
        <v>42178</v>
      </c>
    </row>
    <row r="158" spans="1:13" x14ac:dyDescent="0.2">
      <c r="A158">
        <v>156</v>
      </c>
      <c r="B158" t="s">
        <v>1976</v>
      </c>
      <c r="C158" t="s">
        <v>1989</v>
      </c>
      <c r="D158">
        <v>14</v>
      </c>
      <c r="E158" t="s">
        <v>1980</v>
      </c>
      <c r="F158" t="s">
        <v>1977</v>
      </c>
      <c r="G158" t="s">
        <v>1944</v>
      </c>
      <c r="H158" t="s">
        <v>1929</v>
      </c>
      <c r="I158" t="s">
        <v>1930</v>
      </c>
      <c r="J158" t="s">
        <v>1947</v>
      </c>
      <c r="K158" t="s">
        <v>2105</v>
      </c>
      <c r="L158">
        <v>33513.120000000003</v>
      </c>
      <c r="M158" s="15">
        <v>42312</v>
      </c>
    </row>
    <row r="159" spans="1:13" x14ac:dyDescent="0.2">
      <c r="A159">
        <v>157</v>
      </c>
      <c r="B159" t="s">
        <v>1954</v>
      </c>
      <c r="C159" t="s">
        <v>1989</v>
      </c>
      <c r="D159">
        <v>13.3</v>
      </c>
      <c r="E159" t="s">
        <v>1990</v>
      </c>
      <c r="F159" t="s">
        <v>1959</v>
      </c>
      <c r="G159" t="s">
        <v>1915</v>
      </c>
      <c r="H159" t="s">
        <v>1929</v>
      </c>
      <c r="I159" t="s">
        <v>1930</v>
      </c>
      <c r="J159" t="s">
        <v>1947</v>
      </c>
      <c r="K159" t="s">
        <v>2106</v>
      </c>
      <c r="L159">
        <v>70063.199999999997</v>
      </c>
      <c r="M159" s="15">
        <v>42202</v>
      </c>
    </row>
    <row r="160" spans="1:13" x14ac:dyDescent="0.2">
      <c r="A160">
        <v>158</v>
      </c>
      <c r="B160" t="s">
        <v>1966</v>
      </c>
      <c r="C160" t="s">
        <v>1989</v>
      </c>
      <c r="D160">
        <v>15.6</v>
      </c>
      <c r="E160" t="s">
        <v>1990</v>
      </c>
      <c r="F160" t="s">
        <v>1955</v>
      </c>
      <c r="G160" t="s">
        <v>1915</v>
      </c>
      <c r="H160" t="s">
        <v>1929</v>
      </c>
      <c r="I160" t="s">
        <v>1960</v>
      </c>
      <c r="J160" t="s">
        <v>1947</v>
      </c>
      <c r="K160" t="s">
        <v>2107</v>
      </c>
      <c r="L160">
        <v>55890.720000000001</v>
      </c>
      <c r="M160" s="15">
        <v>42113</v>
      </c>
    </row>
    <row r="161" spans="1:13" x14ac:dyDescent="0.2">
      <c r="A161">
        <v>159</v>
      </c>
      <c r="B161" t="s">
        <v>2095</v>
      </c>
      <c r="C161" t="s">
        <v>1926</v>
      </c>
      <c r="D161">
        <v>15.6</v>
      </c>
      <c r="E161" t="s">
        <v>1942</v>
      </c>
      <c r="F161" t="s">
        <v>2108</v>
      </c>
      <c r="G161" t="s">
        <v>1944</v>
      </c>
      <c r="H161" t="s">
        <v>1945</v>
      </c>
      <c r="I161" t="s">
        <v>1963</v>
      </c>
      <c r="J161" t="s">
        <v>1947</v>
      </c>
      <c r="K161" t="s">
        <v>1948</v>
      </c>
      <c r="L161">
        <v>23816.16</v>
      </c>
      <c r="M161" s="15">
        <v>42153</v>
      </c>
    </row>
    <row r="162" spans="1:13" x14ac:dyDescent="0.2">
      <c r="A162">
        <v>160</v>
      </c>
      <c r="B162" t="s">
        <v>1954</v>
      </c>
      <c r="C162" t="s">
        <v>1926</v>
      </c>
      <c r="D162">
        <v>15.6</v>
      </c>
      <c r="E162" t="s">
        <v>1942</v>
      </c>
      <c r="F162" t="s">
        <v>1943</v>
      </c>
      <c r="G162" t="s">
        <v>1944</v>
      </c>
      <c r="H162" t="s">
        <v>1978</v>
      </c>
      <c r="I162" t="s">
        <v>2109</v>
      </c>
      <c r="J162" t="s">
        <v>1947</v>
      </c>
      <c r="K162" t="s">
        <v>2110</v>
      </c>
      <c r="L162">
        <v>21471.84</v>
      </c>
      <c r="M162" s="15">
        <v>42057</v>
      </c>
    </row>
    <row r="163" spans="1:13" x14ac:dyDescent="0.2">
      <c r="A163">
        <v>161</v>
      </c>
      <c r="B163" t="s">
        <v>1941</v>
      </c>
      <c r="C163" t="s">
        <v>1926</v>
      </c>
      <c r="D163">
        <v>17.3</v>
      </c>
      <c r="E163" t="s">
        <v>1958</v>
      </c>
      <c r="F163" t="s">
        <v>1959</v>
      </c>
      <c r="G163" t="s">
        <v>1944</v>
      </c>
      <c r="H163" t="s">
        <v>1929</v>
      </c>
      <c r="I163" t="s">
        <v>1956</v>
      </c>
      <c r="J163" t="s">
        <v>1947</v>
      </c>
      <c r="K163" t="s">
        <v>2053</v>
      </c>
      <c r="L163">
        <v>42890.400000000001</v>
      </c>
      <c r="M163" s="15">
        <v>42216</v>
      </c>
    </row>
    <row r="164" spans="1:13" x14ac:dyDescent="0.2">
      <c r="A164">
        <v>162</v>
      </c>
      <c r="B164" t="s">
        <v>1966</v>
      </c>
      <c r="C164" t="s">
        <v>1926</v>
      </c>
      <c r="D164">
        <v>15.6</v>
      </c>
      <c r="E164" t="s">
        <v>1927</v>
      </c>
      <c r="F164" t="s">
        <v>1959</v>
      </c>
      <c r="G164" t="s">
        <v>1915</v>
      </c>
      <c r="H164" t="s">
        <v>1929</v>
      </c>
      <c r="I164" t="s">
        <v>2039</v>
      </c>
      <c r="J164" t="s">
        <v>1947</v>
      </c>
      <c r="K164" t="s">
        <v>2040</v>
      </c>
      <c r="L164">
        <v>38787.839999999997</v>
      </c>
      <c r="M164" s="15">
        <v>42158</v>
      </c>
    </row>
    <row r="165" spans="1:13" x14ac:dyDescent="0.2">
      <c r="A165">
        <v>163</v>
      </c>
      <c r="B165" t="s">
        <v>1976</v>
      </c>
      <c r="C165" t="s">
        <v>1982</v>
      </c>
      <c r="D165">
        <v>15.6</v>
      </c>
      <c r="E165" t="s">
        <v>1958</v>
      </c>
      <c r="F165" t="s">
        <v>2022</v>
      </c>
      <c r="G165" t="s">
        <v>1935</v>
      </c>
      <c r="H165" t="s">
        <v>1929</v>
      </c>
      <c r="I165" t="s">
        <v>2047</v>
      </c>
      <c r="J165" t="s">
        <v>1947</v>
      </c>
      <c r="K165" t="s">
        <v>1986</v>
      </c>
      <c r="L165">
        <v>57489.120000000003</v>
      </c>
      <c r="M165" s="15">
        <v>42130</v>
      </c>
    </row>
    <row r="166" spans="1:13" x14ac:dyDescent="0.2">
      <c r="A166">
        <v>164</v>
      </c>
      <c r="B166" t="s">
        <v>1941</v>
      </c>
      <c r="C166" t="s">
        <v>1926</v>
      </c>
      <c r="D166">
        <v>15.6</v>
      </c>
      <c r="E166" t="s">
        <v>1942</v>
      </c>
      <c r="F166" t="s">
        <v>2014</v>
      </c>
      <c r="G166" t="s">
        <v>1944</v>
      </c>
      <c r="H166" t="s">
        <v>1978</v>
      </c>
      <c r="I166" t="s">
        <v>2015</v>
      </c>
      <c r="J166" t="s">
        <v>1947</v>
      </c>
      <c r="K166" t="s">
        <v>1948</v>
      </c>
      <c r="L166">
        <v>18541.439999999999</v>
      </c>
      <c r="M166" s="15">
        <v>42206</v>
      </c>
    </row>
    <row r="167" spans="1:13" x14ac:dyDescent="0.2">
      <c r="A167">
        <v>165</v>
      </c>
      <c r="B167" t="s">
        <v>2041</v>
      </c>
      <c r="C167" t="s">
        <v>1982</v>
      </c>
      <c r="D167">
        <v>15.6</v>
      </c>
      <c r="E167" t="s">
        <v>1958</v>
      </c>
      <c r="F167" t="s">
        <v>2022</v>
      </c>
      <c r="G167" t="s">
        <v>1935</v>
      </c>
      <c r="H167" t="s">
        <v>2023</v>
      </c>
      <c r="I167" t="s">
        <v>2024</v>
      </c>
      <c r="J167" t="s">
        <v>1947</v>
      </c>
      <c r="K167" t="s">
        <v>2038</v>
      </c>
      <c r="L167">
        <v>95850.72</v>
      </c>
      <c r="M167" s="15">
        <v>42277</v>
      </c>
    </row>
    <row r="168" spans="1:13" x14ac:dyDescent="0.2">
      <c r="A168">
        <v>166</v>
      </c>
      <c r="B168" t="s">
        <v>1941</v>
      </c>
      <c r="C168" t="s">
        <v>1926</v>
      </c>
      <c r="D168">
        <v>15.6</v>
      </c>
      <c r="E168" t="s">
        <v>1942</v>
      </c>
      <c r="F168" t="s">
        <v>2034</v>
      </c>
      <c r="G168" t="s">
        <v>1944</v>
      </c>
      <c r="H168" t="s">
        <v>1978</v>
      </c>
      <c r="I168" t="s">
        <v>2111</v>
      </c>
      <c r="J168" t="s">
        <v>1947</v>
      </c>
      <c r="K168" t="s">
        <v>1948</v>
      </c>
      <c r="L168">
        <v>19367.8128</v>
      </c>
      <c r="M168" s="15">
        <v>42203</v>
      </c>
    </row>
    <row r="169" spans="1:13" x14ac:dyDescent="0.2">
      <c r="A169">
        <v>167</v>
      </c>
      <c r="B169" t="s">
        <v>1966</v>
      </c>
      <c r="C169" t="s">
        <v>1982</v>
      </c>
      <c r="D169">
        <v>15.6</v>
      </c>
      <c r="E169" t="s">
        <v>1927</v>
      </c>
      <c r="F169" t="s">
        <v>2022</v>
      </c>
      <c r="G169" t="s">
        <v>1915</v>
      </c>
      <c r="H169" t="s">
        <v>1984</v>
      </c>
      <c r="I169" t="s">
        <v>1985</v>
      </c>
      <c r="J169" t="s">
        <v>1947</v>
      </c>
      <c r="K169" t="s">
        <v>2101</v>
      </c>
      <c r="L169">
        <v>56502.907200000001</v>
      </c>
      <c r="M169" s="15">
        <v>42176</v>
      </c>
    </row>
    <row r="170" spans="1:13" x14ac:dyDescent="0.2">
      <c r="A170">
        <v>168</v>
      </c>
      <c r="B170" t="s">
        <v>1941</v>
      </c>
      <c r="C170" t="s">
        <v>1926</v>
      </c>
      <c r="D170">
        <v>17.3</v>
      </c>
      <c r="E170" t="s">
        <v>1958</v>
      </c>
      <c r="F170" t="s">
        <v>1959</v>
      </c>
      <c r="G170" t="s">
        <v>1915</v>
      </c>
      <c r="H170" t="s">
        <v>1929</v>
      </c>
      <c r="I170" t="s">
        <v>1956</v>
      </c>
      <c r="J170" t="s">
        <v>1947</v>
      </c>
      <c r="K170" t="s">
        <v>2053</v>
      </c>
      <c r="L170">
        <v>45501.120000000003</v>
      </c>
      <c r="M170" s="15">
        <v>42072</v>
      </c>
    </row>
    <row r="171" spans="1:13" x14ac:dyDescent="0.2">
      <c r="A171">
        <v>169</v>
      </c>
      <c r="B171" t="s">
        <v>1925</v>
      </c>
      <c r="C171" t="s">
        <v>1926</v>
      </c>
      <c r="D171">
        <v>13.3</v>
      </c>
      <c r="E171" t="s">
        <v>1958</v>
      </c>
      <c r="F171" t="s">
        <v>1959</v>
      </c>
      <c r="G171" t="s">
        <v>1944</v>
      </c>
      <c r="H171" t="s">
        <v>1945</v>
      </c>
      <c r="I171" t="s">
        <v>1960</v>
      </c>
      <c r="J171" t="s">
        <v>1947</v>
      </c>
      <c r="K171" t="s">
        <v>2037</v>
      </c>
      <c r="L171">
        <v>40173.120000000003</v>
      </c>
      <c r="M171" s="15">
        <v>42191</v>
      </c>
    </row>
    <row r="172" spans="1:13" x14ac:dyDescent="0.2">
      <c r="A172">
        <v>170</v>
      </c>
      <c r="B172" t="s">
        <v>2112</v>
      </c>
      <c r="C172" t="s">
        <v>1912</v>
      </c>
      <c r="D172">
        <v>13</v>
      </c>
      <c r="E172" t="s">
        <v>2113</v>
      </c>
      <c r="F172" t="s">
        <v>1928</v>
      </c>
      <c r="G172" t="s">
        <v>1915</v>
      </c>
      <c r="H172" t="s">
        <v>1929</v>
      </c>
      <c r="I172" t="s">
        <v>1930</v>
      </c>
      <c r="J172" t="s">
        <v>1947</v>
      </c>
      <c r="K172" t="s">
        <v>2114</v>
      </c>
      <c r="L172">
        <v>71874.720000000001</v>
      </c>
      <c r="M172" s="15">
        <v>42278</v>
      </c>
    </row>
    <row r="173" spans="1:13" x14ac:dyDescent="0.2">
      <c r="A173">
        <v>171</v>
      </c>
      <c r="B173" t="s">
        <v>1925</v>
      </c>
      <c r="C173" t="s">
        <v>1926</v>
      </c>
      <c r="D173">
        <v>17.3</v>
      </c>
      <c r="E173" t="s">
        <v>1958</v>
      </c>
      <c r="F173" t="s">
        <v>1928</v>
      </c>
      <c r="G173" t="s">
        <v>2074</v>
      </c>
      <c r="H173" t="s">
        <v>2060</v>
      </c>
      <c r="I173" t="s">
        <v>2039</v>
      </c>
      <c r="J173" t="s">
        <v>1947</v>
      </c>
      <c r="K173" t="s">
        <v>2011</v>
      </c>
      <c r="L173">
        <v>37242.720000000001</v>
      </c>
      <c r="M173" s="15">
        <v>42364</v>
      </c>
    </row>
    <row r="174" spans="1:13" x14ac:dyDescent="0.2">
      <c r="A174">
        <v>172</v>
      </c>
      <c r="B174" t="s">
        <v>1976</v>
      </c>
      <c r="C174" t="s">
        <v>1926</v>
      </c>
      <c r="D174">
        <v>15.6</v>
      </c>
      <c r="E174" t="s">
        <v>1942</v>
      </c>
      <c r="F174" t="s">
        <v>2115</v>
      </c>
      <c r="G174" t="s">
        <v>1944</v>
      </c>
      <c r="H174" t="s">
        <v>1945</v>
      </c>
      <c r="I174" t="s">
        <v>2036</v>
      </c>
      <c r="J174" t="s">
        <v>1931</v>
      </c>
      <c r="K174" t="s">
        <v>1968</v>
      </c>
      <c r="L174">
        <v>16463.52</v>
      </c>
      <c r="M174" s="15">
        <v>42349</v>
      </c>
    </row>
    <row r="175" spans="1:13" x14ac:dyDescent="0.2">
      <c r="A175">
        <v>173</v>
      </c>
      <c r="B175" t="s">
        <v>2095</v>
      </c>
      <c r="C175" t="s">
        <v>1926</v>
      </c>
      <c r="D175">
        <v>15.6</v>
      </c>
      <c r="E175" t="s">
        <v>1942</v>
      </c>
      <c r="F175" t="s">
        <v>1977</v>
      </c>
      <c r="G175" t="s">
        <v>1944</v>
      </c>
      <c r="H175" t="s">
        <v>1945</v>
      </c>
      <c r="I175" t="s">
        <v>1930</v>
      </c>
      <c r="J175" t="s">
        <v>1947</v>
      </c>
      <c r="K175" t="s">
        <v>2116</v>
      </c>
      <c r="L175">
        <v>26053.919999999998</v>
      </c>
      <c r="M175" s="15">
        <v>42055</v>
      </c>
    </row>
    <row r="176" spans="1:13" x14ac:dyDescent="0.2">
      <c r="A176">
        <v>174</v>
      </c>
      <c r="B176" t="s">
        <v>1925</v>
      </c>
      <c r="C176" t="s">
        <v>1926</v>
      </c>
      <c r="D176">
        <v>17.3</v>
      </c>
      <c r="E176" t="s">
        <v>1927</v>
      </c>
      <c r="F176" t="s">
        <v>1959</v>
      </c>
      <c r="G176" t="s">
        <v>1915</v>
      </c>
      <c r="H176" t="s">
        <v>1929</v>
      </c>
      <c r="I176" t="s">
        <v>2000</v>
      </c>
      <c r="J176" t="s">
        <v>1947</v>
      </c>
      <c r="K176" t="s">
        <v>1986</v>
      </c>
      <c r="L176">
        <v>49177.440000000002</v>
      </c>
      <c r="M176" s="15">
        <v>42308</v>
      </c>
    </row>
    <row r="177" spans="1:13" x14ac:dyDescent="0.2">
      <c r="A177">
        <v>175</v>
      </c>
      <c r="B177" t="s">
        <v>1966</v>
      </c>
      <c r="C177" t="s">
        <v>1926</v>
      </c>
      <c r="D177">
        <v>15.6</v>
      </c>
      <c r="E177" t="s">
        <v>1942</v>
      </c>
      <c r="F177" t="s">
        <v>1977</v>
      </c>
      <c r="G177" t="s">
        <v>1915</v>
      </c>
      <c r="H177" t="s">
        <v>1978</v>
      </c>
      <c r="I177" t="s">
        <v>1930</v>
      </c>
      <c r="J177" t="s">
        <v>1947</v>
      </c>
      <c r="K177" t="s">
        <v>1993</v>
      </c>
      <c r="L177">
        <v>24455.52</v>
      </c>
      <c r="M177" s="15">
        <v>42362</v>
      </c>
    </row>
    <row r="178" spans="1:13" x14ac:dyDescent="0.2">
      <c r="A178">
        <v>176</v>
      </c>
      <c r="B178" t="s">
        <v>1941</v>
      </c>
      <c r="C178" t="s">
        <v>1926</v>
      </c>
      <c r="D178">
        <v>15.6</v>
      </c>
      <c r="E178" t="s">
        <v>1942</v>
      </c>
      <c r="F178" t="s">
        <v>1962</v>
      </c>
      <c r="G178" t="s">
        <v>1944</v>
      </c>
      <c r="H178" t="s">
        <v>1916</v>
      </c>
      <c r="I178" t="s">
        <v>1963</v>
      </c>
      <c r="J178" t="s">
        <v>1947</v>
      </c>
      <c r="K178" t="s">
        <v>1948</v>
      </c>
      <c r="L178">
        <v>23922.720000000001</v>
      </c>
      <c r="M178" s="15">
        <v>42263</v>
      </c>
    </row>
    <row r="179" spans="1:13" x14ac:dyDescent="0.2">
      <c r="A179">
        <v>177</v>
      </c>
      <c r="B179" t="s">
        <v>2041</v>
      </c>
      <c r="C179" t="s">
        <v>1982</v>
      </c>
      <c r="D179">
        <v>18.399999999999999</v>
      </c>
      <c r="E179" t="s">
        <v>1927</v>
      </c>
      <c r="F179" t="s">
        <v>2117</v>
      </c>
      <c r="G179" t="s">
        <v>2118</v>
      </c>
      <c r="H179" t="s">
        <v>2119</v>
      </c>
      <c r="I179" t="s">
        <v>2120</v>
      </c>
      <c r="J179" t="s">
        <v>1947</v>
      </c>
      <c r="K179" t="s">
        <v>2121</v>
      </c>
      <c r="L179">
        <v>149130.72</v>
      </c>
      <c r="M179" s="15">
        <v>42161</v>
      </c>
    </row>
    <row r="180" spans="1:13" x14ac:dyDescent="0.2">
      <c r="A180">
        <v>178</v>
      </c>
      <c r="B180" t="s">
        <v>1976</v>
      </c>
      <c r="C180" t="s">
        <v>1926</v>
      </c>
      <c r="D180">
        <v>15.6</v>
      </c>
      <c r="E180" t="s">
        <v>1927</v>
      </c>
      <c r="F180" t="s">
        <v>1928</v>
      </c>
      <c r="G180" t="s">
        <v>1915</v>
      </c>
      <c r="H180" t="s">
        <v>1984</v>
      </c>
      <c r="I180" t="s">
        <v>2122</v>
      </c>
      <c r="J180" t="s">
        <v>1947</v>
      </c>
      <c r="K180" t="s">
        <v>2123</v>
      </c>
      <c r="L180">
        <v>43316.639999999999</v>
      </c>
      <c r="M180" s="15">
        <v>42135</v>
      </c>
    </row>
    <row r="181" spans="1:13" x14ac:dyDescent="0.2">
      <c r="A181">
        <v>179</v>
      </c>
      <c r="B181" t="s">
        <v>1925</v>
      </c>
      <c r="C181" t="s">
        <v>1989</v>
      </c>
      <c r="D181">
        <v>13.3</v>
      </c>
      <c r="E181" t="s">
        <v>2097</v>
      </c>
      <c r="F181" t="s">
        <v>1959</v>
      </c>
      <c r="G181" t="s">
        <v>1915</v>
      </c>
      <c r="H181" t="s">
        <v>1929</v>
      </c>
      <c r="I181" t="s">
        <v>1960</v>
      </c>
      <c r="J181" t="s">
        <v>1947</v>
      </c>
      <c r="K181" t="s">
        <v>2124</v>
      </c>
      <c r="L181">
        <v>79866.720000000001</v>
      </c>
      <c r="M181" s="15">
        <v>42297</v>
      </c>
    </row>
    <row r="182" spans="1:13" x14ac:dyDescent="0.2">
      <c r="A182">
        <v>180</v>
      </c>
      <c r="B182" t="s">
        <v>1966</v>
      </c>
      <c r="C182" t="s">
        <v>1926</v>
      </c>
      <c r="D182">
        <v>15.6</v>
      </c>
      <c r="E182" t="s">
        <v>1927</v>
      </c>
      <c r="F182" t="s">
        <v>1955</v>
      </c>
      <c r="G182" t="s">
        <v>1935</v>
      </c>
      <c r="H182" t="s">
        <v>2042</v>
      </c>
      <c r="I182" t="s">
        <v>1996</v>
      </c>
      <c r="J182" t="s">
        <v>2018</v>
      </c>
      <c r="K182" t="s">
        <v>2061</v>
      </c>
      <c r="L182">
        <v>55890.720000000001</v>
      </c>
      <c r="M182" s="15">
        <v>42235</v>
      </c>
    </row>
    <row r="183" spans="1:13" x14ac:dyDescent="0.2">
      <c r="A183">
        <v>181</v>
      </c>
      <c r="B183" t="s">
        <v>1966</v>
      </c>
      <c r="C183" t="s">
        <v>1912</v>
      </c>
      <c r="D183">
        <v>13.3</v>
      </c>
      <c r="E183" t="s">
        <v>1927</v>
      </c>
      <c r="F183" t="s">
        <v>1959</v>
      </c>
      <c r="G183" t="s">
        <v>1915</v>
      </c>
      <c r="H183" t="s">
        <v>1929</v>
      </c>
      <c r="I183" t="s">
        <v>1960</v>
      </c>
      <c r="J183" t="s">
        <v>1947</v>
      </c>
      <c r="K183" t="s">
        <v>2082</v>
      </c>
      <c r="L183">
        <v>74538.720000000001</v>
      </c>
      <c r="M183" s="15">
        <v>42197</v>
      </c>
    </row>
    <row r="184" spans="1:13" x14ac:dyDescent="0.2">
      <c r="A184">
        <v>182</v>
      </c>
      <c r="B184" t="s">
        <v>1976</v>
      </c>
      <c r="C184" t="s">
        <v>1989</v>
      </c>
      <c r="D184">
        <v>13.9</v>
      </c>
      <c r="E184" t="s">
        <v>2097</v>
      </c>
      <c r="F184" t="s">
        <v>1955</v>
      </c>
      <c r="G184" t="s">
        <v>1935</v>
      </c>
      <c r="H184" t="s">
        <v>1936</v>
      </c>
      <c r="I184" t="s">
        <v>1960</v>
      </c>
      <c r="J184" t="s">
        <v>1947</v>
      </c>
      <c r="K184" t="s">
        <v>2046</v>
      </c>
      <c r="L184">
        <v>98514.72</v>
      </c>
      <c r="M184" s="15">
        <v>42330</v>
      </c>
    </row>
    <row r="185" spans="1:13" x14ac:dyDescent="0.2">
      <c r="A185">
        <v>183</v>
      </c>
      <c r="B185" t="s">
        <v>2095</v>
      </c>
      <c r="C185" t="s">
        <v>1926</v>
      </c>
      <c r="D185">
        <v>15.6</v>
      </c>
      <c r="E185" t="s">
        <v>1942</v>
      </c>
      <c r="F185" t="s">
        <v>1928</v>
      </c>
      <c r="G185" t="s">
        <v>1915</v>
      </c>
      <c r="H185" t="s">
        <v>1916</v>
      </c>
      <c r="I185" t="s">
        <v>1930</v>
      </c>
      <c r="J185" t="s">
        <v>1947</v>
      </c>
      <c r="K185" t="s">
        <v>2125</v>
      </c>
      <c r="L185">
        <v>42251.040000000001</v>
      </c>
      <c r="M185" s="15">
        <v>42053</v>
      </c>
    </row>
    <row r="186" spans="1:13" x14ac:dyDescent="0.2">
      <c r="A186">
        <v>184</v>
      </c>
      <c r="B186" t="s">
        <v>2126</v>
      </c>
      <c r="C186" t="s">
        <v>1926</v>
      </c>
      <c r="D186">
        <v>15.6</v>
      </c>
      <c r="E186" t="s">
        <v>1958</v>
      </c>
      <c r="F186" t="s">
        <v>1959</v>
      </c>
      <c r="G186" t="s">
        <v>1915</v>
      </c>
      <c r="H186" t="s">
        <v>1929</v>
      </c>
      <c r="I186" t="s">
        <v>1956</v>
      </c>
      <c r="J186" t="s">
        <v>1931</v>
      </c>
      <c r="K186" t="s">
        <v>2127</v>
      </c>
      <c r="L186">
        <v>63882.720000000001</v>
      </c>
      <c r="M186" s="15">
        <v>42109</v>
      </c>
    </row>
    <row r="187" spans="1:13" x14ac:dyDescent="0.2">
      <c r="A187">
        <v>185</v>
      </c>
      <c r="B187" t="s">
        <v>1966</v>
      </c>
      <c r="C187" t="s">
        <v>1926</v>
      </c>
      <c r="D187">
        <v>17.3</v>
      </c>
      <c r="E187" t="s">
        <v>1990</v>
      </c>
      <c r="F187" t="s">
        <v>1955</v>
      </c>
      <c r="G187" t="s">
        <v>1935</v>
      </c>
      <c r="H187" t="s">
        <v>1936</v>
      </c>
      <c r="I187" t="s">
        <v>2027</v>
      </c>
      <c r="J187" t="s">
        <v>1947</v>
      </c>
      <c r="K187" t="s">
        <v>2028</v>
      </c>
      <c r="L187">
        <v>82530.720000000001</v>
      </c>
      <c r="M187" s="15">
        <v>42288</v>
      </c>
    </row>
    <row r="188" spans="1:13" x14ac:dyDescent="0.2">
      <c r="A188">
        <v>186</v>
      </c>
      <c r="B188" t="s">
        <v>1966</v>
      </c>
      <c r="C188" t="s">
        <v>1926</v>
      </c>
      <c r="D188">
        <v>15.6</v>
      </c>
      <c r="E188" t="s">
        <v>2128</v>
      </c>
      <c r="F188" t="s">
        <v>2022</v>
      </c>
      <c r="G188" t="s">
        <v>1935</v>
      </c>
      <c r="H188" t="s">
        <v>1936</v>
      </c>
      <c r="I188" t="s">
        <v>1985</v>
      </c>
      <c r="J188" t="s">
        <v>1947</v>
      </c>
      <c r="K188" t="s">
        <v>2129</v>
      </c>
      <c r="L188">
        <v>127712.16</v>
      </c>
      <c r="M188" s="15">
        <v>42324</v>
      </c>
    </row>
    <row r="189" spans="1:13" x14ac:dyDescent="0.2">
      <c r="A189">
        <v>187</v>
      </c>
      <c r="B189" t="s">
        <v>1976</v>
      </c>
      <c r="C189" t="s">
        <v>1982</v>
      </c>
      <c r="D189">
        <v>15.6</v>
      </c>
      <c r="E189" t="s">
        <v>1958</v>
      </c>
      <c r="F189" t="s">
        <v>1983</v>
      </c>
      <c r="G189" t="s">
        <v>1915</v>
      </c>
      <c r="H189" t="s">
        <v>1929</v>
      </c>
      <c r="I189" t="s">
        <v>1985</v>
      </c>
      <c r="J189" t="s">
        <v>1931</v>
      </c>
      <c r="K189" t="s">
        <v>2038</v>
      </c>
      <c r="L189">
        <v>41505.120000000003</v>
      </c>
      <c r="M189" s="15">
        <v>42272</v>
      </c>
    </row>
    <row r="190" spans="1:13" x14ac:dyDescent="0.2">
      <c r="A190">
        <v>188</v>
      </c>
      <c r="B190" t="s">
        <v>1941</v>
      </c>
      <c r="C190" t="s">
        <v>1912</v>
      </c>
      <c r="D190">
        <v>13.3</v>
      </c>
      <c r="E190" t="s">
        <v>1958</v>
      </c>
      <c r="F190" t="s">
        <v>2130</v>
      </c>
      <c r="G190" t="s">
        <v>1915</v>
      </c>
      <c r="H190" t="s">
        <v>1929</v>
      </c>
      <c r="I190" t="s">
        <v>1971</v>
      </c>
      <c r="J190" t="s">
        <v>1947</v>
      </c>
      <c r="K190" t="s">
        <v>2131</v>
      </c>
      <c r="L190">
        <v>52693.919999999998</v>
      </c>
      <c r="M190" s="15">
        <v>42032</v>
      </c>
    </row>
    <row r="191" spans="1:13" x14ac:dyDescent="0.2">
      <c r="A191">
        <v>189</v>
      </c>
      <c r="B191" t="s">
        <v>1966</v>
      </c>
      <c r="C191" t="s">
        <v>1926</v>
      </c>
      <c r="D191">
        <v>17.3</v>
      </c>
      <c r="E191" t="s">
        <v>1927</v>
      </c>
      <c r="F191" t="s">
        <v>1955</v>
      </c>
      <c r="G191" t="s">
        <v>1915</v>
      </c>
      <c r="H191" t="s">
        <v>1984</v>
      </c>
      <c r="I191" t="s">
        <v>1996</v>
      </c>
      <c r="J191" t="s">
        <v>1947</v>
      </c>
      <c r="K191" t="s">
        <v>2019</v>
      </c>
      <c r="L191">
        <v>57808.800000000003</v>
      </c>
      <c r="M191" s="15">
        <v>42234</v>
      </c>
    </row>
    <row r="192" spans="1:13" x14ac:dyDescent="0.2">
      <c r="M192" s="15"/>
    </row>
    <row r="193" spans="1:13" x14ac:dyDescent="0.2">
      <c r="A193">
        <v>191</v>
      </c>
      <c r="B193" t="s">
        <v>2132</v>
      </c>
      <c r="C193" t="s">
        <v>1926</v>
      </c>
      <c r="D193">
        <v>14</v>
      </c>
      <c r="E193" t="s">
        <v>1958</v>
      </c>
      <c r="F193" t="s">
        <v>2014</v>
      </c>
      <c r="G193" t="s">
        <v>1944</v>
      </c>
      <c r="H193" t="s">
        <v>2008</v>
      </c>
      <c r="I193" t="s">
        <v>2015</v>
      </c>
      <c r="J193" t="s">
        <v>1947</v>
      </c>
      <c r="K193" t="s">
        <v>1957</v>
      </c>
      <c r="L193">
        <v>13852.8</v>
      </c>
      <c r="M193" s="15">
        <v>42264</v>
      </c>
    </row>
    <row r="194" spans="1:13" x14ac:dyDescent="0.2">
      <c r="A194">
        <v>192</v>
      </c>
      <c r="B194" t="s">
        <v>2126</v>
      </c>
      <c r="C194" t="s">
        <v>1912</v>
      </c>
      <c r="D194">
        <v>13.3</v>
      </c>
      <c r="E194" t="s">
        <v>1958</v>
      </c>
      <c r="F194" t="s">
        <v>1928</v>
      </c>
      <c r="G194" t="s">
        <v>1915</v>
      </c>
      <c r="H194" t="s">
        <v>1929</v>
      </c>
      <c r="I194" t="s">
        <v>1956</v>
      </c>
      <c r="J194" t="s">
        <v>1931</v>
      </c>
      <c r="K194" t="s">
        <v>1957</v>
      </c>
      <c r="L194">
        <v>53274.671999999999</v>
      </c>
      <c r="M194" s="15">
        <v>42119</v>
      </c>
    </row>
    <row r="195" spans="1:13" x14ac:dyDescent="0.2">
      <c r="A195">
        <v>193</v>
      </c>
      <c r="B195" t="s">
        <v>1976</v>
      </c>
      <c r="C195" t="s">
        <v>1926</v>
      </c>
      <c r="D195">
        <v>17.3</v>
      </c>
      <c r="E195" t="s">
        <v>2133</v>
      </c>
      <c r="F195" t="s">
        <v>1959</v>
      </c>
      <c r="G195" t="s">
        <v>1915</v>
      </c>
      <c r="H195" t="s">
        <v>1929</v>
      </c>
      <c r="I195" t="s">
        <v>1956</v>
      </c>
      <c r="J195" t="s">
        <v>1931</v>
      </c>
      <c r="K195" t="s">
        <v>2019</v>
      </c>
      <c r="L195">
        <v>37189.440000000002</v>
      </c>
      <c r="M195" s="15">
        <v>42112</v>
      </c>
    </row>
    <row r="196" spans="1:13" x14ac:dyDescent="0.2">
      <c r="A196">
        <v>194</v>
      </c>
      <c r="B196" t="s">
        <v>1966</v>
      </c>
      <c r="C196" t="s">
        <v>1989</v>
      </c>
      <c r="D196">
        <v>13.3</v>
      </c>
      <c r="E196" t="s">
        <v>1980</v>
      </c>
      <c r="F196" t="s">
        <v>1955</v>
      </c>
      <c r="G196" t="s">
        <v>1915</v>
      </c>
      <c r="H196" t="s">
        <v>1978</v>
      </c>
      <c r="I196" t="s">
        <v>1960</v>
      </c>
      <c r="J196" t="s">
        <v>1947</v>
      </c>
      <c r="K196" t="s">
        <v>1991</v>
      </c>
      <c r="L196">
        <v>44701.919999999998</v>
      </c>
      <c r="M196" s="15">
        <v>42335</v>
      </c>
    </row>
    <row r="197" spans="1:13" x14ac:dyDescent="0.2">
      <c r="A197">
        <v>195</v>
      </c>
      <c r="B197" t="s">
        <v>1925</v>
      </c>
      <c r="C197" t="s">
        <v>1926</v>
      </c>
      <c r="D197">
        <v>17.3</v>
      </c>
      <c r="E197" t="s">
        <v>1958</v>
      </c>
      <c r="F197" t="s">
        <v>1959</v>
      </c>
      <c r="G197" t="s">
        <v>1915</v>
      </c>
      <c r="H197" t="s">
        <v>1978</v>
      </c>
      <c r="I197" t="s">
        <v>2000</v>
      </c>
      <c r="J197" t="s">
        <v>1947</v>
      </c>
      <c r="K197" t="s">
        <v>1986</v>
      </c>
      <c r="L197">
        <v>48697.919999999998</v>
      </c>
      <c r="M197" s="15">
        <v>42064</v>
      </c>
    </row>
    <row r="198" spans="1:13" x14ac:dyDescent="0.2">
      <c r="A198">
        <v>196</v>
      </c>
      <c r="B198" t="s">
        <v>2134</v>
      </c>
      <c r="C198" t="s">
        <v>1982</v>
      </c>
      <c r="D198">
        <v>17.3</v>
      </c>
      <c r="E198" t="s">
        <v>2128</v>
      </c>
      <c r="F198" t="s">
        <v>2135</v>
      </c>
      <c r="G198" t="s">
        <v>2118</v>
      </c>
      <c r="H198" t="s">
        <v>2136</v>
      </c>
      <c r="I198" t="s">
        <v>2137</v>
      </c>
      <c r="J198" t="s">
        <v>1947</v>
      </c>
      <c r="K198" t="s">
        <v>2138</v>
      </c>
      <c r="L198">
        <v>324954.71999999997</v>
      </c>
      <c r="M198" s="15">
        <v>42145</v>
      </c>
    </row>
    <row r="199" spans="1:13" x14ac:dyDescent="0.2">
      <c r="A199">
        <v>197</v>
      </c>
      <c r="B199" t="s">
        <v>1925</v>
      </c>
      <c r="C199" t="s">
        <v>1926</v>
      </c>
      <c r="D199">
        <v>13.3</v>
      </c>
      <c r="E199" t="s">
        <v>1927</v>
      </c>
      <c r="F199" t="s">
        <v>1959</v>
      </c>
      <c r="G199" t="s">
        <v>1915</v>
      </c>
      <c r="H199" t="s">
        <v>1936</v>
      </c>
      <c r="I199" t="s">
        <v>1960</v>
      </c>
      <c r="J199" t="s">
        <v>1947</v>
      </c>
      <c r="K199" t="s">
        <v>2037</v>
      </c>
      <c r="L199">
        <v>51095.519999999997</v>
      </c>
      <c r="M199" s="15">
        <v>42103</v>
      </c>
    </row>
    <row r="200" spans="1:13" x14ac:dyDescent="0.2">
      <c r="A200">
        <v>198</v>
      </c>
      <c r="B200" t="s">
        <v>1925</v>
      </c>
      <c r="C200" t="s">
        <v>1982</v>
      </c>
      <c r="D200">
        <v>17.3</v>
      </c>
      <c r="E200" t="s">
        <v>1958</v>
      </c>
      <c r="F200" t="s">
        <v>2022</v>
      </c>
      <c r="G200" t="s">
        <v>1935</v>
      </c>
      <c r="H200" t="s">
        <v>2023</v>
      </c>
      <c r="I200" t="s">
        <v>1985</v>
      </c>
      <c r="J200" t="s">
        <v>1947</v>
      </c>
      <c r="K200" t="s">
        <v>2139</v>
      </c>
      <c r="L200">
        <v>73473.119999999995</v>
      </c>
      <c r="M200" s="15">
        <v>42180</v>
      </c>
    </row>
    <row r="201" spans="1:13" x14ac:dyDescent="0.2">
      <c r="A201">
        <v>199</v>
      </c>
      <c r="B201" t="s">
        <v>1925</v>
      </c>
      <c r="C201" t="s">
        <v>1926</v>
      </c>
      <c r="D201">
        <v>17.3</v>
      </c>
      <c r="E201" t="s">
        <v>1927</v>
      </c>
      <c r="F201" t="s">
        <v>1955</v>
      </c>
      <c r="G201" t="s">
        <v>1915</v>
      </c>
      <c r="H201" t="s">
        <v>1929</v>
      </c>
      <c r="I201" t="s">
        <v>2020</v>
      </c>
      <c r="J201" t="s">
        <v>1947</v>
      </c>
      <c r="K201" t="s">
        <v>1986</v>
      </c>
      <c r="L201">
        <v>55677.599999999999</v>
      </c>
      <c r="M201" s="15">
        <v>42104</v>
      </c>
    </row>
    <row r="202" spans="1:13" x14ac:dyDescent="0.2">
      <c r="A202">
        <v>200</v>
      </c>
      <c r="B202" t="s">
        <v>1966</v>
      </c>
      <c r="C202" t="s">
        <v>1982</v>
      </c>
      <c r="D202">
        <v>15.6</v>
      </c>
      <c r="E202" t="s">
        <v>2140</v>
      </c>
      <c r="F202" t="s">
        <v>2022</v>
      </c>
      <c r="G202" t="s">
        <v>1935</v>
      </c>
      <c r="H202" t="s">
        <v>2119</v>
      </c>
      <c r="I202" t="s">
        <v>2024</v>
      </c>
      <c r="J202" t="s">
        <v>1947</v>
      </c>
      <c r="K202" t="s">
        <v>2025</v>
      </c>
      <c r="L202">
        <v>98301.6</v>
      </c>
      <c r="M202" s="15">
        <v>42266</v>
      </c>
    </row>
    <row r="203" spans="1:13" x14ac:dyDescent="0.2">
      <c r="A203">
        <v>201</v>
      </c>
      <c r="B203" t="s">
        <v>1976</v>
      </c>
      <c r="C203" t="s">
        <v>1926</v>
      </c>
      <c r="D203">
        <v>15.6</v>
      </c>
      <c r="E203" t="s">
        <v>1942</v>
      </c>
      <c r="F203" t="s">
        <v>2096</v>
      </c>
      <c r="G203" t="s">
        <v>1944</v>
      </c>
      <c r="H203" t="s">
        <v>1916</v>
      </c>
      <c r="I203" t="s">
        <v>1963</v>
      </c>
      <c r="J203" t="s">
        <v>1947</v>
      </c>
      <c r="K203" t="s">
        <v>1948</v>
      </c>
      <c r="L203">
        <v>26267.040000000001</v>
      </c>
      <c r="M203" s="15">
        <v>42207</v>
      </c>
    </row>
    <row r="204" spans="1:13" x14ac:dyDescent="0.2">
      <c r="A204">
        <v>202</v>
      </c>
      <c r="B204" t="s">
        <v>1941</v>
      </c>
      <c r="C204" t="s">
        <v>1926</v>
      </c>
      <c r="D204">
        <v>15.6</v>
      </c>
      <c r="E204" t="s">
        <v>1927</v>
      </c>
      <c r="F204" t="s">
        <v>1973</v>
      </c>
      <c r="G204" t="s">
        <v>1915</v>
      </c>
      <c r="H204" t="s">
        <v>1978</v>
      </c>
      <c r="I204" t="s">
        <v>1979</v>
      </c>
      <c r="J204" t="s">
        <v>1947</v>
      </c>
      <c r="K204" t="s">
        <v>2141</v>
      </c>
      <c r="L204">
        <v>39533.760000000002</v>
      </c>
      <c r="M204" s="15">
        <v>42213</v>
      </c>
    </row>
    <row r="205" spans="1:13" x14ac:dyDescent="0.2">
      <c r="A205">
        <v>203</v>
      </c>
      <c r="B205" t="s">
        <v>1976</v>
      </c>
      <c r="C205" t="s">
        <v>1982</v>
      </c>
      <c r="D205">
        <v>15.6</v>
      </c>
      <c r="E205" t="s">
        <v>1958</v>
      </c>
      <c r="F205" t="s">
        <v>2022</v>
      </c>
      <c r="G205" t="s">
        <v>1935</v>
      </c>
      <c r="H205" t="s">
        <v>2119</v>
      </c>
      <c r="I205" t="s">
        <v>2024</v>
      </c>
      <c r="J205" t="s">
        <v>1947</v>
      </c>
      <c r="K205" t="s">
        <v>2033</v>
      </c>
      <c r="L205">
        <v>93186.72</v>
      </c>
      <c r="M205" s="15">
        <v>42239</v>
      </c>
    </row>
    <row r="206" spans="1:13" x14ac:dyDescent="0.2">
      <c r="A206">
        <v>204</v>
      </c>
      <c r="B206" t="s">
        <v>1966</v>
      </c>
      <c r="C206" t="s">
        <v>2142</v>
      </c>
      <c r="D206">
        <v>15.6</v>
      </c>
      <c r="E206" t="s">
        <v>2143</v>
      </c>
      <c r="F206" t="s">
        <v>2144</v>
      </c>
      <c r="G206" t="s">
        <v>1935</v>
      </c>
      <c r="H206" t="s">
        <v>2023</v>
      </c>
      <c r="I206" t="s">
        <v>2145</v>
      </c>
      <c r="J206" t="s">
        <v>1947</v>
      </c>
      <c r="K206" t="s">
        <v>2019</v>
      </c>
      <c r="L206">
        <v>162770.4</v>
      </c>
      <c r="M206" s="15">
        <v>42013</v>
      </c>
    </row>
    <row r="207" spans="1:13" x14ac:dyDescent="0.2">
      <c r="A207">
        <v>205</v>
      </c>
      <c r="B207" t="s">
        <v>1976</v>
      </c>
      <c r="C207" t="s">
        <v>1982</v>
      </c>
      <c r="D207">
        <v>15.6</v>
      </c>
      <c r="E207" t="s">
        <v>1927</v>
      </c>
      <c r="F207" t="s">
        <v>2022</v>
      </c>
      <c r="G207" t="s">
        <v>1935</v>
      </c>
      <c r="H207" t="s">
        <v>1936</v>
      </c>
      <c r="I207" t="s">
        <v>2024</v>
      </c>
      <c r="J207" t="s">
        <v>1931</v>
      </c>
      <c r="K207" t="s">
        <v>2038</v>
      </c>
      <c r="L207">
        <v>74485.440000000002</v>
      </c>
      <c r="M207" s="15">
        <v>42084</v>
      </c>
    </row>
    <row r="208" spans="1:13" x14ac:dyDescent="0.2">
      <c r="A208">
        <v>206</v>
      </c>
      <c r="B208" t="s">
        <v>1966</v>
      </c>
      <c r="C208" t="s">
        <v>1926</v>
      </c>
      <c r="D208">
        <v>15.6</v>
      </c>
      <c r="E208" t="s">
        <v>2146</v>
      </c>
      <c r="F208" t="s">
        <v>1977</v>
      </c>
      <c r="G208" t="s">
        <v>2074</v>
      </c>
      <c r="H208" t="s">
        <v>1978</v>
      </c>
      <c r="I208" t="s">
        <v>1930</v>
      </c>
      <c r="J208" t="s">
        <v>1947</v>
      </c>
      <c r="K208" t="s">
        <v>1993</v>
      </c>
      <c r="L208">
        <v>23389.919999999998</v>
      </c>
      <c r="M208" s="15">
        <v>42353</v>
      </c>
    </row>
    <row r="209" spans="1:13" x14ac:dyDescent="0.2">
      <c r="A209">
        <v>207</v>
      </c>
      <c r="B209" t="s">
        <v>1966</v>
      </c>
      <c r="C209" t="s">
        <v>1912</v>
      </c>
      <c r="D209">
        <v>13.3</v>
      </c>
      <c r="E209" t="s">
        <v>2097</v>
      </c>
      <c r="F209" t="s">
        <v>1955</v>
      </c>
      <c r="G209" t="s">
        <v>1915</v>
      </c>
      <c r="H209" t="s">
        <v>1929</v>
      </c>
      <c r="I209" t="s">
        <v>1960</v>
      </c>
      <c r="J209" t="s">
        <v>1947</v>
      </c>
      <c r="K209" t="s">
        <v>2068</v>
      </c>
      <c r="L209">
        <v>103842.72</v>
      </c>
      <c r="M209" s="15">
        <v>42381</v>
      </c>
    </row>
    <row r="210" spans="1:13" x14ac:dyDescent="0.2">
      <c r="A210">
        <v>208</v>
      </c>
      <c r="B210" t="s">
        <v>1966</v>
      </c>
      <c r="C210" t="s">
        <v>1912</v>
      </c>
      <c r="D210">
        <v>13.3</v>
      </c>
      <c r="E210" t="s">
        <v>1927</v>
      </c>
      <c r="F210" t="s">
        <v>1955</v>
      </c>
      <c r="G210" t="s">
        <v>1915</v>
      </c>
      <c r="H210" t="s">
        <v>1929</v>
      </c>
      <c r="I210" t="s">
        <v>1960</v>
      </c>
      <c r="J210" t="s">
        <v>1947</v>
      </c>
      <c r="K210" t="s">
        <v>2147</v>
      </c>
      <c r="L210">
        <v>77202.720000000001</v>
      </c>
      <c r="M210" s="15">
        <v>42265</v>
      </c>
    </row>
    <row r="211" spans="1:13" x14ac:dyDescent="0.2">
      <c r="M211" s="15"/>
    </row>
    <row r="212" spans="1:13" x14ac:dyDescent="0.2">
      <c r="A212">
        <v>210</v>
      </c>
      <c r="B212" t="s">
        <v>1941</v>
      </c>
      <c r="C212" t="s">
        <v>1926</v>
      </c>
      <c r="D212">
        <v>15.6</v>
      </c>
      <c r="E212" t="s">
        <v>1927</v>
      </c>
      <c r="F212" t="s">
        <v>2022</v>
      </c>
      <c r="G212" t="s">
        <v>1915</v>
      </c>
      <c r="H212" t="s">
        <v>1978</v>
      </c>
      <c r="I212" t="s">
        <v>1985</v>
      </c>
      <c r="J212" t="s">
        <v>2018</v>
      </c>
      <c r="K212" t="s">
        <v>2038</v>
      </c>
      <c r="L212">
        <v>41505.120000000003</v>
      </c>
      <c r="M212" s="15">
        <v>42144</v>
      </c>
    </row>
    <row r="213" spans="1:13" x14ac:dyDescent="0.2">
      <c r="A213">
        <v>211</v>
      </c>
      <c r="B213" t="s">
        <v>1954</v>
      </c>
      <c r="C213" t="s">
        <v>1982</v>
      </c>
      <c r="D213">
        <v>17.3</v>
      </c>
      <c r="E213" t="s">
        <v>1927</v>
      </c>
      <c r="F213" t="s">
        <v>2022</v>
      </c>
      <c r="G213" t="s">
        <v>1935</v>
      </c>
      <c r="H213" t="s">
        <v>2023</v>
      </c>
      <c r="I213" t="s">
        <v>1985</v>
      </c>
      <c r="J213" t="s">
        <v>1947</v>
      </c>
      <c r="K213" t="s">
        <v>2148</v>
      </c>
      <c r="L213">
        <v>74964.960000000006</v>
      </c>
      <c r="M213" s="15">
        <v>42194</v>
      </c>
    </row>
    <row r="214" spans="1:13" x14ac:dyDescent="0.2">
      <c r="A214">
        <v>212</v>
      </c>
      <c r="B214" t="s">
        <v>1925</v>
      </c>
      <c r="C214" t="s">
        <v>1926</v>
      </c>
      <c r="D214">
        <v>15.6</v>
      </c>
      <c r="E214" t="s">
        <v>1927</v>
      </c>
      <c r="F214" t="s">
        <v>1962</v>
      </c>
      <c r="G214" t="s">
        <v>1944</v>
      </c>
      <c r="H214" t="s">
        <v>1945</v>
      </c>
      <c r="I214" t="s">
        <v>1963</v>
      </c>
      <c r="J214" t="s">
        <v>1931</v>
      </c>
      <c r="K214" t="s">
        <v>1948</v>
      </c>
      <c r="L214">
        <v>18594.72</v>
      </c>
      <c r="M214" s="15">
        <v>42067</v>
      </c>
    </row>
    <row r="215" spans="1:13" x14ac:dyDescent="0.2">
      <c r="A215">
        <v>213</v>
      </c>
      <c r="B215" t="s">
        <v>1976</v>
      </c>
      <c r="C215" t="s">
        <v>1926</v>
      </c>
      <c r="D215">
        <v>15.6</v>
      </c>
      <c r="E215" t="s">
        <v>1927</v>
      </c>
      <c r="F215" t="s">
        <v>1928</v>
      </c>
      <c r="G215" t="s">
        <v>1915</v>
      </c>
      <c r="H215" t="s">
        <v>1929</v>
      </c>
      <c r="I215" t="s">
        <v>1930</v>
      </c>
      <c r="J215" t="s">
        <v>1931</v>
      </c>
      <c r="K215" t="s">
        <v>1968</v>
      </c>
      <c r="L215">
        <v>29250.720000000001</v>
      </c>
      <c r="M215" s="15">
        <v>42200</v>
      </c>
    </row>
    <row r="216" spans="1:13" x14ac:dyDescent="0.2">
      <c r="A216">
        <v>214</v>
      </c>
      <c r="B216" t="s">
        <v>2112</v>
      </c>
      <c r="C216" t="s">
        <v>1912</v>
      </c>
      <c r="D216">
        <v>13</v>
      </c>
      <c r="E216" t="s">
        <v>2113</v>
      </c>
      <c r="F216" t="s">
        <v>1973</v>
      </c>
      <c r="G216" t="s">
        <v>1915</v>
      </c>
      <c r="H216" t="s">
        <v>1936</v>
      </c>
      <c r="I216" t="s">
        <v>1930</v>
      </c>
      <c r="J216" t="s">
        <v>1947</v>
      </c>
      <c r="K216" t="s">
        <v>2114</v>
      </c>
      <c r="L216">
        <v>79866.720000000001</v>
      </c>
      <c r="M216" s="15">
        <v>42019</v>
      </c>
    </row>
    <row r="217" spans="1:13" x14ac:dyDescent="0.2">
      <c r="A217">
        <v>215</v>
      </c>
      <c r="B217" t="s">
        <v>1966</v>
      </c>
      <c r="C217" t="s">
        <v>1912</v>
      </c>
      <c r="D217">
        <v>13.3</v>
      </c>
      <c r="E217" t="s">
        <v>1958</v>
      </c>
      <c r="F217" t="s">
        <v>1955</v>
      </c>
      <c r="G217" t="s">
        <v>1915</v>
      </c>
      <c r="H217" t="s">
        <v>1929</v>
      </c>
      <c r="I217" t="s">
        <v>1996</v>
      </c>
      <c r="J217" t="s">
        <v>1947</v>
      </c>
      <c r="K217" t="s">
        <v>2046</v>
      </c>
      <c r="L217">
        <v>49650.566400000003</v>
      </c>
      <c r="M217" s="15">
        <v>42355</v>
      </c>
    </row>
    <row r="218" spans="1:13" x14ac:dyDescent="0.2">
      <c r="A218">
        <v>216</v>
      </c>
      <c r="B218" t="s">
        <v>1976</v>
      </c>
      <c r="C218" t="s">
        <v>1926</v>
      </c>
      <c r="D218">
        <v>17.3</v>
      </c>
      <c r="E218" t="s">
        <v>2133</v>
      </c>
      <c r="F218" t="s">
        <v>1928</v>
      </c>
      <c r="G218" t="s">
        <v>1915</v>
      </c>
      <c r="H218" t="s">
        <v>1978</v>
      </c>
      <c r="I218" t="s">
        <v>2066</v>
      </c>
      <c r="J218" t="s">
        <v>1931</v>
      </c>
      <c r="K218" t="s">
        <v>2019</v>
      </c>
      <c r="L218">
        <v>31381.919999999998</v>
      </c>
      <c r="M218" s="15">
        <v>42360</v>
      </c>
    </row>
    <row r="219" spans="1:13" x14ac:dyDescent="0.2">
      <c r="A219">
        <v>217</v>
      </c>
      <c r="B219" t="s">
        <v>1925</v>
      </c>
      <c r="C219" t="s">
        <v>1926</v>
      </c>
      <c r="D219">
        <v>14</v>
      </c>
      <c r="E219" t="s">
        <v>1927</v>
      </c>
      <c r="F219" t="s">
        <v>1955</v>
      </c>
      <c r="G219" t="s">
        <v>1915</v>
      </c>
      <c r="H219" t="s">
        <v>1929</v>
      </c>
      <c r="I219" t="s">
        <v>2000</v>
      </c>
      <c r="J219" t="s">
        <v>1947</v>
      </c>
      <c r="K219" t="s">
        <v>2064</v>
      </c>
      <c r="L219">
        <v>54931.68</v>
      </c>
      <c r="M219" s="15">
        <v>42071</v>
      </c>
    </row>
    <row r="220" spans="1:13" x14ac:dyDescent="0.2">
      <c r="A220">
        <v>218</v>
      </c>
      <c r="B220" t="s">
        <v>1966</v>
      </c>
      <c r="C220" t="s">
        <v>1912</v>
      </c>
      <c r="D220">
        <v>14</v>
      </c>
      <c r="E220" t="s">
        <v>1927</v>
      </c>
      <c r="F220" t="s">
        <v>1959</v>
      </c>
      <c r="G220" t="s">
        <v>1915</v>
      </c>
      <c r="H220" t="s">
        <v>1929</v>
      </c>
      <c r="I220" t="s">
        <v>1960</v>
      </c>
      <c r="J220" t="s">
        <v>1947</v>
      </c>
      <c r="K220" t="s">
        <v>1961</v>
      </c>
      <c r="L220">
        <v>61218.720000000001</v>
      </c>
      <c r="M220" s="15">
        <v>42042</v>
      </c>
    </row>
    <row r="221" spans="1:13" x14ac:dyDescent="0.2">
      <c r="A221">
        <v>219</v>
      </c>
      <c r="B221" t="s">
        <v>1966</v>
      </c>
      <c r="C221" t="s">
        <v>1989</v>
      </c>
      <c r="D221">
        <v>13.3</v>
      </c>
      <c r="E221" t="s">
        <v>1990</v>
      </c>
      <c r="F221" t="s">
        <v>1955</v>
      </c>
      <c r="G221" t="s">
        <v>1935</v>
      </c>
      <c r="H221" t="s">
        <v>1936</v>
      </c>
      <c r="I221" t="s">
        <v>1960</v>
      </c>
      <c r="J221" t="s">
        <v>1947</v>
      </c>
      <c r="K221" t="s">
        <v>1991</v>
      </c>
      <c r="L221">
        <v>68145.119999999995</v>
      </c>
      <c r="M221" s="15">
        <v>42217</v>
      </c>
    </row>
    <row r="222" spans="1:13" x14ac:dyDescent="0.2">
      <c r="A222">
        <v>220</v>
      </c>
      <c r="B222" t="s">
        <v>1966</v>
      </c>
      <c r="C222" t="s">
        <v>1926</v>
      </c>
      <c r="D222">
        <v>15.6</v>
      </c>
      <c r="E222" t="s">
        <v>1927</v>
      </c>
      <c r="F222" t="s">
        <v>1959</v>
      </c>
      <c r="G222" t="s">
        <v>1915</v>
      </c>
      <c r="H222" t="s">
        <v>1929</v>
      </c>
      <c r="I222" t="s">
        <v>2039</v>
      </c>
      <c r="J222" t="s">
        <v>2018</v>
      </c>
      <c r="K222" t="s">
        <v>1968</v>
      </c>
      <c r="L222">
        <v>36089.207999999999</v>
      </c>
      <c r="M222" s="15">
        <v>42015</v>
      </c>
    </row>
    <row r="223" spans="1:13" x14ac:dyDescent="0.2">
      <c r="A223">
        <v>221</v>
      </c>
      <c r="B223" t="s">
        <v>1976</v>
      </c>
      <c r="C223" t="s">
        <v>1989</v>
      </c>
      <c r="D223">
        <v>14</v>
      </c>
      <c r="E223" t="s">
        <v>1958</v>
      </c>
      <c r="F223" t="s">
        <v>1959</v>
      </c>
      <c r="G223" t="s">
        <v>1915</v>
      </c>
      <c r="H223" t="s">
        <v>1929</v>
      </c>
      <c r="I223" t="s">
        <v>1960</v>
      </c>
      <c r="J223" t="s">
        <v>1947</v>
      </c>
      <c r="K223" t="s">
        <v>2105</v>
      </c>
      <c r="L223">
        <v>47898.720000000001</v>
      </c>
      <c r="M223" s="15">
        <v>42336</v>
      </c>
    </row>
    <row r="224" spans="1:13" x14ac:dyDescent="0.2">
      <c r="A224">
        <v>222</v>
      </c>
      <c r="B224" t="s">
        <v>2095</v>
      </c>
      <c r="C224" t="s">
        <v>1912</v>
      </c>
      <c r="D224">
        <v>13.3</v>
      </c>
      <c r="E224" t="s">
        <v>1927</v>
      </c>
      <c r="F224" t="s">
        <v>2149</v>
      </c>
      <c r="G224" t="s">
        <v>1915</v>
      </c>
      <c r="H224" t="s">
        <v>1929</v>
      </c>
      <c r="I224" t="s">
        <v>1963</v>
      </c>
      <c r="J224" t="s">
        <v>1947</v>
      </c>
      <c r="K224" t="s">
        <v>2013</v>
      </c>
      <c r="L224">
        <v>72620.639999999999</v>
      </c>
      <c r="M224" s="15">
        <v>42271</v>
      </c>
    </row>
    <row r="225" spans="1:13" x14ac:dyDescent="0.2">
      <c r="A225">
        <v>223</v>
      </c>
      <c r="B225" t="s">
        <v>1925</v>
      </c>
      <c r="C225" t="s">
        <v>1926</v>
      </c>
      <c r="D225">
        <v>15.6</v>
      </c>
      <c r="E225" t="s">
        <v>1927</v>
      </c>
      <c r="F225" t="s">
        <v>1959</v>
      </c>
      <c r="G225" t="s">
        <v>1915</v>
      </c>
      <c r="H225" t="s">
        <v>1978</v>
      </c>
      <c r="I225" t="s">
        <v>1960</v>
      </c>
      <c r="J225" t="s">
        <v>1947</v>
      </c>
      <c r="K225" t="s">
        <v>1948</v>
      </c>
      <c r="L225">
        <v>42304.32</v>
      </c>
      <c r="M225" s="15">
        <v>42087</v>
      </c>
    </row>
    <row r="226" spans="1:13" x14ac:dyDescent="0.2">
      <c r="A226">
        <v>224</v>
      </c>
      <c r="B226" t="s">
        <v>1966</v>
      </c>
      <c r="C226" t="s">
        <v>1982</v>
      </c>
      <c r="D226">
        <v>17.3</v>
      </c>
      <c r="E226" t="s">
        <v>1958</v>
      </c>
      <c r="F226" t="s">
        <v>2022</v>
      </c>
      <c r="G226" t="s">
        <v>1935</v>
      </c>
      <c r="H226" t="s">
        <v>2023</v>
      </c>
      <c r="I226" t="s">
        <v>2024</v>
      </c>
      <c r="J226" t="s">
        <v>1947</v>
      </c>
      <c r="K226" t="s">
        <v>2150</v>
      </c>
      <c r="L226">
        <v>130873.79519999999</v>
      </c>
      <c r="M226" s="15">
        <v>42270</v>
      </c>
    </row>
    <row r="227" spans="1:13" x14ac:dyDescent="0.2">
      <c r="A227">
        <v>225</v>
      </c>
      <c r="B227" t="s">
        <v>1941</v>
      </c>
      <c r="C227" t="s">
        <v>1926</v>
      </c>
      <c r="D227">
        <v>15.6</v>
      </c>
      <c r="E227" t="s">
        <v>1927</v>
      </c>
      <c r="F227" t="s">
        <v>1973</v>
      </c>
      <c r="G227" t="s">
        <v>1915</v>
      </c>
      <c r="H227" t="s">
        <v>1929</v>
      </c>
      <c r="I227" t="s">
        <v>1979</v>
      </c>
      <c r="J227" t="s">
        <v>1947</v>
      </c>
      <c r="K227" t="s">
        <v>1968</v>
      </c>
      <c r="L227">
        <v>44328.959999999999</v>
      </c>
      <c r="M227" s="15">
        <v>42365</v>
      </c>
    </row>
    <row r="228" spans="1:13" x14ac:dyDescent="0.2">
      <c r="A228">
        <v>226</v>
      </c>
      <c r="B228" t="s">
        <v>1966</v>
      </c>
      <c r="C228" t="s">
        <v>1926</v>
      </c>
      <c r="D228">
        <v>15.6</v>
      </c>
      <c r="E228" t="s">
        <v>1990</v>
      </c>
      <c r="F228" t="s">
        <v>1973</v>
      </c>
      <c r="G228" t="s">
        <v>1935</v>
      </c>
      <c r="H228" t="s">
        <v>1978</v>
      </c>
      <c r="I228" t="s">
        <v>2087</v>
      </c>
      <c r="J228" t="s">
        <v>1947</v>
      </c>
      <c r="K228" t="s">
        <v>1993</v>
      </c>
      <c r="L228">
        <v>45768.052799999998</v>
      </c>
      <c r="M228" s="15">
        <v>42230</v>
      </c>
    </row>
    <row r="229" spans="1:13" x14ac:dyDescent="0.2">
      <c r="A229">
        <v>227</v>
      </c>
      <c r="B229" t="s">
        <v>1954</v>
      </c>
      <c r="C229" t="s">
        <v>1926</v>
      </c>
      <c r="D229">
        <v>15.6</v>
      </c>
      <c r="E229" t="s">
        <v>1927</v>
      </c>
      <c r="F229" t="s">
        <v>1928</v>
      </c>
      <c r="G229" t="s">
        <v>1915</v>
      </c>
      <c r="H229" t="s">
        <v>1929</v>
      </c>
      <c r="I229" t="s">
        <v>2151</v>
      </c>
      <c r="J229" t="s">
        <v>1947</v>
      </c>
      <c r="K229" t="s">
        <v>2021</v>
      </c>
      <c r="L229">
        <v>40972.32</v>
      </c>
      <c r="M229" s="15">
        <v>42027</v>
      </c>
    </row>
    <row r="230" spans="1:13" x14ac:dyDescent="0.2">
      <c r="A230">
        <v>228</v>
      </c>
      <c r="B230" t="s">
        <v>1954</v>
      </c>
      <c r="C230" t="s">
        <v>1926</v>
      </c>
      <c r="D230">
        <v>17.3</v>
      </c>
      <c r="E230" t="s">
        <v>1927</v>
      </c>
      <c r="F230" t="s">
        <v>1928</v>
      </c>
      <c r="G230" t="s">
        <v>1915</v>
      </c>
      <c r="H230" t="s">
        <v>2152</v>
      </c>
      <c r="I230" t="s">
        <v>2153</v>
      </c>
      <c r="J230" t="s">
        <v>1947</v>
      </c>
      <c r="K230" t="s">
        <v>2154</v>
      </c>
      <c r="L230">
        <v>47472.480000000003</v>
      </c>
      <c r="M230" s="15">
        <v>42105</v>
      </c>
    </row>
    <row r="231" spans="1:13" x14ac:dyDescent="0.2">
      <c r="A231">
        <v>229</v>
      </c>
      <c r="B231" t="s">
        <v>1925</v>
      </c>
      <c r="C231" t="s">
        <v>1926</v>
      </c>
      <c r="D231">
        <v>15.6</v>
      </c>
      <c r="E231" t="s">
        <v>1927</v>
      </c>
      <c r="F231" t="s">
        <v>1973</v>
      </c>
      <c r="G231" t="s">
        <v>1915</v>
      </c>
      <c r="H231" t="s">
        <v>1978</v>
      </c>
      <c r="I231" t="s">
        <v>2155</v>
      </c>
      <c r="J231" t="s">
        <v>1947</v>
      </c>
      <c r="K231" t="s">
        <v>2052</v>
      </c>
      <c r="L231">
        <v>67612.320000000007</v>
      </c>
      <c r="M231" s="15">
        <v>42100</v>
      </c>
    </row>
    <row r="232" spans="1:13" x14ac:dyDescent="0.2">
      <c r="A232">
        <v>230</v>
      </c>
      <c r="B232" t="s">
        <v>1954</v>
      </c>
      <c r="C232" t="s">
        <v>1926</v>
      </c>
      <c r="D232">
        <v>15.6</v>
      </c>
      <c r="E232" t="s">
        <v>1942</v>
      </c>
      <c r="F232" t="s">
        <v>1977</v>
      </c>
      <c r="G232" t="s">
        <v>1944</v>
      </c>
      <c r="H232" t="s">
        <v>1978</v>
      </c>
      <c r="I232" t="s">
        <v>1930</v>
      </c>
      <c r="J232" t="s">
        <v>1947</v>
      </c>
      <c r="K232" t="s">
        <v>2156</v>
      </c>
      <c r="L232">
        <v>21258.1872</v>
      </c>
      <c r="M232" s="15">
        <v>42029</v>
      </c>
    </row>
    <row r="233" spans="1:13" x14ac:dyDescent="0.2">
      <c r="A233">
        <v>231</v>
      </c>
      <c r="B233" t="s">
        <v>1925</v>
      </c>
      <c r="C233" t="s">
        <v>1926</v>
      </c>
      <c r="D233">
        <v>15.6</v>
      </c>
      <c r="E233" t="s">
        <v>1942</v>
      </c>
      <c r="F233" t="s">
        <v>2157</v>
      </c>
      <c r="G233" t="s">
        <v>1944</v>
      </c>
      <c r="H233" t="s">
        <v>1945</v>
      </c>
      <c r="I233" t="s">
        <v>1988</v>
      </c>
      <c r="J233" t="s">
        <v>1947</v>
      </c>
      <c r="K233" t="s">
        <v>1948</v>
      </c>
      <c r="L233">
        <v>17582.400000000001</v>
      </c>
      <c r="M233" s="15">
        <v>42313</v>
      </c>
    </row>
    <row r="234" spans="1:13" x14ac:dyDescent="0.2">
      <c r="A234">
        <v>232</v>
      </c>
      <c r="B234" t="s">
        <v>1976</v>
      </c>
      <c r="C234" t="s">
        <v>1982</v>
      </c>
      <c r="D234">
        <v>15.6</v>
      </c>
      <c r="E234" t="s">
        <v>1958</v>
      </c>
      <c r="F234" t="s">
        <v>2022</v>
      </c>
      <c r="G234" t="s">
        <v>1935</v>
      </c>
      <c r="H234" t="s">
        <v>2023</v>
      </c>
      <c r="I234" t="s">
        <v>2024</v>
      </c>
      <c r="J234" t="s">
        <v>1947</v>
      </c>
      <c r="K234" t="s">
        <v>2033</v>
      </c>
      <c r="L234">
        <v>79866.720000000001</v>
      </c>
      <c r="M234" s="15">
        <v>42273</v>
      </c>
    </row>
    <row r="235" spans="1:13" x14ac:dyDescent="0.2">
      <c r="A235">
        <v>233</v>
      </c>
      <c r="B235" t="s">
        <v>1966</v>
      </c>
      <c r="C235" t="s">
        <v>1926</v>
      </c>
      <c r="D235">
        <v>14</v>
      </c>
      <c r="E235" t="s">
        <v>1927</v>
      </c>
      <c r="F235" t="s">
        <v>1928</v>
      </c>
      <c r="G235" t="s">
        <v>1915</v>
      </c>
      <c r="H235" t="s">
        <v>1929</v>
      </c>
      <c r="I235" t="s">
        <v>1930</v>
      </c>
      <c r="J235" t="s">
        <v>1947</v>
      </c>
      <c r="K235" t="s">
        <v>1961</v>
      </c>
      <c r="L235">
        <v>45767.519999999997</v>
      </c>
      <c r="M235" s="15">
        <v>42066</v>
      </c>
    </row>
    <row r="236" spans="1:13" x14ac:dyDescent="0.2">
      <c r="A236">
        <v>234</v>
      </c>
      <c r="B236" t="s">
        <v>1941</v>
      </c>
      <c r="C236" t="s">
        <v>1989</v>
      </c>
      <c r="D236">
        <v>13.3</v>
      </c>
      <c r="E236" t="s">
        <v>1980</v>
      </c>
      <c r="F236" t="s">
        <v>2096</v>
      </c>
      <c r="G236" t="s">
        <v>1915</v>
      </c>
      <c r="H236" t="s">
        <v>1929</v>
      </c>
      <c r="I236" t="s">
        <v>1963</v>
      </c>
      <c r="J236" t="s">
        <v>1947</v>
      </c>
      <c r="K236" t="s">
        <v>1961</v>
      </c>
      <c r="L236">
        <v>36709.919999999998</v>
      </c>
      <c r="M236" s="15">
        <v>42182</v>
      </c>
    </row>
    <row r="237" spans="1:13" x14ac:dyDescent="0.2">
      <c r="A237">
        <v>235</v>
      </c>
      <c r="B237" t="s">
        <v>1966</v>
      </c>
      <c r="C237" t="s">
        <v>1926</v>
      </c>
      <c r="D237">
        <v>15.6</v>
      </c>
      <c r="E237" t="s">
        <v>1927</v>
      </c>
      <c r="F237" t="s">
        <v>1973</v>
      </c>
      <c r="G237" t="s">
        <v>1935</v>
      </c>
      <c r="H237" t="s">
        <v>1929</v>
      </c>
      <c r="I237" t="s">
        <v>2087</v>
      </c>
      <c r="J237" t="s">
        <v>2018</v>
      </c>
      <c r="K237" t="s">
        <v>2088</v>
      </c>
      <c r="L237">
        <v>47898.720000000001</v>
      </c>
      <c r="M237" s="15">
        <v>42020</v>
      </c>
    </row>
    <row r="238" spans="1:13" x14ac:dyDescent="0.2">
      <c r="A238">
        <v>236</v>
      </c>
      <c r="B238" t="s">
        <v>1941</v>
      </c>
      <c r="C238" t="s">
        <v>1926</v>
      </c>
      <c r="D238">
        <v>15.6</v>
      </c>
      <c r="E238" t="s">
        <v>1942</v>
      </c>
      <c r="F238" t="s">
        <v>1962</v>
      </c>
      <c r="G238" t="s">
        <v>1944</v>
      </c>
      <c r="H238" t="s">
        <v>1978</v>
      </c>
      <c r="I238" t="s">
        <v>1963</v>
      </c>
      <c r="J238" t="s">
        <v>2018</v>
      </c>
      <c r="K238" t="s">
        <v>1948</v>
      </c>
      <c r="L238">
        <v>20779.2</v>
      </c>
      <c r="M238" s="15">
        <v>42329</v>
      </c>
    </row>
    <row r="239" spans="1:13" x14ac:dyDescent="0.2">
      <c r="A239">
        <v>237</v>
      </c>
      <c r="B239" t="s">
        <v>1954</v>
      </c>
      <c r="C239" t="s">
        <v>1926</v>
      </c>
      <c r="D239">
        <v>15.6</v>
      </c>
      <c r="E239" t="s">
        <v>1927</v>
      </c>
      <c r="F239" t="s">
        <v>2158</v>
      </c>
      <c r="G239" t="s">
        <v>1944</v>
      </c>
      <c r="H239" t="s">
        <v>1984</v>
      </c>
      <c r="I239" t="s">
        <v>1967</v>
      </c>
      <c r="J239" t="s">
        <v>1947</v>
      </c>
      <c r="K239" t="s">
        <v>1968</v>
      </c>
      <c r="L239">
        <v>30636</v>
      </c>
      <c r="M239" s="15">
        <v>42005</v>
      </c>
    </row>
    <row r="240" spans="1:13" x14ac:dyDescent="0.2">
      <c r="A240">
        <v>238</v>
      </c>
      <c r="B240" t="s">
        <v>1954</v>
      </c>
      <c r="C240" t="s">
        <v>1982</v>
      </c>
      <c r="D240">
        <v>17.3</v>
      </c>
      <c r="E240" t="s">
        <v>1927</v>
      </c>
      <c r="F240" t="s">
        <v>2135</v>
      </c>
      <c r="G240" t="s">
        <v>2118</v>
      </c>
      <c r="H240" t="s">
        <v>2119</v>
      </c>
      <c r="I240" t="s">
        <v>2137</v>
      </c>
      <c r="J240" t="s">
        <v>1947</v>
      </c>
      <c r="K240" t="s">
        <v>2159</v>
      </c>
      <c r="L240">
        <v>207259.2</v>
      </c>
      <c r="M240" s="15">
        <v>42137</v>
      </c>
    </row>
    <row r="241" spans="1:13" x14ac:dyDescent="0.2">
      <c r="A241">
        <v>239</v>
      </c>
      <c r="B241" t="s">
        <v>1941</v>
      </c>
      <c r="C241" t="s">
        <v>1982</v>
      </c>
      <c r="D241">
        <v>15.6</v>
      </c>
      <c r="E241" t="s">
        <v>1958</v>
      </c>
      <c r="F241" t="s">
        <v>1983</v>
      </c>
      <c r="H241" t="s">
        <v>1929</v>
      </c>
      <c r="I241" t="s">
        <v>1985</v>
      </c>
      <c r="J241" t="s">
        <v>1947</v>
      </c>
      <c r="K241" t="s">
        <v>1986</v>
      </c>
      <c r="L241">
        <v>45074.879999999997</v>
      </c>
      <c r="M241" s="15">
        <v>42156</v>
      </c>
    </row>
    <row r="242" spans="1:13" x14ac:dyDescent="0.2">
      <c r="A242">
        <v>240</v>
      </c>
      <c r="B242" t="s">
        <v>1976</v>
      </c>
      <c r="C242" t="s">
        <v>1926</v>
      </c>
      <c r="D242">
        <v>15.6</v>
      </c>
      <c r="E242" t="s">
        <v>1942</v>
      </c>
      <c r="F242" t="s">
        <v>1962</v>
      </c>
      <c r="G242" t="s">
        <v>1915</v>
      </c>
      <c r="H242" t="s">
        <v>1916</v>
      </c>
      <c r="I242" t="s">
        <v>1963</v>
      </c>
      <c r="J242" t="s">
        <v>1947</v>
      </c>
      <c r="K242" t="s">
        <v>2089</v>
      </c>
      <c r="L242">
        <v>31381.919999999998</v>
      </c>
      <c r="M242" s="15">
        <v>42237</v>
      </c>
    </row>
    <row r="243" spans="1:13" x14ac:dyDescent="0.2">
      <c r="A243">
        <v>241</v>
      </c>
      <c r="B243" t="s">
        <v>1954</v>
      </c>
      <c r="C243" t="s">
        <v>1926</v>
      </c>
      <c r="D243">
        <v>17.3</v>
      </c>
      <c r="E243" t="s">
        <v>1927</v>
      </c>
      <c r="F243" t="s">
        <v>1955</v>
      </c>
      <c r="G243" t="s">
        <v>1915</v>
      </c>
      <c r="H243" t="s">
        <v>1984</v>
      </c>
      <c r="I243" t="s">
        <v>2027</v>
      </c>
      <c r="J243" t="s">
        <v>1947</v>
      </c>
      <c r="K243" t="s">
        <v>1948</v>
      </c>
      <c r="L243">
        <v>61005.599999999999</v>
      </c>
      <c r="M243" s="15">
        <v>42227</v>
      </c>
    </row>
    <row r="244" spans="1:13" x14ac:dyDescent="0.2">
      <c r="A244">
        <v>242</v>
      </c>
      <c r="B244" t="s">
        <v>1954</v>
      </c>
      <c r="C244" t="s">
        <v>1926</v>
      </c>
      <c r="D244">
        <v>17.3</v>
      </c>
      <c r="E244" t="s">
        <v>1927</v>
      </c>
      <c r="F244" t="s">
        <v>1973</v>
      </c>
      <c r="G244" t="s">
        <v>1915</v>
      </c>
      <c r="H244" t="s">
        <v>1984</v>
      </c>
      <c r="I244" t="s">
        <v>2153</v>
      </c>
      <c r="J244" t="s">
        <v>1931</v>
      </c>
      <c r="K244" t="s">
        <v>2154</v>
      </c>
      <c r="L244">
        <v>47365.919999999998</v>
      </c>
      <c r="M244" s="15">
        <v>42167</v>
      </c>
    </row>
    <row r="245" spans="1:13" x14ac:dyDescent="0.2">
      <c r="A245">
        <v>243</v>
      </c>
      <c r="B245" t="s">
        <v>1966</v>
      </c>
      <c r="C245" t="s">
        <v>1982</v>
      </c>
      <c r="D245">
        <v>15.6</v>
      </c>
      <c r="E245" t="s">
        <v>1927</v>
      </c>
      <c r="F245" t="s">
        <v>1983</v>
      </c>
      <c r="G245" t="s">
        <v>1915</v>
      </c>
      <c r="H245" t="s">
        <v>1929</v>
      </c>
      <c r="I245" t="s">
        <v>1985</v>
      </c>
      <c r="J245" t="s">
        <v>1947</v>
      </c>
      <c r="K245" t="s">
        <v>2101</v>
      </c>
      <c r="L245">
        <v>46833.120000000003</v>
      </c>
      <c r="M245" s="15">
        <v>42369</v>
      </c>
    </row>
    <row r="246" spans="1:13" x14ac:dyDescent="0.2">
      <c r="A246">
        <v>244</v>
      </c>
      <c r="B246" t="s">
        <v>1976</v>
      </c>
      <c r="C246" t="s">
        <v>1989</v>
      </c>
      <c r="D246">
        <v>13.9</v>
      </c>
      <c r="E246" t="s">
        <v>1980</v>
      </c>
      <c r="F246" t="s">
        <v>1973</v>
      </c>
      <c r="G246" t="s">
        <v>1915</v>
      </c>
      <c r="H246" t="s">
        <v>1929</v>
      </c>
      <c r="I246" t="s">
        <v>1930</v>
      </c>
      <c r="J246" t="s">
        <v>1947</v>
      </c>
      <c r="K246" t="s">
        <v>2077</v>
      </c>
      <c r="L246">
        <v>57489.120000000003</v>
      </c>
      <c r="M246" s="15">
        <v>42111</v>
      </c>
    </row>
    <row r="247" spans="1:13" x14ac:dyDescent="0.2">
      <c r="A247">
        <v>245</v>
      </c>
      <c r="B247" t="s">
        <v>1966</v>
      </c>
      <c r="C247" t="s">
        <v>1926</v>
      </c>
      <c r="D247">
        <v>15.6</v>
      </c>
      <c r="E247" t="s">
        <v>1927</v>
      </c>
      <c r="F247" t="s">
        <v>1955</v>
      </c>
      <c r="G247" t="s">
        <v>1915</v>
      </c>
      <c r="H247" t="s">
        <v>2160</v>
      </c>
      <c r="I247" t="s">
        <v>1996</v>
      </c>
      <c r="J247" t="s">
        <v>1947</v>
      </c>
      <c r="K247" t="s">
        <v>1968</v>
      </c>
      <c r="L247">
        <v>52480.800000000003</v>
      </c>
      <c r="M247" s="15">
        <v>42239</v>
      </c>
    </row>
    <row r="248" spans="1:13" x14ac:dyDescent="0.2">
      <c r="A248">
        <v>246</v>
      </c>
      <c r="B248" t="s">
        <v>1925</v>
      </c>
      <c r="C248" t="s">
        <v>1926</v>
      </c>
      <c r="D248">
        <v>15.6</v>
      </c>
      <c r="E248" t="s">
        <v>2146</v>
      </c>
      <c r="F248" t="s">
        <v>1928</v>
      </c>
      <c r="G248" t="s">
        <v>1915</v>
      </c>
      <c r="H248" t="s">
        <v>1978</v>
      </c>
      <c r="I248" t="s">
        <v>1930</v>
      </c>
      <c r="J248" t="s">
        <v>1947</v>
      </c>
      <c r="K248" t="s">
        <v>1953</v>
      </c>
      <c r="L248">
        <v>29783.52</v>
      </c>
      <c r="M248" s="15">
        <v>42367</v>
      </c>
    </row>
    <row r="249" spans="1:13" x14ac:dyDescent="0.2">
      <c r="A249">
        <v>247</v>
      </c>
      <c r="B249" t="s">
        <v>1954</v>
      </c>
      <c r="C249" t="s">
        <v>1982</v>
      </c>
      <c r="D249">
        <v>17.3</v>
      </c>
      <c r="E249" t="s">
        <v>1927</v>
      </c>
      <c r="F249" t="s">
        <v>2135</v>
      </c>
      <c r="G249" t="s">
        <v>1935</v>
      </c>
      <c r="H249" t="s">
        <v>1929</v>
      </c>
      <c r="I249" t="s">
        <v>2137</v>
      </c>
      <c r="J249" t="s">
        <v>1947</v>
      </c>
      <c r="K249" t="s">
        <v>2161</v>
      </c>
      <c r="L249">
        <v>159786.72</v>
      </c>
      <c r="M249" s="15">
        <v>42112</v>
      </c>
    </row>
    <row r="250" spans="1:13" x14ac:dyDescent="0.2">
      <c r="A250">
        <v>248</v>
      </c>
      <c r="B250" t="s">
        <v>1925</v>
      </c>
      <c r="C250" t="s">
        <v>1926</v>
      </c>
      <c r="D250">
        <v>13.3</v>
      </c>
      <c r="E250" t="s">
        <v>1958</v>
      </c>
      <c r="F250" t="s">
        <v>1959</v>
      </c>
      <c r="G250" t="s">
        <v>1944</v>
      </c>
      <c r="H250" t="s">
        <v>1945</v>
      </c>
      <c r="I250" t="s">
        <v>1960</v>
      </c>
      <c r="J250" t="s">
        <v>1947</v>
      </c>
      <c r="K250" t="s">
        <v>2037</v>
      </c>
      <c r="L250">
        <v>35964</v>
      </c>
      <c r="M250" s="15">
        <v>42312</v>
      </c>
    </row>
    <row r="251" spans="1:13" x14ac:dyDescent="0.2">
      <c r="A251">
        <v>249</v>
      </c>
      <c r="B251" t="s">
        <v>1911</v>
      </c>
      <c r="C251" t="s">
        <v>1912</v>
      </c>
      <c r="D251">
        <v>13.3</v>
      </c>
      <c r="E251" t="s">
        <v>1913</v>
      </c>
      <c r="F251" t="s">
        <v>1939</v>
      </c>
      <c r="G251" t="s">
        <v>1915</v>
      </c>
      <c r="H251" t="s">
        <v>1936</v>
      </c>
      <c r="I251" t="s">
        <v>1940</v>
      </c>
      <c r="J251" t="s">
        <v>1918</v>
      </c>
      <c r="K251" t="s">
        <v>1919</v>
      </c>
      <c r="L251">
        <v>108691.2</v>
      </c>
      <c r="M251" s="15">
        <v>42268</v>
      </c>
    </row>
    <row r="252" spans="1:13" x14ac:dyDescent="0.2">
      <c r="A252">
        <v>250</v>
      </c>
      <c r="B252" t="s">
        <v>1966</v>
      </c>
      <c r="C252" t="s">
        <v>1989</v>
      </c>
      <c r="D252">
        <v>15.6</v>
      </c>
      <c r="E252" t="s">
        <v>1980</v>
      </c>
      <c r="F252" t="s">
        <v>1955</v>
      </c>
      <c r="G252" t="s">
        <v>1915</v>
      </c>
      <c r="H252" t="s">
        <v>1978</v>
      </c>
      <c r="I252" t="s">
        <v>1960</v>
      </c>
      <c r="J252" t="s">
        <v>1947</v>
      </c>
      <c r="K252" t="s">
        <v>2162</v>
      </c>
      <c r="L252">
        <v>43636.32</v>
      </c>
      <c r="M252" s="15">
        <v>42268</v>
      </c>
    </row>
    <row r="253" spans="1:13" x14ac:dyDescent="0.2">
      <c r="A253">
        <v>251</v>
      </c>
      <c r="B253" t="s">
        <v>1954</v>
      </c>
      <c r="C253" t="s">
        <v>1982</v>
      </c>
      <c r="D253">
        <v>17.3</v>
      </c>
      <c r="E253" t="s">
        <v>1927</v>
      </c>
      <c r="F253" t="s">
        <v>2022</v>
      </c>
      <c r="G253" t="s">
        <v>1935</v>
      </c>
      <c r="H253" t="s">
        <v>2023</v>
      </c>
      <c r="I253" t="s">
        <v>2163</v>
      </c>
      <c r="J253" t="s">
        <v>1947</v>
      </c>
      <c r="K253" t="s">
        <v>2164</v>
      </c>
      <c r="L253">
        <v>95850.72</v>
      </c>
      <c r="M253" s="15">
        <v>42195</v>
      </c>
    </row>
    <row r="254" spans="1:13" x14ac:dyDescent="0.2">
      <c r="A254">
        <v>252</v>
      </c>
      <c r="B254" t="s">
        <v>1954</v>
      </c>
      <c r="C254" t="s">
        <v>1926</v>
      </c>
      <c r="D254">
        <v>15.6</v>
      </c>
      <c r="E254" t="s">
        <v>1942</v>
      </c>
      <c r="F254" t="s">
        <v>1943</v>
      </c>
      <c r="G254" t="s">
        <v>1944</v>
      </c>
      <c r="H254" t="s">
        <v>1978</v>
      </c>
      <c r="I254" t="s">
        <v>2109</v>
      </c>
      <c r="J254" t="s">
        <v>1947</v>
      </c>
      <c r="K254" t="s">
        <v>2165</v>
      </c>
      <c r="L254">
        <v>24988.32</v>
      </c>
      <c r="M254" s="15">
        <v>42321</v>
      </c>
    </row>
    <row r="255" spans="1:13" x14ac:dyDescent="0.2">
      <c r="A255">
        <v>253</v>
      </c>
      <c r="B255" t="s">
        <v>1976</v>
      </c>
      <c r="C255" t="s">
        <v>1989</v>
      </c>
      <c r="D255">
        <v>13.9</v>
      </c>
      <c r="E255" t="s">
        <v>1980</v>
      </c>
      <c r="F255" t="s">
        <v>1955</v>
      </c>
      <c r="G255" t="s">
        <v>1915</v>
      </c>
      <c r="H255" t="s">
        <v>1936</v>
      </c>
      <c r="I255" t="s">
        <v>1960</v>
      </c>
      <c r="J255" t="s">
        <v>1947</v>
      </c>
      <c r="K255" t="s">
        <v>1919</v>
      </c>
      <c r="L255">
        <v>98514.72</v>
      </c>
      <c r="M255" s="15">
        <v>42089</v>
      </c>
    </row>
    <row r="256" spans="1:13" x14ac:dyDescent="0.2">
      <c r="A256">
        <v>254</v>
      </c>
      <c r="B256" t="s">
        <v>1941</v>
      </c>
      <c r="C256" t="s">
        <v>1926</v>
      </c>
      <c r="D256">
        <v>17.3</v>
      </c>
      <c r="E256" t="s">
        <v>1958</v>
      </c>
      <c r="F256" t="s">
        <v>2017</v>
      </c>
      <c r="G256" t="s">
        <v>1944</v>
      </c>
      <c r="H256" t="s">
        <v>1929</v>
      </c>
      <c r="I256" t="s">
        <v>2062</v>
      </c>
      <c r="J256" t="s">
        <v>1947</v>
      </c>
      <c r="K256" t="s">
        <v>2053</v>
      </c>
      <c r="L256">
        <v>37402.559999999998</v>
      </c>
      <c r="M256" s="15">
        <v>42129</v>
      </c>
    </row>
    <row r="257" spans="1:13" x14ac:dyDescent="0.2">
      <c r="A257">
        <v>255</v>
      </c>
      <c r="B257" t="s">
        <v>1966</v>
      </c>
      <c r="C257" t="s">
        <v>1912</v>
      </c>
      <c r="D257">
        <v>13.3</v>
      </c>
      <c r="E257" t="s">
        <v>1927</v>
      </c>
      <c r="F257" t="s">
        <v>1959</v>
      </c>
      <c r="G257" t="s">
        <v>1915</v>
      </c>
      <c r="H257" t="s">
        <v>1929</v>
      </c>
      <c r="I257" t="s">
        <v>1960</v>
      </c>
      <c r="J257" t="s">
        <v>1947</v>
      </c>
      <c r="K257" t="s">
        <v>2166</v>
      </c>
      <c r="L257">
        <v>50562.720000000001</v>
      </c>
      <c r="M257" s="15">
        <v>42208</v>
      </c>
    </row>
    <row r="258" spans="1:13" x14ac:dyDescent="0.2">
      <c r="A258">
        <v>256</v>
      </c>
      <c r="B258" t="s">
        <v>1925</v>
      </c>
      <c r="C258" t="s">
        <v>1926</v>
      </c>
      <c r="D258">
        <v>15.6</v>
      </c>
      <c r="E258" t="s">
        <v>1942</v>
      </c>
      <c r="F258" t="s">
        <v>2167</v>
      </c>
      <c r="G258" t="s">
        <v>1915</v>
      </c>
      <c r="H258" t="s">
        <v>1916</v>
      </c>
      <c r="I258" t="s">
        <v>2036</v>
      </c>
      <c r="J258" t="s">
        <v>1947</v>
      </c>
      <c r="K258" t="s">
        <v>1992</v>
      </c>
      <c r="L258">
        <v>23757.552</v>
      </c>
      <c r="M258" s="15">
        <v>42115</v>
      </c>
    </row>
    <row r="259" spans="1:13" x14ac:dyDescent="0.2">
      <c r="A259">
        <v>257</v>
      </c>
      <c r="B259" t="s">
        <v>1925</v>
      </c>
      <c r="C259" t="s">
        <v>1926</v>
      </c>
      <c r="D259">
        <v>17.3</v>
      </c>
      <c r="E259" t="s">
        <v>1958</v>
      </c>
      <c r="F259" t="s">
        <v>1955</v>
      </c>
      <c r="G259" t="s">
        <v>1935</v>
      </c>
      <c r="H259" t="s">
        <v>1978</v>
      </c>
      <c r="I259" t="s">
        <v>1956</v>
      </c>
      <c r="J259" t="s">
        <v>1947</v>
      </c>
      <c r="K259" t="s">
        <v>2148</v>
      </c>
      <c r="L259">
        <v>56423.519999999997</v>
      </c>
      <c r="M259" s="15">
        <v>42210</v>
      </c>
    </row>
    <row r="260" spans="1:13" x14ac:dyDescent="0.2">
      <c r="A260">
        <v>258</v>
      </c>
      <c r="B260" t="s">
        <v>2041</v>
      </c>
      <c r="C260" t="s">
        <v>1982</v>
      </c>
      <c r="D260">
        <v>17.3</v>
      </c>
      <c r="E260" t="s">
        <v>1927</v>
      </c>
      <c r="F260" t="s">
        <v>2022</v>
      </c>
      <c r="G260" t="s">
        <v>1935</v>
      </c>
      <c r="H260" t="s">
        <v>2119</v>
      </c>
      <c r="I260" t="s">
        <v>2043</v>
      </c>
      <c r="J260" t="s">
        <v>1947</v>
      </c>
      <c r="K260" t="s">
        <v>2168</v>
      </c>
      <c r="L260">
        <v>133146.72</v>
      </c>
      <c r="M260" s="15">
        <v>42136</v>
      </c>
    </row>
    <row r="261" spans="1:13" x14ac:dyDescent="0.2">
      <c r="A261">
        <v>259</v>
      </c>
      <c r="B261" t="s">
        <v>1976</v>
      </c>
      <c r="C261" t="s">
        <v>1989</v>
      </c>
      <c r="D261">
        <v>15.6</v>
      </c>
      <c r="E261" t="s">
        <v>1980</v>
      </c>
      <c r="F261" t="s">
        <v>2022</v>
      </c>
      <c r="G261" t="s">
        <v>1915</v>
      </c>
      <c r="H261" t="s">
        <v>1936</v>
      </c>
      <c r="I261" t="s">
        <v>2094</v>
      </c>
      <c r="J261" t="s">
        <v>1947</v>
      </c>
      <c r="K261" t="s">
        <v>2021</v>
      </c>
      <c r="L261">
        <v>90522.72</v>
      </c>
      <c r="M261" s="15">
        <v>42113</v>
      </c>
    </row>
    <row r="262" spans="1:13" x14ac:dyDescent="0.2">
      <c r="A262">
        <v>260</v>
      </c>
      <c r="B262" t="s">
        <v>1966</v>
      </c>
      <c r="C262" t="s">
        <v>1926</v>
      </c>
      <c r="D262">
        <v>17.3</v>
      </c>
      <c r="E262" t="s">
        <v>1927</v>
      </c>
      <c r="F262" t="s">
        <v>1955</v>
      </c>
      <c r="G262" t="s">
        <v>1915</v>
      </c>
      <c r="H262" t="s">
        <v>1984</v>
      </c>
      <c r="I262" t="s">
        <v>1996</v>
      </c>
      <c r="J262" t="s">
        <v>1947</v>
      </c>
      <c r="K262" t="s">
        <v>2019</v>
      </c>
      <c r="L262">
        <v>60845.760000000002</v>
      </c>
      <c r="M262" s="15">
        <v>42216</v>
      </c>
    </row>
    <row r="263" spans="1:13" x14ac:dyDescent="0.2">
      <c r="A263">
        <v>261</v>
      </c>
      <c r="B263" t="s">
        <v>1976</v>
      </c>
      <c r="C263" t="s">
        <v>1926</v>
      </c>
      <c r="D263">
        <v>15.6</v>
      </c>
      <c r="E263" t="s">
        <v>1927</v>
      </c>
      <c r="F263" t="s">
        <v>1962</v>
      </c>
      <c r="G263" t="s">
        <v>1944</v>
      </c>
      <c r="H263" t="s">
        <v>1929</v>
      </c>
      <c r="I263" t="s">
        <v>1963</v>
      </c>
      <c r="J263" t="s">
        <v>1931</v>
      </c>
      <c r="K263" t="s">
        <v>1968</v>
      </c>
      <c r="L263">
        <v>23656.32</v>
      </c>
      <c r="M263" s="15">
        <v>42062</v>
      </c>
    </row>
    <row r="264" spans="1:13" x14ac:dyDescent="0.2">
      <c r="A264">
        <v>262</v>
      </c>
      <c r="B264" t="s">
        <v>1925</v>
      </c>
      <c r="C264" t="s">
        <v>1926</v>
      </c>
      <c r="D264">
        <v>15.6</v>
      </c>
      <c r="E264" t="s">
        <v>1958</v>
      </c>
      <c r="F264" t="s">
        <v>1959</v>
      </c>
      <c r="G264" t="s">
        <v>1944</v>
      </c>
      <c r="H264" t="s">
        <v>1945</v>
      </c>
      <c r="I264" t="s">
        <v>1930</v>
      </c>
      <c r="J264" t="s">
        <v>1947</v>
      </c>
      <c r="K264" t="s">
        <v>1948</v>
      </c>
      <c r="L264">
        <v>38468.160000000003</v>
      </c>
      <c r="M264" s="15">
        <v>42360</v>
      </c>
    </row>
    <row r="265" spans="1:13" x14ac:dyDescent="0.2">
      <c r="A265">
        <v>263</v>
      </c>
      <c r="B265" t="s">
        <v>1966</v>
      </c>
      <c r="C265" t="s">
        <v>1926</v>
      </c>
      <c r="D265">
        <v>15.6</v>
      </c>
      <c r="E265" t="s">
        <v>1927</v>
      </c>
      <c r="F265" t="s">
        <v>1928</v>
      </c>
      <c r="G265" t="s">
        <v>1944</v>
      </c>
      <c r="H265" t="s">
        <v>1978</v>
      </c>
      <c r="I265" t="s">
        <v>1930</v>
      </c>
      <c r="J265" t="s">
        <v>1947</v>
      </c>
      <c r="K265" t="s">
        <v>2169</v>
      </c>
      <c r="L265">
        <v>35004.959999999999</v>
      </c>
      <c r="M265" s="15">
        <v>42096</v>
      </c>
    </row>
    <row r="266" spans="1:13" x14ac:dyDescent="0.2">
      <c r="A266">
        <v>264</v>
      </c>
      <c r="B266" t="s">
        <v>1966</v>
      </c>
      <c r="C266" t="s">
        <v>1926</v>
      </c>
      <c r="D266">
        <v>15.6</v>
      </c>
      <c r="E266" t="s">
        <v>1927</v>
      </c>
      <c r="F266" t="s">
        <v>1928</v>
      </c>
      <c r="G266" t="s">
        <v>1915</v>
      </c>
      <c r="H266" t="s">
        <v>1978</v>
      </c>
      <c r="I266" t="s">
        <v>1967</v>
      </c>
      <c r="J266" t="s">
        <v>1947</v>
      </c>
      <c r="K266" t="s">
        <v>2170</v>
      </c>
      <c r="L266">
        <v>30103.200000000001</v>
      </c>
      <c r="M266" s="15">
        <v>42098</v>
      </c>
    </row>
    <row r="267" spans="1:13" x14ac:dyDescent="0.2">
      <c r="A267">
        <v>265</v>
      </c>
      <c r="B267" t="s">
        <v>1966</v>
      </c>
      <c r="C267" t="s">
        <v>1989</v>
      </c>
      <c r="D267">
        <v>15.6</v>
      </c>
      <c r="E267" t="s">
        <v>1990</v>
      </c>
      <c r="F267" t="s">
        <v>1959</v>
      </c>
      <c r="G267" t="s">
        <v>1915</v>
      </c>
      <c r="H267" t="s">
        <v>1929</v>
      </c>
      <c r="I267" t="s">
        <v>1960</v>
      </c>
      <c r="J267" t="s">
        <v>1947</v>
      </c>
      <c r="K267" t="s">
        <v>2171</v>
      </c>
      <c r="L267">
        <v>42570.720000000001</v>
      </c>
      <c r="M267" s="15">
        <v>42183</v>
      </c>
    </row>
    <row r="268" spans="1:13" x14ac:dyDescent="0.2">
      <c r="A268">
        <v>266</v>
      </c>
      <c r="B268" t="s">
        <v>1954</v>
      </c>
      <c r="C268" t="s">
        <v>1989</v>
      </c>
      <c r="D268">
        <v>13.3</v>
      </c>
      <c r="E268" t="s">
        <v>1990</v>
      </c>
      <c r="F268" t="s">
        <v>1955</v>
      </c>
      <c r="G268" t="s">
        <v>1915</v>
      </c>
      <c r="H268" t="s">
        <v>2172</v>
      </c>
      <c r="I268" t="s">
        <v>1960</v>
      </c>
      <c r="J268" t="s">
        <v>1947</v>
      </c>
      <c r="K268" t="s">
        <v>2173</v>
      </c>
      <c r="L268">
        <v>79866.720000000001</v>
      </c>
      <c r="M268" s="15">
        <v>42312</v>
      </c>
    </row>
    <row r="269" spans="1:13" x14ac:dyDescent="0.2">
      <c r="M269" s="15"/>
    </row>
    <row r="270" spans="1:13" x14ac:dyDescent="0.2">
      <c r="A270">
        <v>268</v>
      </c>
      <c r="B270" t="s">
        <v>1925</v>
      </c>
      <c r="C270" t="s">
        <v>1926</v>
      </c>
      <c r="D270">
        <v>17.3</v>
      </c>
      <c r="E270" t="s">
        <v>1927</v>
      </c>
      <c r="F270" t="s">
        <v>1955</v>
      </c>
      <c r="G270" t="s">
        <v>1915</v>
      </c>
      <c r="H270" t="s">
        <v>1978</v>
      </c>
      <c r="I270" t="s">
        <v>2020</v>
      </c>
      <c r="J270" t="s">
        <v>1947</v>
      </c>
      <c r="K270" t="s">
        <v>1986</v>
      </c>
      <c r="L270">
        <v>54239.040000000001</v>
      </c>
      <c r="M270" s="15">
        <v>42059</v>
      </c>
    </row>
    <row r="271" spans="1:13" x14ac:dyDescent="0.2">
      <c r="A271">
        <v>269</v>
      </c>
      <c r="B271" t="s">
        <v>1976</v>
      </c>
      <c r="C271" t="s">
        <v>1926</v>
      </c>
      <c r="D271">
        <v>15.6</v>
      </c>
      <c r="E271" t="s">
        <v>1927</v>
      </c>
      <c r="F271" t="s">
        <v>1955</v>
      </c>
      <c r="G271" t="s">
        <v>1915</v>
      </c>
      <c r="H271" t="s">
        <v>1929</v>
      </c>
      <c r="I271" t="s">
        <v>1960</v>
      </c>
      <c r="J271" t="s">
        <v>1947</v>
      </c>
      <c r="K271" t="s">
        <v>2090</v>
      </c>
      <c r="L271">
        <v>46886.400000000001</v>
      </c>
      <c r="M271" s="15">
        <v>42257</v>
      </c>
    </row>
    <row r="272" spans="1:13" x14ac:dyDescent="0.2">
      <c r="A272">
        <v>270</v>
      </c>
      <c r="B272" t="s">
        <v>1911</v>
      </c>
      <c r="C272" t="s">
        <v>1912</v>
      </c>
      <c r="D272">
        <v>13.3</v>
      </c>
      <c r="E272" t="s">
        <v>1913</v>
      </c>
      <c r="F272" t="s">
        <v>2174</v>
      </c>
      <c r="G272" t="s">
        <v>1915</v>
      </c>
      <c r="H272" t="s">
        <v>1936</v>
      </c>
      <c r="I272" t="s">
        <v>2175</v>
      </c>
      <c r="J272" t="s">
        <v>1918</v>
      </c>
      <c r="K272" t="s">
        <v>1919</v>
      </c>
      <c r="L272">
        <v>104370.192</v>
      </c>
      <c r="M272" s="15">
        <v>42083</v>
      </c>
    </row>
    <row r="273" spans="1:13" x14ac:dyDescent="0.2">
      <c r="A273">
        <v>271</v>
      </c>
      <c r="B273" t="s">
        <v>1954</v>
      </c>
      <c r="C273" t="s">
        <v>1982</v>
      </c>
      <c r="D273">
        <v>17.3</v>
      </c>
      <c r="E273" t="s">
        <v>1927</v>
      </c>
      <c r="F273" t="s">
        <v>2031</v>
      </c>
      <c r="G273" t="s">
        <v>1935</v>
      </c>
      <c r="H273" t="s">
        <v>2023</v>
      </c>
      <c r="I273" t="s">
        <v>2032</v>
      </c>
      <c r="J273" t="s">
        <v>1947</v>
      </c>
      <c r="K273" t="s">
        <v>2033</v>
      </c>
      <c r="L273">
        <v>82530.720000000001</v>
      </c>
      <c r="M273" s="15">
        <v>42041</v>
      </c>
    </row>
    <row r="274" spans="1:13" x14ac:dyDescent="0.2">
      <c r="A274">
        <v>272</v>
      </c>
      <c r="B274" t="s">
        <v>1966</v>
      </c>
      <c r="C274" t="s">
        <v>1926</v>
      </c>
      <c r="D274">
        <v>15.6</v>
      </c>
      <c r="E274" t="s">
        <v>1927</v>
      </c>
      <c r="F274" t="s">
        <v>1955</v>
      </c>
      <c r="G274" t="s">
        <v>1915</v>
      </c>
      <c r="H274" t="s">
        <v>1929</v>
      </c>
      <c r="I274" t="s">
        <v>2039</v>
      </c>
      <c r="J274" t="s">
        <v>2018</v>
      </c>
      <c r="K274" t="s">
        <v>2176</v>
      </c>
      <c r="L274">
        <v>39164.529600000002</v>
      </c>
      <c r="M274" s="15">
        <v>42225</v>
      </c>
    </row>
    <row r="275" spans="1:13" x14ac:dyDescent="0.2">
      <c r="A275">
        <v>273</v>
      </c>
      <c r="B275" t="s">
        <v>1976</v>
      </c>
      <c r="C275" t="s">
        <v>1989</v>
      </c>
      <c r="D275">
        <v>14</v>
      </c>
      <c r="E275" t="s">
        <v>2177</v>
      </c>
      <c r="F275" t="s">
        <v>2178</v>
      </c>
      <c r="G275" t="s">
        <v>1935</v>
      </c>
      <c r="H275" t="s">
        <v>1936</v>
      </c>
      <c r="I275" t="s">
        <v>1963</v>
      </c>
      <c r="J275" t="s">
        <v>1947</v>
      </c>
      <c r="K275" t="s">
        <v>2179</v>
      </c>
      <c r="L275">
        <v>133146.72</v>
      </c>
      <c r="M275" s="15">
        <v>42127</v>
      </c>
    </row>
    <row r="276" spans="1:13" x14ac:dyDescent="0.2">
      <c r="A276">
        <v>274</v>
      </c>
      <c r="B276" t="s">
        <v>2095</v>
      </c>
      <c r="C276" t="s">
        <v>1926</v>
      </c>
      <c r="D276">
        <v>15.6</v>
      </c>
      <c r="E276" t="s">
        <v>1942</v>
      </c>
      <c r="F276" t="s">
        <v>2149</v>
      </c>
      <c r="G276" t="s">
        <v>1915</v>
      </c>
      <c r="H276" t="s">
        <v>1945</v>
      </c>
      <c r="I276" t="s">
        <v>2180</v>
      </c>
      <c r="J276" t="s">
        <v>1947</v>
      </c>
      <c r="K276" t="s">
        <v>1968</v>
      </c>
      <c r="L276">
        <v>43263.360000000001</v>
      </c>
      <c r="M276" s="15">
        <v>42280</v>
      </c>
    </row>
    <row r="277" spans="1:13" x14ac:dyDescent="0.2">
      <c r="A277">
        <v>275</v>
      </c>
      <c r="B277" t="s">
        <v>1966</v>
      </c>
      <c r="C277" t="s">
        <v>1926</v>
      </c>
      <c r="D277">
        <v>15.6</v>
      </c>
      <c r="E277" t="s">
        <v>1942</v>
      </c>
      <c r="F277" t="s">
        <v>1973</v>
      </c>
      <c r="G277" t="s">
        <v>2026</v>
      </c>
      <c r="H277" t="s">
        <v>1978</v>
      </c>
      <c r="I277" t="s">
        <v>1930</v>
      </c>
      <c r="J277" t="s">
        <v>1947</v>
      </c>
      <c r="K277" t="s">
        <v>1993</v>
      </c>
      <c r="L277">
        <v>37992.369599999998</v>
      </c>
      <c r="M277" s="15">
        <v>42305</v>
      </c>
    </row>
    <row r="278" spans="1:13" x14ac:dyDescent="0.2">
      <c r="A278">
        <v>276</v>
      </c>
      <c r="B278" t="s">
        <v>1966</v>
      </c>
      <c r="C278" t="s">
        <v>1926</v>
      </c>
      <c r="D278">
        <v>17.3</v>
      </c>
      <c r="E278" t="s">
        <v>1927</v>
      </c>
      <c r="F278" t="s">
        <v>1955</v>
      </c>
      <c r="G278" t="s">
        <v>1915</v>
      </c>
      <c r="H278" t="s">
        <v>1984</v>
      </c>
      <c r="I278" t="s">
        <v>1996</v>
      </c>
      <c r="J278" t="s">
        <v>2018</v>
      </c>
      <c r="K278" t="s">
        <v>2019</v>
      </c>
      <c r="L278">
        <v>58554.720000000001</v>
      </c>
      <c r="M278" s="15">
        <v>42223</v>
      </c>
    </row>
    <row r="279" spans="1:13" x14ac:dyDescent="0.2">
      <c r="A279">
        <v>277</v>
      </c>
      <c r="B279" t="s">
        <v>1941</v>
      </c>
      <c r="C279" t="s">
        <v>1926</v>
      </c>
      <c r="D279">
        <v>15.6</v>
      </c>
      <c r="E279" t="s">
        <v>1958</v>
      </c>
      <c r="F279" t="s">
        <v>1955</v>
      </c>
      <c r="G279" t="s">
        <v>1915</v>
      </c>
      <c r="H279" t="s">
        <v>1978</v>
      </c>
      <c r="I279" t="s">
        <v>2062</v>
      </c>
      <c r="J279" t="s">
        <v>1947</v>
      </c>
      <c r="K279" t="s">
        <v>1968</v>
      </c>
      <c r="L279">
        <v>39693.599999999999</v>
      </c>
      <c r="M279" s="15">
        <v>42122</v>
      </c>
    </row>
    <row r="280" spans="1:13" x14ac:dyDescent="0.2">
      <c r="A280">
        <v>278</v>
      </c>
      <c r="B280" t="s">
        <v>1976</v>
      </c>
      <c r="C280" t="s">
        <v>1926</v>
      </c>
      <c r="D280">
        <v>17.3</v>
      </c>
      <c r="E280" t="s">
        <v>2133</v>
      </c>
      <c r="F280" t="s">
        <v>1962</v>
      </c>
      <c r="G280" t="s">
        <v>1944</v>
      </c>
      <c r="H280" t="s">
        <v>1978</v>
      </c>
      <c r="I280" t="s">
        <v>1963</v>
      </c>
      <c r="J280" t="s">
        <v>1947</v>
      </c>
      <c r="K280" t="s">
        <v>2019</v>
      </c>
      <c r="L280">
        <v>26053.919999999998</v>
      </c>
      <c r="M280" s="15">
        <v>42017</v>
      </c>
    </row>
    <row r="281" spans="1:13" x14ac:dyDescent="0.2">
      <c r="A281">
        <v>279</v>
      </c>
      <c r="B281" t="s">
        <v>1976</v>
      </c>
      <c r="C281" t="s">
        <v>1926</v>
      </c>
      <c r="D281">
        <v>17.3</v>
      </c>
      <c r="E281" t="s">
        <v>1927</v>
      </c>
      <c r="F281" t="s">
        <v>1955</v>
      </c>
      <c r="G281" t="s">
        <v>1915</v>
      </c>
      <c r="H281" t="s">
        <v>2060</v>
      </c>
      <c r="I281" t="s">
        <v>1956</v>
      </c>
      <c r="J281" t="s">
        <v>1931</v>
      </c>
      <c r="K281" t="s">
        <v>2019</v>
      </c>
      <c r="L281">
        <v>45234.720000000001</v>
      </c>
      <c r="M281" s="15">
        <v>42308</v>
      </c>
    </row>
    <row r="282" spans="1:13" x14ac:dyDescent="0.2">
      <c r="A282">
        <v>280</v>
      </c>
      <c r="B282" t="s">
        <v>1976</v>
      </c>
      <c r="C282" t="s">
        <v>1926</v>
      </c>
      <c r="D282">
        <v>17.3</v>
      </c>
      <c r="E282" t="s">
        <v>2133</v>
      </c>
      <c r="F282" t="s">
        <v>1973</v>
      </c>
      <c r="G282" t="s">
        <v>2074</v>
      </c>
      <c r="H282" t="s">
        <v>1984</v>
      </c>
      <c r="I282" t="s">
        <v>1979</v>
      </c>
      <c r="J282" t="s">
        <v>1947</v>
      </c>
      <c r="K282" t="s">
        <v>2019</v>
      </c>
      <c r="L282">
        <v>45767.519999999997</v>
      </c>
      <c r="M282" s="20" t="s">
        <v>2453</v>
      </c>
    </row>
    <row r="283" spans="1:13" x14ac:dyDescent="0.2">
      <c r="A283">
        <v>281</v>
      </c>
      <c r="B283" t="s">
        <v>1966</v>
      </c>
      <c r="C283" t="s">
        <v>1926</v>
      </c>
      <c r="D283">
        <v>15.6</v>
      </c>
      <c r="E283" t="s">
        <v>1927</v>
      </c>
      <c r="F283" t="s">
        <v>2181</v>
      </c>
      <c r="G283" t="s">
        <v>1944</v>
      </c>
      <c r="H283" t="s">
        <v>1978</v>
      </c>
      <c r="I283" t="s">
        <v>1967</v>
      </c>
      <c r="J283" t="s">
        <v>2018</v>
      </c>
      <c r="K283" t="s">
        <v>2182</v>
      </c>
      <c r="L283">
        <v>22803.84</v>
      </c>
      <c r="M283" s="15">
        <v>42103</v>
      </c>
    </row>
    <row r="284" spans="1:13" x14ac:dyDescent="0.2">
      <c r="A284">
        <v>282</v>
      </c>
      <c r="B284" t="s">
        <v>1976</v>
      </c>
      <c r="C284" t="s">
        <v>1982</v>
      </c>
      <c r="D284">
        <v>15.6</v>
      </c>
      <c r="E284" t="s">
        <v>1958</v>
      </c>
      <c r="F284" t="s">
        <v>1983</v>
      </c>
      <c r="G284" t="s">
        <v>1915</v>
      </c>
      <c r="H284" t="s">
        <v>1929</v>
      </c>
      <c r="I284" t="s">
        <v>1985</v>
      </c>
      <c r="J284" t="s">
        <v>1947</v>
      </c>
      <c r="K284" t="s">
        <v>1986</v>
      </c>
      <c r="L284">
        <v>44169.120000000003</v>
      </c>
      <c r="M284" s="15">
        <v>42033</v>
      </c>
    </row>
    <row r="285" spans="1:13" x14ac:dyDescent="0.2">
      <c r="A285">
        <v>283</v>
      </c>
      <c r="B285" t="s">
        <v>1976</v>
      </c>
      <c r="C285" t="s">
        <v>1926</v>
      </c>
      <c r="D285">
        <v>15.6</v>
      </c>
      <c r="E285" t="s">
        <v>1927</v>
      </c>
      <c r="F285" t="s">
        <v>1928</v>
      </c>
      <c r="G285" t="s">
        <v>2074</v>
      </c>
      <c r="H285" t="s">
        <v>1929</v>
      </c>
      <c r="I285" t="s">
        <v>1930</v>
      </c>
      <c r="J285" t="s">
        <v>1947</v>
      </c>
      <c r="K285" t="s">
        <v>1968</v>
      </c>
      <c r="L285">
        <v>30849.119999999999</v>
      </c>
      <c r="M285" s="15">
        <v>42254</v>
      </c>
    </row>
    <row r="286" spans="1:13" x14ac:dyDescent="0.2">
      <c r="A286">
        <v>284</v>
      </c>
      <c r="B286" t="s">
        <v>1941</v>
      </c>
      <c r="C286" t="s">
        <v>1926</v>
      </c>
      <c r="D286">
        <v>15.6</v>
      </c>
      <c r="E286" t="s">
        <v>1958</v>
      </c>
      <c r="F286" t="s">
        <v>1955</v>
      </c>
      <c r="G286" t="s">
        <v>1915</v>
      </c>
      <c r="H286" t="s">
        <v>1929</v>
      </c>
      <c r="I286" t="s">
        <v>1956</v>
      </c>
      <c r="J286" t="s">
        <v>1947</v>
      </c>
      <c r="K286" t="s">
        <v>2053</v>
      </c>
      <c r="L286">
        <v>50669.279999999999</v>
      </c>
      <c r="M286" s="15">
        <v>42063</v>
      </c>
    </row>
    <row r="287" spans="1:13" x14ac:dyDescent="0.2">
      <c r="A287">
        <v>285</v>
      </c>
      <c r="B287" t="s">
        <v>1941</v>
      </c>
      <c r="C287" t="s">
        <v>1926</v>
      </c>
      <c r="D287">
        <v>15.6</v>
      </c>
      <c r="E287" t="s">
        <v>1980</v>
      </c>
      <c r="F287" t="s">
        <v>1973</v>
      </c>
      <c r="G287" t="s">
        <v>2026</v>
      </c>
      <c r="H287" t="s">
        <v>1978</v>
      </c>
      <c r="I287" t="s">
        <v>1930</v>
      </c>
      <c r="J287" t="s">
        <v>1947</v>
      </c>
      <c r="K287" t="s">
        <v>2183</v>
      </c>
      <c r="L287">
        <v>35111.519999999997</v>
      </c>
      <c r="M287" s="15">
        <v>42268</v>
      </c>
    </row>
    <row r="288" spans="1:13" x14ac:dyDescent="0.2">
      <c r="A288">
        <v>286</v>
      </c>
      <c r="B288" t="s">
        <v>1976</v>
      </c>
      <c r="C288" t="s">
        <v>1926</v>
      </c>
      <c r="D288">
        <v>15.6</v>
      </c>
      <c r="E288" t="s">
        <v>1958</v>
      </c>
      <c r="F288" t="s">
        <v>1973</v>
      </c>
      <c r="G288" t="s">
        <v>1915</v>
      </c>
      <c r="H288" t="s">
        <v>1929</v>
      </c>
      <c r="I288" t="s">
        <v>2184</v>
      </c>
      <c r="J288" t="s">
        <v>1947</v>
      </c>
      <c r="K288" t="s">
        <v>2127</v>
      </c>
      <c r="L288">
        <v>58448.160000000003</v>
      </c>
      <c r="M288" s="15">
        <v>42363</v>
      </c>
    </row>
    <row r="289" spans="1:13" x14ac:dyDescent="0.2">
      <c r="A289">
        <v>287</v>
      </c>
      <c r="B289" t="s">
        <v>1954</v>
      </c>
      <c r="C289" t="s">
        <v>1912</v>
      </c>
      <c r="D289">
        <v>15.6</v>
      </c>
      <c r="E289" t="s">
        <v>1927</v>
      </c>
      <c r="F289" t="s">
        <v>1928</v>
      </c>
      <c r="G289" t="s">
        <v>1915</v>
      </c>
      <c r="H289" t="s">
        <v>1929</v>
      </c>
      <c r="I289" t="s">
        <v>1979</v>
      </c>
      <c r="J289" t="s">
        <v>1947</v>
      </c>
      <c r="K289" t="s">
        <v>2045</v>
      </c>
      <c r="L289">
        <v>52054.559999999998</v>
      </c>
      <c r="M289" s="15">
        <v>42261</v>
      </c>
    </row>
    <row r="290" spans="1:13" x14ac:dyDescent="0.2">
      <c r="A290">
        <v>288</v>
      </c>
      <c r="B290" t="s">
        <v>1976</v>
      </c>
      <c r="C290" t="s">
        <v>1982</v>
      </c>
      <c r="D290">
        <v>15.6</v>
      </c>
      <c r="E290" t="s">
        <v>1958</v>
      </c>
      <c r="F290" t="s">
        <v>2022</v>
      </c>
      <c r="G290" t="s">
        <v>1935</v>
      </c>
      <c r="H290" t="s">
        <v>2023</v>
      </c>
      <c r="I290" t="s">
        <v>2047</v>
      </c>
      <c r="J290" t="s">
        <v>1947</v>
      </c>
      <c r="K290" t="s">
        <v>1986</v>
      </c>
      <c r="L290">
        <v>62817.120000000003</v>
      </c>
      <c r="M290" s="15">
        <v>42205</v>
      </c>
    </row>
    <row r="291" spans="1:13" x14ac:dyDescent="0.2">
      <c r="A291">
        <v>289</v>
      </c>
      <c r="B291" t="s">
        <v>1976</v>
      </c>
      <c r="C291" t="s">
        <v>1926</v>
      </c>
      <c r="D291">
        <v>15.6</v>
      </c>
      <c r="E291" t="s">
        <v>1927</v>
      </c>
      <c r="F291" t="s">
        <v>1973</v>
      </c>
      <c r="G291" t="s">
        <v>1915</v>
      </c>
      <c r="H291" t="s">
        <v>1978</v>
      </c>
      <c r="I291" t="s">
        <v>1979</v>
      </c>
      <c r="J291" t="s">
        <v>1931</v>
      </c>
      <c r="K291" t="s">
        <v>1968</v>
      </c>
      <c r="L291">
        <v>35112.052799999998</v>
      </c>
      <c r="M291" s="15">
        <v>42152</v>
      </c>
    </row>
    <row r="292" spans="1:13" x14ac:dyDescent="0.2">
      <c r="A292">
        <v>290</v>
      </c>
      <c r="B292" t="s">
        <v>1941</v>
      </c>
      <c r="C292" t="s">
        <v>1926</v>
      </c>
      <c r="D292">
        <v>15.6</v>
      </c>
      <c r="E292" t="s">
        <v>1942</v>
      </c>
      <c r="F292" t="s">
        <v>2185</v>
      </c>
      <c r="G292" t="s">
        <v>2007</v>
      </c>
      <c r="H292" t="s">
        <v>2186</v>
      </c>
      <c r="I292" t="s">
        <v>2004</v>
      </c>
      <c r="J292" t="s">
        <v>2187</v>
      </c>
      <c r="K292" t="s">
        <v>2188</v>
      </c>
      <c r="L292">
        <v>10602.72</v>
      </c>
      <c r="M292" s="15">
        <v>42141</v>
      </c>
    </row>
    <row r="293" spans="1:13" x14ac:dyDescent="0.2">
      <c r="A293">
        <v>291</v>
      </c>
      <c r="B293" t="s">
        <v>1954</v>
      </c>
      <c r="C293" t="s">
        <v>1982</v>
      </c>
      <c r="D293">
        <v>17.3</v>
      </c>
      <c r="E293" t="s">
        <v>1927</v>
      </c>
      <c r="F293" t="s">
        <v>2022</v>
      </c>
      <c r="G293" t="s">
        <v>1915</v>
      </c>
      <c r="H293" t="s">
        <v>1978</v>
      </c>
      <c r="I293" t="s">
        <v>1985</v>
      </c>
      <c r="J293" t="s">
        <v>1947</v>
      </c>
      <c r="K293" t="s">
        <v>2053</v>
      </c>
      <c r="L293">
        <v>63243.360000000001</v>
      </c>
      <c r="M293" s="15">
        <v>42317</v>
      </c>
    </row>
    <row r="294" spans="1:13" x14ac:dyDescent="0.2">
      <c r="A294">
        <v>292</v>
      </c>
      <c r="B294" t="s">
        <v>1925</v>
      </c>
      <c r="C294" t="s">
        <v>1926</v>
      </c>
      <c r="D294">
        <v>17.3</v>
      </c>
      <c r="E294" t="s">
        <v>2133</v>
      </c>
      <c r="F294" t="s">
        <v>1962</v>
      </c>
      <c r="G294" t="s">
        <v>1915</v>
      </c>
      <c r="H294" t="s">
        <v>1978</v>
      </c>
      <c r="I294" t="s">
        <v>1963</v>
      </c>
      <c r="J294" t="s">
        <v>1947</v>
      </c>
      <c r="K294" t="s">
        <v>2189</v>
      </c>
      <c r="L294">
        <v>26053.919999999998</v>
      </c>
      <c r="M294" s="15">
        <v>42307</v>
      </c>
    </row>
    <row r="295" spans="1:13" x14ac:dyDescent="0.2">
      <c r="A295">
        <v>293</v>
      </c>
      <c r="B295" t="s">
        <v>1966</v>
      </c>
      <c r="C295" t="s">
        <v>1926</v>
      </c>
      <c r="D295">
        <v>15.6</v>
      </c>
      <c r="E295" t="s">
        <v>1927</v>
      </c>
      <c r="F295" t="s">
        <v>2022</v>
      </c>
      <c r="G295" t="s">
        <v>1915</v>
      </c>
      <c r="H295" t="s">
        <v>1929</v>
      </c>
      <c r="I295" t="s">
        <v>1985</v>
      </c>
      <c r="J295" t="s">
        <v>1947</v>
      </c>
      <c r="K295" t="s">
        <v>2021</v>
      </c>
      <c r="L295">
        <v>97449.12</v>
      </c>
      <c r="M295" s="15">
        <v>42209</v>
      </c>
    </row>
    <row r="296" spans="1:13" x14ac:dyDescent="0.2">
      <c r="A296">
        <v>294</v>
      </c>
      <c r="B296" t="s">
        <v>1976</v>
      </c>
      <c r="C296" t="s">
        <v>1926</v>
      </c>
      <c r="D296">
        <v>15.6</v>
      </c>
      <c r="E296" t="s">
        <v>1927</v>
      </c>
      <c r="F296" t="s">
        <v>1959</v>
      </c>
      <c r="G296" t="s">
        <v>1915</v>
      </c>
      <c r="H296" t="s">
        <v>1929</v>
      </c>
      <c r="I296" t="s">
        <v>1960</v>
      </c>
      <c r="J296" t="s">
        <v>1947</v>
      </c>
      <c r="K296" t="s">
        <v>2090</v>
      </c>
      <c r="L296">
        <v>39373.919999999998</v>
      </c>
      <c r="M296" s="15">
        <v>42357</v>
      </c>
    </row>
    <row r="297" spans="1:13" x14ac:dyDescent="0.2">
      <c r="A297">
        <v>295</v>
      </c>
      <c r="B297" t="s">
        <v>1976</v>
      </c>
      <c r="C297" t="s">
        <v>1982</v>
      </c>
      <c r="D297">
        <v>15.6</v>
      </c>
      <c r="E297" t="s">
        <v>1958</v>
      </c>
      <c r="F297" t="s">
        <v>2022</v>
      </c>
      <c r="G297" t="s">
        <v>1915</v>
      </c>
      <c r="H297" t="s">
        <v>1978</v>
      </c>
      <c r="I297" t="s">
        <v>2024</v>
      </c>
      <c r="J297" t="s">
        <v>1947</v>
      </c>
      <c r="K297" t="s">
        <v>2033</v>
      </c>
      <c r="L297">
        <v>69210.720000000001</v>
      </c>
      <c r="M297" s="15">
        <v>42293</v>
      </c>
    </row>
    <row r="298" spans="1:13" x14ac:dyDescent="0.2">
      <c r="A298">
        <v>296</v>
      </c>
      <c r="B298" t="s">
        <v>1941</v>
      </c>
      <c r="C298" t="s">
        <v>1926</v>
      </c>
      <c r="D298">
        <v>15.6</v>
      </c>
      <c r="E298" t="s">
        <v>1927</v>
      </c>
      <c r="F298" t="s">
        <v>2022</v>
      </c>
      <c r="G298" t="s">
        <v>1915</v>
      </c>
      <c r="H298" t="s">
        <v>1929</v>
      </c>
      <c r="I298" t="s">
        <v>2047</v>
      </c>
      <c r="J298" t="s">
        <v>2018</v>
      </c>
      <c r="K298" t="s">
        <v>1986</v>
      </c>
      <c r="L298">
        <v>52161.120000000003</v>
      </c>
      <c r="M298" s="15">
        <v>42300</v>
      </c>
    </row>
    <row r="299" spans="1:13" x14ac:dyDescent="0.2">
      <c r="A299">
        <v>297</v>
      </c>
      <c r="B299" t="s">
        <v>1966</v>
      </c>
      <c r="C299" t="s">
        <v>2142</v>
      </c>
      <c r="D299">
        <v>17.3</v>
      </c>
      <c r="E299" t="s">
        <v>1927</v>
      </c>
      <c r="F299" t="s">
        <v>2190</v>
      </c>
      <c r="G299" t="s">
        <v>1935</v>
      </c>
      <c r="H299" t="s">
        <v>1929</v>
      </c>
      <c r="I299" t="s">
        <v>2145</v>
      </c>
      <c r="J299" t="s">
        <v>1947</v>
      </c>
      <c r="K299" t="s">
        <v>2191</v>
      </c>
      <c r="L299">
        <v>153705.34080000001</v>
      </c>
      <c r="M299" s="15">
        <v>42164</v>
      </c>
    </row>
    <row r="300" spans="1:13" x14ac:dyDescent="0.2">
      <c r="A300">
        <v>298</v>
      </c>
      <c r="B300" t="s">
        <v>1976</v>
      </c>
      <c r="C300" t="s">
        <v>1926</v>
      </c>
      <c r="D300">
        <v>15.6</v>
      </c>
      <c r="E300" t="s">
        <v>1927</v>
      </c>
      <c r="F300" t="s">
        <v>2192</v>
      </c>
      <c r="G300" t="s">
        <v>2074</v>
      </c>
      <c r="H300" t="s">
        <v>1978</v>
      </c>
      <c r="I300" t="s">
        <v>2193</v>
      </c>
      <c r="J300" t="s">
        <v>1947</v>
      </c>
      <c r="K300" t="s">
        <v>2038</v>
      </c>
      <c r="L300">
        <v>26586.720000000001</v>
      </c>
      <c r="M300" s="15">
        <v>42269</v>
      </c>
    </row>
    <row r="301" spans="1:13" x14ac:dyDescent="0.2">
      <c r="A301">
        <v>299</v>
      </c>
      <c r="B301" t="s">
        <v>1954</v>
      </c>
      <c r="C301" t="s">
        <v>1912</v>
      </c>
      <c r="D301">
        <v>15.6</v>
      </c>
      <c r="E301" t="s">
        <v>1927</v>
      </c>
      <c r="F301" t="s">
        <v>1973</v>
      </c>
      <c r="G301" t="s">
        <v>1935</v>
      </c>
      <c r="H301" t="s">
        <v>1936</v>
      </c>
      <c r="I301" t="s">
        <v>1979</v>
      </c>
      <c r="J301" t="s">
        <v>1947</v>
      </c>
      <c r="K301" t="s">
        <v>2064</v>
      </c>
      <c r="L301">
        <v>78215.039999999994</v>
      </c>
      <c r="M301" s="15">
        <v>42099</v>
      </c>
    </row>
    <row r="302" spans="1:13" x14ac:dyDescent="0.2">
      <c r="A302">
        <v>300</v>
      </c>
      <c r="B302" t="s">
        <v>1954</v>
      </c>
      <c r="C302" t="s">
        <v>1926</v>
      </c>
      <c r="D302">
        <v>14</v>
      </c>
      <c r="E302" t="s">
        <v>1942</v>
      </c>
      <c r="F302" t="s">
        <v>1977</v>
      </c>
      <c r="G302" t="s">
        <v>1944</v>
      </c>
      <c r="H302" t="s">
        <v>1916</v>
      </c>
      <c r="I302" t="s">
        <v>1930</v>
      </c>
      <c r="J302" t="s">
        <v>1947</v>
      </c>
      <c r="K302" t="s">
        <v>1957</v>
      </c>
      <c r="L302">
        <v>27119.52</v>
      </c>
      <c r="M302" s="15">
        <v>42169</v>
      </c>
    </row>
    <row r="303" spans="1:13" x14ac:dyDescent="0.2">
      <c r="A303">
        <v>301</v>
      </c>
      <c r="B303" t="s">
        <v>1954</v>
      </c>
      <c r="C303" t="s">
        <v>1982</v>
      </c>
      <c r="D303">
        <v>17.3</v>
      </c>
      <c r="E303" t="s">
        <v>1927</v>
      </c>
      <c r="F303" t="s">
        <v>2022</v>
      </c>
      <c r="G303" t="s">
        <v>1935</v>
      </c>
      <c r="H303" t="s">
        <v>2023</v>
      </c>
      <c r="I303" t="s">
        <v>2043</v>
      </c>
      <c r="J303" t="s">
        <v>1947</v>
      </c>
      <c r="K303" t="s">
        <v>2148</v>
      </c>
      <c r="L303">
        <v>113060.16</v>
      </c>
      <c r="M303" s="15">
        <v>42108</v>
      </c>
    </row>
    <row r="304" spans="1:13" x14ac:dyDescent="0.2">
      <c r="A304">
        <v>302</v>
      </c>
      <c r="B304" t="s">
        <v>1976</v>
      </c>
      <c r="C304" t="s">
        <v>1926</v>
      </c>
      <c r="D304">
        <v>17.3</v>
      </c>
      <c r="E304" t="s">
        <v>2133</v>
      </c>
      <c r="F304" t="s">
        <v>1928</v>
      </c>
      <c r="G304" t="s">
        <v>2074</v>
      </c>
      <c r="H304" t="s">
        <v>1978</v>
      </c>
      <c r="I304" t="s">
        <v>2194</v>
      </c>
      <c r="J304" t="s">
        <v>1947</v>
      </c>
      <c r="K304" t="s">
        <v>2195</v>
      </c>
      <c r="L304">
        <v>34578.720000000001</v>
      </c>
      <c r="M304" s="15">
        <v>42178</v>
      </c>
    </row>
    <row r="305" spans="1:13" x14ac:dyDescent="0.2">
      <c r="A305">
        <v>303</v>
      </c>
      <c r="B305" t="s">
        <v>1976</v>
      </c>
      <c r="C305" t="s">
        <v>1926</v>
      </c>
      <c r="D305">
        <v>15.6</v>
      </c>
      <c r="E305" t="s">
        <v>1942</v>
      </c>
      <c r="F305" t="s">
        <v>1928</v>
      </c>
      <c r="G305" t="s">
        <v>1915</v>
      </c>
      <c r="H305" t="s">
        <v>2060</v>
      </c>
      <c r="I305" t="s">
        <v>1979</v>
      </c>
      <c r="J305" t="s">
        <v>1931</v>
      </c>
      <c r="K305" t="s">
        <v>1968</v>
      </c>
      <c r="L305">
        <v>29250.720000000001</v>
      </c>
      <c r="M305" s="15">
        <v>42210</v>
      </c>
    </row>
    <row r="306" spans="1:13" x14ac:dyDescent="0.2">
      <c r="A306">
        <v>304</v>
      </c>
      <c r="B306" t="s">
        <v>1954</v>
      </c>
      <c r="C306" t="s">
        <v>1982</v>
      </c>
      <c r="D306">
        <v>15.6</v>
      </c>
      <c r="E306" t="s">
        <v>1927</v>
      </c>
      <c r="F306" t="s">
        <v>2022</v>
      </c>
      <c r="G306" t="s">
        <v>1915</v>
      </c>
      <c r="H306" t="s">
        <v>1984</v>
      </c>
      <c r="I306" t="s">
        <v>2047</v>
      </c>
      <c r="J306" t="s">
        <v>1947</v>
      </c>
      <c r="K306" t="s">
        <v>1986</v>
      </c>
      <c r="L306">
        <v>67399.199999999997</v>
      </c>
      <c r="M306" s="15">
        <v>42196</v>
      </c>
    </row>
    <row r="307" spans="1:13" x14ac:dyDescent="0.2">
      <c r="A307">
        <v>305</v>
      </c>
      <c r="B307" t="s">
        <v>1976</v>
      </c>
      <c r="C307" t="s">
        <v>1926</v>
      </c>
      <c r="D307">
        <v>15.6</v>
      </c>
      <c r="E307" t="s">
        <v>1942</v>
      </c>
      <c r="F307" t="s">
        <v>2034</v>
      </c>
      <c r="G307" t="s">
        <v>1944</v>
      </c>
      <c r="H307" t="s">
        <v>1978</v>
      </c>
      <c r="I307" t="s">
        <v>2111</v>
      </c>
      <c r="J307" t="s">
        <v>1931</v>
      </c>
      <c r="K307" t="s">
        <v>1968</v>
      </c>
      <c r="L307">
        <v>19180.267199999998</v>
      </c>
      <c r="M307" s="15">
        <v>42051</v>
      </c>
    </row>
    <row r="308" spans="1:13" x14ac:dyDescent="0.2">
      <c r="A308">
        <v>306</v>
      </c>
      <c r="B308" t="s">
        <v>1925</v>
      </c>
      <c r="C308" t="s">
        <v>1989</v>
      </c>
      <c r="D308">
        <v>13.3</v>
      </c>
      <c r="E308" t="s">
        <v>1990</v>
      </c>
      <c r="F308" t="s">
        <v>2196</v>
      </c>
      <c r="G308" t="s">
        <v>1935</v>
      </c>
      <c r="H308" t="s">
        <v>1929</v>
      </c>
      <c r="I308" t="s">
        <v>1930</v>
      </c>
      <c r="J308" t="s">
        <v>1947</v>
      </c>
      <c r="K308" t="s">
        <v>2197</v>
      </c>
      <c r="L308">
        <v>105228</v>
      </c>
      <c r="M308" s="15">
        <v>42350</v>
      </c>
    </row>
    <row r="309" spans="1:13" x14ac:dyDescent="0.2">
      <c r="A309">
        <v>307</v>
      </c>
      <c r="B309" t="s">
        <v>2095</v>
      </c>
      <c r="C309" t="s">
        <v>1926</v>
      </c>
      <c r="D309">
        <v>15.6</v>
      </c>
      <c r="E309" t="s">
        <v>1958</v>
      </c>
      <c r="F309" t="s">
        <v>2149</v>
      </c>
      <c r="G309" t="s">
        <v>1915</v>
      </c>
      <c r="H309" t="s">
        <v>1929</v>
      </c>
      <c r="I309" t="s">
        <v>2180</v>
      </c>
      <c r="J309" t="s">
        <v>1947</v>
      </c>
      <c r="K309" t="s">
        <v>1968</v>
      </c>
      <c r="L309">
        <v>55571.040000000001</v>
      </c>
      <c r="M309" s="15">
        <v>42323</v>
      </c>
    </row>
    <row r="310" spans="1:13" x14ac:dyDescent="0.2">
      <c r="A310">
        <v>308</v>
      </c>
      <c r="B310" t="s">
        <v>1976</v>
      </c>
      <c r="C310" t="s">
        <v>1926</v>
      </c>
      <c r="D310">
        <v>15.6</v>
      </c>
      <c r="E310" t="s">
        <v>1927</v>
      </c>
      <c r="F310" t="s">
        <v>1928</v>
      </c>
      <c r="G310" t="s">
        <v>1915</v>
      </c>
      <c r="H310" t="s">
        <v>1984</v>
      </c>
      <c r="I310" t="s">
        <v>1979</v>
      </c>
      <c r="J310" t="s">
        <v>1947</v>
      </c>
      <c r="K310" t="s">
        <v>1993</v>
      </c>
      <c r="L310">
        <v>43636.32</v>
      </c>
      <c r="M310" s="15">
        <v>42032</v>
      </c>
    </row>
    <row r="311" spans="1:13" x14ac:dyDescent="0.2">
      <c r="A311">
        <v>309</v>
      </c>
      <c r="B311" t="s">
        <v>1925</v>
      </c>
      <c r="C311" t="s">
        <v>1926</v>
      </c>
      <c r="D311">
        <v>15.6</v>
      </c>
      <c r="E311" t="s">
        <v>1927</v>
      </c>
      <c r="F311" t="s">
        <v>1962</v>
      </c>
      <c r="G311" t="s">
        <v>1944</v>
      </c>
      <c r="H311" t="s">
        <v>1978</v>
      </c>
      <c r="I311" t="s">
        <v>1963</v>
      </c>
      <c r="J311" t="s">
        <v>1947</v>
      </c>
      <c r="K311" t="s">
        <v>1932</v>
      </c>
      <c r="L311">
        <v>24988.32</v>
      </c>
      <c r="M311" s="15">
        <v>42333</v>
      </c>
    </row>
    <row r="312" spans="1:13" x14ac:dyDescent="0.2">
      <c r="A312">
        <v>310</v>
      </c>
      <c r="B312" t="s">
        <v>1976</v>
      </c>
      <c r="C312" t="s">
        <v>1926</v>
      </c>
      <c r="D312">
        <v>13.3</v>
      </c>
      <c r="E312" t="s">
        <v>1958</v>
      </c>
      <c r="F312" t="s">
        <v>1928</v>
      </c>
      <c r="G312" t="s">
        <v>1915</v>
      </c>
      <c r="H312" t="s">
        <v>1929</v>
      </c>
      <c r="I312" t="s">
        <v>1930</v>
      </c>
      <c r="J312" t="s">
        <v>1947</v>
      </c>
      <c r="K312" t="s">
        <v>2106</v>
      </c>
      <c r="L312">
        <v>53226.720000000001</v>
      </c>
      <c r="M312" s="15">
        <v>42137</v>
      </c>
    </row>
    <row r="313" spans="1:13" x14ac:dyDescent="0.2">
      <c r="A313">
        <v>311</v>
      </c>
      <c r="B313" t="s">
        <v>1966</v>
      </c>
      <c r="C313" t="s">
        <v>1912</v>
      </c>
      <c r="D313">
        <v>13.3</v>
      </c>
      <c r="E313" t="s">
        <v>2097</v>
      </c>
      <c r="F313" t="s">
        <v>1955</v>
      </c>
      <c r="G313" t="s">
        <v>1935</v>
      </c>
      <c r="H313" t="s">
        <v>2136</v>
      </c>
      <c r="I313" t="s">
        <v>1960</v>
      </c>
      <c r="J313" t="s">
        <v>1947</v>
      </c>
      <c r="K313" t="s">
        <v>2068</v>
      </c>
      <c r="L313">
        <v>133146.72</v>
      </c>
      <c r="M313" s="15">
        <v>42099</v>
      </c>
    </row>
    <row r="314" spans="1:13" x14ac:dyDescent="0.2">
      <c r="A314">
        <v>312</v>
      </c>
      <c r="B314" t="s">
        <v>2041</v>
      </c>
      <c r="C314" t="s">
        <v>1982</v>
      </c>
      <c r="D314">
        <v>15.6</v>
      </c>
      <c r="E314" t="s">
        <v>1958</v>
      </c>
      <c r="F314" t="s">
        <v>2022</v>
      </c>
      <c r="G314" t="s">
        <v>1935</v>
      </c>
      <c r="H314" t="s">
        <v>2023</v>
      </c>
      <c r="I314" t="s">
        <v>2043</v>
      </c>
      <c r="J314" t="s">
        <v>1947</v>
      </c>
      <c r="K314" t="s">
        <v>2019</v>
      </c>
      <c r="L314">
        <v>111834.72</v>
      </c>
      <c r="M314" s="15">
        <v>42066</v>
      </c>
    </row>
    <row r="315" spans="1:13" x14ac:dyDescent="0.2">
      <c r="A315">
        <v>313</v>
      </c>
      <c r="B315" t="s">
        <v>1941</v>
      </c>
      <c r="C315" t="s">
        <v>1926</v>
      </c>
      <c r="D315">
        <v>15.6</v>
      </c>
      <c r="E315" t="s">
        <v>1927</v>
      </c>
      <c r="F315" t="s">
        <v>2198</v>
      </c>
      <c r="G315" t="s">
        <v>1915</v>
      </c>
      <c r="H315" t="s">
        <v>1929</v>
      </c>
      <c r="I315" t="s">
        <v>1946</v>
      </c>
      <c r="J315" t="s">
        <v>1947</v>
      </c>
      <c r="K315" t="s">
        <v>2141</v>
      </c>
      <c r="L315">
        <v>24988.32</v>
      </c>
      <c r="M315" s="15">
        <v>42083</v>
      </c>
    </row>
    <row r="316" spans="1:13" x14ac:dyDescent="0.2">
      <c r="A316">
        <v>314</v>
      </c>
      <c r="B316" t="s">
        <v>1954</v>
      </c>
      <c r="C316" t="s">
        <v>1989</v>
      </c>
      <c r="D316">
        <v>11.6</v>
      </c>
      <c r="E316" t="s">
        <v>2146</v>
      </c>
      <c r="F316" t="s">
        <v>2014</v>
      </c>
      <c r="G316" t="s">
        <v>2007</v>
      </c>
      <c r="H316" t="s">
        <v>2008</v>
      </c>
      <c r="I316" t="s">
        <v>2015</v>
      </c>
      <c r="J316" t="s">
        <v>1947</v>
      </c>
      <c r="K316" t="s">
        <v>2106</v>
      </c>
      <c r="L316">
        <v>14652</v>
      </c>
      <c r="M316" s="15">
        <v>42118</v>
      </c>
    </row>
    <row r="317" spans="1:13" x14ac:dyDescent="0.2">
      <c r="A317">
        <v>315</v>
      </c>
      <c r="B317" t="s">
        <v>1966</v>
      </c>
      <c r="C317" t="s">
        <v>1926</v>
      </c>
      <c r="D317">
        <v>15.6</v>
      </c>
      <c r="E317" t="s">
        <v>1927</v>
      </c>
      <c r="F317" t="s">
        <v>1959</v>
      </c>
      <c r="G317" t="s">
        <v>1915</v>
      </c>
      <c r="H317" t="s">
        <v>1984</v>
      </c>
      <c r="I317" t="s">
        <v>1996</v>
      </c>
      <c r="J317" t="s">
        <v>1947</v>
      </c>
      <c r="K317" t="s">
        <v>2199</v>
      </c>
      <c r="L317">
        <v>44968.32</v>
      </c>
      <c r="M317" s="15">
        <v>42017</v>
      </c>
    </row>
    <row r="318" spans="1:13" x14ac:dyDescent="0.2">
      <c r="A318">
        <v>316</v>
      </c>
      <c r="B318" t="s">
        <v>1925</v>
      </c>
      <c r="C318" t="s">
        <v>1989</v>
      </c>
      <c r="D318">
        <v>13.3</v>
      </c>
      <c r="E318" t="s">
        <v>2097</v>
      </c>
      <c r="F318" t="s">
        <v>1955</v>
      </c>
      <c r="G318" t="s">
        <v>1935</v>
      </c>
      <c r="H318" t="s">
        <v>2136</v>
      </c>
      <c r="I318" t="s">
        <v>1960</v>
      </c>
      <c r="J318" t="s">
        <v>1947</v>
      </c>
      <c r="K318" t="s">
        <v>2124</v>
      </c>
      <c r="L318">
        <v>130482.72</v>
      </c>
      <c r="M318" s="15">
        <v>42099</v>
      </c>
    </row>
    <row r="319" spans="1:13" x14ac:dyDescent="0.2">
      <c r="A319">
        <v>317</v>
      </c>
      <c r="B319" t="s">
        <v>1976</v>
      </c>
      <c r="C319" t="s">
        <v>1926</v>
      </c>
      <c r="D319">
        <v>13.3</v>
      </c>
      <c r="E319" t="s">
        <v>1942</v>
      </c>
      <c r="F319" t="s">
        <v>2200</v>
      </c>
      <c r="G319" t="s">
        <v>1944</v>
      </c>
      <c r="H319" t="s">
        <v>2201</v>
      </c>
      <c r="I319" t="s">
        <v>2202</v>
      </c>
      <c r="J319" t="s">
        <v>2187</v>
      </c>
      <c r="K319" t="s">
        <v>2203</v>
      </c>
      <c r="L319">
        <v>24503.472000000002</v>
      </c>
      <c r="M319" s="15">
        <v>42095</v>
      </c>
    </row>
    <row r="320" spans="1:13" x14ac:dyDescent="0.2">
      <c r="A320">
        <v>318</v>
      </c>
      <c r="B320" t="s">
        <v>1925</v>
      </c>
      <c r="C320" t="s">
        <v>1926</v>
      </c>
      <c r="D320">
        <v>14</v>
      </c>
      <c r="E320" t="s">
        <v>1927</v>
      </c>
      <c r="F320" t="s">
        <v>1928</v>
      </c>
      <c r="G320" t="s">
        <v>1915</v>
      </c>
      <c r="H320" t="s">
        <v>1929</v>
      </c>
      <c r="I320" t="s">
        <v>1930</v>
      </c>
      <c r="J320" t="s">
        <v>1947</v>
      </c>
      <c r="K320" t="s">
        <v>2127</v>
      </c>
      <c r="L320">
        <v>52214.400000000001</v>
      </c>
      <c r="M320" s="15">
        <v>42045</v>
      </c>
    </row>
    <row r="321" spans="1:13" x14ac:dyDescent="0.2">
      <c r="A321">
        <v>319</v>
      </c>
      <c r="B321" t="s">
        <v>1941</v>
      </c>
      <c r="C321" t="s">
        <v>1926</v>
      </c>
      <c r="D321">
        <v>11.6</v>
      </c>
      <c r="E321" t="s">
        <v>1942</v>
      </c>
      <c r="F321" t="s">
        <v>2204</v>
      </c>
      <c r="G321" t="s">
        <v>1944</v>
      </c>
      <c r="H321" t="s">
        <v>1922</v>
      </c>
      <c r="I321" t="s">
        <v>2205</v>
      </c>
      <c r="J321" t="s">
        <v>1947</v>
      </c>
      <c r="K321" t="s">
        <v>2046</v>
      </c>
      <c r="L321">
        <v>25840.799999999999</v>
      </c>
      <c r="M321" s="15">
        <v>42079</v>
      </c>
    </row>
    <row r="322" spans="1:13" x14ac:dyDescent="0.2">
      <c r="A322">
        <v>320</v>
      </c>
      <c r="B322" t="s">
        <v>1925</v>
      </c>
      <c r="C322" t="s">
        <v>1926</v>
      </c>
      <c r="D322">
        <v>14</v>
      </c>
      <c r="E322" t="s">
        <v>1927</v>
      </c>
      <c r="F322" t="s">
        <v>1973</v>
      </c>
      <c r="G322" t="s">
        <v>1915</v>
      </c>
      <c r="H322" t="s">
        <v>1929</v>
      </c>
      <c r="I322" t="s">
        <v>1930</v>
      </c>
      <c r="J322" t="s">
        <v>1947</v>
      </c>
      <c r="K322" t="s">
        <v>2104</v>
      </c>
      <c r="L322">
        <v>68837.759999999995</v>
      </c>
      <c r="M322" s="15">
        <v>42317</v>
      </c>
    </row>
    <row r="323" spans="1:13" x14ac:dyDescent="0.2">
      <c r="A323">
        <v>321</v>
      </c>
      <c r="B323" t="s">
        <v>1976</v>
      </c>
      <c r="C323" t="s">
        <v>1926</v>
      </c>
      <c r="D323">
        <v>17.3</v>
      </c>
      <c r="E323" t="s">
        <v>2133</v>
      </c>
      <c r="F323" t="s">
        <v>1928</v>
      </c>
      <c r="G323" t="s">
        <v>1944</v>
      </c>
      <c r="H323" t="s">
        <v>1978</v>
      </c>
      <c r="I323" t="s">
        <v>2035</v>
      </c>
      <c r="J323" t="s">
        <v>1947</v>
      </c>
      <c r="K323" t="s">
        <v>2206</v>
      </c>
      <c r="L323">
        <v>31381.919999999998</v>
      </c>
      <c r="M323" s="15">
        <v>42234</v>
      </c>
    </row>
    <row r="324" spans="1:13" x14ac:dyDescent="0.2">
      <c r="A324">
        <v>322</v>
      </c>
      <c r="B324" t="s">
        <v>1954</v>
      </c>
      <c r="C324" t="s">
        <v>1926</v>
      </c>
      <c r="D324">
        <v>14</v>
      </c>
      <c r="E324" t="s">
        <v>1927</v>
      </c>
      <c r="F324" t="s">
        <v>1973</v>
      </c>
      <c r="G324" t="s">
        <v>1915</v>
      </c>
      <c r="H324" t="s">
        <v>1929</v>
      </c>
      <c r="I324" t="s">
        <v>1930</v>
      </c>
      <c r="J324" t="s">
        <v>1947</v>
      </c>
      <c r="K324" t="s">
        <v>2021</v>
      </c>
      <c r="L324">
        <v>58288.32</v>
      </c>
      <c r="M324" s="15">
        <v>42253</v>
      </c>
    </row>
    <row r="325" spans="1:13" x14ac:dyDescent="0.2">
      <c r="A325">
        <v>323</v>
      </c>
      <c r="B325" t="s">
        <v>1925</v>
      </c>
      <c r="C325" t="s">
        <v>1926</v>
      </c>
      <c r="D325">
        <v>15.6</v>
      </c>
      <c r="E325" t="s">
        <v>2207</v>
      </c>
      <c r="F325" t="s">
        <v>1955</v>
      </c>
      <c r="G325" t="s">
        <v>1915</v>
      </c>
      <c r="H325" t="s">
        <v>1978</v>
      </c>
      <c r="I325" t="s">
        <v>1960</v>
      </c>
      <c r="J325" t="s">
        <v>1947</v>
      </c>
      <c r="K325" t="s">
        <v>1948</v>
      </c>
      <c r="L325">
        <v>48058.559999999998</v>
      </c>
      <c r="M325" s="15">
        <v>42356</v>
      </c>
    </row>
    <row r="326" spans="1:13" x14ac:dyDescent="0.2">
      <c r="A326">
        <v>324</v>
      </c>
      <c r="B326" t="s">
        <v>1941</v>
      </c>
      <c r="C326" t="s">
        <v>1926</v>
      </c>
      <c r="D326">
        <v>15.6</v>
      </c>
      <c r="E326" t="s">
        <v>1942</v>
      </c>
      <c r="F326" t="s">
        <v>2208</v>
      </c>
      <c r="G326" t="s">
        <v>1915</v>
      </c>
      <c r="H326" t="s">
        <v>1929</v>
      </c>
      <c r="I326" t="s">
        <v>2209</v>
      </c>
      <c r="J326" t="s">
        <v>1947</v>
      </c>
      <c r="K326" t="s">
        <v>1968</v>
      </c>
      <c r="L326">
        <v>35111.519999999997</v>
      </c>
      <c r="M326" s="15">
        <v>42264</v>
      </c>
    </row>
    <row r="327" spans="1:13" x14ac:dyDescent="0.2">
      <c r="A327">
        <v>325</v>
      </c>
      <c r="B327" t="s">
        <v>1976</v>
      </c>
      <c r="C327" t="s">
        <v>1926</v>
      </c>
      <c r="D327">
        <v>14</v>
      </c>
      <c r="E327" t="s">
        <v>1942</v>
      </c>
      <c r="F327" t="s">
        <v>2014</v>
      </c>
      <c r="G327" t="s">
        <v>1944</v>
      </c>
      <c r="H327" t="s">
        <v>2008</v>
      </c>
      <c r="I327" t="s">
        <v>2015</v>
      </c>
      <c r="J327" t="s">
        <v>1947</v>
      </c>
      <c r="K327" t="s">
        <v>2016</v>
      </c>
      <c r="L327">
        <v>15557.76</v>
      </c>
      <c r="M327" s="15">
        <v>42360</v>
      </c>
    </row>
    <row r="328" spans="1:13" x14ac:dyDescent="0.2">
      <c r="A328">
        <v>326</v>
      </c>
      <c r="B328" t="s">
        <v>1941</v>
      </c>
      <c r="C328" t="s">
        <v>1926</v>
      </c>
      <c r="D328">
        <v>15.6</v>
      </c>
      <c r="E328" t="s">
        <v>1942</v>
      </c>
      <c r="F328" t="s">
        <v>1928</v>
      </c>
      <c r="G328" t="s">
        <v>2074</v>
      </c>
      <c r="H328" t="s">
        <v>1978</v>
      </c>
      <c r="I328" t="s">
        <v>1930</v>
      </c>
      <c r="J328" t="s">
        <v>1947</v>
      </c>
      <c r="K328" t="s">
        <v>2210</v>
      </c>
      <c r="L328">
        <v>29250.720000000001</v>
      </c>
      <c r="M328" s="15">
        <v>42146</v>
      </c>
    </row>
    <row r="329" spans="1:13" x14ac:dyDescent="0.2">
      <c r="A329">
        <v>327</v>
      </c>
      <c r="B329" t="s">
        <v>1954</v>
      </c>
      <c r="C329" t="s">
        <v>1912</v>
      </c>
      <c r="D329">
        <v>15.6</v>
      </c>
      <c r="E329" t="s">
        <v>1927</v>
      </c>
      <c r="F329" t="s">
        <v>1973</v>
      </c>
      <c r="G329" t="s">
        <v>1915</v>
      </c>
      <c r="H329" t="s">
        <v>1929</v>
      </c>
      <c r="I329" t="s">
        <v>1979</v>
      </c>
      <c r="J329" t="s">
        <v>1947</v>
      </c>
      <c r="K329" t="s">
        <v>2045</v>
      </c>
      <c r="L329">
        <v>55938.671999999999</v>
      </c>
      <c r="M329" s="15">
        <v>42106</v>
      </c>
    </row>
    <row r="330" spans="1:13" x14ac:dyDescent="0.2">
      <c r="A330">
        <v>328</v>
      </c>
      <c r="B330" t="s">
        <v>1925</v>
      </c>
      <c r="C330" t="s">
        <v>1912</v>
      </c>
      <c r="D330">
        <v>12.5</v>
      </c>
      <c r="E330" t="s">
        <v>1927</v>
      </c>
      <c r="F330" t="s">
        <v>1973</v>
      </c>
      <c r="G330" t="s">
        <v>1915</v>
      </c>
      <c r="H330" t="s">
        <v>1929</v>
      </c>
      <c r="I330" t="s">
        <v>1930</v>
      </c>
      <c r="J330" t="s">
        <v>1947</v>
      </c>
      <c r="K330" t="s">
        <v>2211</v>
      </c>
      <c r="L330">
        <v>71128.800000000003</v>
      </c>
      <c r="M330" s="15">
        <v>42292</v>
      </c>
    </row>
    <row r="331" spans="1:13" x14ac:dyDescent="0.2">
      <c r="A331">
        <v>329</v>
      </c>
      <c r="B331" t="s">
        <v>1966</v>
      </c>
      <c r="C331" t="s">
        <v>1926</v>
      </c>
      <c r="D331">
        <v>15.6</v>
      </c>
      <c r="E331" t="s">
        <v>2128</v>
      </c>
      <c r="F331" t="s">
        <v>2022</v>
      </c>
      <c r="G331" t="s">
        <v>2118</v>
      </c>
      <c r="H331" t="s">
        <v>2136</v>
      </c>
      <c r="I331" t="s">
        <v>1985</v>
      </c>
      <c r="J331" t="s">
        <v>1947</v>
      </c>
      <c r="K331" t="s">
        <v>2129</v>
      </c>
      <c r="L331">
        <v>140605.92000000001</v>
      </c>
      <c r="M331" s="15">
        <v>42328</v>
      </c>
    </row>
    <row r="332" spans="1:13" x14ac:dyDescent="0.2">
      <c r="A332">
        <v>330</v>
      </c>
      <c r="B332" t="s">
        <v>2041</v>
      </c>
      <c r="C332" t="s">
        <v>1982</v>
      </c>
      <c r="D332">
        <v>17.3</v>
      </c>
      <c r="E332" t="s">
        <v>1927</v>
      </c>
      <c r="F332" t="s">
        <v>2022</v>
      </c>
      <c r="G332" t="s">
        <v>1915</v>
      </c>
      <c r="H332" t="s">
        <v>2023</v>
      </c>
      <c r="I332" t="s">
        <v>2047</v>
      </c>
      <c r="J332" t="s">
        <v>1947</v>
      </c>
      <c r="K332" t="s">
        <v>2059</v>
      </c>
      <c r="L332">
        <v>63882.720000000001</v>
      </c>
      <c r="M332" s="15">
        <v>42359</v>
      </c>
    </row>
    <row r="333" spans="1:13" x14ac:dyDescent="0.2">
      <c r="A333">
        <v>331</v>
      </c>
      <c r="B333" t="s">
        <v>2095</v>
      </c>
      <c r="C333" t="s">
        <v>1926</v>
      </c>
      <c r="D333">
        <v>15.6</v>
      </c>
      <c r="E333" t="s">
        <v>1958</v>
      </c>
      <c r="F333" t="s">
        <v>1928</v>
      </c>
      <c r="G333" t="s">
        <v>1915</v>
      </c>
      <c r="H333" t="s">
        <v>1929</v>
      </c>
      <c r="I333" t="s">
        <v>1930</v>
      </c>
      <c r="J333" t="s">
        <v>1947</v>
      </c>
      <c r="K333" t="s">
        <v>2125</v>
      </c>
      <c r="L333">
        <v>50243.040000000001</v>
      </c>
      <c r="M333" s="15">
        <v>42246</v>
      </c>
    </row>
    <row r="334" spans="1:13" x14ac:dyDescent="0.2">
      <c r="A334">
        <v>332</v>
      </c>
      <c r="B334" t="s">
        <v>1954</v>
      </c>
      <c r="C334" t="s">
        <v>1926</v>
      </c>
      <c r="D334">
        <v>14</v>
      </c>
      <c r="E334" t="s">
        <v>1927</v>
      </c>
      <c r="F334" t="s">
        <v>1973</v>
      </c>
      <c r="G334" t="s">
        <v>1915</v>
      </c>
      <c r="H334" t="s">
        <v>2023</v>
      </c>
      <c r="I334" t="s">
        <v>1930</v>
      </c>
      <c r="J334" t="s">
        <v>1947</v>
      </c>
      <c r="K334" t="s">
        <v>2021</v>
      </c>
      <c r="L334">
        <v>71075.520000000004</v>
      </c>
      <c r="M334" s="15">
        <v>42134</v>
      </c>
    </row>
    <row r="335" spans="1:13" x14ac:dyDescent="0.2">
      <c r="A335">
        <v>333</v>
      </c>
      <c r="B335" t="s">
        <v>1976</v>
      </c>
      <c r="C335" t="s">
        <v>1926</v>
      </c>
      <c r="D335">
        <v>15.6</v>
      </c>
      <c r="E335" t="s">
        <v>1927</v>
      </c>
      <c r="F335" t="s">
        <v>1962</v>
      </c>
      <c r="G335" t="s">
        <v>1944</v>
      </c>
      <c r="H335" t="s">
        <v>1978</v>
      </c>
      <c r="I335" t="s">
        <v>1963</v>
      </c>
      <c r="J335" t="s">
        <v>1947</v>
      </c>
      <c r="K335" t="s">
        <v>2079</v>
      </c>
      <c r="L335">
        <v>23922.720000000001</v>
      </c>
      <c r="M335" s="15">
        <v>42053</v>
      </c>
    </row>
    <row r="336" spans="1:13" x14ac:dyDescent="0.2">
      <c r="A336">
        <v>334</v>
      </c>
      <c r="B336" t="s">
        <v>1954</v>
      </c>
      <c r="C336" t="s">
        <v>1982</v>
      </c>
      <c r="D336">
        <v>15.6</v>
      </c>
      <c r="E336" t="s">
        <v>1927</v>
      </c>
      <c r="F336" t="s">
        <v>2022</v>
      </c>
      <c r="G336" t="s">
        <v>1915</v>
      </c>
      <c r="H336" t="s">
        <v>1929</v>
      </c>
      <c r="I336" t="s">
        <v>1985</v>
      </c>
      <c r="J336" t="s">
        <v>1947</v>
      </c>
      <c r="K336" t="s">
        <v>1986</v>
      </c>
      <c r="L336">
        <v>53226.720000000001</v>
      </c>
      <c r="M336" s="15">
        <v>42162</v>
      </c>
    </row>
    <row r="337" spans="1:13" x14ac:dyDescent="0.2">
      <c r="A337">
        <v>335</v>
      </c>
      <c r="B337" t="s">
        <v>1925</v>
      </c>
      <c r="C337" t="s">
        <v>1926</v>
      </c>
      <c r="D337">
        <v>14</v>
      </c>
      <c r="E337" t="s">
        <v>1927</v>
      </c>
      <c r="F337" t="s">
        <v>2212</v>
      </c>
      <c r="G337" t="s">
        <v>1915</v>
      </c>
      <c r="H337" t="s">
        <v>1929</v>
      </c>
      <c r="I337" t="s">
        <v>1930</v>
      </c>
      <c r="J337" t="s">
        <v>1947</v>
      </c>
      <c r="K337" t="s">
        <v>2104</v>
      </c>
      <c r="L337">
        <v>67559.039999999994</v>
      </c>
      <c r="M337" s="15">
        <v>42150</v>
      </c>
    </row>
    <row r="338" spans="1:13" x14ac:dyDescent="0.2">
      <c r="M338" s="15"/>
    </row>
    <row r="339" spans="1:13" x14ac:dyDescent="0.2">
      <c r="A339">
        <v>337</v>
      </c>
      <c r="B339" t="s">
        <v>1925</v>
      </c>
      <c r="C339" t="s">
        <v>1926</v>
      </c>
      <c r="D339">
        <v>15.6</v>
      </c>
      <c r="E339" t="s">
        <v>1927</v>
      </c>
      <c r="F339" t="s">
        <v>1928</v>
      </c>
      <c r="G339" t="s">
        <v>1915</v>
      </c>
      <c r="H339" t="s">
        <v>1929</v>
      </c>
      <c r="I339" t="s">
        <v>1930</v>
      </c>
      <c r="J339" t="s">
        <v>1947</v>
      </c>
      <c r="K339" t="s">
        <v>2213</v>
      </c>
      <c r="L339">
        <v>60952.32</v>
      </c>
      <c r="M339" s="15">
        <v>42137</v>
      </c>
    </row>
    <row r="340" spans="1:13" x14ac:dyDescent="0.2">
      <c r="A340">
        <v>338</v>
      </c>
      <c r="B340" t="s">
        <v>1954</v>
      </c>
      <c r="C340" t="s">
        <v>1926</v>
      </c>
      <c r="D340">
        <v>15.6</v>
      </c>
      <c r="E340" t="s">
        <v>1942</v>
      </c>
      <c r="F340" t="s">
        <v>2014</v>
      </c>
      <c r="G340" t="s">
        <v>1944</v>
      </c>
      <c r="H340" t="s">
        <v>1978</v>
      </c>
      <c r="I340" t="s">
        <v>2015</v>
      </c>
      <c r="J340" t="s">
        <v>2018</v>
      </c>
      <c r="K340" t="s">
        <v>2021</v>
      </c>
      <c r="L340">
        <v>14651.467199999999</v>
      </c>
      <c r="M340" s="15">
        <v>42083</v>
      </c>
    </row>
    <row r="341" spans="1:13" x14ac:dyDescent="0.2">
      <c r="A341">
        <v>339</v>
      </c>
      <c r="B341" t="s">
        <v>1966</v>
      </c>
      <c r="C341" t="s">
        <v>1926</v>
      </c>
      <c r="D341">
        <v>15.6</v>
      </c>
      <c r="E341" t="s">
        <v>1927</v>
      </c>
      <c r="F341" t="s">
        <v>1959</v>
      </c>
      <c r="G341" t="s">
        <v>1915</v>
      </c>
      <c r="H341" t="s">
        <v>1929</v>
      </c>
      <c r="I341" t="s">
        <v>1979</v>
      </c>
      <c r="J341" t="s">
        <v>1947</v>
      </c>
      <c r="K341" t="s">
        <v>2021</v>
      </c>
      <c r="L341">
        <v>60885.72</v>
      </c>
      <c r="M341" s="15">
        <v>42324</v>
      </c>
    </row>
    <row r="342" spans="1:13" x14ac:dyDescent="0.2">
      <c r="A342">
        <v>340</v>
      </c>
      <c r="B342" t="s">
        <v>1966</v>
      </c>
      <c r="C342" t="s">
        <v>1926</v>
      </c>
      <c r="D342">
        <v>15.6</v>
      </c>
      <c r="E342" t="s">
        <v>1942</v>
      </c>
      <c r="F342" t="s">
        <v>2049</v>
      </c>
      <c r="G342" t="s">
        <v>1944</v>
      </c>
      <c r="H342" t="s">
        <v>1945</v>
      </c>
      <c r="I342" t="s">
        <v>2004</v>
      </c>
      <c r="J342" t="s">
        <v>2018</v>
      </c>
      <c r="K342" t="s">
        <v>1968</v>
      </c>
      <c r="L342">
        <v>14646.672</v>
      </c>
      <c r="M342" s="15">
        <v>42275</v>
      </c>
    </row>
    <row r="343" spans="1:13" x14ac:dyDescent="0.2">
      <c r="A343">
        <v>341</v>
      </c>
      <c r="B343" t="s">
        <v>1976</v>
      </c>
      <c r="C343" t="s">
        <v>1926</v>
      </c>
      <c r="D343">
        <v>15.6</v>
      </c>
      <c r="E343" t="s">
        <v>1927</v>
      </c>
      <c r="F343" t="s">
        <v>2214</v>
      </c>
      <c r="G343" t="s">
        <v>2026</v>
      </c>
      <c r="H343" t="s">
        <v>2060</v>
      </c>
      <c r="I343" t="s">
        <v>1996</v>
      </c>
      <c r="J343" t="s">
        <v>1947</v>
      </c>
      <c r="K343" t="s">
        <v>1968</v>
      </c>
      <c r="L343">
        <v>47898.720000000001</v>
      </c>
      <c r="M343" s="15">
        <v>42097</v>
      </c>
    </row>
    <row r="344" spans="1:13" x14ac:dyDescent="0.2">
      <c r="A344">
        <v>342</v>
      </c>
      <c r="B344" t="s">
        <v>1925</v>
      </c>
      <c r="C344" t="s">
        <v>1926</v>
      </c>
      <c r="D344">
        <v>15.6</v>
      </c>
      <c r="E344" t="s">
        <v>1958</v>
      </c>
      <c r="F344" t="s">
        <v>1977</v>
      </c>
      <c r="G344" t="s">
        <v>1915</v>
      </c>
      <c r="H344" t="s">
        <v>1978</v>
      </c>
      <c r="I344" t="s">
        <v>2020</v>
      </c>
      <c r="J344" t="s">
        <v>1947</v>
      </c>
      <c r="K344" t="s">
        <v>1948</v>
      </c>
      <c r="L344">
        <v>38148.480000000003</v>
      </c>
      <c r="M344" s="15">
        <v>42313</v>
      </c>
    </row>
    <row r="345" spans="1:13" x14ac:dyDescent="0.2">
      <c r="A345">
        <v>343</v>
      </c>
      <c r="B345" t="s">
        <v>1976</v>
      </c>
      <c r="C345" t="s">
        <v>1989</v>
      </c>
      <c r="D345">
        <v>13.9</v>
      </c>
      <c r="E345" t="s">
        <v>2097</v>
      </c>
      <c r="F345" t="s">
        <v>1955</v>
      </c>
      <c r="G345" t="s">
        <v>1935</v>
      </c>
      <c r="H345" t="s">
        <v>1936</v>
      </c>
      <c r="I345" t="s">
        <v>1960</v>
      </c>
      <c r="J345" t="s">
        <v>1947</v>
      </c>
      <c r="K345" t="s">
        <v>2046</v>
      </c>
      <c r="L345">
        <v>111834.72</v>
      </c>
      <c r="M345" s="15">
        <v>42236</v>
      </c>
    </row>
    <row r="346" spans="1:13" x14ac:dyDescent="0.2">
      <c r="A346">
        <v>344</v>
      </c>
      <c r="B346" t="s">
        <v>1966</v>
      </c>
      <c r="C346" t="s">
        <v>1912</v>
      </c>
      <c r="D346">
        <v>13.3</v>
      </c>
      <c r="E346" t="s">
        <v>1927</v>
      </c>
      <c r="F346" t="s">
        <v>1955</v>
      </c>
      <c r="G346" t="s">
        <v>1915</v>
      </c>
      <c r="H346" t="s">
        <v>1929</v>
      </c>
      <c r="I346" t="s">
        <v>1960</v>
      </c>
      <c r="J346" t="s">
        <v>1947</v>
      </c>
      <c r="K346" t="s">
        <v>2013</v>
      </c>
      <c r="L346">
        <v>84129.12</v>
      </c>
      <c r="M346" s="15">
        <v>42072</v>
      </c>
    </row>
    <row r="347" spans="1:13" x14ac:dyDescent="0.2">
      <c r="A347">
        <v>345</v>
      </c>
      <c r="B347" t="s">
        <v>1976</v>
      </c>
      <c r="C347" t="s">
        <v>1982</v>
      </c>
      <c r="D347">
        <v>15.6</v>
      </c>
      <c r="E347" t="s">
        <v>1958</v>
      </c>
      <c r="F347" t="s">
        <v>2022</v>
      </c>
      <c r="G347" t="s">
        <v>1935</v>
      </c>
      <c r="H347" t="s">
        <v>2042</v>
      </c>
      <c r="I347" t="s">
        <v>2047</v>
      </c>
      <c r="J347" t="s">
        <v>1947</v>
      </c>
      <c r="K347" t="s">
        <v>2038</v>
      </c>
      <c r="L347">
        <v>60153.120000000003</v>
      </c>
      <c r="M347" s="15">
        <v>42039</v>
      </c>
    </row>
    <row r="348" spans="1:13" x14ac:dyDescent="0.2">
      <c r="A348">
        <v>346</v>
      </c>
      <c r="B348" t="s">
        <v>1925</v>
      </c>
      <c r="C348" t="s">
        <v>1926</v>
      </c>
      <c r="D348">
        <v>14</v>
      </c>
      <c r="E348" t="s">
        <v>1942</v>
      </c>
      <c r="F348" t="s">
        <v>2049</v>
      </c>
      <c r="G348" t="s">
        <v>2007</v>
      </c>
      <c r="H348" t="s">
        <v>2008</v>
      </c>
      <c r="I348" t="s">
        <v>2051</v>
      </c>
      <c r="J348" t="s">
        <v>1947</v>
      </c>
      <c r="K348" t="s">
        <v>2016</v>
      </c>
      <c r="L348">
        <v>14865.12</v>
      </c>
      <c r="M348" s="15">
        <v>42308</v>
      </c>
    </row>
    <row r="349" spans="1:13" x14ac:dyDescent="0.2">
      <c r="A349">
        <v>347</v>
      </c>
      <c r="B349" t="s">
        <v>1966</v>
      </c>
      <c r="C349" t="s">
        <v>1912</v>
      </c>
      <c r="D349">
        <v>15.6</v>
      </c>
      <c r="E349" t="s">
        <v>1927</v>
      </c>
      <c r="F349" t="s">
        <v>1997</v>
      </c>
      <c r="G349" t="s">
        <v>1935</v>
      </c>
      <c r="H349" t="s">
        <v>2215</v>
      </c>
      <c r="I349" t="s">
        <v>1960</v>
      </c>
      <c r="J349" t="s">
        <v>1947</v>
      </c>
      <c r="K349" t="s">
        <v>1999</v>
      </c>
      <c r="L349">
        <v>85672.108800000002</v>
      </c>
      <c r="M349" s="15">
        <v>42283</v>
      </c>
    </row>
    <row r="350" spans="1:13" x14ac:dyDescent="0.2">
      <c r="A350">
        <v>348</v>
      </c>
      <c r="B350" t="s">
        <v>1954</v>
      </c>
      <c r="C350" t="s">
        <v>1989</v>
      </c>
      <c r="D350">
        <v>11.6</v>
      </c>
      <c r="E350" t="s">
        <v>2146</v>
      </c>
      <c r="F350" t="s">
        <v>2014</v>
      </c>
      <c r="G350" t="s">
        <v>1944</v>
      </c>
      <c r="H350" t="s">
        <v>2008</v>
      </c>
      <c r="I350" t="s">
        <v>2015</v>
      </c>
      <c r="J350" t="s">
        <v>1947</v>
      </c>
      <c r="K350" t="s">
        <v>2073</v>
      </c>
      <c r="L350">
        <v>19980</v>
      </c>
      <c r="M350" s="15">
        <v>42263</v>
      </c>
    </row>
    <row r="351" spans="1:13" x14ac:dyDescent="0.2">
      <c r="A351">
        <v>349</v>
      </c>
      <c r="B351" t="s">
        <v>1966</v>
      </c>
      <c r="C351" t="s">
        <v>1912</v>
      </c>
      <c r="D351">
        <v>15.6</v>
      </c>
      <c r="E351" t="s">
        <v>1927</v>
      </c>
      <c r="F351" t="s">
        <v>1959</v>
      </c>
      <c r="G351" t="s">
        <v>1915</v>
      </c>
      <c r="H351" t="s">
        <v>1978</v>
      </c>
      <c r="I351" t="s">
        <v>1996</v>
      </c>
      <c r="J351" t="s">
        <v>1947</v>
      </c>
      <c r="K351" t="s">
        <v>2216</v>
      </c>
      <c r="L351">
        <v>35324.639999999999</v>
      </c>
      <c r="M351" s="15">
        <v>42355</v>
      </c>
    </row>
    <row r="352" spans="1:13" x14ac:dyDescent="0.2">
      <c r="M352" s="15"/>
    </row>
    <row r="353" spans="1:13" x14ac:dyDescent="0.2">
      <c r="A353">
        <v>351</v>
      </c>
      <c r="B353" t="s">
        <v>1925</v>
      </c>
      <c r="C353" t="s">
        <v>1926</v>
      </c>
      <c r="D353">
        <v>15.6</v>
      </c>
      <c r="E353" t="s">
        <v>1927</v>
      </c>
      <c r="F353" t="s">
        <v>1973</v>
      </c>
      <c r="G353" t="s">
        <v>1915</v>
      </c>
      <c r="H353" t="s">
        <v>1929</v>
      </c>
      <c r="I353" t="s">
        <v>1930</v>
      </c>
      <c r="J353" t="s">
        <v>1947</v>
      </c>
      <c r="K353" t="s">
        <v>2213</v>
      </c>
      <c r="L353">
        <v>69477.119999999995</v>
      </c>
      <c r="M353" s="15">
        <v>42012</v>
      </c>
    </row>
    <row r="354" spans="1:13" x14ac:dyDescent="0.2">
      <c r="A354">
        <v>352</v>
      </c>
      <c r="B354" t="s">
        <v>2041</v>
      </c>
      <c r="C354" t="s">
        <v>1982</v>
      </c>
      <c r="D354">
        <v>17.3</v>
      </c>
      <c r="E354" t="s">
        <v>1927</v>
      </c>
      <c r="F354" t="s">
        <v>2022</v>
      </c>
      <c r="G354" t="s">
        <v>1915</v>
      </c>
      <c r="H354" t="s">
        <v>1984</v>
      </c>
      <c r="I354" t="s">
        <v>2024</v>
      </c>
      <c r="J354" t="s">
        <v>1947</v>
      </c>
      <c r="K354" t="s">
        <v>2059</v>
      </c>
      <c r="L354">
        <v>75071.520000000004</v>
      </c>
      <c r="M354" s="15">
        <v>42168</v>
      </c>
    </row>
    <row r="355" spans="1:13" x14ac:dyDescent="0.2">
      <c r="A355">
        <v>353</v>
      </c>
      <c r="B355" t="s">
        <v>1925</v>
      </c>
      <c r="C355" t="s">
        <v>2142</v>
      </c>
      <c r="D355">
        <v>15.6</v>
      </c>
      <c r="E355" t="s">
        <v>1927</v>
      </c>
      <c r="F355" t="s">
        <v>2022</v>
      </c>
      <c r="G355" t="s">
        <v>1915</v>
      </c>
      <c r="H355" t="s">
        <v>1929</v>
      </c>
      <c r="I355" t="s">
        <v>2145</v>
      </c>
      <c r="J355" t="s">
        <v>1947</v>
      </c>
      <c r="K355" t="s">
        <v>2217</v>
      </c>
      <c r="L355">
        <v>92615.025599999994</v>
      </c>
      <c r="M355" s="15">
        <v>42364</v>
      </c>
    </row>
    <row r="356" spans="1:13" x14ac:dyDescent="0.2">
      <c r="A356">
        <v>354</v>
      </c>
      <c r="B356" t="s">
        <v>2095</v>
      </c>
      <c r="C356" t="s">
        <v>1926</v>
      </c>
      <c r="D356">
        <v>15.6</v>
      </c>
      <c r="E356" t="s">
        <v>1958</v>
      </c>
      <c r="F356" t="s">
        <v>2149</v>
      </c>
      <c r="G356" t="s">
        <v>1935</v>
      </c>
      <c r="H356" t="s">
        <v>1936</v>
      </c>
      <c r="I356" t="s">
        <v>2180</v>
      </c>
      <c r="J356" t="s">
        <v>1947</v>
      </c>
      <c r="K356" t="s">
        <v>2038</v>
      </c>
      <c r="L356">
        <v>74751.839999999997</v>
      </c>
      <c r="M356" s="15">
        <v>42028</v>
      </c>
    </row>
    <row r="357" spans="1:13" x14ac:dyDescent="0.2">
      <c r="A357">
        <v>355</v>
      </c>
      <c r="B357" t="s">
        <v>1966</v>
      </c>
      <c r="C357" t="s">
        <v>1926</v>
      </c>
      <c r="D357">
        <v>15.6</v>
      </c>
      <c r="E357" t="s">
        <v>1927</v>
      </c>
      <c r="F357" t="s">
        <v>1955</v>
      </c>
      <c r="G357" t="s">
        <v>1915</v>
      </c>
      <c r="H357" t="s">
        <v>2160</v>
      </c>
      <c r="I357" t="s">
        <v>1996</v>
      </c>
      <c r="J357" t="s">
        <v>1947</v>
      </c>
      <c r="K357" t="s">
        <v>2061</v>
      </c>
      <c r="L357">
        <v>51729.552000000003</v>
      </c>
      <c r="M357" s="15">
        <v>42314</v>
      </c>
    </row>
    <row r="358" spans="1:13" x14ac:dyDescent="0.2">
      <c r="A358">
        <v>356</v>
      </c>
      <c r="B358" t="s">
        <v>1976</v>
      </c>
      <c r="C358" t="s">
        <v>1926</v>
      </c>
      <c r="D358">
        <v>15.6</v>
      </c>
      <c r="E358" t="s">
        <v>1942</v>
      </c>
      <c r="F358" t="s">
        <v>2014</v>
      </c>
      <c r="G358" t="s">
        <v>1944</v>
      </c>
      <c r="H358" t="s">
        <v>1978</v>
      </c>
      <c r="I358" t="s">
        <v>2015</v>
      </c>
      <c r="J358" t="s">
        <v>1931</v>
      </c>
      <c r="K358" t="s">
        <v>1968</v>
      </c>
      <c r="L358">
        <v>17155.627199999999</v>
      </c>
      <c r="M358" s="15">
        <v>42027</v>
      </c>
    </row>
    <row r="359" spans="1:13" x14ac:dyDescent="0.2">
      <c r="A359">
        <v>357</v>
      </c>
      <c r="B359" t="s">
        <v>1966</v>
      </c>
      <c r="C359" t="s">
        <v>1982</v>
      </c>
      <c r="D359">
        <v>15.6</v>
      </c>
      <c r="E359" t="s">
        <v>1927</v>
      </c>
      <c r="F359" t="s">
        <v>1983</v>
      </c>
      <c r="G359" t="s">
        <v>1915</v>
      </c>
      <c r="H359" t="s">
        <v>1978</v>
      </c>
      <c r="I359" t="s">
        <v>1985</v>
      </c>
      <c r="J359" t="s">
        <v>1947</v>
      </c>
      <c r="K359" t="s">
        <v>2025</v>
      </c>
      <c r="L359">
        <v>53226.720000000001</v>
      </c>
      <c r="M359" s="15">
        <v>42019</v>
      </c>
    </row>
    <row r="360" spans="1:13" x14ac:dyDescent="0.2">
      <c r="A360">
        <v>358</v>
      </c>
      <c r="B360" t="s">
        <v>1966</v>
      </c>
      <c r="C360" t="s">
        <v>1926</v>
      </c>
      <c r="D360">
        <v>15.6</v>
      </c>
      <c r="E360" t="s">
        <v>2146</v>
      </c>
      <c r="F360" t="s">
        <v>1928</v>
      </c>
      <c r="G360" t="s">
        <v>1915</v>
      </c>
      <c r="H360" t="s">
        <v>2060</v>
      </c>
      <c r="I360" t="s">
        <v>1930</v>
      </c>
      <c r="J360" t="s">
        <v>1947</v>
      </c>
      <c r="K360" t="s">
        <v>2088</v>
      </c>
      <c r="L360">
        <v>29696.673599999998</v>
      </c>
      <c r="M360" s="15">
        <v>42316</v>
      </c>
    </row>
    <row r="361" spans="1:13" x14ac:dyDescent="0.2">
      <c r="A361">
        <v>359</v>
      </c>
      <c r="B361" t="s">
        <v>1966</v>
      </c>
      <c r="C361" t="s">
        <v>1926</v>
      </c>
      <c r="D361">
        <v>14</v>
      </c>
      <c r="E361" t="s">
        <v>1927</v>
      </c>
      <c r="F361" t="s">
        <v>2212</v>
      </c>
      <c r="G361" t="s">
        <v>1915</v>
      </c>
      <c r="H361" t="s">
        <v>1929</v>
      </c>
      <c r="I361" t="s">
        <v>1930</v>
      </c>
      <c r="J361" t="s">
        <v>1947</v>
      </c>
      <c r="K361" t="s">
        <v>2179</v>
      </c>
      <c r="L361">
        <v>76030.559999999998</v>
      </c>
      <c r="M361" s="15">
        <v>42223</v>
      </c>
    </row>
    <row r="362" spans="1:13" x14ac:dyDescent="0.2">
      <c r="A362">
        <v>360</v>
      </c>
      <c r="B362" t="s">
        <v>1925</v>
      </c>
      <c r="C362" t="s">
        <v>1926</v>
      </c>
      <c r="D362">
        <v>15.6</v>
      </c>
      <c r="E362" t="s">
        <v>1942</v>
      </c>
      <c r="F362" t="s">
        <v>1962</v>
      </c>
      <c r="G362" t="s">
        <v>1944</v>
      </c>
      <c r="H362" t="s">
        <v>1945</v>
      </c>
      <c r="I362" t="s">
        <v>1963</v>
      </c>
      <c r="J362" t="s">
        <v>1947</v>
      </c>
      <c r="K362" t="s">
        <v>1932</v>
      </c>
      <c r="L362">
        <v>23389.919999999998</v>
      </c>
      <c r="M362" s="15">
        <v>42275</v>
      </c>
    </row>
    <row r="363" spans="1:13" x14ac:dyDescent="0.2">
      <c r="A363">
        <v>361</v>
      </c>
      <c r="B363" t="s">
        <v>1954</v>
      </c>
      <c r="C363" t="s">
        <v>1926</v>
      </c>
      <c r="D363">
        <v>14</v>
      </c>
      <c r="E363" t="s">
        <v>1927</v>
      </c>
      <c r="F363" t="s">
        <v>1928</v>
      </c>
      <c r="G363" t="s">
        <v>1915</v>
      </c>
      <c r="H363" t="s">
        <v>1929</v>
      </c>
      <c r="I363" t="s">
        <v>1930</v>
      </c>
      <c r="J363" t="s">
        <v>1947</v>
      </c>
      <c r="K363" t="s">
        <v>2021</v>
      </c>
      <c r="L363">
        <v>50349.599999999999</v>
      </c>
      <c r="M363" s="15">
        <v>42215</v>
      </c>
    </row>
    <row r="364" spans="1:13" x14ac:dyDescent="0.2">
      <c r="A364">
        <v>362</v>
      </c>
      <c r="B364" t="s">
        <v>1976</v>
      </c>
      <c r="C364" t="s">
        <v>1926</v>
      </c>
      <c r="D364">
        <v>17.3</v>
      </c>
      <c r="E364" t="s">
        <v>2133</v>
      </c>
      <c r="F364" t="s">
        <v>1928</v>
      </c>
      <c r="G364" t="s">
        <v>2074</v>
      </c>
      <c r="H364" t="s">
        <v>1984</v>
      </c>
      <c r="I364" t="s">
        <v>2066</v>
      </c>
      <c r="J364" t="s">
        <v>1947</v>
      </c>
      <c r="K364" t="s">
        <v>2019</v>
      </c>
      <c r="L364">
        <v>38308.32</v>
      </c>
      <c r="M364" s="15">
        <v>42166</v>
      </c>
    </row>
    <row r="365" spans="1:13" x14ac:dyDescent="0.2">
      <c r="A365">
        <v>363</v>
      </c>
      <c r="B365" t="s">
        <v>1925</v>
      </c>
      <c r="C365" t="s">
        <v>1926</v>
      </c>
      <c r="D365">
        <v>15.6</v>
      </c>
      <c r="E365" t="s">
        <v>1927</v>
      </c>
      <c r="F365" t="s">
        <v>1928</v>
      </c>
      <c r="G365" t="s">
        <v>1915</v>
      </c>
      <c r="H365" t="s">
        <v>1978</v>
      </c>
      <c r="I365" t="s">
        <v>1930</v>
      </c>
      <c r="J365" t="s">
        <v>1947</v>
      </c>
      <c r="K365" t="s">
        <v>1932</v>
      </c>
      <c r="L365">
        <v>34045.919999999998</v>
      </c>
      <c r="M365" s="15">
        <v>42072</v>
      </c>
    </row>
    <row r="366" spans="1:13" x14ac:dyDescent="0.2">
      <c r="A366">
        <v>364</v>
      </c>
      <c r="B366" t="s">
        <v>1976</v>
      </c>
      <c r="C366" t="s">
        <v>1926</v>
      </c>
      <c r="D366">
        <v>15.6</v>
      </c>
      <c r="E366" t="s">
        <v>1942</v>
      </c>
      <c r="F366" t="s">
        <v>1962</v>
      </c>
      <c r="G366" t="s">
        <v>1915</v>
      </c>
      <c r="H366" t="s">
        <v>1929</v>
      </c>
      <c r="I366" t="s">
        <v>2151</v>
      </c>
      <c r="J366" t="s">
        <v>1931</v>
      </c>
      <c r="K366" t="s">
        <v>1968</v>
      </c>
      <c r="L366">
        <v>26586.720000000001</v>
      </c>
      <c r="M366" s="15">
        <v>42204</v>
      </c>
    </row>
    <row r="367" spans="1:13" x14ac:dyDescent="0.2">
      <c r="A367">
        <v>365</v>
      </c>
      <c r="B367" t="s">
        <v>1925</v>
      </c>
      <c r="C367" t="s">
        <v>1926</v>
      </c>
      <c r="D367">
        <v>15.6</v>
      </c>
      <c r="E367" t="s">
        <v>1942</v>
      </c>
      <c r="F367" t="s">
        <v>2204</v>
      </c>
      <c r="G367" t="s">
        <v>1915</v>
      </c>
      <c r="H367" t="s">
        <v>2060</v>
      </c>
      <c r="I367" t="s">
        <v>2205</v>
      </c>
      <c r="J367" t="s">
        <v>1947</v>
      </c>
      <c r="K367" t="s">
        <v>1953</v>
      </c>
      <c r="L367">
        <v>20725.919999999998</v>
      </c>
      <c r="M367" s="15">
        <v>42013</v>
      </c>
    </row>
    <row r="368" spans="1:13" x14ac:dyDescent="0.2">
      <c r="A368">
        <v>366</v>
      </c>
      <c r="B368" t="s">
        <v>1966</v>
      </c>
      <c r="C368" t="s">
        <v>1926</v>
      </c>
      <c r="D368">
        <v>17.3</v>
      </c>
      <c r="E368" t="s">
        <v>1927</v>
      </c>
      <c r="F368" t="s">
        <v>1959</v>
      </c>
      <c r="G368" t="s">
        <v>1915</v>
      </c>
      <c r="H368" t="s">
        <v>1984</v>
      </c>
      <c r="I368" t="s">
        <v>1996</v>
      </c>
      <c r="J368" t="s">
        <v>1947</v>
      </c>
      <c r="K368" t="s">
        <v>2019</v>
      </c>
      <c r="L368">
        <v>57808.800000000003</v>
      </c>
      <c r="M368" s="15">
        <v>42168</v>
      </c>
    </row>
    <row r="369" spans="1:13" x14ac:dyDescent="0.2">
      <c r="A369">
        <v>367</v>
      </c>
      <c r="B369" t="s">
        <v>1976</v>
      </c>
      <c r="C369" t="s">
        <v>1982</v>
      </c>
      <c r="D369">
        <v>15.6</v>
      </c>
      <c r="E369" t="s">
        <v>1958</v>
      </c>
      <c r="F369" t="s">
        <v>1983</v>
      </c>
      <c r="G369" t="s">
        <v>1915</v>
      </c>
      <c r="H369" t="s">
        <v>1984</v>
      </c>
      <c r="I369" t="s">
        <v>1985</v>
      </c>
      <c r="J369" t="s">
        <v>1931</v>
      </c>
      <c r="K369" t="s">
        <v>2038</v>
      </c>
      <c r="L369">
        <v>43103.519999999997</v>
      </c>
      <c r="M369" s="15">
        <v>42083</v>
      </c>
    </row>
    <row r="370" spans="1:13" x14ac:dyDescent="0.2">
      <c r="A370">
        <v>368</v>
      </c>
      <c r="B370" t="s">
        <v>1966</v>
      </c>
      <c r="C370" t="s">
        <v>1926</v>
      </c>
      <c r="D370">
        <v>15.6</v>
      </c>
      <c r="E370" t="s">
        <v>1927</v>
      </c>
      <c r="F370" t="s">
        <v>1973</v>
      </c>
      <c r="G370" t="s">
        <v>1915</v>
      </c>
      <c r="H370" t="s">
        <v>1929</v>
      </c>
      <c r="I370" t="s">
        <v>2087</v>
      </c>
      <c r="J370" t="s">
        <v>1947</v>
      </c>
      <c r="K370" t="s">
        <v>2199</v>
      </c>
      <c r="L370">
        <v>47898.720000000001</v>
      </c>
      <c r="M370" s="15">
        <v>42085</v>
      </c>
    </row>
    <row r="371" spans="1:13" x14ac:dyDescent="0.2">
      <c r="A371">
        <v>369</v>
      </c>
      <c r="B371" t="s">
        <v>1925</v>
      </c>
      <c r="C371" t="s">
        <v>1912</v>
      </c>
      <c r="D371">
        <v>14</v>
      </c>
      <c r="E371" t="s">
        <v>1958</v>
      </c>
      <c r="F371" t="s">
        <v>1973</v>
      </c>
      <c r="G371" t="s">
        <v>1915</v>
      </c>
      <c r="H371" t="s">
        <v>1929</v>
      </c>
      <c r="I371" t="s">
        <v>1930</v>
      </c>
      <c r="J371" t="s">
        <v>1947</v>
      </c>
      <c r="K371" t="s">
        <v>2179</v>
      </c>
      <c r="L371">
        <v>93240</v>
      </c>
      <c r="M371" s="15">
        <v>42242</v>
      </c>
    </row>
    <row r="372" spans="1:13" x14ac:dyDescent="0.2">
      <c r="A372">
        <v>370</v>
      </c>
      <c r="B372" t="s">
        <v>1954</v>
      </c>
      <c r="C372" t="s">
        <v>1989</v>
      </c>
      <c r="D372">
        <v>15.6</v>
      </c>
      <c r="E372" t="s">
        <v>1990</v>
      </c>
      <c r="F372" t="s">
        <v>1973</v>
      </c>
      <c r="G372" t="s">
        <v>2026</v>
      </c>
      <c r="H372" t="s">
        <v>2218</v>
      </c>
      <c r="I372" t="s">
        <v>2219</v>
      </c>
      <c r="J372" t="s">
        <v>1947</v>
      </c>
      <c r="K372" t="s">
        <v>2220</v>
      </c>
      <c r="L372">
        <v>58554.720000000001</v>
      </c>
      <c r="M372" s="15">
        <v>42173</v>
      </c>
    </row>
    <row r="373" spans="1:13" x14ac:dyDescent="0.2">
      <c r="A373">
        <v>371</v>
      </c>
      <c r="B373" t="s">
        <v>1941</v>
      </c>
      <c r="C373" t="s">
        <v>1926</v>
      </c>
      <c r="D373">
        <v>15.6</v>
      </c>
      <c r="E373" t="s">
        <v>1942</v>
      </c>
      <c r="F373" t="s">
        <v>1943</v>
      </c>
      <c r="G373" t="s">
        <v>1944</v>
      </c>
      <c r="H373" t="s">
        <v>1916</v>
      </c>
      <c r="I373" t="s">
        <v>1946</v>
      </c>
      <c r="J373" t="s">
        <v>1947</v>
      </c>
      <c r="K373" t="s">
        <v>1948</v>
      </c>
      <c r="L373">
        <v>22697.279999999999</v>
      </c>
      <c r="M373" s="15">
        <v>42051</v>
      </c>
    </row>
    <row r="374" spans="1:13" x14ac:dyDescent="0.2">
      <c r="A374">
        <v>372</v>
      </c>
      <c r="B374" t="s">
        <v>1954</v>
      </c>
      <c r="C374" t="s">
        <v>1982</v>
      </c>
      <c r="D374">
        <v>17.3</v>
      </c>
      <c r="E374" t="s">
        <v>1958</v>
      </c>
      <c r="F374" t="s">
        <v>2031</v>
      </c>
      <c r="G374" t="s">
        <v>1935</v>
      </c>
      <c r="H374" t="s">
        <v>2023</v>
      </c>
      <c r="I374" t="s">
        <v>2032</v>
      </c>
      <c r="J374" t="s">
        <v>1947</v>
      </c>
      <c r="K374" t="s">
        <v>2221</v>
      </c>
      <c r="L374">
        <v>117162.72</v>
      </c>
      <c r="M374" s="15">
        <v>42246</v>
      </c>
    </row>
    <row r="375" spans="1:13" x14ac:dyDescent="0.2">
      <c r="A375">
        <v>373</v>
      </c>
      <c r="B375" t="s">
        <v>1976</v>
      </c>
      <c r="C375" t="s">
        <v>1926</v>
      </c>
      <c r="D375">
        <v>17.3</v>
      </c>
      <c r="E375" t="s">
        <v>2133</v>
      </c>
      <c r="F375" t="s">
        <v>2198</v>
      </c>
      <c r="G375" t="s">
        <v>1944</v>
      </c>
      <c r="H375" t="s">
        <v>1916</v>
      </c>
      <c r="I375" t="s">
        <v>1946</v>
      </c>
      <c r="J375" t="s">
        <v>1947</v>
      </c>
      <c r="K375" t="s">
        <v>2217</v>
      </c>
      <c r="L375">
        <v>26053.919999999998</v>
      </c>
      <c r="M375" s="15">
        <v>42319</v>
      </c>
    </row>
    <row r="376" spans="1:13" x14ac:dyDescent="0.2">
      <c r="A376">
        <v>374</v>
      </c>
      <c r="B376" t="s">
        <v>1966</v>
      </c>
      <c r="C376" t="s">
        <v>1989</v>
      </c>
      <c r="D376">
        <v>13.3</v>
      </c>
      <c r="E376" t="s">
        <v>1990</v>
      </c>
      <c r="F376" t="s">
        <v>1955</v>
      </c>
      <c r="G376" t="s">
        <v>1915</v>
      </c>
      <c r="H376" t="s">
        <v>1929</v>
      </c>
      <c r="I376" t="s">
        <v>1960</v>
      </c>
      <c r="J376" t="s">
        <v>1947</v>
      </c>
      <c r="K376" t="s">
        <v>1991</v>
      </c>
      <c r="L376">
        <v>46300.852800000001</v>
      </c>
      <c r="M376" s="15">
        <v>42245</v>
      </c>
    </row>
    <row r="377" spans="1:13" x14ac:dyDescent="0.2">
      <c r="A377">
        <v>375</v>
      </c>
      <c r="B377" t="s">
        <v>1925</v>
      </c>
      <c r="C377" t="s">
        <v>1926</v>
      </c>
      <c r="D377">
        <v>15.6</v>
      </c>
      <c r="E377" t="s">
        <v>1927</v>
      </c>
      <c r="F377" t="s">
        <v>1943</v>
      </c>
      <c r="G377" t="s">
        <v>1944</v>
      </c>
      <c r="H377" t="s">
        <v>1929</v>
      </c>
      <c r="I377" t="s">
        <v>1946</v>
      </c>
      <c r="J377" t="s">
        <v>1947</v>
      </c>
      <c r="K377" t="s">
        <v>1992</v>
      </c>
      <c r="L377">
        <v>26053.387200000001</v>
      </c>
      <c r="M377" s="15">
        <v>42234</v>
      </c>
    </row>
    <row r="378" spans="1:13" x14ac:dyDescent="0.2">
      <c r="A378">
        <v>376</v>
      </c>
      <c r="B378" t="s">
        <v>1976</v>
      </c>
      <c r="C378" t="s">
        <v>2222</v>
      </c>
      <c r="D378">
        <v>11.6</v>
      </c>
      <c r="E378" t="s">
        <v>2083</v>
      </c>
      <c r="F378" t="s">
        <v>2223</v>
      </c>
      <c r="G378" t="s">
        <v>1944</v>
      </c>
      <c r="H378" t="s">
        <v>1916</v>
      </c>
      <c r="I378" t="s">
        <v>2015</v>
      </c>
      <c r="J378" t="s">
        <v>1947</v>
      </c>
      <c r="K378" t="s">
        <v>2224</v>
      </c>
      <c r="L378">
        <v>29463.84</v>
      </c>
      <c r="M378" s="15">
        <v>42304</v>
      </c>
    </row>
    <row r="379" spans="1:13" x14ac:dyDescent="0.2">
      <c r="A379">
        <v>377</v>
      </c>
      <c r="B379" t="s">
        <v>1966</v>
      </c>
      <c r="C379" t="s">
        <v>1926</v>
      </c>
      <c r="D379">
        <v>15.6</v>
      </c>
      <c r="E379" t="s">
        <v>1942</v>
      </c>
      <c r="F379" t="s">
        <v>2225</v>
      </c>
      <c r="G379" t="s">
        <v>1944</v>
      </c>
      <c r="H379" t="s">
        <v>1945</v>
      </c>
      <c r="I379" t="s">
        <v>2051</v>
      </c>
      <c r="J379" t="s">
        <v>1947</v>
      </c>
      <c r="K379" t="s">
        <v>2048</v>
      </c>
      <c r="L379">
        <v>16463.52</v>
      </c>
      <c r="M379" s="15">
        <v>42309</v>
      </c>
    </row>
    <row r="380" spans="1:13" x14ac:dyDescent="0.2">
      <c r="A380">
        <v>378</v>
      </c>
      <c r="B380" t="s">
        <v>1954</v>
      </c>
      <c r="C380" t="s">
        <v>1926</v>
      </c>
      <c r="D380">
        <v>14</v>
      </c>
      <c r="E380" t="s">
        <v>1942</v>
      </c>
      <c r="F380" t="s">
        <v>2014</v>
      </c>
      <c r="G380" t="s">
        <v>1944</v>
      </c>
      <c r="H380" t="s">
        <v>2008</v>
      </c>
      <c r="I380" t="s">
        <v>2015</v>
      </c>
      <c r="J380" t="s">
        <v>1947</v>
      </c>
      <c r="K380" t="s">
        <v>2073</v>
      </c>
      <c r="L380">
        <v>15238.08</v>
      </c>
      <c r="M380" s="15">
        <v>42096</v>
      </c>
    </row>
    <row r="381" spans="1:13" x14ac:dyDescent="0.2">
      <c r="A381">
        <v>379</v>
      </c>
      <c r="B381" t="s">
        <v>1941</v>
      </c>
      <c r="C381" t="s">
        <v>1926</v>
      </c>
      <c r="D381">
        <v>15.6</v>
      </c>
      <c r="E381" t="s">
        <v>1927</v>
      </c>
      <c r="F381" t="s">
        <v>2022</v>
      </c>
      <c r="G381" t="s">
        <v>1915</v>
      </c>
      <c r="H381" t="s">
        <v>1978</v>
      </c>
      <c r="I381" t="s">
        <v>1985</v>
      </c>
      <c r="J381" t="s">
        <v>2018</v>
      </c>
      <c r="K381" t="s">
        <v>2038</v>
      </c>
      <c r="L381">
        <v>45074.879999999997</v>
      </c>
      <c r="M381" s="15">
        <v>42304</v>
      </c>
    </row>
    <row r="382" spans="1:13" x14ac:dyDescent="0.2">
      <c r="A382">
        <v>380</v>
      </c>
      <c r="B382" t="s">
        <v>1925</v>
      </c>
      <c r="C382" t="s">
        <v>1982</v>
      </c>
      <c r="D382">
        <v>17.3</v>
      </c>
      <c r="E382" t="s">
        <v>1958</v>
      </c>
      <c r="F382" t="s">
        <v>2022</v>
      </c>
      <c r="G382" t="s">
        <v>1915</v>
      </c>
      <c r="H382" t="s">
        <v>1984</v>
      </c>
      <c r="I382" t="s">
        <v>1985</v>
      </c>
      <c r="J382" t="s">
        <v>1947</v>
      </c>
      <c r="K382" t="s">
        <v>2139</v>
      </c>
      <c r="L382">
        <v>63456.480000000003</v>
      </c>
      <c r="M382" s="15">
        <v>42069</v>
      </c>
    </row>
    <row r="383" spans="1:13" x14ac:dyDescent="0.2">
      <c r="A383">
        <v>381</v>
      </c>
      <c r="B383" t="s">
        <v>1976</v>
      </c>
      <c r="C383" t="s">
        <v>1926</v>
      </c>
      <c r="D383">
        <v>15.6</v>
      </c>
      <c r="E383" t="s">
        <v>1927</v>
      </c>
      <c r="F383" t="s">
        <v>1962</v>
      </c>
      <c r="H383" t="s">
        <v>1916</v>
      </c>
      <c r="I383" t="s">
        <v>1963</v>
      </c>
      <c r="J383" t="s">
        <v>1931</v>
      </c>
      <c r="K383" t="s">
        <v>2079</v>
      </c>
      <c r="L383">
        <v>21498.48</v>
      </c>
      <c r="M383" s="21" t="s">
        <v>2454</v>
      </c>
    </row>
    <row r="384" spans="1:13" x14ac:dyDescent="0.2">
      <c r="A384">
        <v>382</v>
      </c>
      <c r="B384" t="s">
        <v>1954</v>
      </c>
      <c r="C384" t="s">
        <v>1982</v>
      </c>
      <c r="D384">
        <v>15.6</v>
      </c>
      <c r="E384" t="s">
        <v>1958</v>
      </c>
      <c r="F384" t="s">
        <v>2022</v>
      </c>
      <c r="G384" t="s">
        <v>1915</v>
      </c>
      <c r="H384" t="s">
        <v>1984</v>
      </c>
      <c r="I384" t="s">
        <v>2024</v>
      </c>
      <c r="J384" t="s">
        <v>1947</v>
      </c>
      <c r="K384" t="s">
        <v>1993</v>
      </c>
      <c r="L384">
        <v>88178.4</v>
      </c>
      <c r="M384" s="15">
        <v>42164</v>
      </c>
    </row>
    <row r="385" spans="1:13" x14ac:dyDescent="0.2">
      <c r="A385">
        <v>383</v>
      </c>
      <c r="B385" t="s">
        <v>1976</v>
      </c>
      <c r="C385" t="s">
        <v>1926</v>
      </c>
      <c r="D385">
        <v>14</v>
      </c>
      <c r="E385" t="s">
        <v>1958</v>
      </c>
      <c r="F385" t="s">
        <v>1928</v>
      </c>
      <c r="G385" t="s">
        <v>1915</v>
      </c>
      <c r="H385" t="s">
        <v>1929</v>
      </c>
      <c r="I385" t="s">
        <v>1979</v>
      </c>
      <c r="J385" t="s">
        <v>1947</v>
      </c>
      <c r="K385" t="s">
        <v>2073</v>
      </c>
      <c r="L385">
        <v>58554.720000000001</v>
      </c>
      <c r="M385" s="15">
        <v>42043</v>
      </c>
    </row>
    <row r="386" spans="1:13" x14ac:dyDescent="0.2">
      <c r="A386">
        <v>384</v>
      </c>
      <c r="B386" t="s">
        <v>1954</v>
      </c>
      <c r="C386" t="s">
        <v>1912</v>
      </c>
      <c r="D386">
        <v>13.3</v>
      </c>
      <c r="E386" t="s">
        <v>1990</v>
      </c>
      <c r="F386" t="s">
        <v>1973</v>
      </c>
      <c r="G386" t="s">
        <v>1935</v>
      </c>
      <c r="H386" t="s">
        <v>1936</v>
      </c>
      <c r="I386" t="s">
        <v>1930</v>
      </c>
      <c r="J386" t="s">
        <v>1947</v>
      </c>
      <c r="K386" t="s">
        <v>2106</v>
      </c>
      <c r="L386">
        <v>93181.392000000007</v>
      </c>
      <c r="M386" s="15">
        <v>42152</v>
      </c>
    </row>
    <row r="387" spans="1:13" x14ac:dyDescent="0.2">
      <c r="A387">
        <v>385</v>
      </c>
      <c r="B387" t="s">
        <v>1976</v>
      </c>
      <c r="C387" t="s">
        <v>1912</v>
      </c>
      <c r="D387">
        <v>14</v>
      </c>
      <c r="E387" t="s">
        <v>2226</v>
      </c>
      <c r="F387" t="s">
        <v>1973</v>
      </c>
      <c r="G387" t="s">
        <v>1915</v>
      </c>
      <c r="H387" t="s">
        <v>1936</v>
      </c>
      <c r="I387" t="s">
        <v>1930</v>
      </c>
      <c r="J387" t="s">
        <v>1947</v>
      </c>
      <c r="K387" t="s">
        <v>2227</v>
      </c>
      <c r="L387">
        <v>121584.96000000001</v>
      </c>
      <c r="M387" s="15">
        <v>42148</v>
      </c>
    </row>
    <row r="388" spans="1:13" x14ac:dyDescent="0.2">
      <c r="A388">
        <v>386</v>
      </c>
      <c r="B388" t="s">
        <v>1976</v>
      </c>
      <c r="C388" t="s">
        <v>1926</v>
      </c>
      <c r="D388">
        <v>13.3</v>
      </c>
      <c r="E388" t="s">
        <v>1958</v>
      </c>
      <c r="F388" t="s">
        <v>1977</v>
      </c>
      <c r="G388" t="s">
        <v>1944</v>
      </c>
      <c r="H388" t="s">
        <v>1916</v>
      </c>
      <c r="I388" t="s">
        <v>1930</v>
      </c>
      <c r="J388" t="s">
        <v>1947</v>
      </c>
      <c r="K388" t="s">
        <v>2073</v>
      </c>
      <c r="L388">
        <v>29250.720000000001</v>
      </c>
      <c r="M388" s="15">
        <v>42286</v>
      </c>
    </row>
    <row r="389" spans="1:13" x14ac:dyDescent="0.2">
      <c r="A389">
        <v>387</v>
      </c>
      <c r="B389" t="s">
        <v>1966</v>
      </c>
      <c r="C389" t="s">
        <v>2142</v>
      </c>
      <c r="D389">
        <v>15.6</v>
      </c>
      <c r="E389" t="s">
        <v>1927</v>
      </c>
      <c r="F389" t="s">
        <v>2228</v>
      </c>
      <c r="G389" t="s">
        <v>1915</v>
      </c>
      <c r="H389" t="s">
        <v>1945</v>
      </c>
      <c r="I389" t="s">
        <v>2229</v>
      </c>
      <c r="J389" t="s">
        <v>1947</v>
      </c>
      <c r="K389" t="s">
        <v>2141</v>
      </c>
      <c r="L389">
        <v>72940.320000000007</v>
      </c>
      <c r="M389" s="15">
        <v>42146</v>
      </c>
    </row>
    <row r="390" spans="1:13" x14ac:dyDescent="0.2">
      <c r="A390">
        <v>388</v>
      </c>
      <c r="B390" t="s">
        <v>1966</v>
      </c>
      <c r="C390" t="s">
        <v>2142</v>
      </c>
      <c r="D390">
        <v>15.6</v>
      </c>
      <c r="E390" t="s">
        <v>1958</v>
      </c>
      <c r="F390" t="s">
        <v>2230</v>
      </c>
      <c r="G390" t="s">
        <v>1915</v>
      </c>
      <c r="H390" t="s">
        <v>1929</v>
      </c>
      <c r="I390" t="s">
        <v>2145</v>
      </c>
      <c r="J390" t="s">
        <v>1947</v>
      </c>
      <c r="K390" t="s">
        <v>2021</v>
      </c>
      <c r="L390">
        <v>113752.8</v>
      </c>
      <c r="M390" s="15">
        <v>42135</v>
      </c>
    </row>
    <row r="391" spans="1:13" x14ac:dyDescent="0.2">
      <c r="A391">
        <v>389</v>
      </c>
      <c r="B391" t="s">
        <v>1976</v>
      </c>
      <c r="C391" t="s">
        <v>1989</v>
      </c>
      <c r="D391">
        <v>14</v>
      </c>
      <c r="E391" t="s">
        <v>2177</v>
      </c>
      <c r="F391" t="s">
        <v>1973</v>
      </c>
      <c r="G391" t="s">
        <v>1935</v>
      </c>
      <c r="H391" t="s">
        <v>1936</v>
      </c>
      <c r="I391" t="s">
        <v>1930</v>
      </c>
      <c r="J391" t="s">
        <v>1947</v>
      </c>
      <c r="K391" t="s">
        <v>2231</v>
      </c>
      <c r="L391">
        <v>133679.51999999999</v>
      </c>
      <c r="M391" s="15">
        <v>42211</v>
      </c>
    </row>
    <row r="392" spans="1:13" x14ac:dyDescent="0.2">
      <c r="A392">
        <v>390</v>
      </c>
      <c r="B392" t="s">
        <v>1954</v>
      </c>
      <c r="C392" t="s">
        <v>1982</v>
      </c>
      <c r="D392">
        <v>17.3</v>
      </c>
      <c r="E392" t="s">
        <v>1927</v>
      </c>
      <c r="F392" t="s">
        <v>2022</v>
      </c>
      <c r="G392" t="s">
        <v>1915</v>
      </c>
      <c r="H392" t="s">
        <v>1978</v>
      </c>
      <c r="I392" t="s">
        <v>1985</v>
      </c>
      <c r="J392" t="s">
        <v>1947</v>
      </c>
      <c r="K392" t="s">
        <v>2053</v>
      </c>
      <c r="L392">
        <v>55357.919999999998</v>
      </c>
      <c r="M392" s="15">
        <v>42299</v>
      </c>
    </row>
    <row r="393" spans="1:13" x14ac:dyDescent="0.2">
      <c r="A393">
        <v>391</v>
      </c>
      <c r="B393" t="s">
        <v>1954</v>
      </c>
      <c r="C393" t="s">
        <v>1982</v>
      </c>
      <c r="D393">
        <v>17.3</v>
      </c>
      <c r="E393" t="s">
        <v>1927</v>
      </c>
      <c r="F393" t="s">
        <v>2022</v>
      </c>
      <c r="G393" t="s">
        <v>1935</v>
      </c>
      <c r="H393" t="s">
        <v>2023</v>
      </c>
      <c r="I393" t="s">
        <v>2047</v>
      </c>
      <c r="J393" t="s">
        <v>1947</v>
      </c>
      <c r="K393" t="s">
        <v>2053</v>
      </c>
      <c r="L393">
        <v>84768.48</v>
      </c>
      <c r="M393" s="15">
        <v>42179</v>
      </c>
    </row>
    <row r="394" spans="1:13" x14ac:dyDescent="0.2">
      <c r="A394">
        <v>392</v>
      </c>
      <c r="B394" t="s">
        <v>1941</v>
      </c>
      <c r="C394" t="s">
        <v>1926</v>
      </c>
      <c r="D394">
        <v>15.6</v>
      </c>
      <c r="E394" t="s">
        <v>2083</v>
      </c>
      <c r="F394" t="s">
        <v>1959</v>
      </c>
      <c r="G394" t="s">
        <v>2026</v>
      </c>
      <c r="H394" t="s">
        <v>1978</v>
      </c>
      <c r="I394" t="s">
        <v>2062</v>
      </c>
      <c r="J394" t="s">
        <v>1947</v>
      </c>
      <c r="K394" t="s">
        <v>1968</v>
      </c>
      <c r="L394">
        <v>36975.787199999999</v>
      </c>
      <c r="M394" s="15">
        <v>42206</v>
      </c>
    </row>
    <row r="395" spans="1:13" x14ac:dyDescent="0.2">
      <c r="A395">
        <v>393</v>
      </c>
      <c r="B395" t="s">
        <v>2041</v>
      </c>
      <c r="C395" t="s">
        <v>1982</v>
      </c>
      <c r="D395">
        <v>17.3</v>
      </c>
      <c r="E395" t="s">
        <v>1927</v>
      </c>
      <c r="F395" t="s">
        <v>2022</v>
      </c>
      <c r="G395" t="s">
        <v>1915</v>
      </c>
      <c r="H395" t="s">
        <v>1929</v>
      </c>
      <c r="I395" t="s">
        <v>2047</v>
      </c>
      <c r="J395" t="s">
        <v>1947</v>
      </c>
      <c r="K395" t="s">
        <v>2059</v>
      </c>
      <c r="L395">
        <v>71874.720000000001</v>
      </c>
      <c r="M395" s="15">
        <v>42072</v>
      </c>
    </row>
    <row r="396" spans="1:13" x14ac:dyDescent="0.2">
      <c r="A396">
        <v>394</v>
      </c>
      <c r="B396" t="s">
        <v>1966</v>
      </c>
      <c r="C396" t="s">
        <v>1926</v>
      </c>
      <c r="D396">
        <v>15.6</v>
      </c>
      <c r="E396" t="s">
        <v>1927</v>
      </c>
      <c r="F396" t="s">
        <v>1973</v>
      </c>
      <c r="G396" t="s">
        <v>1915</v>
      </c>
      <c r="H396" t="s">
        <v>1929</v>
      </c>
      <c r="I396" t="s">
        <v>2087</v>
      </c>
      <c r="J396" t="s">
        <v>2018</v>
      </c>
      <c r="K396" t="s">
        <v>2199</v>
      </c>
      <c r="L396">
        <v>41498.193599999999</v>
      </c>
      <c r="M396" s="15">
        <v>42032</v>
      </c>
    </row>
    <row r="397" spans="1:13" x14ac:dyDescent="0.2">
      <c r="A397">
        <v>395</v>
      </c>
      <c r="B397" t="s">
        <v>1925</v>
      </c>
      <c r="C397" t="s">
        <v>1912</v>
      </c>
      <c r="D397">
        <v>15.6</v>
      </c>
      <c r="E397" t="s">
        <v>1927</v>
      </c>
      <c r="F397" t="s">
        <v>1943</v>
      </c>
      <c r="G397" t="s">
        <v>1944</v>
      </c>
      <c r="H397" t="s">
        <v>1929</v>
      </c>
      <c r="I397" t="s">
        <v>2039</v>
      </c>
      <c r="J397" t="s">
        <v>1947</v>
      </c>
      <c r="K397" t="s">
        <v>1992</v>
      </c>
      <c r="L397">
        <v>26586.720000000001</v>
      </c>
      <c r="M397" s="15">
        <v>42140</v>
      </c>
    </row>
    <row r="398" spans="1:13" x14ac:dyDescent="0.2">
      <c r="A398">
        <v>396</v>
      </c>
      <c r="B398" t="s">
        <v>1976</v>
      </c>
      <c r="C398" t="s">
        <v>1926</v>
      </c>
      <c r="D398">
        <v>15.6</v>
      </c>
      <c r="E398" t="s">
        <v>1958</v>
      </c>
      <c r="F398" t="s">
        <v>1955</v>
      </c>
      <c r="G398" t="s">
        <v>1915</v>
      </c>
      <c r="H398" t="s">
        <v>1929</v>
      </c>
      <c r="I398" t="s">
        <v>2092</v>
      </c>
      <c r="J398" t="s">
        <v>1947</v>
      </c>
      <c r="K398" t="s">
        <v>1948</v>
      </c>
      <c r="L398">
        <v>65510.9568</v>
      </c>
      <c r="M398" s="15">
        <v>42055</v>
      </c>
    </row>
    <row r="399" spans="1:13" x14ac:dyDescent="0.2">
      <c r="A399">
        <v>397</v>
      </c>
      <c r="B399" t="s">
        <v>1976</v>
      </c>
      <c r="C399" t="s">
        <v>1926</v>
      </c>
      <c r="D399">
        <v>14</v>
      </c>
      <c r="E399" t="s">
        <v>1958</v>
      </c>
      <c r="F399" t="s">
        <v>1928</v>
      </c>
      <c r="G399" t="s">
        <v>1915</v>
      </c>
      <c r="H399" t="s">
        <v>1929</v>
      </c>
      <c r="I399" t="s">
        <v>1930</v>
      </c>
      <c r="J399" t="s">
        <v>1947</v>
      </c>
      <c r="K399" t="s">
        <v>2052</v>
      </c>
      <c r="L399">
        <v>49976.639999999999</v>
      </c>
      <c r="M399" s="15">
        <v>42121</v>
      </c>
    </row>
    <row r="400" spans="1:13" x14ac:dyDescent="0.2">
      <c r="A400">
        <v>398</v>
      </c>
      <c r="B400" t="s">
        <v>1966</v>
      </c>
      <c r="C400" t="s">
        <v>2142</v>
      </c>
      <c r="D400">
        <v>15.6</v>
      </c>
      <c r="E400" t="s">
        <v>2128</v>
      </c>
      <c r="F400" t="s">
        <v>2022</v>
      </c>
      <c r="G400" t="s">
        <v>1915</v>
      </c>
      <c r="H400" t="s">
        <v>1929</v>
      </c>
      <c r="I400" t="s">
        <v>2145</v>
      </c>
      <c r="J400" t="s">
        <v>1947</v>
      </c>
      <c r="K400" t="s">
        <v>2232</v>
      </c>
      <c r="L400">
        <v>144495.35999999999</v>
      </c>
      <c r="M400" s="15">
        <v>42087</v>
      </c>
    </row>
    <row r="401" spans="1:13" x14ac:dyDescent="0.2">
      <c r="A401">
        <v>399</v>
      </c>
      <c r="B401" t="s">
        <v>1976</v>
      </c>
      <c r="C401" t="s">
        <v>1912</v>
      </c>
      <c r="D401">
        <v>14</v>
      </c>
      <c r="E401" t="s">
        <v>2226</v>
      </c>
      <c r="F401" t="s">
        <v>1973</v>
      </c>
      <c r="G401" t="s">
        <v>1935</v>
      </c>
      <c r="H401" t="s">
        <v>2136</v>
      </c>
      <c r="I401" t="s">
        <v>1930</v>
      </c>
      <c r="J401" t="s">
        <v>1947</v>
      </c>
      <c r="K401" t="s">
        <v>2227</v>
      </c>
      <c r="L401">
        <v>139860</v>
      </c>
      <c r="M401" s="15">
        <v>42089</v>
      </c>
    </row>
    <row r="402" spans="1:13" x14ac:dyDescent="0.2">
      <c r="A402">
        <v>400</v>
      </c>
      <c r="B402" t="s">
        <v>1976</v>
      </c>
      <c r="C402" t="s">
        <v>1926</v>
      </c>
      <c r="D402">
        <v>15.6</v>
      </c>
      <c r="E402" t="s">
        <v>1942</v>
      </c>
      <c r="F402" t="s">
        <v>2014</v>
      </c>
      <c r="G402" t="s">
        <v>1944</v>
      </c>
      <c r="H402" t="s">
        <v>1978</v>
      </c>
      <c r="I402" t="s">
        <v>2015</v>
      </c>
      <c r="J402" t="s">
        <v>1947</v>
      </c>
      <c r="K402" t="s">
        <v>1968</v>
      </c>
      <c r="L402">
        <v>16303.68</v>
      </c>
      <c r="M402" s="15">
        <v>42075</v>
      </c>
    </row>
    <row r="403" spans="1:13" x14ac:dyDescent="0.2">
      <c r="A403">
        <v>401</v>
      </c>
      <c r="B403" t="s">
        <v>1954</v>
      </c>
      <c r="C403" t="s">
        <v>1982</v>
      </c>
      <c r="D403">
        <v>17.3</v>
      </c>
      <c r="E403" t="s">
        <v>1927</v>
      </c>
      <c r="F403" t="s">
        <v>2022</v>
      </c>
      <c r="G403" t="s">
        <v>1935</v>
      </c>
      <c r="H403" t="s">
        <v>2023</v>
      </c>
      <c r="I403" t="s">
        <v>1985</v>
      </c>
      <c r="J403" t="s">
        <v>1947</v>
      </c>
      <c r="K403" t="s">
        <v>2148</v>
      </c>
      <c r="L403">
        <v>81465.119999999995</v>
      </c>
      <c r="M403" s="15">
        <v>42014</v>
      </c>
    </row>
    <row r="404" spans="1:13" x14ac:dyDescent="0.2">
      <c r="A404">
        <v>402</v>
      </c>
      <c r="B404" t="s">
        <v>1976</v>
      </c>
      <c r="C404" t="s">
        <v>1926</v>
      </c>
      <c r="D404">
        <v>25.6</v>
      </c>
      <c r="E404" t="s">
        <v>1958</v>
      </c>
      <c r="F404" t="s">
        <v>1959</v>
      </c>
      <c r="G404" t="s">
        <v>1915</v>
      </c>
      <c r="H404" t="s">
        <v>2023</v>
      </c>
      <c r="I404" t="s">
        <v>2092</v>
      </c>
      <c r="J404" t="s">
        <v>1947</v>
      </c>
      <c r="K404" t="s">
        <v>1948</v>
      </c>
      <c r="L404">
        <v>60978.96</v>
      </c>
      <c r="M404" s="15">
        <v>42014</v>
      </c>
    </row>
    <row r="405" spans="1:13" x14ac:dyDescent="0.2">
      <c r="A405">
        <v>403</v>
      </c>
      <c r="B405" t="s">
        <v>1941</v>
      </c>
      <c r="C405" t="s">
        <v>1926</v>
      </c>
      <c r="D405">
        <v>15.6</v>
      </c>
      <c r="E405" t="s">
        <v>1927</v>
      </c>
      <c r="F405" t="s">
        <v>2022</v>
      </c>
      <c r="G405" t="s">
        <v>1915</v>
      </c>
      <c r="H405" t="s">
        <v>1929</v>
      </c>
      <c r="I405" t="s">
        <v>1985</v>
      </c>
      <c r="J405" t="s">
        <v>2018</v>
      </c>
      <c r="K405" t="s">
        <v>1986</v>
      </c>
      <c r="L405">
        <v>46833.120000000003</v>
      </c>
      <c r="M405" s="15">
        <v>42180</v>
      </c>
    </row>
    <row r="406" spans="1:13" x14ac:dyDescent="0.2">
      <c r="A406">
        <v>404</v>
      </c>
      <c r="B406" t="s">
        <v>2041</v>
      </c>
      <c r="C406" t="s">
        <v>1982</v>
      </c>
      <c r="D406">
        <v>17.3</v>
      </c>
      <c r="E406" t="s">
        <v>1927</v>
      </c>
      <c r="F406" t="s">
        <v>2022</v>
      </c>
      <c r="G406" t="s">
        <v>1935</v>
      </c>
      <c r="H406" t="s">
        <v>2023</v>
      </c>
      <c r="I406" t="s">
        <v>2043</v>
      </c>
      <c r="J406" t="s">
        <v>1947</v>
      </c>
      <c r="K406" t="s">
        <v>2019</v>
      </c>
      <c r="L406">
        <v>119826.72</v>
      </c>
      <c r="M406" s="15">
        <v>42113</v>
      </c>
    </row>
    <row r="407" spans="1:13" x14ac:dyDescent="0.2">
      <c r="A407">
        <v>405</v>
      </c>
      <c r="B407" t="s">
        <v>1954</v>
      </c>
      <c r="C407" t="s">
        <v>1912</v>
      </c>
      <c r="D407">
        <v>14</v>
      </c>
      <c r="E407" t="s">
        <v>1927</v>
      </c>
      <c r="F407" t="s">
        <v>1973</v>
      </c>
      <c r="G407" t="s">
        <v>1915</v>
      </c>
      <c r="H407" t="s">
        <v>1936</v>
      </c>
      <c r="I407" t="s">
        <v>1930</v>
      </c>
      <c r="J407" t="s">
        <v>1947</v>
      </c>
      <c r="K407" t="s">
        <v>2233</v>
      </c>
      <c r="L407">
        <v>99793.44</v>
      </c>
      <c r="M407" s="15">
        <v>42195</v>
      </c>
    </row>
    <row r="408" spans="1:13" x14ac:dyDescent="0.2">
      <c r="A408">
        <v>406</v>
      </c>
      <c r="B408" t="s">
        <v>2095</v>
      </c>
      <c r="C408" t="s">
        <v>1912</v>
      </c>
      <c r="D408">
        <v>13.3</v>
      </c>
      <c r="E408" t="s">
        <v>1927</v>
      </c>
      <c r="F408" t="s">
        <v>2149</v>
      </c>
      <c r="G408" t="s">
        <v>1935</v>
      </c>
      <c r="H408" t="s">
        <v>1936</v>
      </c>
      <c r="I408" t="s">
        <v>1963</v>
      </c>
      <c r="J408" t="s">
        <v>1947</v>
      </c>
      <c r="K408" t="s">
        <v>2013</v>
      </c>
      <c r="L408">
        <v>93080.16</v>
      </c>
      <c r="M408" s="15">
        <v>42351</v>
      </c>
    </row>
    <row r="409" spans="1:13" x14ac:dyDescent="0.2">
      <c r="A409">
        <v>407</v>
      </c>
      <c r="B409" t="s">
        <v>1966</v>
      </c>
      <c r="C409" t="s">
        <v>1912</v>
      </c>
      <c r="D409">
        <v>14</v>
      </c>
      <c r="E409" t="s">
        <v>1927</v>
      </c>
      <c r="F409" t="s">
        <v>2196</v>
      </c>
      <c r="G409" t="s">
        <v>1915</v>
      </c>
      <c r="H409" t="s">
        <v>1936</v>
      </c>
      <c r="I409" t="s">
        <v>2004</v>
      </c>
      <c r="J409" t="s">
        <v>1947</v>
      </c>
      <c r="K409" t="s">
        <v>2179</v>
      </c>
      <c r="L409">
        <v>89510.399999999994</v>
      </c>
      <c r="M409" s="15">
        <v>42017</v>
      </c>
    </row>
    <row r="410" spans="1:13" x14ac:dyDescent="0.2">
      <c r="A410">
        <v>408</v>
      </c>
      <c r="B410" t="s">
        <v>1976</v>
      </c>
      <c r="C410" t="s">
        <v>1926</v>
      </c>
      <c r="D410">
        <v>35.6</v>
      </c>
      <c r="E410" t="s">
        <v>1927</v>
      </c>
      <c r="F410" t="s">
        <v>1962</v>
      </c>
      <c r="G410" t="s">
        <v>1944</v>
      </c>
      <c r="H410" t="s">
        <v>1945</v>
      </c>
      <c r="I410" t="s">
        <v>1963</v>
      </c>
      <c r="J410" t="s">
        <v>1947</v>
      </c>
      <c r="K410" t="s">
        <v>1968</v>
      </c>
      <c r="L410">
        <v>21791.52</v>
      </c>
      <c r="M410" s="15">
        <v>42126</v>
      </c>
    </row>
    <row r="411" spans="1:13" x14ac:dyDescent="0.2">
      <c r="A411">
        <v>409</v>
      </c>
      <c r="B411" t="s">
        <v>1976</v>
      </c>
      <c r="C411" t="s">
        <v>1926</v>
      </c>
      <c r="D411">
        <v>11.6</v>
      </c>
      <c r="E411" t="s">
        <v>1942</v>
      </c>
      <c r="F411" t="s">
        <v>2014</v>
      </c>
      <c r="G411" t="s">
        <v>2007</v>
      </c>
      <c r="H411" t="s">
        <v>2008</v>
      </c>
      <c r="I411" t="s">
        <v>2015</v>
      </c>
      <c r="J411" t="s">
        <v>1947</v>
      </c>
      <c r="K411" t="s">
        <v>2234</v>
      </c>
      <c r="L411">
        <v>16221.096</v>
      </c>
      <c r="M411" s="15">
        <v>42275</v>
      </c>
    </row>
    <row r="412" spans="1:13" x14ac:dyDescent="0.2">
      <c r="A412">
        <v>410</v>
      </c>
      <c r="B412" t="s">
        <v>1976</v>
      </c>
      <c r="C412" t="s">
        <v>2142</v>
      </c>
      <c r="D412">
        <v>15.6</v>
      </c>
      <c r="E412" t="s">
        <v>1927</v>
      </c>
      <c r="F412" t="s">
        <v>2022</v>
      </c>
      <c r="G412" t="s">
        <v>1915</v>
      </c>
      <c r="H412" t="s">
        <v>1936</v>
      </c>
      <c r="I412" t="s">
        <v>2145</v>
      </c>
      <c r="J412" t="s">
        <v>1947</v>
      </c>
      <c r="K412" t="s">
        <v>2171</v>
      </c>
      <c r="L412">
        <v>102564</v>
      </c>
      <c r="M412" s="15">
        <v>42077</v>
      </c>
    </row>
    <row r="413" spans="1:13" x14ac:dyDescent="0.2">
      <c r="A413">
        <v>411</v>
      </c>
      <c r="B413" t="s">
        <v>1976</v>
      </c>
      <c r="C413" t="s">
        <v>1912</v>
      </c>
      <c r="D413">
        <v>14</v>
      </c>
      <c r="E413" t="s">
        <v>2235</v>
      </c>
      <c r="F413" t="s">
        <v>2022</v>
      </c>
      <c r="G413" t="s">
        <v>1915</v>
      </c>
      <c r="H413" t="s">
        <v>1936</v>
      </c>
      <c r="I413" t="s">
        <v>2219</v>
      </c>
      <c r="J413" t="s">
        <v>1947</v>
      </c>
      <c r="K413" t="s">
        <v>2045</v>
      </c>
      <c r="L413">
        <v>103523.04</v>
      </c>
      <c r="M413" s="15">
        <v>42087</v>
      </c>
    </row>
    <row r="414" spans="1:13" x14ac:dyDescent="0.2">
      <c r="A414">
        <v>412</v>
      </c>
      <c r="B414" t="s">
        <v>1925</v>
      </c>
      <c r="C414" t="s">
        <v>1926</v>
      </c>
      <c r="D414">
        <v>15.6</v>
      </c>
      <c r="E414" t="s">
        <v>1927</v>
      </c>
      <c r="F414" t="s">
        <v>1962</v>
      </c>
      <c r="G414" t="s">
        <v>1944</v>
      </c>
      <c r="H414" t="s">
        <v>1978</v>
      </c>
      <c r="I414" t="s">
        <v>2039</v>
      </c>
      <c r="J414" t="s">
        <v>1947</v>
      </c>
      <c r="K414" t="s">
        <v>1948</v>
      </c>
      <c r="L414">
        <v>24988.32</v>
      </c>
      <c r="M414" s="15">
        <v>42108</v>
      </c>
    </row>
    <row r="415" spans="1:13" x14ac:dyDescent="0.2">
      <c r="A415">
        <v>413</v>
      </c>
      <c r="B415" t="s">
        <v>1941</v>
      </c>
      <c r="C415" t="s">
        <v>1989</v>
      </c>
      <c r="D415">
        <v>13.3</v>
      </c>
      <c r="E415" t="s">
        <v>1980</v>
      </c>
      <c r="F415" t="s">
        <v>2149</v>
      </c>
      <c r="G415" t="s">
        <v>1915</v>
      </c>
      <c r="H415" t="s">
        <v>1929</v>
      </c>
      <c r="I415" t="s">
        <v>1963</v>
      </c>
      <c r="J415" t="s">
        <v>1947</v>
      </c>
      <c r="K415" t="s">
        <v>1961</v>
      </c>
      <c r="L415">
        <v>42038.452799999999</v>
      </c>
      <c r="M415" s="15">
        <v>42140</v>
      </c>
    </row>
    <row r="416" spans="1:13" x14ac:dyDescent="0.2">
      <c r="A416">
        <v>414</v>
      </c>
      <c r="B416" t="s">
        <v>1954</v>
      </c>
      <c r="C416" t="s">
        <v>1989</v>
      </c>
      <c r="D416">
        <v>13.3</v>
      </c>
      <c r="E416" t="s">
        <v>1980</v>
      </c>
      <c r="F416" t="s">
        <v>1928</v>
      </c>
      <c r="G416" t="s">
        <v>1915</v>
      </c>
      <c r="H416" t="s">
        <v>1929</v>
      </c>
      <c r="I416" t="s">
        <v>1930</v>
      </c>
      <c r="J416" t="s">
        <v>1947</v>
      </c>
      <c r="K416" t="s">
        <v>2236</v>
      </c>
      <c r="L416">
        <v>49443.839999999997</v>
      </c>
      <c r="M416" s="15">
        <v>42271</v>
      </c>
    </row>
    <row r="417" spans="1:13" x14ac:dyDescent="0.2">
      <c r="A417">
        <v>415</v>
      </c>
      <c r="B417" t="s">
        <v>1966</v>
      </c>
      <c r="C417" t="s">
        <v>1926</v>
      </c>
      <c r="D417">
        <v>15.6</v>
      </c>
      <c r="E417" t="s">
        <v>1927</v>
      </c>
      <c r="F417" t="s">
        <v>1928</v>
      </c>
      <c r="G417" t="s">
        <v>1944</v>
      </c>
      <c r="H417" t="s">
        <v>1929</v>
      </c>
      <c r="I417" t="s">
        <v>1967</v>
      </c>
      <c r="J417" t="s">
        <v>2018</v>
      </c>
      <c r="K417" t="s">
        <v>1993</v>
      </c>
      <c r="L417">
        <v>31909.392</v>
      </c>
      <c r="M417" s="15">
        <v>42185</v>
      </c>
    </row>
    <row r="418" spans="1:13" x14ac:dyDescent="0.2">
      <c r="A418">
        <v>416</v>
      </c>
      <c r="B418" t="s">
        <v>1966</v>
      </c>
      <c r="C418" t="s">
        <v>1926</v>
      </c>
      <c r="D418">
        <v>13.3</v>
      </c>
      <c r="E418" t="s">
        <v>1942</v>
      </c>
      <c r="F418" t="s">
        <v>1962</v>
      </c>
      <c r="G418" t="s">
        <v>1944</v>
      </c>
      <c r="H418" t="s">
        <v>1916</v>
      </c>
      <c r="I418" t="s">
        <v>1963</v>
      </c>
      <c r="J418" t="s">
        <v>1947</v>
      </c>
      <c r="K418" t="s">
        <v>2009</v>
      </c>
      <c r="L418">
        <v>36709.919999999998</v>
      </c>
      <c r="M418" s="15">
        <v>42105</v>
      </c>
    </row>
    <row r="419" spans="1:13" x14ac:dyDescent="0.2">
      <c r="A419">
        <v>417</v>
      </c>
      <c r="B419" t="s">
        <v>1925</v>
      </c>
      <c r="C419" t="s">
        <v>1912</v>
      </c>
      <c r="D419">
        <v>14</v>
      </c>
      <c r="E419" t="s">
        <v>1927</v>
      </c>
      <c r="F419" t="s">
        <v>2149</v>
      </c>
      <c r="G419" t="s">
        <v>1915</v>
      </c>
      <c r="H419" t="s">
        <v>1929</v>
      </c>
      <c r="I419" t="s">
        <v>1963</v>
      </c>
      <c r="J419" t="s">
        <v>1947</v>
      </c>
      <c r="K419" t="s">
        <v>2237</v>
      </c>
      <c r="L419">
        <v>79920</v>
      </c>
      <c r="M419" s="15">
        <v>42043</v>
      </c>
    </row>
    <row r="420" spans="1:13" x14ac:dyDescent="0.2">
      <c r="A420">
        <v>418</v>
      </c>
      <c r="B420" t="s">
        <v>1966</v>
      </c>
      <c r="C420" t="s">
        <v>1926</v>
      </c>
      <c r="D420">
        <v>15.6</v>
      </c>
      <c r="E420" t="s">
        <v>1942</v>
      </c>
      <c r="F420" t="s">
        <v>1928</v>
      </c>
      <c r="G420" t="s">
        <v>1915</v>
      </c>
      <c r="H420" t="s">
        <v>1978</v>
      </c>
      <c r="I420" t="s">
        <v>1930</v>
      </c>
      <c r="J420" t="s">
        <v>1947</v>
      </c>
      <c r="K420" t="s">
        <v>2176</v>
      </c>
      <c r="L420">
        <v>28768.536</v>
      </c>
      <c r="M420" s="15">
        <v>42189</v>
      </c>
    </row>
    <row r="421" spans="1:13" x14ac:dyDescent="0.2">
      <c r="A421">
        <v>419</v>
      </c>
      <c r="B421" t="s">
        <v>1976</v>
      </c>
      <c r="C421" t="s">
        <v>1912</v>
      </c>
      <c r="D421">
        <v>14</v>
      </c>
      <c r="E421" t="s">
        <v>1958</v>
      </c>
      <c r="F421" t="s">
        <v>1955</v>
      </c>
      <c r="G421" t="s">
        <v>1915</v>
      </c>
      <c r="H421" t="s">
        <v>1929</v>
      </c>
      <c r="I421" t="s">
        <v>2092</v>
      </c>
      <c r="J421" t="s">
        <v>1947</v>
      </c>
      <c r="K421" t="s">
        <v>2093</v>
      </c>
      <c r="L421">
        <v>64755.446400000001</v>
      </c>
      <c r="M421" s="15">
        <v>42121</v>
      </c>
    </row>
    <row r="422" spans="1:13" x14ac:dyDescent="0.2">
      <c r="A422">
        <v>420</v>
      </c>
      <c r="B422" t="s">
        <v>1976</v>
      </c>
      <c r="C422" t="s">
        <v>1989</v>
      </c>
      <c r="D422">
        <v>15.6</v>
      </c>
      <c r="E422" t="s">
        <v>2097</v>
      </c>
      <c r="F422" t="s">
        <v>2022</v>
      </c>
      <c r="G422" t="s">
        <v>1935</v>
      </c>
      <c r="H422" t="s">
        <v>1936</v>
      </c>
      <c r="I422" t="s">
        <v>1985</v>
      </c>
      <c r="J422" t="s">
        <v>1947</v>
      </c>
      <c r="K422" t="s">
        <v>2021</v>
      </c>
      <c r="L422">
        <v>101178.72</v>
      </c>
      <c r="M422" s="15">
        <v>42211</v>
      </c>
    </row>
    <row r="423" spans="1:13" x14ac:dyDescent="0.2">
      <c r="A423">
        <v>421</v>
      </c>
      <c r="B423" t="s">
        <v>2001</v>
      </c>
      <c r="C423" t="s">
        <v>1926</v>
      </c>
      <c r="D423">
        <v>12.3</v>
      </c>
      <c r="E423" t="s">
        <v>2238</v>
      </c>
      <c r="F423" t="s">
        <v>2223</v>
      </c>
      <c r="G423" t="s">
        <v>2074</v>
      </c>
      <c r="H423" t="s">
        <v>2003</v>
      </c>
      <c r="I423" t="s">
        <v>2015</v>
      </c>
      <c r="J423" t="s">
        <v>1947</v>
      </c>
      <c r="K423" t="s">
        <v>2046</v>
      </c>
      <c r="L423">
        <v>23922.720000000001</v>
      </c>
      <c r="M423" s="15">
        <v>42211</v>
      </c>
    </row>
    <row r="424" spans="1:13" x14ac:dyDescent="0.2">
      <c r="A424">
        <v>422</v>
      </c>
      <c r="B424" t="s">
        <v>1925</v>
      </c>
      <c r="C424" t="s">
        <v>1926</v>
      </c>
      <c r="D424">
        <v>15.6</v>
      </c>
      <c r="E424" t="s">
        <v>1927</v>
      </c>
      <c r="F424" t="s">
        <v>2190</v>
      </c>
      <c r="G424" t="s">
        <v>1915</v>
      </c>
      <c r="H424" t="s">
        <v>1929</v>
      </c>
      <c r="I424" t="s">
        <v>2184</v>
      </c>
      <c r="J424" t="s">
        <v>1947</v>
      </c>
      <c r="K424" t="s">
        <v>2239</v>
      </c>
      <c r="L424">
        <v>76030.559999999998</v>
      </c>
      <c r="M424" s="15">
        <v>42135</v>
      </c>
    </row>
    <row r="425" spans="1:13" x14ac:dyDescent="0.2">
      <c r="A425">
        <v>423</v>
      </c>
      <c r="B425" t="s">
        <v>1954</v>
      </c>
      <c r="C425" t="s">
        <v>1926</v>
      </c>
      <c r="D425">
        <v>35.6</v>
      </c>
      <c r="E425" t="s">
        <v>1927</v>
      </c>
      <c r="F425" t="s">
        <v>1977</v>
      </c>
      <c r="G425" t="s">
        <v>1915</v>
      </c>
      <c r="H425" t="s">
        <v>1978</v>
      </c>
      <c r="I425" t="s">
        <v>1979</v>
      </c>
      <c r="J425" t="s">
        <v>2018</v>
      </c>
      <c r="K425" t="s">
        <v>1993</v>
      </c>
      <c r="L425">
        <v>31808.16</v>
      </c>
      <c r="M425" s="15">
        <v>42206</v>
      </c>
    </row>
    <row r="426" spans="1:13" x14ac:dyDescent="0.2">
      <c r="A426">
        <v>424</v>
      </c>
      <c r="B426" t="s">
        <v>1966</v>
      </c>
      <c r="C426" t="s">
        <v>1982</v>
      </c>
      <c r="D426">
        <v>27.3</v>
      </c>
      <c r="E426" t="s">
        <v>2226</v>
      </c>
      <c r="F426" t="s">
        <v>2135</v>
      </c>
      <c r="G426" t="s">
        <v>1935</v>
      </c>
      <c r="H426" t="s">
        <v>2023</v>
      </c>
      <c r="I426" t="s">
        <v>2043</v>
      </c>
      <c r="J426" t="s">
        <v>1947</v>
      </c>
      <c r="K426" t="s">
        <v>2150</v>
      </c>
      <c r="L426">
        <v>149130.72</v>
      </c>
      <c r="M426" s="15">
        <v>42012</v>
      </c>
    </row>
    <row r="427" spans="1:13" x14ac:dyDescent="0.2">
      <c r="A427">
        <v>425</v>
      </c>
      <c r="B427" t="s">
        <v>1966</v>
      </c>
      <c r="C427" t="s">
        <v>1982</v>
      </c>
      <c r="D427">
        <v>15.6</v>
      </c>
      <c r="E427" t="s">
        <v>1958</v>
      </c>
      <c r="F427" t="s">
        <v>2022</v>
      </c>
      <c r="G427" t="s">
        <v>1915</v>
      </c>
      <c r="H427" t="s">
        <v>1984</v>
      </c>
      <c r="I427" t="s">
        <v>2047</v>
      </c>
      <c r="J427" t="s">
        <v>1947</v>
      </c>
      <c r="K427" t="s">
        <v>2076</v>
      </c>
      <c r="L427">
        <v>61751.519999999997</v>
      </c>
      <c r="M427" s="15">
        <v>42355</v>
      </c>
    </row>
    <row r="428" spans="1:13" x14ac:dyDescent="0.2">
      <c r="A428">
        <v>426</v>
      </c>
      <c r="B428" t="s">
        <v>1966</v>
      </c>
      <c r="C428" t="s">
        <v>1926</v>
      </c>
      <c r="D428">
        <v>15.6</v>
      </c>
      <c r="E428" t="s">
        <v>1927</v>
      </c>
      <c r="F428" t="s">
        <v>1955</v>
      </c>
      <c r="G428" t="s">
        <v>1915</v>
      </c>
      <c r="H428" t="s">
        <v>2042</v>
      </c>
      <c r="I428" t="s">
        <v>1996</v>
      </c>
      <c r="J428" t="s">
        <v>1947</v>
      </c>
      <c r="K428" t="s">
        <v>2061</v>
      </c>
      <c r="L428">
        <v>60867.072</v>
      </c>
      <c r="M428" s="15">
        <v>42128</v>
      </c>
    </row>
    <row r="429" spans="1:13" x14ac:dyDescent="0.2">
      <c r="A429">
        <v>427</v>
      </c>
      <c r="B429" t="s">
        <v>1966</v>
      </c>
      <c r="C429" t="s">
        <v>1912</v>
      </c>
      <c r="D429">
        <v>14</v>
      </c>
      <c r="E429" t="s">
        <v>1927</v>
      </c>
      <c r="F429" t="s">
        <v>2196</v>
      </c>
      <c r="G429" t="s">
        <v>1915</v>
      </c>
      <c r="H429" t="s">
        <v>1929</v>
      </c>
      <c r="I429" t="s">
        <v>1930</v>
      </c>
      <c r="J429" t="s">
        <v>2018</v>
      </c>
      <c r="K429" t="s">
        <v>1961</v>
      </c>
      <c r="L429">
        <v>58554.720000000001</v>
      </c>
      <c r="M429" s="15">
        <v>42283</v>
      </c>
    </row>
    <row r="430" spans="1:13" x14ac:dyDescent="0.2">
      <c r="A430">
        <v>428</v>
      </c>
      <c r="B430" t="s">
        <v>1925</v>
      </c>
      <c r="C430" t="s">
        <v>1982</v>
      </c>
      <c r="D430">
        <v>17.3</v>
      </c>
      <c r="E430" t="s">
        <v>1927</v>
      </c>
      <c r="F430" t="s">
        <v>2022</v>
      </c>
      <c r="G430" t="s">
        <v>2026</v>
      </c>
      <c r="H430" t="s">
        <v>2023</v>
      </c>
      <c r="I430" t="s">
        <v>2043</v>
      </c>
      <c r="J430" t="s">
        <v>1947</v>
      </c>
      <c r="K430" t="s">
        <v>2139</v>
      </c>
      <c r="L430">
        <v>106506.72</v>
      </c>
      <c r="M430" s="15">
        <v>42335</v>
      </c>
    </row>
    <row r="431" spans="1:13" x14ac:dyDescent="0.2">
      <c r="A431">
        <v>429</v>
      </c>
      <c r="B431" t="s">
        <v>2240</v>
      </c>
      <c r="C431" t="s">
        <v>1989</v>
      </c>
      <c r="D431">
        <v>11.6</v>
      </c>
      <c r="E431" t="s">
        <v>1980</v>
      </c>
      <c r="F431" t="s">
        <v>2014</v>
      </c>
      <c r="G431" t="s">
        <v>1944</v>
      </c>
      <c r="H431" t="s">
        <v>2050</v>
      </c>
      <c r="I431" t="s">
        <v>2015</v>
      </c>
      <c r="J431" t="s">
        <v>1947</v>
      </c>
      <c r="K431" t="s">
        <v>2241</v>
      </c>
      <c r="L431">
        <v>15930.72</v>
      </c>
      <c r="M431" s="15">
        <v>42052</v>
      </c>
    </row>
    <row r="432" spans="1:13" x14ac:dyDescent="0.2">
      <c r="A432">
        <v>430</v>
      </c>
      <c r="B432" t="s">
        <v>2242</v>
      </c>
      <c r="C432" t="s">
        <v>2222</v>
      </c>
      <c r="D432">
        <v>11.6</v>
      </c>
      <c r="E432" t="s">
        <v>1942</v>
      </c>
      <c r="F432" t="s">
        <v>2049</v>
      </c>
      <c r="G432" t="s">
        <v>1944</v>
      </c>
      <c r="H432" t="s">
        <v>2201</v>
      </c>
      <c r="I432" t="s">
        <v>2051</v>
      </c>
      <c r="J432" t="s">
        <v>2187</v>
      </c>
      <c r="K432" t="s">
        <v>2234</v>
      </c>
      <c r="L432">
        <v>14332.32</v>
      </c>
      <c r="M432" s="15">
        <v>42314</v>
      </c>
    </row>
    <row r="433" spans="1:13" x14ac:dyDescent="0.2">
      <c r="A433">
        <v>431</v>
      </c>
      <c r="B433" t="s">
        <v>1976</v>
      </c>
      <c r="C433" t="s">
        <v>1926</v>
      </c>
      <c r="D433">
        <v>13.3</v>
      </c>
      <c r="E433" t="s">
        <v>1958</v>
      </c>
      <c r="F433" t="s">
        <v>1973</v>
      </c>
      <c r="G433" t="s">
        <v>1915</v>
      </c>
      <c r="H433" t="s">
        <v>1929</v>
      </c>
      <c r="I433" t="s">
        <v>1930</v>
      </c>
      <c r="J433" t="s">
        <v>1947</v>
      </c>
      <c r="K433" t="s">
        <v>2046</v>
      </c>
      <c r="L433">
        <v>53812.800000000003</v>
      </c>
      <c r="M433" s="15">
        <v>42278</v>
      </c>
    </row>
    <row r="434" spans="1:13" x14ac:dyDescent="0.2">
      <c r="A434">
        <v>432</v>
      </c>
      <c r="B434" t="s">
        <v>1976</v>
      </c>
      <c r="C434" t="s">
        <v>1926</v>
      </c>
      <c r="D434">
        <v>14</v>
      </c>
      <c r="E434" t="s">
        <v>1958</v>
      </c>
      <c r="F434" t="s">
        <v>2017</v>
      </c>
      <c r="G434" t="s">
        <v>1944</v>
      </c>
      <c r="H434" t="s">
        <v>1916</v>
      </c>
      <c r="I434" t="s">
        <v>1930</v>
      </c>
      <c r="J434" t="s">
        <v>1947</v>
      </c>
      <c r="K434" t="s">
        <v>2045</v>
      </c>
      <c r="L434">
        <v>31914.720000000001</v>
      </c>
      <c r="M434" s="15">
        <v>42359</v>
      </c>
    </row>
    <row r="435" spans="1:13" x14ac:dyDescent="0.2">
      <c r="A435">
        <v>433</v>
      </c>
      <c r="B435" t="s">
        <v>1976</v>
      </c>
      <c r="C435" t="s">
        <v>2142</v>
      </c>
      <c r="D435">
        <v>15.6</v>
      </c>
      <c r="E435" t="s">
        <v>2140</v>
      </c>
      <c r="F435" t="s">
        <v>2196</v>
      </c>
      <c r="G435" t="s">
        <v>1935</v>
      </c>
      <c r="H435" t="s">
        <v>1936</v>
      </c>
      <c r="I435" t="s">
        <v>1979</v>
      </c>
      <c r="J435" t="s">
        <v>1947</v>
      </c>
      <c r="K435" t="s">
        <v>1993</v>
      </c>
      <c r="L435">
        <v>130269.6</v>
      </c>
      <c r="M435" s="15">
        <v>42268</v>
      </c>
    </row>
    <row r="436" spans="1:13" x14ac:dyDescent="0.2">
      <c r="A436">
        <v>434</v>
      </c>
      <c r="B436" t="s">
        <v>1976</v>
      </c>
      <c r="C436" t="s">
        <v>1926</v>
      </c>
      <c r="D436">
        <v>15.6</v>
      </c>
      <c r="E436" t="s">
        <v>1927</v>
      </c>
      <c r="F436" t="s">
        <v>2190</v>
      </c>
      <c r="G436" t="s">
        <v>1935</v>
      </c>
      <c r="H436" t="s">
        <v>1936</v>
      </c>
      <c r="I436" t="s">
        <v>2243</v>
      </c>
      <c r="J436" t="s">
        <v>1947</v>
      </c>
      <c r="K436" t="s">
        <v>1986</v>
      </c>
      <c r="L436">
        <v>130482.72</v>
      </c>
      <c r="M436" s="15">
        <v>42102</v>
      </c>
    </row>
    <row r="437" spans="1:13" x14ac:dyDescent="0.2">
      <c r="A437">
        <v>435</v>
      </c>
      <c r="B437" t="s">
        <v>1954</v>
      </c>
      <c r="C437" t="s">
        <v>1982</v>
      </c>
      <c r="D437">
        <v>17.3</v>
      </c>
      <c r="E437" t="s">
        <v>1927</v>
      </c>
      <c r="F437" t="s">
        <v>2244</v>
      </c>
      <c r="G437" t="s">
        <v>1915</v>
      </c>
      <c r="H437" t="s">
        <v>2023</v>
      </c>
      <c r="I437" t="s">
        <v>2032</v>
      </c>
      <c r="J437" t="s">
        <v>1947</v>
      </c>
      <c r="K437" t="s">
        <v>2033</v>
      </c>
      <c r="L437">
        <v>90309.6</v>
      </c>
      <c r="M437" s="15">
        <v>42091</v>
      </c>
    </row>
    <row r="438" spans="1:13" x14ac:dyDescent="0.2">
      <c r="A438">
        <v>436</v>
      </c>
      <c r="B438" t="s">
        <v>1925</v>
      </c>
      <c r="C438" t="s">
        <v>1926</v>
      </c>
      <c r="D438">
        <v>15.6</v>
      </c>
      <c r="E438" t="s">
        <v>1942</v>
      </c>
      <c r="F438" t="s">
        <v>2049</v>
      </c>
      <c r="G438" t="s">
        <v>1944</v>
      </c>
      <c r="H438" t="s">
        <v>1945</v>
      </c>
      <c r="I438" t="s">
        <v>2051</v>
      </c>
      <c r="J438" t="s">
        <v>1947</v>
      </c>
      <c r="K438" t="s">
        <v>1948</v>
      </c>
      <c r="L438">
        <v>18488.16</v>
      </c>
      <c r="M438" s="15">
        <v>42304</v>
      </c>
    </row>
    <row r="439" spans="1:13" x14ac:dyDescent="0.2">
      <c r="A439">
        <v>437</v>
      </c>
      <c r="B439" t="s">
        <v>2245</v>
      </c>
      <c r="C439" t="s">
        <v>1912</v>
      </c>
      <c r="D439">
        <v>12.3</v>
      </c>
      <c r="E439" t="s">
        <v>2246</v>
      </c>
      <c r="F439" t="s">
        <v>2247</v>
      </c>
      <c r="G439" t="s">
        <v>1935</v>
      </c>
      <c r="H439" t="s">
        <v>1936</v>
      </c>
      <c r="I439" t="s">
        <v>1971</v>
      </c>
      <c r="J439" t="s">
        <v>2187</v>
      </c>
      <c r="K439" t="s">
        <v>2106</v>
      </c>
      <c r="L439">
        <v>117162.72</v>
      </c>
      <c r="M439" s="15">
        <v>42022</v>
      </c>
    </row>
    <row r="440" spans="1:13" x14ac:dyDescent="0.2">
      <c r="A440">
        <v>438</v>
      </c>
      <c r="B440" t="s">
        <v>1976</v>
      </c>
      <c r="C440" t="s">
        <v>1912</v>
      </c>
      <c r="D440">
        <v>24</v>
      </c>
      <c r="E440" t="s">
        <v>2248</v>
      </c>
      <c r="F440" t="s">
        <v>1973</v>
      </c>
      <c r="G440" t="s">
        <v>2249</v>
      </c>
      <c r="H440" t="s">
        <v>1936</v>
      </c>
      <c r="I440" t="s">
        <v>1930</v>
      </c>
      <c r="J440" t="s">
        <v>1947</v>
      </c>
      <c r="K440" t="s">
        <v>2091</v>
      </c>
      <c r="L440">
        <v>126912.96000000001</v>
      </c>
      <c r="M440" s="15">
        <v>42302</v>
      </c>
    </row>
    <row r="441" spans="1:13" x14ac:dyDescent="0.2">
      <c r="A441">
        <v>439</v>
      </c>
      <c r="B441" t="s">
        <v>1954</v>
      </c>
      <c r="C441" t="s">
        <v>1926</v>
      </c>
      <c r="D441">
        <v>15.6</v>
      </c>
      <c r="E441" t="s">
        <v>1927</v>
      </c>
      <c r="F441" t="s">
        <v>1928</v>
      </c>
      <c r="G441" t="s">
        <v>1944</v>
      </c>
      <c r="H441" t="s">
        <v>1929</v>
      </c>
      <c r="I441" t="s">
        <v>1930</v>
      </c>
      <c r="J441" t="s">
        <v>2018</v>
      </c>
      <c r="K441" t="s">
        <v>2021</v>
      </c>
      <c r="L441">
        <v>29783.52</v>
      </c>
      <c r="M441" s="15">
        <v>42014</v>
      </c>
    </row>
    <row r="442" spans="1:13" x14ac:dyDescent="0.2">
      <c r="A442">
        <v>440</v>
      </c>
      <c r="B442" t="s">
        <v>1976</v>
      </c>
      <c r="C442" t="s">
        <v>1926</v>
      </c>
      <c r="D442">
        <v>17.3</v>
      </c>
      <c r="E442" t="s">
        <v>2133</v>
      </c>
      <c r="F442" t="s">
        <v>2010</v>
      </c>
      <c r="G442" t="s">
        <v>1915</v>
      </c>
      <c r="H442" t="s">
        <v>1978</v>
      </c>
      <c r="I442" t="s">
        <v>2250</v>
      </c>
      <c r="J442" t="s">
        <v>1947</v>
      </c>
      <c r="K442" t="s">
        <v>2019</v>
      </c>
      <c r="L442">
        <v>27652.32</v>
      </c>
      <c r="M442" s="15">
        <v>42297</v>
      </c>
    </row>
    <row r="443" spans="1:13" x14ac:dyDescent="0.2">
      <c r="A443">
        <v>441</v>
      </c>
      <c r="B443" t="s">
        <v>1966</v>
      </c>
      <c r="C443" t="s">
        <v>1926</v>
      </c>
      <c r="D443">
        <v>15.6</v>
      </c>
      <c r="E443" t="s">
        <v>1927</v>
      </c>
      <c r="F443" t="s">
        <v>1959</v>
      </c>
      <c r="G443" t="s">
        <v>1944</v>
      </c>
      <c r="H443" t="s">
        <v>1929</v>
      </c>
      <c r="I443" t="s">
        <v>1996</v>
      </c>
      <c r="J443" t="s">
        <v>1947</v>
      </c>
      <c r="K443" t="s">
        <v>1968</v>
      </c>
      <c r="L443">
        <v>39906.720000000001</v>
      </c>
      <c r="M443" s="15">
        <v>42031</v>
      </c>
    </row>
    <row r="444" spans="1:13" x14ac:dyDescent="0.2">
      <c r="A444">
        <v>442</v>
      </c>
      <c r="B444" t="s">
        <v>1976</v>
      </c>
      <c r="C444" t="s">
        <v>1912</v>
      </c>
      <c r="D444">
        <v>12.5</v>
      </c>
      <c r="E444" t="s">
        <v>1958</v>
      </c>
      <c r="F444" t="s">
        <v>1928</v>
      </c>
      <c r="G444" t="s">
        <v>1915</v>
      </c>
      <c r="H444" t="s">
        <v>1929</v>
      </c>
      <c r="I444" t="s">
        <v>1930</v>
      </c>
      <c r="J444" t="s">
        <v>1947</v>
      </c>
      <c r="K444" t="s">
        <v>2179</v>
      </c>
      <c r="L444">
        <v>76137.119999999995</v>
      </c>
      <c r="M444" s="15">
        <v>42133</v>
      </c>
    </row>
    <row r="445" spans="1:13" x14ac:dyDescent="0.2">
      <c r="A445">
        <v>443</v>
      </c>
      <c r="B445" t="s">
        <v>1976</v>
      </c>
      <c r="C445" t="s">
        <v>1926</v>
      </c>
      <c r="D445">
        <v>15.6</v>
      </c>
      <c r="E445" t="s">
        <v>1927</v>
      </c>
      <c r="F445" t="s">
        <v>2034</v>
      </c>
      <c r="G445" t="s">
        <v>1944</v>
      </c>
      <c r="H445" t="s">
        <v>1916</v>
      </c>
      <c r="I445" t="s">
        <v>2111</v>
      </c>
      <c r="J445" t="s">
        <v>1947</v>
      </c>
      <c r="K445" t="s">
        <v>1968</v>
      </c>
      <c r="L445">
        <v>18594.72</v>
      </c>
      <c r="M445" s="15">
        <v>42224</v>
      </c>
    </row>
    <row r="446" spans="1:13" x14ac:dyDescent="0.2">
      <c r="A446">
        <v>444</v>
      </c>
      <c r="B446" t="s">
        <v>1925</v>
      </c>
      <c r="C446" t="s">
        <v>1982</v>
      </c>
      <c r="D446">
        <v>15.6</v>
      </c>
      <c r="E446" t="s">
        <v>1958</v>
      </c>
      <c r="F446" t="s">
        <v>2022</v>
      </c>
      <c r="G446" t="s">
        <v>1915</v>
      </c>
      <c r="H446" t="s">
        <v>1984</v>
      </c>
      <c r="I446" t="s">
        <v>1985</v>
      </c>
      <c r="J446" t="s">
        <v>1947</v>
      </c>
      <c r="K446" t="s">
        <v>1968</v>
      </c>
      <c r="L446">
        <v>58554.720000000001</v>
      </c>
      <c r="M446" s="15">
        <v>42206</v>
      </c>
    </row>
    <row r="447" spans="1:13" x14ac:dyDescent="0.2">
      <c r="A447">
        <v>445</v>
      </c>
      <c r="B447" t="s">
        <v>1966</v>
      </c>
      <c r="C447" t="s">
        <v>1926</v>
      </c>
      <c r="D447">
        <v>14</v>
      </c>
      <c r="E447" t="s">
        <v>1927</v>
      </c>
      <c r="F447" t="s">
        <v>2251</v>
      </c>
      <c r="G447" t="s">
        <v>1915</v>
      </c>
      <c r="H447" t="s">
        <v>1929</v>
      </c>
      <c r="I447" t="s">
        <v>2000</v>
      </c>
      <c r="J447" t="s">
        <v>1947</v>
      </c>
      <c r="K447" t="s">
        <v>2252</v>
      </c>
      <c r="L447">
        <v>62817.120000000003</v>
      </c>
      <c r="M447" s="15">
        <v>42301</v>
      </c>
    </row>
    <row r="448" spans="1:13" x14ac:dyDescent="0.2">
      <c r="A448">
        <v>446</v>
      </c>
      <c r="B448" t="s">
        <v>1941</v>
      </c>
      <c r="C448" t="s">
        <v>1926</v>
      </c>
      <c r="D448">
        <v>15.6</v>
      </c>
      <c r="E448" t="s">
        <v>1942</v>
      </c>
      <c r="F448" t="s">
        <v>1928</v>
      </c>
      <c r="G448" t="s">
        <v>1944</v>
      </c>
      <c r="H448" t="s">
        <v>1945</v>
      </c>
      <c r="I448" t="s">
        <v>1930</v>
      </c>
      <c r="J448" t="s">
        <v>2018</v>
      </c>
      <c r="K448" t="s">
        <v>2038</v>
      </c>
      <c r="L448">
        <v>23539.103999999999</v>
      </c>
      <c r="M448" s="15">
        <v>42091</v>
      </c>
    </row>
    <row r="449" spans="1:13" x14ac:dyDescent="0.2">
      <c r="A449">
        <v>447</v>
      </c>
      <c r="B449" t="s">
        <v>1966</v>
      </c>
      <c r="C449" t="s">
        <v>2142</v>
      </c>
      <c r="D449">
        <v>15.6</v>
      </c>
      <c r="E449" t="s">
        <v>1927</v>
      </c>
      <c r="F449" t="s">
        <v>2144</v>
      </c>
      <c r="G449" t="s">
        <v>1915</v>
      </c>
      <c r="H449" t="s">
        <v>2253</v>
      </c>
      <c r="I449" t="s">
        <v>2254</v>
      </c>
      <c r="J449" t="s">
        <v>1947</v>
      </c>
      <c r="K449" t="s">
        <v>2141</v>
      </c>
      <c r="L449">
        <v>106187.04</v>
      </c>
      <c r="M449" s="15">
        <v>42062</v>
      </c>
    </row>
    <row r="450" spans="1:13" x14ac:dyDescent="0.2">
      <c r="A450">
        <v>448</v>
      </c>
      <c r="B450" t="s">
        <v>2041</v>
      </c>
      <c r="C450" t="s">
        <v>1982</v>
      </c>
      <c r="D450">
        <v>15.6</v>
      </c>
      <c r="E450" t="s">
        <v>1927</v>
      </c>
      <c r="F450" t="s">
        <v>1983</v>
      </c>
      <c r="G450" t="s">
        <v>1915</v>
      </c>
      <c r="H450" t="s">
        <v>1929</v>
      </c>
      <c r="I450" t="s">
        <v>1985</v>
      </c>
      <c r="J450" t="s">
        <v>1947</v>
      </c>
      <c r="K450" t="s">
        <v>1968</v>
      </c>
      <c r="L450">
        <v>54757.987200000003</v>
      </c>
      <c r="M450" s="15">
        <v>42037</v>
      </c>
    </row>
    <row r="451" spans="1:13" x14ac:dyDescent="0.2">
      <c r="A451">
        <v>449</v>
      </c>
      <c r="B451" t="s">
        <v>2054</v>
      </c>
      <c r="C451" t="s">
        <v>1912</v>
      </c>
      <c r="D451">
        <v>13.5</v>
      </c>
      <c r="E451" t="s">
        <v>2055</v>
      </c>
      <c r="F451" t="s">
        <v>2255</v>
      </c>
      <c r="G451" t="s">
        <v>1935</v>
      </c>
      <c r="H451" t="s">
        <v>1936</v>
      </c>
      <c r="I451" t="s">
        <v>1917</v>
      </c>
      <c r="J451" t="s">
        <v>2056</v>
      </c>
      <c r="K451" t="s">
        <v>2072</v>
      </c>
      <c r="L451">
        <v>137941.92000000001</v>
      </c>
      <c r="M451" s="15">
        <v>42079</v>
      </c>
    </row>
    <row r="452" spans="1:13" x14ac:dyDescent="0.2">
      <c r="A452">
        <v>450</v>
      </c>
      <c r="B452" t="s">
        <v>1925</v>
      </c>
      <c r="C452" t="s">
        <v>1926</v>
      </c>
      <c r="D452">
        <v>15.6</v>
      </c>
      <c r="E452" t="s">
        <v>1942</v>
      </c>
      <c r="F452" t="s">
        <v>1928</v>
      </c>
      <c r="G452" t="s">
        <v>1915</v>
      </c>
      <c r="H452" t="s">
        <v>1916</v>
      </c>
      <c r="I452" t="s">
        <v>1930</v>
      </c>
      <c r="J452" t="s">
        <v>1947</v>
      </c>
      <c r="K452" t="s">
        <v>1992</v>
      </c>
      <c r="L452">
        <v>31381.919999999998</v>
      </c>
      <c r="M452" s="15">
        <v>42350</v>
      </c>
    </row>
    <row r="453" spans="1:13" x14ac:dyDescent="0.2">
      <c r="A453">
        <v>451</v>
      </c>
      <c r="B453" t="s">
        <v>1966</v>
      </c>
      <c r="C453" t="s">
        <v>2142</v>
      </c>
      <c r="D453">
        <v>15.6</v>
      </c>
      <c r="E453" t="s">
        <v>1958</v>
      </c>
      <c r="F453" t="s">
        <v>2230</v>
      </c>
      <c r="G453" t="s">
        <v>1935</v>
      </c>
      <c r="H453" t="s">
        <v>1929</v>
      </c>
      <c r="I453" t="s">
        <v>2254</v>
      </c>
      <c r="J453" t="s">
        <v>1947</v>
      </c>
      <c r="K453" t="s">
        <v>2256</v>
      </c>
      <c r="L453">
        <v>105228</v>
      </c>
      <c r="M453" s="15">
        <v>42304</v>
      </c>
    </row>
    <row r="454" spans="1:13" x14ac:dyDescent="0.2">
      <c r="A454">
        <v>452</v>
      </c>
      <c r="B454" t="s">
        <v>1925</v>
      </c>
      <c r="C454" t="s">
        <v>2142</v>
      </c>
      <c r="D454">
        <v>15.6</v>
      </c>
      <c r="E454" t="s">
        <v>1958</v>
      </c>
      <c r="F454" t="s">
        <v>2190</v>
      </c>
      <c r="G454" t="s">
        <v>1915</v>
      </c>
      <c r="H454" t="s">
        <v>1936</v>
      </c>
      <c r="I454" t="s">
        <v>1930</v>
      </c>
      <c r="J454" t="s">
        <v>1947</v>
      </c>
      <c r="K454" t="s">
        <v>2239</v>
      </c>
      <c r="L454">
        <v>81731.520000000004</v>
      </c>
      <c r="M454" s="15">
        <v>42026</v>
      </c>
    </row>
    <row r="455" spans="1:13" x14ac:dyDescent="0.2">
      <c r="A455">
        <v>453</v>
      </c>
      <c r="B455" t="s">
        <v>1976</v>
      </c>
      <c r="C455" t="s">
        <v>1926</v>
      </c>
      <c r="D455">
        <v>14</v>
      </c>
      <c r="E455" t="s">
        <v>1927</v>
      </c>
      <c r="F455" t="s">
        <v>1928</v>
      </c>
      <c r="G455" t="s">
        <v>1915</v>
      </c>
      <c r="H455" t="s">
        <v>1929</v>
      </c>
      <c r="I455" t="s">
        <v>1930</v>
      </c>
      <c r="J455" t="s">
        <v>1947</v>
      </c>
      <c r="K455" t="s">
        <v>2009</v>
      </c>
      <c r="L455">
        <v>71661.600000000006</v>
      </c>
      <c r="M455" s="15">
        <v>42079</v>
      </c>
    </row>
    <row r="456" spans="1:13" x14ac:dyDescent="0.2">
      <c r="A456">
        <v>454</v>
      </c>
      <c r="B456" t="s">
        <v>1966</v>
      </c>
      <c r="C456" t="s">
        <v>1926</v>
      </c>
      <c r="D456">
        <v>15.6</v>
      </c>
      <c r="E456" t="s">
        <v>1927</v>
      </c>
      <c r="F456" t="s">
        <v>1955</v>
      </c>
      <c r="G456" t="s">
        <v>1915</v>
      </c>
      <c r="H456" t="s">
        <v>1984</v>
      </c>
      <c r="I456" t="s">
        <v>1996</v>
      </c>
      <c r="J456" t="s">
        <v>1947</v>
      </c>
      <c r="K456" t="s">
        <v>2088</v>
      </c>
      <c r="L456">
        <v>52161.120000000003</v>
      </c>
      <c r="M456" s="15">
        <v>42227</v>
      </c>
    </row>
    <row r="457" spans="1:13" x14ac:dyDescent="0.2">
      <c r="A457">
        <v>455</v>
      </c>
      <c r="B457" t="s">
        <v>1966</v>
      </c>
      <c r="C457" t="s">
        <v>1989</v>
      </c>
      <c r="D457">
        <v>11.6</v>
      </c>
      <c r="E457" t="s">
        <v>2146</v>
      </c>
      <c r="F457" t="s">
        <v>2204</v>
      </c>
      <c r="G457" t="s">
        <v>1944</v>
      </c>
      <c r="H457" t="s">
        <v>1945</v>
      </c>
      <c r="I457" t="s">
        <v>2205</v>
      </c>
      <c r="J457" t="s">
        <v>1947</v>
      </c>
      <c r="K457" t="s">
        <v>2257</v>
      </c>
      <c r="L457">
        <v>25521.119999999999</v>
      </c>
      <c r="M457" s="15">
        <v>42248</v>
      </c>
    </row>
    <row r="458" spans="1:13" x14ac:dyDescent="0.2">
      <c r="A458">
        <v>456</v>
      </c>
      <c r="B458" t="s">
        <v>1966</v>
      </c>
      <c r="C458" t="s">
        <v>1926</v>
      </c>
      <c r="D458">
        <v>17.3</v>
      </c>
      <c r="E458" t="s">
        <v>1958</v>
      </c>
      <c r="F458" t="s">
        <v>2258</v>
      </c>
      <c r="G458" t="s">
        <v>1915</v>
      </c>
      <c r="H458" t="s">
        <v>1978</v>
      </c>
      <c r="I458" t="s">
        <v>2024</v>
      </c>
      <c r="J458" t="s">
        <v>1947</v>
      </c>
      <c r="K458" t="s">
        <v>2150</v>
      </c>
      <c r="L458">
        <v>109010.88</v>
      </c>
      <c r="M458" s="15">
        <v>42325</v>
      </c>
    </row>
    <row r="459" spans="1:13" x14ac:dyDescent="0.2">
      <c r="A459">
        <v>457</v>
      </c>
      <c r="B459" t="s">
        <v>2054</v>
      </c>
      <c r="C459" t="s">
        <v>1912</v>
      </c>
      <c r="D459">
        <v>13.5</v>
      </c>
      <c r="E459" t="s">
        <v>2055</v>
      </c>
      <c r="F459" t="s">
        <v>2259</v>
      </c>
      <c r="G459" t="s">
        <v>1944</v>
      </c>
      <c r="H459" t="s">
        <v>1916</v>
      </c>
      <c r="I459" t="s">
        <v>1971</v>
      </c>
      <c r="J459" t="s">
        <v>2056</v>
      </c>
      <c r="K459" t="s">
        <v>2057</v>
      </c>
      <c r="L459">
        <v>52693.919999999998</v>
      </c>
      <c r="M459" s="15">
        <v>42269</v>
      </c>
    </row>
    <row r="460" spans="1:13" x14ac:dyDescent="0.2">
      <c r="A460">
        <v>458</v>
      </c>
      <c r="B460" t="s">
        <v>2054</v>
      </c>
      <c r="C460" t="s">
        <v>1912</v>
      </c>
      <c r="D460">
        <v>33.5</v>
      </c>
      <c r="E460" t="s">
        <v>2055</v>
      </c>
      <c r="F460" t="s">
        <v>2255</v>
      </c>
      <c r="G460" t="s">
        <v>1915</v>
      </c>
      <c r="H460" t="s">
        <v>1929</v>
      </c>
      <c r="I460" t="s">
        <v>1917</v>
      </c>
      <c r="J460" t="s">
        <v>2056</v>
      </c>
      <c r="K460" t="s">
        <v>2072</v>
      </c>
      <c r="L460">
        <v>95850.72</v>
      </c>
      <c r="M460" s="15">
        <v>42184</v>
      </c>
    </row>
    <row r="461" spans="1:13" x14ac:dyDescent="0.2">
      <c r="A461">
        <v>459</v>
      </c>
      <c r="B461" t="s">
        <v>1925</v>
      </c>
      <c r="C461" t="s">
        <v>1926</v>
      </c>
      <c r="D461">
        <v>17.3</v>
      </c>
      <c r="E461" t="s">
        <v>2133</v>
      </c>
      <c r="F461" t="s">
        <v>1962</v>
      </c>
      <c r="G461" t="s">
        <v>1915</v>
      </c>
      <c r="H461" t="s">
        <v>1929</v>
      </c>
      <c r="I461" t="s">
        <v>1963</v>
      </c>
      <c r="J461" t="s">
        <v>1947</v>
      </c>
      <c r="K461" t="s">
        <v>1986</v>
      </c>
      <c r="L461">
        <v>34093.872000000003</v>
      </c>
      <c r="M461" s="15">
        <v>42338</v>
      </c>
    </row>
    <row r="462" spans="1:13" x14ac:dyDescent="0.2">
      <c r="A462">
        <v>460</v>
      </c>
      <c r="B462" t="s">
        <v>1941</v>
      </c>
      <c r="C462" t="s">
        <v>1926</v>
      </c>
      <c r="D462">
        <v>15.6</v>
      </c>
      <c r="E462" t="s">
        <v>1927</v>
      </c>
      <c r="F462" t="s">
        <v>1962</v>
      </c>
      <c r="G462" t="s">
        <v>1944</v>
      </c>
      <c r="H462" t="s">
        <v>1978</v>
      </c>
      <c r="I462" t="s">
        <v>1979</v>
      </c>
      <c r="J462" t="s">
        <v>1947</v>
      </c>
      <c r="K462" t="s">
        <v>2141</v>
      </c>
      <c r="L462">
        <v>28984.32</v>
      </c>
      <c r="M462" s="15">
        <v>42323</v>
      </c>
    </row>
    <row r="463" spans="1:13" x14ac:dyDescent="0.2">
      <c r="A463">
        <v>461</v>
      </c>
      <c r="B463" t="s">
        <v>1941</v>
      </c>
      <c r="C463" t="s">
        <v>2222</v>
      </c>
      <c r="D463">
        <v>11.6</v>
      </c>
      <c r="E463" t="s">
        <v>1942</v>
      </c>
      <c r="F463" t="s">
        <v>2049</v>
      </c>
      <c r="G463" t="s">
        <v>1944</v>
      </c>
      <c r="H463" t="s">
        <v>1916</v>
      </c>
      <c r="I463" t="s">
        <v>2051</v>
      </c>
      <c r="J463" t="s">
        <v>1947</v>
      </c>
      <c r="K463" t="s">
        <v>2046</v>
      </c>
      <c r="L463">
        <v>23176.799999999999</v>
      </c>
      <c r="M463" s="15">
        <v>42214</v>
      </c>
    </row>
    <row r="464" spans="1:13" x14ac:dyDescent="0.2">
      <c r="A464">
        <v>462</v>
      </c>
      <c r="B464" t="s">
        <v>1954</v>
      </c>
      <c r="C464" t="s">
        <v>1926</v>
      </c>
      <c r="D464">
        <v>15.6</v>
      </c>
      <c r="E464" t="s">
        <v>1927</v>
      </c>
      <c r="F464" t="s">
        <v>1928</v>
      </c>
      <c r="G464" t="s">
        <v>1915</v>
      </c>
      <c r="H464" t="s">
        <v>1978</v>
      </c>
      <c r="I464" t="s">
        <v>1930</v>
      </c>
      <c r="J464" t="s">
        <v>1947</v>
      </c>
      <c r="K464" t="s">
        <v>2156</v>
      </c>
      <c r="L464">
        <v>39906.720000000001</v>
      </c>
      <c r="M464" s="15">
        <v>42195</v>
      </c>
    </row>
    <row r="465" spans="1:13" x14ac:dyDescent="0.2">
      <c r="A465">
        <v>463</v>
      </c>
      <c r="B465" t="s">
        <v>1976</v>
      </c>
      <c r="C465" t="s">
        <v>1926</v>
      </c>
      <c r="D465">
        <v>14</v>
      </c>
      <c r="E465" t="s">
        <v>1958</v>
      </c>
      <c r="F465" t="s">
        <v>1973</v>
      </c>
      <c r="G465" t="s">
        <v>1915</v>
      </c>
      <c r="H465" t="s">
        <v>1936</v>
      </c>
      <c r="I465" t="s">
        <v>2260</v>
      </c>
      <c r="J465" t="s">
        <v>1931</v>
      </c>
      <c r="K465" t="s">
        <v>2073</v>
      </c>
      <c r="L465">
        <v>42570.720000000001</v>
      </c>
      <c r="M465" s="15">
        <v>42150</v>
      </c>
    </row>
    <row r="466" spans="1:13" x14ac:dyDescent="0.2">
      <c r="A466">
        <v>464</v>
      </c>
      <c r="B466" t="s">
        <v>1976</v>
      </c>
      <c r="C466" t="s">
        <v>1926</v>
      </c>
      <c r="D466">
        <v>15.6</v>
      </c>
      <c r="E466" t="s">
        <v>1927</v>
      </c>
      <c r="F466" t="s">
        <v>2190</v>
      </c>
      <c r="G466" t="s">
        <v>1915</v>
      </c>
      <c r="H466" t="s">
        <v>1929</v>
      </c>
      <c r="I466" t="s">
        <v>2243</v>
      </c>
      <c r="J466" t="s">
        <v>1947</v>
      </c>
      <c r="K466" t="s">
        <v>2171</v>
      </c>
      <c r="L466">
        <v>111355.2</v>
      </c>
      <c r="M466" s="15">
        <v>42174</v>
      </c>
    </row>
    <row r="467" spans="1:13" x14ac:dyDescent="0.2">
      <c r="A467">
        <v>465</v>
      </c>
      <c r="B467" t="s">
        <v>1954</v>
      </c>
      <c r="C467" t="s">
        <v>1926</v>
      </c>
      <c r="D467">
        <v>15.6</v>
      </c>
      <c r="E467" t="s">
        <v>1942</v>
      </c>
      <c r="F467" t="s">
        <v>2034</v>
      </c>
      <c r="G467" t="s">
        <v>1944</v>
      </c>
      <c r="H467" t="s">
        <v>1945</v>
      </c>
      <c r="I467" t="s">
        <v>2015</v>
      </c>
      <c r="J467" t="s">
        <v>1947</v>
      </c>
      <c r="K467" t="s">
        <v>2021</v>
      </c>
      <c r="L467">
        <v>16197.12</v>
      </c>
      <c r="M467" s="15">
        <v>42047</v>
      </c>
    </row>
    <row r="468" spans="1:13" x14ac:dyDescent="0.2">
      <c r="A468">
        <v>466</v>
      </c>
      <c r="B468" t="s">
        <v>1941</v>
      </c>
      <c r="C468" t="s">
        <v>1926</v>
      </c>
      <c r="D468">
        <v>15.6</v>
      </c>
      <c r="E468" t="s">
        <v>1942</v>
      </c>
      <c r="F468" t="s">
        <v>1962</v>
      </c>
      <c r="G468" t="s">
        <v>1944</v>
      </c>
      <c r="H468" t="s">
        <v>1945</v>
      </c>
      <c r="I468" t="s">
        <v>2066</v>
      </c>
      <c r="J468" t="s">
        <v>1947</v>
      </c>
      <c r="K468" t="s">
        <v>1968</v>
      </c>
      <c r="L468">
        <v>24988.32</v>
      </c>
      <c r="M468" s="15">
        <v>42107</v>
      </c>
    </row>
    <row r="469" spans="1:13" x14ac:dyDescent="0.2">
      <c r="A469">
        <v>467</v>
      </c>
      <c r="B469" t="s">
        <v>1966</v>
      </c>
      <c r="C469" t="s">
        <v>1926</v>
      </c>
      <c r="D469">
        <v>15.6</v>
      </c>
      <c r="E469" t="s">
        <v>1927</v>
      </c>
      <c r="F469" t="s">
        <v>1959</v>
      </c>
      <c r="G469" t="s">
        <v>1915</v>
      </c>
      <c r="H469" t="s">
        <v>2060</v>
      </c>
      <c r="I469" t="s">
        <v>1996</v>
      </c>
      <c r="J469" t="s">
        <v>1947</v>
      </c>
      <c r="K469" t="s">
        <v>2061</v>
      </c>
      <c r="L469">
        <v>40439.519999999997</v>
      </c>
      <c r="M469" s="15">
        <v>42102</v>
      </c>
    </row>
    <row r="470" spans="1:13" x14ac:dyDescent="0.2">
      <c r="A470">
        <v>468</v>
      </c>
      <c r="B470" t="s">
        <v>1925</v>
      </c>
      <c r="C470" t="s">
        <v>1982</v>
      </c>
      <c r="D470">
        <v>17.3</v>
      </c>
      <c r="E470" t="s">
        <v>1958</v>
      </c>
      <c r="F470" t="s">
        <v>2022</v>
      </c>
      <c r="G470" t="s">
        <v>2026</v>
      </c>
      <c r="H470" t="s">
        <v>1978</v>
      </c>
      <c r="I470" t="s">
        <v>2024</v>
      </c>
      <c r="J470" t="s">
        <v>1947</v>
      </c>
      <c r="K470" t="s">
        <v>2261</v>
      </c>
      <c r="L470">
        <v>90522.72</v>
      </c>
      <c r="M470" s="15">
        <v>42219</v>
      </c>
    </row>
    <row r="471" spans="1:13" x14ac:dyDescent="0.2">
      <c r="A471">
        <v>469</v>
      </c>
      <c r="B471" t="s">
        <v>1976</v>
      </c>
      <c r="C471" t="s">
        <v>1912</v>
      </c>
      <c r="D471">
        <v>14</v>
      </c>
      <c r="E471" t="s">
        <v>2262</v>
      </c>
      <c r="F471" t="s">
        <v>2178</v>
      </c>
      <c r="G471" t="s">
        <v>2026</v>
      </c>
      <c r="H471" t="s">
        <v>1929</v>
      </c>
      <c r="I471" t="s">
        <v>1963</v>
      </c>
      <c r="J471" t="s">
        <v>1947</v>
      </c>
      <c r="K471" t="s">
        <v>2046</v>
      </c>
      <c r="L471">
        <v>98994.240000000005</v>
      </c>
      <c r="M471" s="15">
        <v>42332</v>
      </c>
    </row>
    <row r="472" spans="1:13" x14ac:dyDescent="0.2">
      <c r="A472">
        <v>470</v>
      </c>
      <c r="B472" t="s">
        <v>1925</v>
      </c>
      <c r="C472" t="s">
        <v>1989</v>
      </c>
      <c r="D472">
        <v>13.3</v>
      </c>
      <c r="E472" t="s">
        <v>2097</v>
      </c>
      <c r="F472" t="s">
        <v>1955</v>
      </c>
      <c r="G472" t="s">
        <v>1915</v>
      </c>
      <c r="H472" t="s">
        <v>1936</v>
      </c>
      <c r="I472" t="s">
        <v>1960</v>
      </c>
      <c r="J472" t="s">
        <v>1947</v>
      </c>
      <c r="K472" t="s">
        <v>2124</v>
      </c>
      <c r="L472">
        <v>106506.72</v>
      </c>
      <c r="M472" s="15">
        <v>42282</v>
      </c>
    </row>
    <row r="473" spans="1:13" x14ac:dyDescent="0.2">
      <c r="A473">
        <v>471</v>
      </c>
      <c r="B473" t="s">
        <v>1925</v>
      </c>
      <c r="C473" t="s">
        <v>1926</v>
      </c>
      <c r="D473">
        <v>15.6</v>
      </c>
      <c r="E473" t="s">
        <v>1927</v>
      </c>
      <c r="F473" t="s">
        <v>1928</v>
      </c>
      <c r="G473" t="s">
        <v>1915</v>
      </c>
      <c r="H473" t="s">
        <v>1945</v>
      </c>
      <c r="I473" t="s">
        <v>2155</v>
      </c>
      <c r="J473" t="s">
        <v>1947</v>
      </c>
      <c r="K473" t="s">
        <v>2052</v>
      </c>
      <c r="L473">
        <v>61485.120000000003</v>
      </c>
      <c r="M473" s="15">
        <v>42246</v>
      </c>
    </row>
    <row r="474" spans="1:13" x14ac:dyDescent="0.2">
      <c r="A474">
        <v>472</v>
      </c>
      <c r="B474" t="s">
        <v>2245</v>
      </c>
      <c r="C474" t="s">
        <v>1912</v>
      </c>
      <c r="D474">
        <v>12.3</v>
      </c>
      <c r="E474" t="s">
        <v>2246</v>
      </c>
      <c r="F474" t="s">
        <v>2263</v>
      </c>
      <c r="G474" t="s">
        <v>1915</v>
      </c>
      <c r="H474" t="s">
        <v>1916</v>
      </c>
      <c r="I474" t="s">
        <v>1971</v>
      </c>
      <c r="J474" t="s">
        <v>2187</v>
      </c>
      <c r="K474" t="s">
        <v>2106</v>
      </c>
      <c r="L474">
        <v>67932</v>
      </c>
      <c r="M474" s="15">
        <v>42047</v>
      </c>
    </row>
    <row r="475" spans="1:13" x14ac:dyDescent="0.2">
      <c r="A475">
        <v>473</v>
      </c>
      <c r="B475" t="s">
        <v>1966</v>
      </c>
      <c r="C475" t="s">
        <v>1912</v>
      </c>
      <c r="D475">
        <v>13.3</v>
      </c>
      <c r="E475" t="s">
        <v>1990</v>
      </c>
      <c r="F475" t="s">
        <v>1959</v>
      </c>
      <c r="G475" t="s">
        <v>1915</v>
      </c>
      <c r="H475" t="s">
        <v>1929</v>
      </c>
      <c r="I475" t="s">
        <v>1960</v>
      </c>
      <c r="J475" t="s">
        <v>1947</v>
      </c>
      <c r="K475" t="s">
        <v>2231</v>
      </c>
      <c r="L475">
        <v>98133.767999999996</v>
      </c>
      <c r="M475" s="15">
        <v>42131</v>
      </c>
    </row>
    <row r="476" spans="1:13" x14ac:dyDescent="0.2">
      <c r="A476">
        <v>474</v>
      </c>
      <c r="B476" t="s">
        <v>1954</v>
      </c>
      <c r="C476" t="s">
        <v>1926</v>
      </c>
      <c r="D476">
        <v>15.6</v>
      </c>
      <c r="E476" t="s">
        <v>2140</v>
      </c>
      <c r="F476" t="s">
        <v>2264</v>
      </c>
      <c r="G476" t="s">
        <v>2026</v>
      </c>
      <c r="H476" t="s">
        <v>1984</v>
      </c>
      <c r="I476" t="s">
        <v>2265</v>
      </c>
      <c r="J476" t="s">
        <v>1947</v>
      </c>
      <c r="K476" t="s">
        <v>2129</v>
      </c>
      <c r="L476">
        <v>69210.720000000001</v>
      </c>
      <c r="M476" s="15">
        <v>42228</v>
      </c>
    </row>
    <row r="477" spans="1:13" x14ac:dyDescent="0.2">
      <c r="A477">
        <v>475</v>
      </c>
      <c r="B477" t="s">
        <v>1966</v>
      </c>
      <c r="C477" t="s">
        <v>1926</v>
      </c>
      <c r="D477">
        <v>14</v>
      </c>
      <c r="E477" t="s">
        <v>1942</v>
      </c>
      <c r="F477" t="s">
        <v>2266</v>
      </c>
      <c r="G477" t="s">
        <v>1915</v>
      </c>
      <c r="H477" t="s">
        <v>1916</v>
      </c>
      <c r="I477" t="s">
        <v>1963</v>
      </c>
      <c r="J477" t="s">
        <v>1947</v>
      </c>
      <c r="K477" t="s">
        <v>2267</v>
      </c>
      <c r="L477">
        <v>39427.199999999997</v>
      </c>
      <c r="M477" s="15">
        <v>42341</v>
      </c>
    </row>
    <row r="478" spans="1:13" x14ac:dyDescent="0.2">
      <c r="A478">
        <v>476</v>
      </c>
      <c r="B478" t="s">
        <v>1966</v>
      </c>
      <c r="C478" t="s">
        <v>2142</v>
      </c>
      <c r="D478" t="s">
        <v>2147</v>
      </c>
      <c r="E478" t="s">
        <v>1927</v>
      </c>
      <c r="F478" t="s">
        <v>2022</v>
      </c>
      <c r="G478" t="s">
        <v>1915</v>
      </c>
      <c r="H478" t="s">
        <v>1929</v>
      </c>
      <c r="I478" t="s">
        <v>2145</v>
      </c>
      <c r="J478" t="s">
        <v>1947</v>
      </c>
      <c r="K478" t="s">
        <v>2232</v>
      </c>
      <c r="L478">
        <v>128298.24000000001</v>
      </c>
      <c r="M478" s="15">
        <v>42206</v>
      </c>
    </row>
    <row r="479" spans="1:13" x14ac:dyDescent="0.2">
      <c r="A479">
        <v>477</v>
      </c>
      <c r="B479" t="s">
        <v>1976</v>
      </c>
      <c r="C479" t="s">
        <v>1926</v>
      </c>
      <c r="D479">
        <v>14</v>
      </c>
      <c r="E479" t="s">
        <v>1927</v>
      </c>
      <c r="F479" t="s">
        <v>1928</v>
      </c>
      <c r="G479" t="s">
        <v>1915</v>
      </c>
      <c r="H479" t="s">
        <v>2268</v>
      </c>
      <c r="I479" t="s">
        <v>1930</v>
      </c>
      <c r="J479" t="s">
        <v>1947</v>
      </c>
      <c r="K479" t="s">
        <v>2045</v>
      </c>
      <c r="L479">
        <v>72673.919999999998</v>
      </c>
      <c r="M479" s="15">
        <v>42116</v>
      </c>
    </row>
    <row r="480" spans="1:13" x14ac:dyDescent="0.2">
      <c r="M480" s="15"/>
    </row>
    <row r="481" spans="1:13" x14ac:dyDescent="0.2">
      <c r="A481">
        <v>479</v>
      </c>
      <c r="B481" t="s">
        <v>2095</v>
      </c>
      <c r="C481" t="s">
        <v>1926</v>
      </c>
      <c r="D481">
        <v>13.3</v>
      </c>
      <c r="E481" t="s">
        <v>1958</v>
      </c>
      <c r="F481" t="s">
        <v>1928</v>
      </c>
      <c r="G481" t="s">
        <v>1915</v>
      </c>
      <c r="H481" t="s">
        <v>1929</v>
      </c>
      <c r="I481" t="s">
        <v>1930</v>
      </c>
      <c r="J481" t="s">
        <v>1947</v>
      </c>
      <c r="K481" t="s">
        <v>2114</v>
      </c>
      <c r="L481">
        <v>89084.160000000003</v>
      </c>
      <c r="M481" s="15">
        <v>42062</v>
      </c>
    </row>
    <row r="482" spans="1:13" x14ac:dyDescent="0.2">
      <c r="A482">
        <v>480</v>
      </c>
      <c r="B482" t="s">
        <v>1966</v>
      </c>
      <c r="C482" t="s">
        <v>1926</v>
      </c>
      <c r="D482">
        <v>15.6</v>
      </c>
      <c r="E482" t="s">
        <v>1958</v>
      </c>
      <c r="F482" t="s">
        <v>1955</v>
      </c>
      <c r="G482" t="s">
        <v>1915</v>
      </c>
      <c r="H482" t="s">
        <v>1936</v>
      </c>
      <c r="I482" t="s">
        <v>1979</v>
      </c>
      <c r="J482" t="s">
        <v>1947</v>
      </c>
      <c r="K482" t="s">
        <v>2084</v>
      </c>
      <c r="L482">
        <v>67239.360000000001</v>
      </c>
      <c r="M482" s="15">
        <v>42173</v>
      </c>
    </row>
    <row r="483" spans="1:13" x14ac:dyDescent="0.2">
      <c r="A483">
        <v>481</v>
      </c>
      <c r="B483" t="s">
        <v>1966</v>
      </c>
      <c r="C483" t="s">
        <v>1926</v>
      </c>
      <c r="D483">
        <v>15.6</v>
      </c>
      <c r="E483" t="s">
        <v>1942</v>
      </c>
      <c r="F483" t="s">
        <v>1977</v>
      </c>
      <c r="G483" t="s">
        <v>1944</v>
      </c>
      <c r="H483" t="s">
        <v>1978</v>
      </c>
      <c r="I483" t="s">
        <v>1930</v>
      </c>
      <c r="J483" t="s">
        <v>1947</v>
      </c>
      <c r="K483" t="s">
        <v>2169</v>
      </c>
      <c r="L483">
        <v>31254.047999999999</v>
      </c>
      <c r="M483" s="15">
        <v>42055</v>
      </c>
    </row>
    <row r="484" spans="1:13" x14ac:dyDescent="0.2">
      <c r="A484">
        <v>482</v>
      </c>
      <c r="B484" t="s">
        <v>1925</v>
      </c>
      <c r="C484" t="s">
        <v>1926</v>
      </c>
      <c r="D484">
        <v>13.3</v>
      </c>
      <c r="E484" t="s">
        <v>1958</v>
      </c>
      <c r="F484" t="s">
        <v>1959</v>
      </c>
      <c r="G484" t="s">
        <v>1944</v>
      </c>
      <c r="H484" t="s">
        <v>1916</v>
      </c>
      <c r="I484" t="s">
        <v>1960</v>
      </c>
      <c r="J484" t="s">
        <v>1947</v>
      </c>
      <c r="K484" t="s">
        <v>2037</v>
      </c>
      <c r="L484">
        <v>38681.279999999999</v>
      </c>
      <c r="M484" s="15">
        <v>42282</v>
      </c>
    </row>
    <row r="485" spans="1:13" x14ac:dyDescent="0.2">
      <c r="A485">
        <v>483</v>
      </c>
      <c r="B485" t="s">
        <v>2001</v>
      </c>
      <c r="C485" t="s">
        <v>1926</v>
      </c>
      <c r="D485">
        <v>15.6</v>
      </c>
      <c r="E485" t="s">
        <v>1927</v>
      </c>
      <c r="F485" t="s">
        <v>2269</v>
      </c>
      <c r="G485" t="s">
        <v>1944</v>
      </c>
      <c r="H485" t="s">
        <v>2003</v>
      </c>
      <c r="I485" t="s">
        <v>2004</v>
      </c>
      <c r="J485" t="s">
        <v>1947</v>
      </c>
      <c r="K485" t="s">
        <v>2005</v>
      </c>
      <c r="L485">
        <v>13261.392</v>
      </c>
      <c r="M485" s="15">
        <v>42121</v>
      </c>
    </row>
    <row r="486" spans="1:13" x14ac:dyDescent="0.2">
      <c r="A486">
        <v>484</v>
      </c>
      <c r="B486" t="s">
        <v>1976</v>
      </c>
      <c r="C486" t="s">
        <v>1926</v>
      </c>
      <c r="D486">
        <v>15.6</v>
      </c>
      <c r="E486" t="s">
        <v>1942</v>
      </c>
      <c r="F486" t="s">
        <v>2181</v>
      </c>
      <c r="G486" t="s">
        <v>1944</v>
      </c>
      <c r="H486" t="s">
        <v>1916</v>
      </c>
      <c r="I486" t="s">
        <v>1963</v>
      </c>
      <c r="J486" t="s">
        <v>1947</v>
      </c>
      <c r="K486" t="s">
        <v>1993</v>
      </c>
      <c r="L486">
        <v>30103.200000000001</v>
      </c>
      <c r="M486" s="15">
        <v>42062</v>
      </c>
    </row>
    <row r="487" spans="1:13" x14ac:dyDescent="0.2">
      <c r="A487">
        <v>485</v>
      </c>
      <c r="B487" t="s">
        <v>1976</v>
      </c>
      <c r="C487" t="s">
        <v>1926</v>
      </c>
      <c r="D487">
        <v>14</v>
      </c>
      <c r="E487" t="s">
        <v>1958</v>
      </c>
      <c r="F487" t="s">
        <v>1959</v>
      </c>
      <c r="G487" t="s">
        <v>1915</v>
      </c>
      <c r="H487" t="s">
        <v>1929</v>
      </c>
      <c r="I487" t="s">
        <v>1960</v>
      </c>
      <c r="J487" t="s">
        <v>1947</v>
      </c>
      <c r="K487" t="s">
        <v>2093</v>
      </c>
      <c r="L487">
        <v>55890.720000000001</v>
      </c>
      <c r="M487" s="15">
        <v>42014</v>
      </c>
    </row>
    <row r="488" spans="1:13" x14ac:dyDescent="0.2">
      <c r="A488">
        <v>486</v>
      </c>
      <c r="B488" t="s">
        <v>1966</v>
      </c>
      <c r="C488" t="s">
        <v>2142</v>
      </c>
      <c r="D488">
        <v>15.6</v>
      </c>
      <c r="E488" t="s">
        <v>1958</v>
      </c>
      <c r="F488" t="s">
        <v>2230</v>
      </c>
      <c r="G488" t="s">
        <v>1935</v>
      </c>
      <c r="H488" t="s">
        <v>1936</v>
      </c>
      <c r="I488" t="s">
        <v>2254</v>
      </c>
      <c r="J488" t="s">
        <v>1947</v>
      </c>
      <c r="K488" t="s">
        <v>2256</v>
      </c>
      <c r="L488">
        <v>124568.64</v>
      </c>
      <c r="M488" s="15">
        <v>42122</v>
      </c>
    </row>
    <row r="489" spans="1:13" x14ac:dyDescent="0.2">
      <c r="A489">
        <v>487</v>
      </c>
      <c r="B489" t="s">
        <v>1966</v>
      </c>
      <c r="C489" t="s">
        <v>1926</v>
      </c>
      <c r="D489">
        <v>15.6</v>
      </c>
      <c r="E489" t="s">
        <v>1927</v>
      </c>
      <c r="F489" t="s">
        <v>2022</v>
      </c>
      <c r="G489" t="s">
        <v>1935</v>
      </c>
      <c r="H489" t="s">
        <v>1936</v>
      </c>
      <c r="I489" t="s">
        <v>1985</v>
      </c>
      <c r="J489" t="s">
        <v>1947</v>
      </c>
      <c r="K489" t="s">
        <v>2129</v>
      </c>
      <c r="L489">
        <v>101178.72</v>
      </c>
      <c r="M489" s="15">
        <v>42246</v>
      </c>
    </row>
    <row r="490" spans="1:13" x14ac:dyDescent="0.2">
      <c r="A490">
        <v>488</v>
      </c>
      <c r="B490" t="s">
        <v>1976</v>
      </c>
      <c r="C490" t="s">
        <v>1912</v>
      </c>
      <c r="D490">
        <v>12.5</v>
      </c>
      <c r="E490" t="s">
        <v>1958</v>
      </c>
      <c r="F490" t="s">
        <v>1973</v>
      </c>
      <c r="G490" t="s">
        <v>1935</v>
      </c>
      <c r="H490" t="s">
        <v>1936</v>
      </c>
      <c r="I490" t="s">
        <v>1930</v>
      </c>
      <c r="J490" t="s">
        <v>1947</v>
      </c>
      <c r="K490" t="s">
        <v>2179</v>
      </c>
      <c r="L490">
        <v>95797.440000000002</v>
      </c>
      <c r="M490" s="15">
        <v>42326</v>
      </c>
    </row>
    <row r="491" spans="1:13" x14ac:dyDescent="0.2">
      <c r="A491">
        <v>489</v>
      </c>
      <c r="B491" t="s">
        <v>1954</v>
      </c>
      <c r="C491" t="s">
        <v>1912</v>
      </c>
      <c r="D491">
        <v>12.5</v>
      </c>
      <c r="E491" t="s">
        <v>1927</v>
      </c>
      <c r="F491" t="s">
        <v>1973</v>
      </c>
      <c r="G491" t="s">
        <v>1935</v>
      </c>
      <c r="H491" t="s">
        <v>1936</v>
      </c>
      <c r="I491" t="s">
        <v>1930</v>
      </c>
      <c r="J491" t="s">
        <v>1947</v>
      </c>
      <c r="K491" t="s">
        <v>2270</v>
      </c>
      <c r="L491">
        <v>103896</v>
      </c>
      <c r="M491" s="15">
        <v>42363</v>
      </c>
    </row>
    <row r="492" spans="1:13" x14ac:dyDescent="0.2">
      <c r="A492">
        <v>490</v>
      </c>
      <c r="B492" t="s">
        <v>1976</v>
      </c>
      <c r="C492" t="s">
        <v>1926</v>
      </c>
      <c r="D492">
        <v>15.6</v>
      </c>
      <c r="E492" t="s">
        <v>1958</v>
      </c>
      <c r="F492" t="s">
        <v>1928</v>
      </c>
      <c r="G492" t="s">
        <v>1915</v>
      </c>
      <c r="H492" t="s">
        <v>1929</v>
      </c>
      <c r="I492" t="s">
        <v>1979</v>
      </c>
      <c r="J492" t="s">
        <v>1947</v>
      </c>
      <c r="K492" t="s">
        <v>1993</v>
      </c>
      <c r="L492">
        <v>53918.8272</v>
      </c>
      <c r="M492" s="15">
        <v>42126</v>
      </c>
    </row>
    <row r="493" spans="1:13" x14ac:dyDescent="0.2">
      <c r="A493">
        <v>491</v>
      </c>
      <c r="B493" t="s">
        <v>2095</v>
      </c>
      <c r="C493" t="s">
        <v>1912</v>
      </c>
      <c r="D493">
        <v>13.3</v>
      </c>
      <c r="E493" t="s">
        <v>1990</v>
      </c>
      <c r="F493" t="s">
        <v>1973</v>
      </c>
      <c r="G493" t="s">
        <v>2118</v>
      </c>
      <c r="H493" t="s">
        <v>1936</v>
      </c>
      <c r="I493" t="s">
        <v>1930</v>
      </c>
      <c r="J493" t="s">
        <v>1947</v>
      </c>
      <c r="K493" t="s">
        <v>2114</v>
      </c>
      <c r="L493">
        <v>149130.72</v>
      </c>
      <c r="M493" s="15">
        <v>42075</v>
      </c>
    </row>
    <row r="494" spans="1:13" x14ac:dyDescent="0.2">
      <c r="A494">
        <v>492</v>
      </c>
      <c r="B494" t="s">
        <v>1954</v>
      </c>
      <c r="C494" t="s">
        <v>1982</v>
      </c>
      <c r="D494">
        <v>15.6</v>
      </c>
      <c r="E494" t="s">
        <v>1927</v>
      </c>
      <c r="F494" t="s">
        <v>2022</v>
      </c>
      <c r="G494" t="s">
        <v>1915</v>
      </c>
      <c r="H494" t="s">
        <v>1984</v>
      </c>
      <c r="I494" t="s">
        <v>1985</v>
      </c>
      <c r="J494" t="s">
        <v>1947</v>
      </c>
      <c r="K494" t="s">
        <v>2271</v>
      </c>
      <c r="L494">
        <v>71928</v>
      </c>
      <c r="M494" s="15">
        <v>42033</v>
      </c>
    </row>
    <row r="495" spans="1:13" x14ac:dyDescent="0.2">
      <c r="A495">
        <v>493</v>
      </c>
      <c r="B495" t="s">
        <v>1941</v>
      </c>
      <c r="C495" t="s">
        <v>1926</v>
      </c>
      <c r="D495">
        <v>15.6</v>
      </c>
      <c r="E495" t="s">
        <v>1942</v>
      </c>
      <c r="F495" t="s">
        <v>2272</v>
      </c>
      <c r="G495" t="s">
        <v>1915</v>
      </c>
      <c r="H495" t="s">
        <v>1978</v>
      </c>
      <c r="I495" t="s">
        <v>2209</v>
      </c>
      <c r="J495" t="s">
        <v>1947</v>
      </c>
      <c r="K495" t="s">
        <v>1968</v>
      </c>
      <c r="L495">
        <v>30849.119999999999</v>
      </c>
      <c r="M495" s="15">
        <v>42046</v>
      </c>
    </row>
    <row r="496" spans="1:13" x14ac:dyDescent="0.2">
      <c r="A496">
        <v>494</v>
      </c>
      <c r="B496" t="s">
        <v>1954</v>
      </c>
      <c r="C496" t="s">
        <v>1982</v>
      </c>
      <c r="D496">
        <v>17.3</v>
      </c>
      <c r="E496" t="s">
        <v>1980</v>
      </c>
      <c r="F496" t="s">
        <v>2264</v>
      </c>
      <c r="G496" t="s">
        <v>2249</v>
      </c>
      <c r="H496" t="s">
        <v>2023</v>
      </c>
      <c r="I496" t="s">
        <v>2273</v>
      </c>
      <c r="J496" t="s">
        <v>1947</v>
      </c>
      <c r="K496" t="s">
        <v>2274</v>
      </c>
      <c r="L496">
        <v>67612.320000000007</v>
      </c>
      <c r="M496" s="15">
        <v>42117</v>
      </c>
    </row>
    <row r="497" spans="1:13" x14ac:dyDescent="0.2">
      <c r="A497">
        <v>495</v>
      </c>
      <c r="B497" t="s">
        <v>1976</v>
      </c>
      <c r="C497" t="s">
        <v>1912</v>
      </c>
      <c r="D497">
        <v>12.5</v>
      </c>
      <c r="E497" t="s">
        <v>2083</v>
      </c>
      <c r="F497" t="s">
        <v>2096</v>
      </c>
      <c r="G497" t="s">
        <v>1915</v>
      </c>
      <c r="H497" t="s">
        <v>2268</v>
      </c>
      <c r="I497" t="s">
        <v>1963</v>
      </c>
      <c r="J497" t="s">
        <v>1947</v>
      </c>
      <c r="K497" t="s">
        <v>1957</v>
      </c>
      <c r="L497">
        <v>58554.720000000001</v>
      </c>
      <c r="M497" s="15">
        <v>42118</v>
      </c>
    </row>
    <row r="498" spans="1:13" x14ac:dyDescent="0.2">
      <c r="A498">
        <v>496</v>
      </c>
      <c r="B498" t="s">
        <v>1976</v>
      </c>
      <c r="C498" t="s">
        <v>1926</v>
      </c>
      <c r="D498">
        <v>15.6</v>
      </c>
      <c r="E498" t="s">
        <v>1927</v>
      </c>
      <c r="F498" t="s">
        <v>1955</v>
      </c>
      <c r="G498" t="s">
        <v>1915</v>
      </c>
      <c r="H498" t="s">
        <v>1929</v>
      </c>
      <c r="I498" t="s">
        <v>1960</v>
      </c>
      <c r="J498" t="s">
        <v>1947</v>
      </c>
      <c r="K498" t="s">
        <v>2256</v>
      </c>
      <c r="L498">
        <v>47893.392</v>
      </c>
      <c r="M498" s="15">
        <v>42022</v>
      </c>
    </row>
    <row r="499" spans="1:13" x14ac:dyDescent="0.2">
      <c r="A499">
        <v>497</v>
      </c>
      <c r="B499" t="s">
        <v>1925</v>
      </c>
      <c r="C499" t="s">
        <v>1926</v>
      </c>
      <c r="D499">
        <v>14</v>
      </c>
      <c r="E499" t="s">
        <v>1927</v>
      </c>
      <c r="F499" t="s">
        <v>2196</v>
      </c>
      <c r="H499" t="s">
        <v>2136</v>
      </c>
      <c r="I499" t="s">
        <v>1930</v>
      </c>
      <c r="J499" t="s">
        <v>1947</v>
      </c>
      <c r="K499" t="s">
        <v>2104</v>
      </c>
      <c r="L499">
        <v>93186.72</v>
      </c>
      <c r="M499" s="15">
        <v>42294</v>
      </c>
    </row>
    <row r="500" spans="1:13" x14ac:dyDescent="0.2">
      <c r="A500">
        <v>498</v>
      </c>
      <c r="B500" t="s">
        <v>1976</v>
      </c>
      <c r="C500" t="s">
        <v>1926</v>
      </c>
      <c r="D500">
        <v>13.3</v>
      </c>
      <c r="E500" t="s">
        <v>1958</v>
      </c>
      <c r="F500" t="s">
        <v>1977</v>
      </c>
      <c r="G500" t="s">
        <v>1915</v>
      </c>
      <c r="H500" t="s">
        <v>1929</v>
      </c>
      <c r="I500" t="s">
        <v>1930</v>
      </c>
      <c r="J500" t="s">
        <v>1947</v>
      </c>
      <c r="K500" t="s">
        <v>2046</v>
      </c>
      <c r="L500">
        <v>50562.720000000001</v>
      </c>
      <c r="M500" s="15">
        <v>42041</v>
      </c>
    </row>
    <row r="501" spans="1:13" x14ac:dyDescent="0.2">
      <c r="A501">
        <v>499</v>
      </c>
      <c r="B501" t="s">
        <v>1976</v>
      </c>
      <c r="C501" t="s">
        <v>1926</v>
      </c>
      <c r="D501">
        <v>15.6</v>
      </c>
      <c r="E501" t="s">
        <v>1958</v>
      </c>
      <c r="F501" t="s">
        <v>1928</v>
      </c>
      <c r="G501" t="s">
        <v>1915</v>
      </c>
      <c r="H501" t="s">
        <v>1929</v>
      </c>
      <c r="I501" t="s">
        <v>1930</v>
      </c>
      <c r="J501" t="s">
        <v>1947</v>
      </c>
      <c r="K501" t="s">
        <v>1993</v>
      </c>
      <c r="L501">
        <v>48538.080000000002</v>
      </c>
      <c r="M501" s="15">
        <v>42114</v>
      </c>
    </row>
    <row r="502" spans="1:13" x14ac:dyDescent="0.2">
      <c r="A502">
        <v>500</v>
      </c>
      <c r="B502" t="s">
        <v>1954</v>
      </c>
      <c r="C502" t="s">
        <v>2222</v>
      </c>
      <c r="D502">
        <v>11.6</v>
      </c>
      <c r="E502" t="s">
        <v>1942</v>
      </c>
      <c r="F502" t="s">
        <v>2014</v>
      </c>
      <c r="G502" t="s">
        <v>1944</v>
      </c>
      <c r="H502" t="s">
        <v>2003</v>
      </c>
      <c r="I502" t="s">
        <v>2015</v>
      </c>
      <c r="J502" t="s">
        <v>2056</v>
      </c>
      <c r="K502" t="s">
        <v>2013</v>
      </c>
      <c r="L502">
        <v>18115.2</v>
      </c>
      <c r="M502" s="15">
        <v>42332</v>
      </c>
    </row>
    <row r="503" spans="1:13" x14ac:dyDescent="0.2">
      <c r="A503">
        <v>501</v>
      </c>
      <c r="B503" t="s">
        <v>1925</v>
      </c>
      <c r="C503" t="s">
        <v>1926</v>
      </c>
      <c r="D503">
        <v>15.6</v>
      </c>
      <c r="E503" t="s">
        <v>1942</v>
      </c>
      <c r="F503" t="s">
        <v>1928</v>
      </c>
      <c r="G503" t="s">
        <v>1915</v>
      </c>
      <c r="H503" t="s">
        <v>1929</v>
      </c>
      <c r="I503" t="s">
        <v>2039</v>
      </c>
      <c r="J503" t="s">
        <v>1947</v>
      </c>
      <c r="K503" t="s">
        <v>1992</v>
      </c>
      <c r="L503">
        <v>32979.787199999999</v>
      </c>
      <c r="M503" s="15">
        <v>42125</v>
      </c>
    </row>
    <row r="504" spans="1:13" x14ac:dyDescent="0.2">
      <c r="A504">
        <v>502</v>
      </c>
      <c r="B504" t="s">
        <v>1976</v>
      </c>
      <c r="C504" t="s">
        <v>1989</v>
      </c>
      <c r="D504">
        <v>13.9</v>
      </c>
      <c r="E504" t="s">
        <v>1980</v>
      </c>
      <c r="F504" t="s">
        <v>1959</v>
      </c>
      <c r="G504" t="s">
        <v>1915</v>
      </c>
      <c r="H504" t="s">
        <v>1929</v>
      </c>
      <c r="I504" t="s">
        <v>1960</v>
      </c>
      <c r="J504" t="s">
        <v>1947</v>
      </c>
      <c r="K504" t="s">
        <v>2046</v>
      </c>
      <c r="L504">
        <v>85194.72</v>
      </c>
      <c r="M504" s="15">
        <v>42032</v>
      </c>
    </row>
    <row r="505" spans="1:13" x14ac:dyDescent="0.2">
      <c r="A505">
        <v>503</v>
      </c>
      <c r="B505" t="s">
        <v>1976</v>
      </c>
      <c r="C505" t="s">
        <v>1926</v>
      </c>
      <c r="D505">
        <v>14</v>
      </c>
      <c r="E505" t="s">
        <v>1942</v>
      </c>
      <c r="F505" t="s">
        <v>2014</v>
      </c>
      <c r="G505" t="s">
        <v>1944</v>
      </c>
      <c r="H505" t="s">
        <v>1945</v>
      </c>
      <c r="I505" t="s">
        <v>2015</v>
      </c>
      <c r="J505" t="s">
        <v>1947</v>
      </c>
      <c r="K505" t="s">
        <v>1948</v>
      </c>
      <c r="L505">
        <v>15930.72</v>
      </c>
      <c r="M505" s="15">
        <v>42338</v>
      </c>
    </row>
    <row r="506" spans="1:13" x14ac:dyDescent="0.2">
      <c r="A506">
        <v>504</v>
      </c>
      <c r="B506" t="s">
        <v>1976</v>
      </c>
      <c r="C506" t="s">
        <v>2222</v>
      </c>
      <c r="D506">
        <v>11.6</v>
      </c>
      <c r="E506" t="s">
        <v>1942</v>
      </c>
      <c r="F506" t="s">
        <v>2049</v>
      </c>
      <c r="G506" t="s">
        <v>1944</v>
      </c>
      <c r="H506" t="s">
        <v>2186</v>
      </c>
      <c r="I506" t="s">
        <v>2051</v>
      </c>
      <c r="J506" t="s">
        <v>2187</v>
      </c>
      <c r="K506" t="s">
        <v>2072</v>
      </c>
      <c r="L506">
        <v>14119.2</v>
      </c>
      <c r="M506" s="15">
        <v>42181</v>
      </c>
    </row>
    <row r="507" spans="1:13" x14ac:dyDescent="0.2">
      <c r="A507">
        <v>505</v>
      </c>
      <c r="B507" t="s">
        <v>1976</v>
      </c>
      <c r="C507" t="s">
        <v>1926</v>
      </c>
      <c r="D507">
        <v>13.3</v>
      </c>
      <c r="E507" t="s">
        <v>1927</v>
      </c>
      <c r="F507" t="s">
        <v>1928</v>
      </c>
      <c r="G507" t="s">
        <v>1915</v>
      </c>
      <c r="H507" t="s">
        <v>1929</v>
      </c>
      <c r="I507" t="s">
        <v>1930</v>
      </c>
      <c r="J507" t="s">
        <v>1947</v>
      </c>
      <c r="K507" t="s">
        <v>2016</v>
      </c>
      <c r="L507">
        <v>50562.720000000001</v>
      </c>
      <c r="M507" s="15">
        <v>42205</v>
      </c>
    </row>
    <row r="508" spans="1:13" x14ac:dyDescent="0.2">
      <c r="A508">
        <v>506</v>
      </c>
      <c r="B508" t="s">
        <v>1954</v>
      </c>
      <c r="C508" t="s">
        <v>1926</v>
      </c>
      <c r="D508">
        <v>15.6</v>
      </c>
      <c r="E508" t="s">
        <v>1927</v>
      </c>
      <c r="F508" t="s">
        <v>1973</v>
      </c>
      <c r="G508" t="s">
        <v>1915</v>
      </c>
      <c r="H508" t="s">
        <v>2023</v>
      </c>
      <c r="I508" t="s">
        <v>1930</v>
      </c>
      <c r="J508" t="s">
        <v>1947</v>
      </c>
      <c r="K508" t="s">
        <v>2021</v>
      </c>
      <c r="L508">
        <v>65214.720000000001</v>
      </c>
      <c r="M508" s="15">
        <v>42037</v>
      </c>
    </row>
    <row r="509" spans="1:13" x14ac:dyDescent="0.2">
      <c r="A509">
        <v>507</v>
      </c>
      <c r="B509" t="s">
        <v>1941</v>
      </c>
      <c r="C509" t="s">
        <v>1926</v>
      </c>
      <c r="D509">
        <v>15.6</v>
      </c>
      <c r="E509" t="s">
        <v>1958</v>
      </c>
      <c r="F509" t="s">
        <v>1959</v>
      </c>
      <c r="G509" t="s">
        <v>1944</v>
      </c>
      <c r="H509" t="s">
        <v>1978</v>
      </c>
      <c r="I509" t="s">
        <v>1956</v>
      </c>
      <c r="J509" t="s">
        <v>1947</v>
      </c>
      <c r="K509" t="s">
        <v>1968</v>
      </c>
      <c r="L509">
        <v>32660.639999999999</v>
      </c>
      <c r="M509" s="15">
        <v>42335</v>
      </c>
    </row>
    <row r="510" spans="1:13" x14ac:dyDescent="0.2">
      <c r="A510">
        <v>508</v>
      </c>
      <c r="B510" t="s">
        <v>1925</v>
      </c>
      <c r="C510" t="s">
        <v>1912</v>
      </c>
      <c r="D510">
        <v>13.3</v>
      </c>
      <c r="E510" t="s">
        <v>1958</v>
      </c>
      <c r="F510" t="s">
        <v>1973</v>
      </c>
      <c r="G510" t="s">
        <v>1915</v>
      </c>
      <c r="H510" t="s">
        <v>1936</v>
      </c>
      <c r="I510" t="s">
        <v>1930</v>
      </c>
      <c r="J510" t="s">
        <v>1947</v>
      </c>
      <c r="K510" t="s">
        <v>1924</v>
      </c>
      <c r="L510">
        <v>70489.440000000002</v>
      </c>
      <c r="M510" s="15">
        <v>42283</v>
      </c>
    </row>
    <row r="511" spans="1:13" x14ac:dyDescent="0.2">
      <c r="A511">
        <v>509</v>
      </c>
      <c r="B511" t="s">
        <v>1976</v>
      </c>
      <c r="C511" t="s">
        <v>1982</v>
      </c>
      <c r="D511">
        <v>15.6</v>
      </c>
      <c r="E511" t="s">
        <v>1958</v>
      </c>
      <c r="F511" t="s">
        <v>2022</v>
      </c>
      <c r="G511" t="s">
        <v>1915</v>
      </c>
      <c r="H511" t="s">
        <v>2023</v>
      </c>
      <c r="I511" t="s">
        <v>2024</v>
      </c>
      <c r="J511" t="s">
        <v>1931</v>
      </c>
      <c r="K511" t="s">
        <v>2038</v>
      </c>
      <c r="L511">
        <v>61218.720000000001</v>
      </c>
      <c r="M511" s="15">
        <v>42034</v>
      </c>
    </row>
    <row r="512" spans="1:13" x14ac:dyDescent="0.2">
      <c r="A512">
        <v>510</v>
      </c>
      <c r="B512" t="s">
        <v>1966</v>
      </c>
      <c r="C512" t="s">
        <v>1912</v>
      </c>
      <c r="D512">
        <v>13.3</v>
      </c>
      <c r="E512" t="s">
        <v>1980</v>
      </c>
      <c r="F512" t="s">
        <v>1928</v>
      </c>
      <c r="G512" t="s">
        <v>1915</v>
      </c>
      <c r="H512" t="s">
        <v>1916</v>
      </c>
      <c r="I512" t="s">
        <v>1930</v>
      </c>
      <c r="J512" t="s">
        <v>1947</v>
      </c>
      <c r="K512" t="s">
        <v>2124</v>
      </c>
      <c r="L512">
        <v>47898.720000000001</v>
      </c>
      <c r="M512" s="15">
        <v>42160</v>
      </c>
    </row>
    <row r="513" spans="1:13" x14ac:dyDescent="0.2">
      <c r="A513">
        <v>511</v>
      </c>
      <c r="B513" t="s">
        <v>1941</v>
      </c>
      <c r="C513" t="s">
        <v>1926</v>
      </c>
      <c r="D513">
        <v>15.6</v>
      </c>
      <c r="E513" t="s">
        <v>1927</v>
      </c>
      <c r="F513" t="s">
        <v>1973</v>
      </c>
      <c r="G513" t="s">
        <v>1944</v>
      </c>
      <c r="H513" t="s">
        <v>1945</v>
      </c>
      <c r="I513" t="s">
        <v>1979</v>
      </c>
      <c r="J513" t="s">
        <v>1947</v>
      </c>
      <c r="K513" t="s">
        <v>1968</v>
      </c>
      <c r="L513">
        <v>34045.919999999998</v>
      </c>
      <c r="M513" s="15">
        <v>42164</v>
      </c>
    </row>
    <row r="514" spans="1:13" x14ac:dyDescent="0.2">
      <c r="A514">
        <v>512</v>
      </c>
      <c r="B514" t="s">
        <v>1966</v>
      </c>
      <c r="C514" t="s">
        <v>1926</v>
      </c>
      <c r="D514">
        <v>15.6</v>
      </c>
      <c r="E514" t="s">
        <v>1927</v>
      </c>
      <c r="F514" t="s">
        <v>1928</v>
      </c>
      <c r="G514" t="s">
        <v>1915</v>
      </c>
      <c r="H514" t="s">
        <v>1978</v>
      </c>
      <c r="I514" t="s">
        <v>1930</v>
      </c>
      <c r="J514" t="s">
        <v>1947</v>
      </c>
      <c r="K514" t="s">
        <v>2169</v>
      </c>
      <c r="L514">
        <v>44542.080000000002</v>
      </c>
      <c r="M514" s="15">
        <v>42365</v>
      </c>
    </row>
    <row r="515" spans="1:13" x14ac:dyDescent="0.2">
      <c r="A515">
        <v>513</v>
      </c>
      <c r="B515" t="s">
        <v>1966</v>
      </c>
      <c r="C515" t="s">
        <v>1926</v>
      </c>
      <c r="D515">
        <v>15.6</v>
      </c>
      <c r="E515" t="s">
        <v>1927</v>
      </c>
      <c r="F515" t="s">
        <v>1955</v>
      </c>
      <c r="G515" t="s">
        <v>1935</v>
      </c>
      <c r="H515" t="s">
        <v>2042</v>
      </c>
      <c r="I515" t="s">
        <v>1996</v>
      </c>
      <c r="J515" t="s">
        <v>1947</v>
      </c>
      <c r="K515" t="s">
        <v>1968</v>
      </c>
      <c r="L515">
        <v>64961.107199999999</v>
      </c>
      <c r="M515" s="15">
        <v>42049</v>
      </c>
    </row>
    <row r="516" spans="1:13" x14ac:dyDescent="0.2">
      <c r="A516">
        <v>514</v>
      </c>
      <c r="B516" t="s">
        <v>2126</v>
      </c>
      <c r="C516" t="s">
        <v>1926</v>
      </c>
      <c r="D516">
        <v>15.6</v>
      </c>
      <c r="E516" t="s">
        <v>1958</v>
      </c>
      <c r="F516" t="s">
        <v>1955</v>
      </c>
      <c r="G516" t="s">
        <v>1935</v>
      </c>
      <c r="H516" t="s">
        <v>1929</v>
      </c>
      <c r="I516" t="s">
        <v>1956</v>
      </c>
      <c r="J516" t="s">
        <v>1931</v>
      </c>
      <c r="K516" t="s">
        <v>2127</v>
      </c>
      <c r="L516">
        <v>74589.335999999996</v>
      </c>
      <c r="M516" s="15">
        <v>42369</v>
      </c>
    </row>
    <row r="517" spans="1:13" x14ac:dyDescent="0.2">
      <c r="A517">
        <v>515</v>
      </c>
      <c r="B517" t="s">
        <v>1954</v>
      </c>
      <c r="C517" t="s">
        <v>2222</v>
      </c>
      <c r="D517">
        <v>11.6</v>
      </c>
      <c r="E517" t="s">
        <v>1942</v>
      </c>
      <c r="F517" t="s">
        <v>2014</v>
      </c>
      <c r="G517" t="s">
        <v>2007</v>
      </c>
      <c r="H517" t="s">
        <v>2008</v>
      </c>
      <c r="I517" t="s">
        <v>2015</v>
      </c>
      <c r="J517" t="s">
        <v>1947</v>
      </c>
      <c r="K517" t="s">
        <v>2106</v>
      </c>
      <c r="L517">
        <v>13053.6</v>
      </c>
      <c r="M517" s="15">
        <v>42347</v>
      </c>
    </row>
    <row r="518" spans="1:13" x14ac:dyDescent="0.2">
      <c r="A518">
        <v>516</v>
      </c>
      <c r="B518" t="s">
        <v>1925</v>
      </c>
      <c r="C518" t="s">
        <v>1926</v>
      </c>
      <c r="D518">
        <v>15.6</v>
      </c>
      <c r="E518" t="s">
        <v>2146</v>
      </c>
      <c r="F518" t="s">
        <v>1959</v>
      </c>
      <c r="G518" t="s">
        <v>1944</v>
      </c>
      <c r="H518" t="s">
        <v>1978</v>
      </c>
      <c r="I518" t="s">
        <v>1960</v>
      </c>
      <c r="J518" t="s">
        <v>1947</v>
      </c>
      <c r="K518" t="s">
        <v>1953</v>
      </c>
      <c r="L518">
        <v>27783.921600000001</v>
      </c>
      <c r="M518" s="15">
        <v>42243</v>
      </c>
    </row>
    <row r="519" spans="1:13" x14ac:dyDescent="0.2">
      <c r="A519">
        <v>517</v>
      </c>
      <c r="B519" t="s">
        <v>1954</v>
      </c>
      <c r="C519" t="s">
        <v>1982</v>
      </c>
      <c r="D519">
        <v>15.6</v>
      </c>
      <c r="E519" t="s">
        <v>1927</v>
      </c>
      <c r="F519" t="s">
        <v>2022</v>
      </c>
      <c r="G519" t="s">
        <v>2249</v>
      </c>
      <c r="H519" t="s">
        <v>1936</v>
      </c>
      <c r="I519" t="s">
        <v>2275</v>
      </c>
      <c r="J519" t="s">
        <v>1947</v>
      </c>
      <c r="K519" t="s">
        <v>2170</v>
      </c>
      <c r="L519">
        <v>158135.04000000001</v>
      </c>
      <c r="M519" s="15">
        <v>42025</v>
      </c>
    </row>
    <row r="520" spans="1:13" x14ac:dyDescent="0.2">
      <c r="A520">
        <v>518</v>
      </c>
      <c r="B520" t="s">
        <v>1925</v>
      </c>
      <c r="C520" t="s">
        <v>1926</v>
      </c>
      <c r="D520">
        <v>15.6</v>
      </c>
      <c r="E520" t="s">
        <v>1927</v>
      </c>
      <c r="F520" t="s">
        <v>1928</v>
      </c>
      <c r="G520" t="s">
        <v>1915</v>
      </c>
      <c r="H520" t="s">
        <v>1929</v>
      </c>
      <c r="I520" t="s">
        <v>2000</v>
      </c>
      <c r="J520" t="s">
        <v>1947</v>
      </c>
      <c r="K520" t="s">
        <v>1953</v>
      </c>
      <c r="L520">
        <v>47365.919999999998</v>
      </c>
      <c r="M520" s="15">
        <v>42272</v>
      </c>
    </row>
    <row r="521" spans="1:13" x14ac:dyDescent="0.2">
      <c r="A521">
        <v>519</v>
      </c>
      <c r="B521" t="s">
        <v>1954</v>
      </c>
      <c r="C521" t="s">
        <v>1982</v>
      </c>
      <c r="D521">
        <v>17.3</v>
      </c>
      <c r="E521" t="s">
        <v>1927</v>
      </c>
      <c r="F521" t="s">
        <v>2022</v>
      </c>
      <c r="G521" t="s">
        <v>1935</v>
      </c>
      <c r="H521" t="s">
        <v>2023</v>
      </c>
      <c r="I521" t="s">
        <v>2276</v>
      </c>
      <c r="J521" t="s">
        <v>1947</v>
      </c>
      <c r="K521" t="s">
        <v>2053</v>
      </c>
      <c r="L521">
        <v>80133.119999999995</v>
      </c>
      <c r="M521" s="15">
        <v>42020</v>
      </c>
    </row>
    <row r="522" spans="1:13" x14ac:dyDescent="0.2">
      <c r="A522">
        <v>520</v>
      </c>
      <c r="B522" t="s">
        <v>1976</v>
      </c>
      <c r="C522" t="s">
        <v>1982</v>
      </c>
      <c r="D522">
        <v>15.6</v>
      </c>
      <c r="E522" t="s">
        <v>1958</v>
      </c>
      <c r="F522" t="s">
        <v>2022</v>
      </c>
      <c r="G522" t="s">
        <v>1915</v>
      </c>
      <c r="H522" t="s">
        <v>2023</v>
      </c>
      <c r="I522" t="s">
        <v>2024</v>
      </c>
      <c r="J522" t="s">
        <v>1947</v>
      </c>
      <c r="K522" t="s">
        <v>2033</v>
      </c>
      <c r="L522">
        <v>74538.720000000001</v>
      </c>
      <c r="M522" s="15">
        <v>42010</v>
      </c>
    </row>
    <row r="523" spans="1:13" x14ac:dyDescent="0.2">
      <c r="A523">
        <v>521</v>
      </c>
      <c r="B523" t="s">
        <v>1925</v>
      </c>
      <c r="C523" t="s">
        <v>1912</v>
      </c>
      <c r="D523">
        <v>13.3</v>
      </c>
      <c r="E523" t="s">
        <v>1958</v>
      </c>
      <c r="F523" t="s">
        <v>1973</v>
      </c>
      <c r="G523" t="s">
        <v>1915</v>
      </c>
      <c r="H523" t="s">
        <v>1929</v>
      </c>
      <c r="I523" t="s">
        <v>1930</v>
      </c>
      <c r="J523" t="s">
        <v>1947</v>
      </c>
      <c r="K523" t="s">
        <v>2091</v>
      </c>
      <c r="L523">
        <v>74538.720000000001</v>
      </c>
      <c r="M523" s="15">
        <v>42176</v>
      </c>
    </row>
    <row r="524" spans="1:13" x14ac:dyDescent="0.2">
      <c r="A524">
        <v>522</v>
      </c>
      <c r="B524" t="s">
        <v>1966</v>
      </c>
      <c r="C524" t="s">
        <v>1926</v>
      </c>
      <c r="D524">
        <v>14</v>
      </c>
      <c r="E524" t="s">
        <v>1927</v>
      </c>
      <c r="F524" t="s">
        <v>2212</v>
      </c>
      <c r="G524" t="s">
        <v>1915</v>
      </c>
      <c r="H524" t="s">
        <v>1929</v>
      </c>
      <c r="I524" t="s">
        <v>1930</v>
      </c>
      <c r="J524" t="s">
        <v>1947</v>
      </c>
      <c r="K524" t="s">
        <v>2252</v>
      </c>
      <c r="L524">
        <v>68184.0144</v>
      </c>
      <c r="M524" s="15">
        <v>42141</v>
      </c>
    </row>
    <row r="525" spans="1:13" x14ac:dyDescent="0.2">
      <c r="A525">
        <v>523</v>
      </c>
      <c r="B525" t="s">
        <v>1925</v>
      </c>
      <c r="C525" t="s">
        <v>1926</v>
      </c>
      <c r="D525">
        <v>15.6</v>
      </c>
      <c r="E525" t="s">
        <v>1942</v>
      </c>
      <c r="F525" t="s">
        <v>1962</v>
      </c>
      <c r="G525" t="s">
        <v>1944</v>
      </c>
      <c r="H525" t="s">
        <v>1916</v>
      </c>
      <c r="I525" t="s">
        <v>1963</v>
      </c>
      <c r="J525" t="s">
        <v>1947</v>
      </c>
      <c r="K525" t="s">
        <v>2064</v>
      </c>
      <c r="L525">
        <v>36709.919999999998</v>
      </c>
      <c r="M525" s="15">
        <v>42148</v>
      </c>
    </row>
    <row r="526" spans="1:13" x14ac:dyDescent="0.2">
      <c r="A526">
        <v>524</v>
      </c>
      <c r="B526" t="s">
        <v>1966</v>
      </c>
      <c r="C526" t="s">
        <v>1926</v>
      </c>
      <c r="D526">
        <v>17.3</v>
      </c>
      <c r="E526" t="s">
        <v>1958</v>
      </c>
      <c r="F526" t="s">
        <v>1959</v>
      </c>
      <c r="G526" t="s">
        <v>1915</v>
      </c>
      <c r="H526" t="s">
        <v>1984</v>
      </c>
      <c r="I526" t="s">
        <v>1996</v>
      </c>
      <c r="J526" t="s">
        <v>2018</v>
      </c>
      <c r="K526" t="s">
        <v>2019</v>
      </c>
      <c r="L526">
        <v>47365.919999999998</v>
      </c>
      <c r="M526" s="15">
        <v>42246</v>
      </c>
    </row>
    <row r="527" spans="1:13" x14ac:dyDescent="0.2">
      <c r="A527">
        <v>525</v>
      </c>
      <c r="B527" t="s">
        <v>1976</v>
      </c>
      <c r="C527" t="s">
        <v>1926</v>
      </c>
      <c r="D527">
        <v>24</v>
      </c>
      <c r="E527" t="s">
        <v>1927</v>
      </c>
      <c r="F527" t="s">
        <v>2096</v>
      </c>
      <c r="G527" t="s">
        <v>1915</v>
      </c>
      <c r="H527" t="s">
        <v>1929</v>
      </c>
      <c r="I527" t="s">
        <v>1963</v>
      </c>
      <c r="J527" t="s">
        <v>2277</v>
      </c>
      <c r="K527" t="s">
        <v>2061</v>
      </c>
      <c r="L527">
        <v>71395.199999999997</v>
      </c>
      <c r="M527" s="15">
        <v>42344</v>
      </c>
    </row>
    <row r="528" spans="1:13" x14ac:dyDescent="0.2">
      <c r="A528">
        <v>526</v>
      </c>
      <c r="B528" t="s">
        <v>1976</v>
      </c>
      <c r="C528" t="s">
        <v>1926</v>
      </c>
      <c r="D528">
        <v>15.6</v>
      </c>
      <c r="E528" t="s">
        <v>1927</v>
      </c>
      <c r="F528" t="s">
        <v>1973</v>
      </c>
      <c r="G528" t="s">
        <v>1944</v>
      </c>
      <c r="H528" t="s">
        <v>1978</v>
      </c>
      <c r="I528" t="s">
        <v>2035</v>
      </c>
      <c r="J528" t="s">
        <v>1947</v>
      </c>
      <c r="K528" t="s">
        <v>1968</v>
      </c>
      <c r="L528">
        <v>42570.720000000001</v>
      </c>
      <c r="M528" s="15">
        <v>42259</v>
      </c>
    </row>
    <row r="529" spans="1:13" x14ac:dyDescent="0.2">
      <c r="A529">
        <v>527</v>
      </c>
      <c r="B529" t="s">
        <v>1976</v>
      </c>
      <c r="C529" t="s">
        <v>1926</v>
      </c>
      <c r="D529">
        <v>15.6</v>
      </c>
      <c r="E529" t="s">
        <v>1942</v>
      </c>
      <c r="F529" t="s">
        <v>1962</v>
      </c>
      <c r="G529" t="s">
        <v>1915</v>
      </c>
      <c r="H529" t="s">
        <v>2060</v>
      </c>
      <c r="I529" t="s">
        <v>2151</v>
      </c>
      <c r="J529" t="s">
        <v>1931</v>
      </c>
      <c r="K529" t="s">
        <v>1968</v>
      </c>
      <c r="L529">
        <v>24455.52</v>
      </c>
      <c r="M529" s="15">
        <v>42172</v>
      </c>
    </row>
    <row r="530" spans="1:13" x14ac:dyDescent="0.2">
      <c r="A530">
        <v>528</v>
      </c>
      <c r="B530" t="s">
        <v>1966</v>
      </c>
      <c r="C530" t="s">
        <v>1926</v>
      </c>
      <c r="D530">
        <v>15.6</v>
      </c>
      <c r="E530" t="s">
        <v>1927</v>
      </c>
      <c r="F530" t="s">
        <v>1928</v>
      </c>
      <c r="G530" t="s">
        <v>1944</v>
      </c>
      <c r="H530" t="s">
        <v>1945</v>
      </c>
      <c r="I530" t="s">
        <v>1967</v>
      </c>
      <c r="J530" t="s">
        <v>1947</v>
      </c>
      <c r="K530" t="s">
        <v>1993</v>
      </c>
      <c r="L530">
        <v>31168.799999999999</v>
      </c>
      <c r="M530" s="15">
        <v>42146</v>
      </c>
    </row>
    <row r="531" spans="1:13" x14ac:dyDescent="0.2">
      <c r="A531">
        <v>529</v>
      </c>
      <c r="B531" t="s">
        <v>1966</v>
      </c>
      <c r="C531" t="s">
        <v>1926</v>
      </c>
      <c r="D531">
        <v>15.6</v>
      </c>
      <c r="E531" t="s">
        <v>1927</v>
      </c>
      <c r="F531" t="s">
        <v>2251</v>
      </c>
      <c r="G531" t="s">
        <v>1915</v>
      </c>
      <c r="H531" t="s">
        <v>1929</v>
      </c>
      <c r="I531" t="s">
        <v>1930</v>
      </c>
      <c r="J531" t="s">
        <v>1947</v>
      </c>
      <c r="K531" t="s">
        <v>2052</v>
      </c>
      <c r="L531">
        <v>73366.559999999998</v>
      </c>
      <c r="M531" s="15">
        <v>42279</v>
      </c>
    </row>
    <row r="532" spans="1:13" x14ac:dyDescent="0.2">
      <c r="A532">
        <v>530</v>
      </c>
      <c r="B532" t="s">
        <v>1966</v>
      </c>
      <c r="C532" t="s">
        <v>1982</v>
      </c>
      <c r="D532">
        <v>17.3</v>
      </c>
      <c r="E532" t="s">
        <v>1958</v>
      </c>
      <c r="F532" t="s">
        <v>2022</v>
      </c>
      <c r="G532" t="s">
        <v>1935</v>
      </c>
      <c r="H532" t="s">
        <v>1984</v>
      </c>
      <c r="I532" t="s">
        <v>2043</v>
      </c>
      <c r="J532" t="s">
        <v>1947</v>
      </c>
      <c r="K532" t="s">
        <v>2150</v>
      </c>
      <c r="L532">
        <v>160520.38560000001</v>
      </c>
      <c r="M532" s="15">
        <v>42110</v>
      </c>
    </row>
    <row r="533" spans="1:13" x14ac:dyDescent="0.2">
      <c r="A533">
        <v>531</v>
      </c>
      <c r="B533" t="s">
        <v>2095</v>
      </c>
      <c r="C533" t="s">
        <v>1926</v>
      </c>
      <c r="D533">
        <v>15.6</v>
      </c>
      <c r="E533" t="s">
        <v>1958</v>
      </c>
      <c r="F533" t="s">
        <v>1928</v>
      </c>
      <c r="G533" t="s">
        <v>1915</v>
      </c>
      <c r="H533" t="s">
        <v>1945</v>
      </c>
      <c r="I533" t="s">
        <v>1930</v>
      </c>
      <c r="J533" t="s">
        <v>1947</v>
      </c>
      <c r="K533" t="s">
        <v>2125</v>
      </c>
      <c r="L533">
        <v>45820.800000000003</v>
      </c>
      <c r="M533" s="15">
        <v>42312</v>
      </c>
    </row>
    <row r="534" spans="1:13" x14ac:dyDescent="0.2">
      <c r="A534">
        <v>532</v>
      </c>
      <c r="B534" t="s">
        <v>1954</v>
      </c>
      <c r="C534" t="s">
        <v>1926</v>
      </c>
      <c r="D534">
        <v>15.6</v>
      </c>
      <c r="E534" t="s">
        <v>2140</v>
      </c>
      <c r="F534" t="s">
        <v>1973</v>
      </c>
      <c r="G534" t="s">
        <v>1915</v>
      </c>
      <c r="H534" t="s">
        <v>2023</v>
      </c>
      <c r="I534" t="s">
        <v>2278</v>
      </c>
      <c r="J534" t="s">
        <v>1947</v>
      </c>
      <c r="K534" t="s">
        <v>2021</v>
      </c>
      <c r="L534">
        <v>69210.720000000001</v>
      </c>
      <c r="M534" s="15">
        <v>42240</v>
      </c>
    </row>
    <row r="535" spans="1:13" x14ac:dyDescent="0.2">
      <c r="A535">
        <v>533</v>
      </c>
      <c r="B535" t="s">
        <v>2240</v>
      </c>
      <c r="C535" t="s">
        <v>1926</v>
      </c>
      <c r="D535">
        <v>13.3</v>
      </c>
      <c r="E535" t="s">
        <v>1958</v>
      </c>
      <c r="F535" t="s">
        <v>2223</v>
      </c>
      <c r="G535" t="s">
        <v>1944</v>
      </c>
      <c r="H535" t="s">
        <v>2050</v>
      </c>
      <c r="I535" t="s">
        <v>2015</v>
      </c>
      <c r="J535" t="s">
        <v>1947</v>
      </c>
      <c r="K535" t="s">
        <v>2013</v>
      </c>
      <c r="L535">
        <v>19660.32</v>
      </c>
      <c r="M535" s="15">
        <v>42360</v>
      </c>
    </row>
    <row r="536" spans="1:13" x14ac:dyDescent="0.2">
      <c r="A536">
        <v>534</v>
      </c>
      <c r="B536" t="s">
        <v>1954</v>
      </c>
      <c r="C536" t="s">
        <v>1982</v>
      </c>
      <c r="D536">
        <v>15.6</v>
      </c>
      <c r="E536" t="s">
        <v>1958</v>
      </c>
      <c r="F536" t="s">
        <v>1983</v>
      </c>
      <c r="G536" t="s">
        <v>1915</v>
      </c>
      <c r="H536" t="s">
        <v>1984</v>
      </c>
      <c r="I536" t="s">
        <v>2024</v>
      </c>
      <c r="J536" t="s">
        <v>1947</v>
      </c>
      <c r="K536" t="s">
        <v>1993</v>
      </c>
      <c r="L536">
        <v>87858.72</v>
      </c>
      <c r="M536" s="15">
        <v>42018</v>
      </c>
    </row>
    <row r="537" spans="1:13" x14ac:dyDescent="0.2">
      <c r="A537">
        <v>535</v>
      </c>
      <c r="B537" t="s">
        <v>1966</v>
      </c>
      <c r="C537" t="s">
        <v>1926</v>
      </c>
      <c r="D537">
        <v>15.6</v>
      </c>
      <c r="E537" t="s">
        <v>1927</v>
      </c>
      <c r="F537" t="s">
        <v>2196</v>
      </c>
      <c r="G537" t="s">
        <v>1915</v>
      </c>
      <c r="H537" t="s">
        <v>1929</v>
      </c>
      <c r="I537" t="s">
        <v>2000</v>
      </c>
      <c r="J537" t="s">
        <v>1947</v>
      </c>
      <c r="K537" t="s">
        <v>2279</v>
      </c>
      <c r="L537">
        <v>72940.320000000007</v>
      </c>
      <c r="M537" s="15">
        <v>42333</v>
      </c>
    </row>
    <row r="538" spans="1:13" x14ac:dyDescent="0.2">
      <c r="A538">
        <v>536</v>
      </c>
      <c r="B538" t="s">
        <v>1966</v>
      </c>
      <c r="C538" t="s">
        <v>1926</v>
      </c>
      <c r="D538">
        <v>15.6</v>
      </c>
      <c r="E538" t="s">
        <v>1927</v>
      </c>
      <c r="F538" t="s">
        <v>1959</v>
      </c>
      <c r="G538" t="s">
        <v>1915</v>
      </c>
      <c r="H538" t="s">
        <v>1929</v>
      </c>
      <c r="I538" t="s">
        <v>1996</v>
      </c>
      <c r="J538" t="s">
        <v>1947</v>
      </c>
      <c r="K538" t="s">
        <v>1968</v>
      </c>
      <c r="L538">
        <v>429986.0048</v>
      </c>
      <c r="M538" s="15">
        <v>42068</v>
      </c>
    </row>
    <row r="539" spans="1:13" x14ac:dyDescent="0.2">
      <c r="A539">
        <v>537</v>
      </c>
      <c r="B539" t="s">
        <v>1925</v>
      </c>
      <c r="C539" t="s">
        <v>1926</v>
      </c>
      <c r="D539">
        <v>15.6</v>
      </c>
      <c r="E539" t="s">
        <v>1927</v>
      </c>
      <c r="F539" t="s">
        <v>2204</v>
      </c>
      <c r="G539" t="s">
        <v>1944</v>
      </c>
      <c r="H539" t="s">
        <v>1929</v>
      </c>
      <c r="I539" t="s">
        <v>2205</v>
      </c>
      <c r="J539" t="s">
        <v>1947</v>
      </c>
      <c r="K539" t="s">
        <v>1932</v>
      </c>
      <c r="L539">
        <v>21258.1872</v>
      </c>
      <c r="M539" s="15">
        <v>42318</v>
      </c>
    </row>
    <row r="540" spans="1:13" x14ac:dyDescent="0.2">
      <c r="A540">
        <v>538</v>
      </c>
      <c r="B540" t="s">
        <v>1925</v>
      </c>
      <c r="C540" t="s">
        <v>1982</v>
      </c>
      <c r="D540">
        <v>17.3</v>
      </c>
      <c r="E540" t="s">
        <v>1927</v>
      </c>
      <c r="F540" t="s">
        <v>2022</v>
      </c>
      <c r="G540" t="s">
        <v>2026</v>
      </c>
      <c r="H540" t="s">
        <v>1978</v>
      </c>
      <c r="I540" t="s">
        <v>2024</v>
      </c>
      <c r="J540" t="s">
        <v>1947</v>
      </c>
      <c r="K540" t="s">
        <v>2076</v>
      </c>
      <c r="L540">
        <v>95850.72</v>
      </c>
      <c r="M540" s="15">
        <v>42065</v>
      </c>
    </row>
    <row r="541" spans="1:13" x14ac:dyDescent="0.2">
      <c r="A541">
        <v>539</v>
      </c>
      <c r="B541" t="s">
        <v>1976</v>
      </c>
      <c r="C541" t="s">
        <v>1926</v>
      </c>
      <c r="D541">
        <v>14</v>
      </c>
      <c r="E541" t="s">
        <v>1958</v>
      </c>
      <c r="F541" t="s">
        <v>1973</v>
      </c>
      <c r="G541" t="s">
        <v>1915</v>
      </c>
      <c r="H541" t="s">
        <v>1929</v>
      </c>
      <c r="I541" t="s">
        <v>1979</v>
      </c>
      <c r="J541" t="s">
        <v>1947</v>
      </c>
      <c r="K541" t="s">
        <v>2280</v>
      </c>
      <c r="L541">
        <v>45767.519999999997</v>
      </c>
      <c r="M541" s="15">
        <v>42300</v>
      </c>
    </row>
    <row r="542" spans="1:13" x14ac:dyDescent="0.2">
      <c r="A542">
        <v>540</v>
      </c>
      <c r="B542" t="s">
        <v>1966</v>
      </c>
      <c r="C542" t="s">
        <v>1912</v>
      </c>
      <c r="D542">
        <v>13.3</v>
      </c>
      <c r="E542" t="s">
        <v>2080</v>
      </c>
      <c r="F542" t="s">
        <v>1955</v>
      </c>
      <c r="G542" t="s">
        <v>1915</v>
      </c>
      <c r="H542" t="s">
        <v>1929</v>
      </c>
      <c r="I542" t="s">
        <v>1960</v>
      </c>
      <c r="J542" t="s">
        <v>1947</v>
      </c>
      <c r="K542" t="s">
        <v>2013</v>
      </c>
      <c r="L542">
        <v>74538.720000000001</v>
      </c>
      <c r="M542" s="15">
        <v>42301</v>
      </c>
    </row>
    <row r="543" spans="1:13" x14ac:dyDescent="0.2">
      <c r="A543">
        <v>541</v>
      </c>
      <c r="B543" t="s">
        <v>1966</v>
      </c>
      <c r="C543" t="s">
        <v>1926</v>
      </c>
      <c r="D543">
        <v>14</v>
      </c>
      <c r="E543" t="s">
        <v>1927</v>
      </c>
      <c r="F543" t="s">
        <v>1962</v>
      </c>
      <c r="G543" t="s">
        <v>1944</v>
      </c>
      <c r="H543" t="s">
        <v>1916</v>
      </c>
      <c r="I543" t="s">
        <v>1963</v>
      </c>
      <c r="J543" t="s">
        <v>1947</v>
      </c>
      <c r="K543" t="s">
        <v>1961</v>
      </c>
      <c r="L543">
        <v>39207.153599999998</v>
      </c>
      <c r="M543" s="15">
        <v>42065</v>
      </c>
    </row>
    <row r="544" spans="1:13" x14ac:dyDescent="0.2">
      <c r="A544">
        <v>542</v>
      </c>
      <c r="B544" t="s">
        <v>1925</v>
      </c>
      <c r="C544" t="s">
        <v>1912</v>
      </c>
      <c r="D544">
        <v>13.3</v>
      </c>
      <c r="E544" t="s">
        <v>2281</v>
      </c>
      <c r="F544" t="s">
        <v>1973</v>
      </c>
      <c r="G544" t="s">
        <v>1915</v>
      </c>
      <c r="H544" t="s">
        <v>1929</v>
      </c>
      <c r="I544" t="s">
        <v>1930</v>
      </c>
      <c r="J544" t="s">
        <v>1947</v>
      </c>
      <c r="K544" t="s">
        <v>1924</v>
      </c>
      <c r="L544">
        <v>61005.599999999999</v>
      </c>
      <c r="M544" s="15">
        <v>42247</v>
      </c>
    </row>
    <row r="545" spans="1:13" x14ac:dyDescent="0.2">
      <c r="A545">
        <v>543</v>
      </c>
      <c r="B545" t="s">
        <v>1941</v>
      </c>
      <c r="C545" t="s">
        <v>1982</v>
      </c>
      <c r="D545">
        <v>15.6</v>
      </c>
      <c r="E545" t="s">
        <v>1927</v>
      </c>
      <c r="F545" t="s">
        <v>1983</v>
      </c>
      <c r="G545" t="s">
        <v>1915</v>
      </c>
      <c r="H545" t="s">
        <v>1978</v>
      </c>
      <c r="I545" t="s">
        <v>1985</v>
      </c>
      <c r="J545" t="s">
        <v>2018</v>
      </c>
      <c r="K545" t="s">
        <v>2038</v>
      </c>
      <c r="L545">
        <v>42517.440000000002</v>
      </c>
      <c r="M545" s="15">
        <v>42093</v>
      </c>
    </row>
    <row r="546" spans="1:13" x14ac:dyDescent="0.2">
      <c r="A546">
        <v>544</v>
      </c>
      <c r="B546" t="s">
        <v>1954</v>
      </c>
      <c r="C546" t="s">
        <v>1926</v>
      </c>
      <c r="D546">
        <v>15.6</v>
      </c>
      <c r="E546" t="s">
        <v>1942</v>
      </c>
      <c r="F546" t="s">
        <v>2282</v>
      </c>
      <c r="G546" t="s">
        <v>1944</v>
      </c>
      <c r="H546" t="s">
        <v>1945</v>
      </c>
      <c r="I546" t="s">
        <v>2283</v>
      </c>
      <c r="J546" t="s">
        <v>1947</v>
      </c>
      <c r="K546" t="s">
        <v>2021</v>
      </c>
      <c r="L546">
        <v>18594.72</v>
      </c>
      <c r="M546" s="15">
        <v>42022</v>
      </c>
    </row>
    <row r="547" spans="1:13" x14ac:dyDescent="0.2">
      <c r="A547">
        <v>545</v>
      </c>
      <c r="B547" t="s">
        <v>1925</v>
      </c>
      <c r="C547" t="s">
        <v>1926</v>
      </c>
      <c r="D547">
        <v>15.6</v>
      </c>
      <c r="E547" t="s">
        <v>1927</v>
      </c>
      <c r="F547" t="s">
        <v>1977</v>
      </c>
      <c r="G547" t="s">
        <v>1944</v>
      </c>
      <c r="H547" t="s">
        <v>1916</v>
      </c>
      <c r="I547" t="s">
        <v>1930</v>
      </c>
      <c r="J547" t="s">
        <v>1947</v>
      </c>
      <c r="K547" t="s">
        <v>1948</v>
      </c>
      <c r="L547">
        <v>37589.040000000001</v>
      </c>
      <c r="M547" s="15">
        <v>42215</v>
      </c>
    </row>
    <row r="548" spans="1:13" x14ac:dyDescent="0.2">
      <c r="A548">
        <v>546</v>
      </c>
      <c r="B548" t="s">
        <v>1976</v>
      </c>
      <c r="C548" t="s">
        <v>1926</v>
      </c>
      <c r="D548">
        <v>14</v>
      </c>
      <c r="E548" t="s">
        <v>1927</v>
      </c>
      <c r="F548" t="s">
        <v>1928</v>
      </c>
      <c r="G548" t="s">
        <v>1944</v>
      </c>
      <c r="H548" t="s">
        <v>1945</v>
      </c>
      <c r="I548" t="s">
        <v>1930</v>
      </c>
      <c r="J548" t="s">
        <v>1947</v>
      </c>
      <c r="K548" t="s">
        <v>2280</v>
      </c>
      <c r="L548">
        <v>41824.800000000003</v>
      </c>
      <c r="M548" s="15">
        <v>42195</v>
      </c>
    </row>
    <row r="549" spans="1:13" x14ac:dyDescent="0.2">
      <c r="A549">
        <v>547</v>
      </c>
      <c r="B549" t="s">
        <v>1976</v>
      </c>
      <c r="C549" t="s">
        <v>1926</v>
      </c>
      <c r="D549">
        <v>15.6</v>
      </c>
      <c r="E549" t="s">
        <v>1927</v>
      </c>
      <c r="F549" t="s">
        <v>2096</v>
      </c>
      <c r="G549" t="s">
        <v>1944</v>
      </c>
      <c r="H549" t="s">
        <v>1978</v>
      </c>
      <c r="I549" t="s">
        <v>1963</v>
      </c>
      <c r="J549" t="s">
        <v>1931</v>
      </c>
      <c r="K549" t="s">
        <v>2183</v>
      </c>
      <c r="L549">
        <v>24634.008000000002</v>
      </c>
      <c r="M549" s="15">
        <v>42184</v>
      </c>
    </row>
    <row r="550" spans="1:13" x14ac:dyDescent="0.2">
      <c r="A550">
        <v>548</v>
      </c>
      <c r="B550" t="s">
        <v>1925</v>
      </c>
      <c r="C550" t="s">
        <v>1926</v>
      </c>
      <c r="D550">
        <v>15.6</v>
      </c>
      <c r="E550" t="s">
        <v>1927</v>
      </c>
      <c r="F550" t="s">
        <v>1962</v>
      </c>
      <c r="G550" t="s">
        <v>1944</v>
      </c>
      <c r="H550" t="s">
        <v>1945</v>
      </c>
      <c r="I550" t="s">
        <v>1963</v>
      </c>
      <c r="J550" t="s">
        <v>1947</v>
      </c>
      <c r="K550" t="s">
        <v>1932</v>
      </c>
      <c r="L550">
        <v>21152.16</v>
      </c>
      <c r="M550" s="15">
        <v>42308</v>
      </c>
    </row>
    <row r="551" spans="1:13" x14ac:dyDescent="0.2">
      <c r="A551">
        <v>549</v>
      </c>
      <c r="B551" t="s">
        <v>1976</v>
      </c>
      <c r="C551" t="s">
        <v>1926</v>
      </c>
      <c r="D551">
        <v>15.6</v>
      </c>
      <c r="E551" t="s">
        <v>1958</v>
      </c>
      <c r="F551" t="s">
        <v>1973</v>
      </c>
      <c r="G551" t="s">
        <v>1915</v>
      </c>
      <c r="H551" t="s">
        <v>1936</v>
      </c>
      <c r="I551" t="s">
        <v>1930</v>
      </c>
      <c r="J551" t="s">
        <v>1947</v>
      </c>
      <c r="K551" t="s">
        <v>2271</v>
      </c>
      <c r="L551">
        <v>92121.12</v>
      </c>
      <c r="M551" s="15">
        <v>42025</v>
      </c>
    </row>
    <row r="552" spans="1:13" x14ac:dyDescent="0.2">
      <c r="A552">
        <v>550</v>
      </c>
      <c r="B552" t="s">
        <v>1976</v>
      </c>
      <c r="C552" t="s">
        <v>1926</v>
      </c>
      <c r="D552">
        <v>15.6</v>
      </c>
      <c r="E552" t="s">
        <v>1927</v>
      </c>
      <c r="F552" t="s">
        <v>1962</v>
      </c>
      <c r="G552" t="s">
        <v>1944</v>
      </c>
      <c r="H552" t="s">
        <v>1916</v>
      </c>
      <c r="I552" t="s">
        <v>1963</v>
      </c>
      <c r="J552" t="s">
        <v>1947</v>
      </c>
      <c r="K552" t="s">
        <v>1968</v>
      </c>
      <c r="L552">
        <v>26586.720000000001</v>
      </c>
      <c r="M552" s="15">
        <v>42284</v>
      </c>
    </row>
    <row r="553" spans="1:13" x14ac:dyDescent="0.2">
      <c r="A553">
        <v>551</v>
      </c>
      <c r="B553" t="s">
        <v>1966</v>
      </c>
      <c r="C553" t="s">
        <v>1926</v>
      </c>
      <c r="D553">
        <v>15.6</v>
      </c>
      <c r="E553" t="s">
        <v>1927</v>
      </c>
      <c r="F553" t="s">
        <v>1928</v>
      </c>
      <c r="G553" t="s">
        <v>1915</v>
      </c>
      <c r="H553" t="s">
        <v>1929</v>
      </c>
      <c r="I553" t="s">
        <v>1930</v>
      </c>
      <c r="J553" t="s">
        <v>1947</v>
      </c>
      <c r="K553" t="s">
        <v>2052</v>
      </c>
      <c r="L553">
        <v>59513.227200000001</v>
      </c>
      <c r="M553" s="15">
        <v>42337</v>
      </c>
    </row>
    <row r="554" spans="1:13" x14ac:dyDescent="0.2">
      <c r="A554">
        <v>552</v>
      </c>
      <c r="B554" t="s">
        <v>1966</v>
      </c>
      <c r="C554" t="s">
        <v>1982</v>
      </c>
      <c r="D554">
        <v>17.3</v>
      </c>
      <c r="E554" t="s">
        <v>1958</v>
      </c>
      <c r="F554" t="s">
        <v>2022</v>
      </c>
      <c r="G554" t="s">
        <v>1935</v>
      </c>
      <c r="H554" t="s">
        <v>2023</v>
      </c>
      <c r="I554" t="s">
        <v>2043</v>
      </c>
      <c r="J554" t="s">
        <v>1947</v>
      </c>
      <c r="K554" t="s">
        <v>2150</v>
      </c>
      <c r="L554">
        <v>143802.72</v>
      </c>
      <c r="M554" s="15">
        <v>42217</v>
      </c>
    </row>
    <row r="555" spans="1:13" x14ac:dyDescent="0.2">
      <c r="A555">
        <v>553</v>
      </c>
      <c r="B555" t="s">
        <v>1925</v>
      </c>
      <c r="C555" t="s">
        <v>1926</v>
      </c>
      <c r="D555">
        <v>17.3</v>
      </c>
      <c r="E555" t="s">
        <v>2133</v>
      </c>
      <c r="F555" t="s">
        <v>1962</v>
      </c>
      <c r="G555" t="s">
        <v>1915</v>
      </c>
      <c r="H555" t="s">
        <v>1978</v>
      </c>
      <c r="I555" t="s">
        <v>1963</v>
      </c>
      <c r="J555" t="s">
        <v>1947</v>
      </c>
      <c r="K555" t="s">
        <v>2025</v>
      </c>
      <c r="L555">
        <v>28992.312000000002</v>
      </c>
      <c r="M555" s="15">
        <v>42367</v>
      </c>
    </row>
    <row r="556" spans="1:13" x14ac:dyDescent="0.2">
      <c r="A556">
        <v>554</v>
      </c>
      <c r="B556" t="s">
        <v>1925</v>
      </c>
      <c r="C556" t="s">
        <v>1926</v>
      </c>
      <c r="D556">
        <v>17.3</v>
      </c>
      <c r="E556" t="s">
        <v>1927</v>
      </c>
      <c r="F556" t="s">
        <v>1973</v>
      </c>
      <c r="G556" t="s">
        <v>1915</v>
      </c>
      <c r="H556" t="s">
        <v>1978</v>
      </c>
      <c r="I556" t="s">
        <v>2000</v>
      </c>
      <c r="J556" t="s">
        <v>1947</v>
      </c>
      <c r="K556" t="s">
        <v>2284</v>
      </c>
      <c r="L556">
        <v>68198.399999999994</v>
      </c>
      <c r="M556" s="15">
        <v>42308</v>
      </c>
    </row>
    <row r="557" spans="1:13" x14ac:dyDescent="0.2">
      <c r="A557">
        <v>555</v>
      </c>
      <c r="B557" t="s">
        <v>1954</v>
      </c>
      <c r="C557" t="s">
        <v>1926</v>
      </c>
      <c r="D557">
        <v>15.6</v>
      </c>
      <c r="E557" t="s">
        <v>1942</v>
      </c>
      <c r="F557" t="s">
        <v>2014</v>
      </c>
      <c r="G557" t="s">
        <v>1944</v>
      </c>
      <c r="H557" t="s">
        <v>1945</v>
      </c>
      <c r="I557" t="s">
        <v>2015</v>
      </c>
      <c r="J557" t="s">
        <v>2018</v>
      </c>
      <c r="K557" t="s">
        <v>2021</v>
      </c>
      <c r="L557">
        <v>11934.72</v>
      </c>
      <c r="M557" s="15">
        <v>42127</v>
      </c>
    </row>
    <row r="558" spans="1:13" x14ac:dyDescent="0.2">
      <c r="A558">
        <v>556</v>
      </c>
      <c r="B558" t="s">
        <v>2240</v>
      </c>
      <c r="C558" t="s">
        <v>1926</v>
      </c>
      <c r="D558">
        <v>13.3</v>
      </c>
      <c r="E558" t="s">
        <v>1958</v>
      </c>
      <c r="F558" t="s">
        <v>2269</v>
      </c>
      <c r="G558" t="s">
        <v>1944</v>
      </c>
      <c r="H558" t="s">
        <v>2008</v>
      </c>
      <c r="I558" t="s">
        <v>2004</v>
      </c>
      <c r="J558" t="s">
        <v>1947</v>
      </c>
      <c r="K558" t="s">
        <v>1995</v>
      </c>
      <c r="L558">
        <v>13586.4</v>
      </c>
      <c r="M558" s="15">
        <v>42060</v>
      </c>
    </row>
    <row r="559" spans="1:13" x14ac:dyDescent="0.2">
      <c r="A559">
        <v>557</v>
      </c>
      <c r="B559" t="s">
        <v>1976</v>
      </c>
      <c r="C559" t="s">
        <v>1926</v>
      </c>
      <c r="D559">
        <v>17.3</v>
      </c>
      <c r="E559" t="s">
        <v>2133</v>
      </c>
      <c r="F559" t="s">
        <v>1973</v>
      </c>
      <c r="G559" t="s">
        <v>2074</v>
      </c>
      <c r="H559" t="s">
        <v>1984</v>
      </c>
      <c r="I559" t="s">
        <v>1979</v>
      </c>
      <c r="J559" t="s">
        <v>1947</v>
      </c>
      <c r="K559" t="s">
        <v>2019</v>
      </c>
      <c r="L559">
        <v>50562.720000000001</v>
      </c>
      <c r="M559" s="15">
        <v>42184</v>
      </c>
    </row>
    <row r="560" spans="1:13" x14ac:dyDescent="0.2">
      <c r="A560">
        <v>558</v>
      </c>
      <c r="B560" t="s">
        <v>1925</v>
      </c>
      <c r="C560" t="s">
        <v>1926</v>
      </c>
      <c r="D560">
        <v>15.6</v>
      </c>
      <c r="E560" t="s">
        <v>1958</v>
      </c>
      <c r="F560" t="s">
        <v>2158</v>
      </c>
      <c r="G560" t="s">
        <v>2074</v>
      </c>
      <c r="H560" t="s">
        <v>1916</v>
      </c>
      <c r="I560" t="s">
        <v>1996</v>
      </c>
      <c r="J560" t="s">
        <v>1947</v>
      </c>
      <c r="K560" t="s">
        <v>1992</v>
      </c>
      <c r="L560">
        <v>30310.991999999998</v>
      </c>
      <c r="M560" s="15">
        <v>42238</v>
      </c>
    </row>
    <row r="561" spans="1:13" x14ac:dyDescent="0.2">
      <c r="A561">
        <v>559</v>
      </c>
      <c r="B561" t="s">
        <v>1966</v>
      </c>
      <c r="C561" t="s">
        <v>1926</v>
      </c>
      <c r="D561">
        <v>15.6</v>
      </c>
      <c r="E561" t="s">
        <v>1942</v>
      </c>
      <c r="F561" t="s">
        <v>1962</v>
      </c>
      <c r="G561" t="s">
        <v>1944</v>
      </c>
      <c r="H561" t="s">
        <v>1978</v>
      </c>
      <c r="I561" t="s">
        <v>2109</v>
      </c>
      <c r="J561" t="s">
        <v>1947</v>
      </c>
      <c r="K561" t="s">
        <v>2169</v>
      </c>
      <c r="L561">
        <v>32921.712</v>
      </c>
      <c r="M561" s="15">
        <v>42274</v>
      </c>
    </row>
    <row r="562" spans="1:13" x14ac:dyDescent="0.2">
      <c r="A562">
        <v>560</v>
      </c>
      <c r="B562" t="s">
        <v>1941</v>
      </c>
      <c r="C562" t="s">
        <v>1989</v>
      </c>
      <c r="D562">
        <v>11.6</v>
      </c>
      <c r="E562" t="s">
        <v>1980</v>
      </c>
      <c r="F562" t="s">
        <v>2285</v>
      </c>
      <c r="G562" t="s">
        <v>1944</v>
      </c>
      <c r="H562" t="s">
        <v>2008</v>
      </c>
      <c r="I562" t="s">
        <v>2015</v>
      </c>
      <c r="J562" t="s">
        <v>1947</v>
      </c>
      <c r="K562" t="s">
        <v>2072</v>
      </c>
      <c r="L562">
        <v>18594.72</v>
      </c>
      <c r="M562" s="15">
        <v>42021</v>
      </c>
    </row>
    <row r="563" spans="1:13" x14ac:dyDescent="0.2">
      <c r="A563">
        <v>561</v>
      </c>
      <c r="B563" t="s">
        <v>1976</v>
      </c>
      <c r="C563" t="s">
        <v>1926</v>
      </c>
      <c r="D563">
        <v>15.6</v>
      </c>
      <c r="E563" t="s">
        <v>1927</v>
      </c>
      <c r="F563" t="s">
        <v>2017</v>
      </c>
      <c r="G563" t="s">
        <v>1944</v>
      </c>
      <c r="H563" t="s">
        <v>1916</v>
      </c>
      <c r="I563" t="s">
        <v>1930</v>
      </c>
      <c r="J563" t="s">
        <v>1947</v>
      </c>
      <c r="K563" t="s">
        <v>2090</v>
      </c>
      <c r="L563">
        <v>33566.400000000001</v>
      </c>
      <c r="M563" s="15">
        <v>42133</v>
      </c>
    </row>
    <row r="564" spans="1:13" x14ac:dyDescent="0.2">
      <c r="A564">
        <v>562</v>
      </c>
      <c r="B564" t="s">
        <v>1925</v>
      </c>
      <c r="C564" t="s">
        <v>1912</v>
      </c>
      <c r="D564">
        <v>13.3</v>
      </c>
      <c r="E564" t="s">
        <v>2286</v>
      </c>
      <c r="F564" t="s">
        <v>2098</v>
      </c>
      <c r="G564" t="s">
        <v>1935</v>
      </c>
      <c r="H564" t="s">
        <v>1936</v>
      </c>
      <c r="I564" t="s">
        <v>2099</v>
      </c>
      <c r="J564" t="s">
        <v>1947</v>
      </c>
      <c r="K564" t="s">
        <v>2241</v>
      </c>
      <c r="L564">
        <v>104695.2</v>
      </c>
      <c r="M564" s="15">
        <v>42217</v>
      </c>
    </row>
    <row r="565" spans="1:13" x14ac:dyDescent="0.2">
      <c r="A565">
        <v>563</v>
      </c>
      <c r="B565" t="s">
        <v>1976</v>
      </c>
      <c r="C565" t="s">
        <v>1926</v>
      </c>
      <c r="D565">
        <v>17.3</v>
      </c>
      <c r="E565" t="s">
        <v>1958</v>
      </c>
      <c r="F565" t="s">
        <v>2022</v>
      </c>
      <c r="G565" t="s">
        <v>1915</v>
      </c>
      <c r="H565" t="s">
        <v>1929</v>
      </c>
      <c r="I565" t="s">
        <v>2287</v>
      </c>
      <c r="J565" t="s">
        <v>1947</v>
      </c>
      <c r="K565" t="s">
        <v>2288</v>
      </c>
      <c r="L565">
        <v>159786.72</v>
      </c>
      <c r="M565" s="15">
        <v>42066</v>
      </c>
    </row>
    <row r="566" spans="1:13" x14ac:dyDescent="0.2">
      <c r="A566">
        <v>564</v>
      </c>
      <c r="B566" t="s">
        <v>1954</v>
      </c>
      <c r="C566" t="s">
        <v>1926</v>
      </c>
      <c r="D566">
        <v>15.6</v>
      </c>
      <c r="E566" t="s">
        <v>1927</v>
      </c>
      <c r="F566" t="s">
        <v>1983</v>
      </c>
      <c r="G566" t="s">
        <v>1915</v>
      </c>
      <c r="H566" t="s">
        <v>1984</v>
      </c>
      <c r="I566" t="s">
        <v>1985</v>
      </c>
      <c r="J566" t="s">
        <v>1947</v>
      </c>
      <c r="K566" t="s">
        <v>1986</v>
      </c>
      <c r="L566">
        <v>44701.919999999998</v>
      </c>
      <c r="M566" s="15">
        <v>42160</v>
      </c>
    </row>
    <row r="567" spans="1:13" x14ac:dyDescent="0.2">
      <c r="A567">
        <v>565</v>
      </c>
      <c r="B567" t="s">
        <v>1966</v>
      </c>
      <c r="C567" t="s">
        <v>1912</v>
      </c>
      <c r="D567">
        <v>13.3</v>
      </c>
      <c r="E567" t="s">
        <v>2097</v>
      </c>
      <c r="F567" t="s">
        <v>1959</v>
      </c>
      <c r="G567" t="s">
        <v>1915</v>
      </c>
      <c r="H567" t="s">
        <v>1916</v>
      </c>
      <c r="I567" t="s">
        <v>1960</v>
      </c>
      <c r="J567" t="s">
        <v>1947</v>
      </c>
      <c r="K567" t="s">
        <v>2068</v>
      </c>
      <c r="L567">
        <v>85194.72</v>
      </c>
      <c r="M567" s="15">
        <v>42152</v>
      </c>
    </row>
    <row r="568" spans="1:13" x14ac:dyDescent="0.2">
      <c r="A568">
        <v>566</v>
      </c>
      <c r="B568" t="s">
        <v>1966</v>
      </c>
      <c r="C568" t="s">
        <v>1926</v>
      </c>
      <c r="D568">
        <v>15.6</v>
      </c>
      <c r="E568" t="s">
        <v>1942</v>
      </c>
      <c r="F568" t="s">
        <v>2212</v>
      </c>
      <c r="G568" t="s">
        <v>1944</v>
      </c>
      <c r="H568" t="s">
        <v>1945</v>
      </c>
      <c r="I568" t="s">
        <v>1930</v>
      </c>
      <c r="J568" t="s">
        <v>1947</v>
      </c>
      <c r="K568" t="s">
        <v>2279</v>
      </c>
      <c r="L568">
        <v>51095.519999999997</v>
      </c>
      <c r="M568" s="15">
        <v>42070</v>
      </c>
    </row>
    <row r="569" spans="1:13" x14ac:dyDescent="0.2">
      <c r="M569" s="15"/>
    </row>
    <row r="570" spans="1:13" x14ac:dyDescent="0.2">
      <c r="A570">
        <v>568</v>
      </c>
      <c r="B570" t="s">
        <v>1976</v>
      </c>
      <c r="C570" t="s">
        <v>1926</v>
      </c>
      <c r="D570">
        <v>15.6</v>
      </c>
      <c r="E570" t="s">
        <v>1927</v>
      </c>
      <c r="F570" t="s">
        <v>2034</v>
      </c>
      <c r="G570" t="s">
        <v>1944</v>
      </c>
      <c r="H570" t="s">
        <v>1945</v>
      </c>
      <c r="I570" t="s">
        <v>2111</v>
      </c>
      <c r="J570" t="s">
        <v>1947</v>
      </c>
      <c r="K570" t="s">
        <v>1968</v>
      </c>
      <c r="L570">
        <v>18328.32</v>
      </c>
      <c r="M570" s="15">
        <v>42139</v>
      </c>
    </row>
    <row r="571" spans="1:13" x14ac:dyDescent="0.2">
      <c r="A571">
        <v>569</v>
      </c>
      <c r="B571" t="s">
        <v>1976</v>
      </c>
      <c r="C571" t="s">
        <v>1926</v>
      </c>
      <c r="D571">
        <v>14</v>
      </c>
      <c r="E571" t="s">
        <v>1942</v>
      </c>
      <c r="F571" t="s">
        <v>1928</v>
      </c>
      <c r="G571" t="s">
        <v>1944</v>
      </c>
      <c r="H571" t="s">
        <v>1945</v>
      </c>
      <c r="I571" t="s">
        <v>1930</v>
      </c>
      <c r="J571" t="s">
        <v>1947</v>
      </c>
      <c r="K571" t="s">
        <v>2061</v>
      </c>
      <c r="L571">
        <v>52747.199999999997</v>
      </c>
      <c r="M571" s="15">
        <v>42210</v>
      </c>
    </row>
    <row r="572" spans="1:13" x14ac:dyDescent="0.2">
      <c r="A572">
        <v>570</v>
      </c>
      <c r="B572" t="s">
        <v>1925</v>
      </c>
      <c r="C572" t="s">
        <v>2142</v>
      </c>
      <c r="D572">
        <v>17.3</v>
      </c>
      <c r="E572" t="s">
        <v>2133</v>
      </c>
      <c r="F572" t="s">
        <v>2251</v>
      </c>
      <c r="G572" t="s">
        <v>1915</v>
      </c>
      <c r="H572" t="s">
        <v>1945</v>
      </c>
      <c r="I572" t="s">
        <v>2145</v>
      </c>
      <c r="J572" t="s">
        <v>1947</v>
      </c>
      <c r="K572" t="s">
        <v>2289</v>
      </c>
      <c r="L572">
        <v>99153.547200000001</v>
      </c>
      <c r="M572" s="15">
        <v>42323</v>
      </c>
    </row>
    <row r="573" spans="1:13" x14ac:dyDescent="0.2">
      <c r="A573">
        <v>571</v>
      </c>
      <c r="B573" t="s">
        <v>1925</v>
      </c>
      <c r="C573" t="s">
        <v>1926</v>
      </c>
      <c r="D573">
        <v>14</v>
      </c>
      <c r="E573" t="s">
        <v>1942</v>
      </c>
      <c r="F573" t="s">
        <v>2204</v>
      </c>
      <c r="G573" t="s">
        <v>1915</v>
      </c>
      <c r="H573" t="s">
        <v>2060</v>
      </c>
      <c r="I573" t="s">
        <v>2205</v>
      </c>
      <c r="J573" t="s">
        <v>1947</v>
      </c>
      <c r="K573" t="s">
        <v>2290</v>
      </c>
      <c r="L573">
        <v>20725.919999999998</v>
      </c>
      <c r="M573" s="15">
        <v>42091</v>
      </c>
    </row>
    <row r="574" spans="1:13" x14ac:dyDescent="0.2">
      <c r="A574">
        <v>572</v>
      </c>
      <c r="B574" t="s">
        <v>1925</v>
      </c>
      <c r="C574" t="s">
        <v>1926</v>
      </c>
      <c r="D574">
        <v>15.6</v>
      </c>
      <c r="E574" t="s">
        <v>1958</v>
      </c>
      <c r="F574" t="s">
        <v>2291</v>
      </c>
      <c r="G574" t="s">
        <v>2074</v>
      </c>
      <c r="H574" t="s">
        <v>1929</v>
      </c>
      <c r="I574" t="s">
        <v>1996</v>
      </c>
      <c r="J574" t="s">
        <v>1947</v>
      </c>
      <c r="K574" t="s">
        <v>2127</v>
      </c>
      <c r="L574">
        <v>34578.720000000001</v>
      </c>
      <c r="M574" s="15">
        <v>42282</v>
      </c>
    </row>
    <row r="575" spans="1:13" x14ac:dyDescent="0.2">
      <c r="A575">
        <v>573</v>
      </c>
      <c r="B575" t="s">
        <v>1976</v>
      </c>
      <c r="C575" t="s">
        <v>1926</v>
      </c>
      <c r="D575">
        <v>15.6</v>
      </c>
      <c r="E575" t="s">
        <v>1927</v>
      </c>
      <c r="F575" t="s">
        <v>1928</v>
      </c>
      <c r="G575" t="s">
        <v>1915</v>
      </c>
      <c r="H575" t="s">
        <v>1929</v>
      </c>
      <c r="I575" t="s">
        <v>1930</v>
      </c>
      <c r="J575" t="s">
        <v>1947</v>
      </c>
      <c r="K575" t="s">
        <v>1993</v>
      </c>
      <c r="L575">
        <v>44222.400000000001</v>
      </c>
      <c r="M575" s="15">
        <v>42042</v>
      </c>
    </row>
    <row r="576" spans="1:13" x14ac:dyDescent="0.2">
      <c r="A576">
        <v>574</v>
      </c>
      <c r="B576" t="s">
        <v>1976</v>
      </c>
      <c r="C576" t="s">
        <v>1926</v>
      </c>
      <c r="D576">
        <v>15.6</v>
      </c>
      <c r="E576" t="s">
        <v>1927</v>
      </c>
      <c r="F576" t="s">
        <v>1959</v>
      </c>
      <c r="G576" t="s">
        <v>1944</v>
      </c>
      <c r="H576" t="s">
        <v>1945</v>
      </c>
      <c r="I576" t="s">
        <v>1930</v>
      </c>
      <c r="J576" t="s">
        <v>1947</v>
      </c>
      <c r="K576" t="s">
        <v>2090</v>
      </c>
      <c r="L576">
        <v>36496.800000000003</v>
      </c>
      <c r="M576" s="15">
        <v>42168</v>
      </c>
    </row>
    <row r="577" spans="1:13" x14ac:dyDescent="0.2">
      <c r="A577">
        <v>575</v>
      </c>
      <c r="B577" t="s">
        <v>2240</v>
      </c>
      <c r="C577" t="s">
        <v>1926</v>
      </c>
      <c r="D577">
        <v>14</v>
      </c>
      <c r="E577" t="s">
        <v>1927</v>
      </c>
      <c r="F577" t="s">
        <v>2269</v>
      </c>
      <c r="G577" t="s">
        <v>1944</v>
      </c>
      <c r="H577" t="s">
        <v>2050</v>
      </c>
      <c r="I577" t="s">
        <v>2004</v>
      </c>
      <c r="J577" t="s">
        <v>1947</v>
      </c>
      <c r="K577" t="s">
        <v>2046</v>
      </c>
      <c r="L577">
        <v>13266.72</v>
      </c>
      <c r="M577" s="15">
        <v>42187</v>
      </c>
    </row>
    <row r="578" spans="1:13" x14ac:dyDescent="0.2">
      <c r="A578">
        <v>576</v>
      </c>
      <c r="B578" t="s">
        <v>2095</v>
      </c>
      <c r="C578" t="s">
        <v>1912</v>
      </c>
      <c r="D578">
        <v>14</v>
      </c>
      <c r="E578" t="s">
        <v>1990</v>
      </c>
      <c r="F578" t="s">
        <v>1973</v>
      </c>
      <c r="G578" t="s">
        <v>1935</v>
      </c>
      <c r="H578" t="s">
        <v>1936</v>
      </c>
      <c r="I578" t="s">
        <v>1930</v>
      </c>
      <c r="J578" t="s">
        <v>1947</v>
      </c>
      <c r="K578" t="s">
        <v>2292</v>
      </c>
      <c r="L578">
        <v>99367.2</v>
      </c>
      <c r="M578" s="15">
        <v>42227</v>
      </c>
    </row>
    <row r="579" spans="1:13" x14ac:dyDescent="0.2">
      <c r="A579">
        <v>577</v>
      </c>
      <c r="B579" t="s">
        <v>1976</v>
      </c>
      <c r="C579" t="s">
        <v>1982</v>
      </c>
      <c r="D579">
        <v>17.3</v>
      </c>
      <c r="E579" t="s">
        <v>1958</v>
      </c>
      <c r="F579" t="s">
        <v>2293</v>
      </c>
      <c r="G579" t="s">
        <v>2118</v>
      </c>
      <c r="H579" t="s">
        <v>2023</v>
      </c>
      <c r="I579" t="s">
        <v>2043</v>
      </c>
      <c r="J579" t="s">
        <v>1947</v>
      </c>
      <c r="K579" t="s">
        <v>2294</v>
      </c>
      <c r="L579">
        <v>141884.64000000001</v>
      </c>
      <c r="M579" s="15">
        <v>42215</v>
      </c>
    </row>
    <row r="580" spans="1:13" x14ac:dyDescent="0.2">
      <c r="A580">
        <v>578</v>
      </c>
      <c r="B580" t="s">
        <v>2041</v>
      </c>
      <c r="C580" t="s">
        <v>1982</v>
      </c>
      <c r="D580">
        <v>17.3</v>
      </c>
      <c r="E580" t="s">
        <v>1927</v>
      </c>
      <c r="F580" t="s">
        <v>2135</v>
      </c>
      <c r="G580" t="s">
        <v>1935</v>
      </c>
      <c r="H580" t="s">
        <v>2119</v>
      </c>
      <c r="I580" t="s">
        <v>2043</v>
      </c>
      <c r="J580" t="s">
        <v>1947</v>
      </c>
      <c r="K580" t="s">
        <v>2168</v>
      </c>
      <c r="L580">
        <v>145401.12</v>
      </c>
      <c r="M580" s="15">
        <v>42279</v>
      </c>
    </row>
    <row r="581" spans="1:13" x14ac:dyDescent="0.2">
      <c r="A581">
        <v>579</v>
      </c>
      <c r="B581" t="s">
        <v>1966</v>
      </c>
      <c r="C581" t="s">
        <v>1926</v>
      </c>
      <c r="D581">
        <v>15.6</v>
      </c>
      <c r="E581" t="s">
        <v>1927</v>
      </c>
      <c r="F581" t="s">
        <v>1973</v>
      </c>
      <c r="G581" t="s">
        <v>1915</v>
      </c>
      <c r="H581" t="s">
        <v>1929</v>
      </c>
      <c r="I581" t="s">
        <v>1967</v>
      </c>
      <c r="J581" t="s">
        <v>2018</v>
      </c>
      <c r="K581" t="s">
        <v>1968</v>
      </c>
      <c r="L581">
        <v>39907.252800000002</v>
      </c>
      <c r="M581" s="15">
        <v>42290</v>
      </c>
    </row>
    <row r="582" spans="1:13" x14ac:dyDescent="0.2">
      <c r="A582">
        <v>580</v>
      </c>
      <c r="B582" t="s">
        <v>2240</v>
      </c>
      <c r="C582" t="s">
        <v>1926</v>
      </c>
      <c r="D582">
        <v>14</v>
      </c>
      <c r="E582" t="s">
        <v>1958</v>
      </c>
      <c r="F582" t="s">
        <v>2223</v>
      </c>
      <c r="G582" t="s">
        <v>1944</v>
      </c>
      <c r="H582" t="s">
        <v>2050</v>
      </c>
      <c r="I582" t="s">
        <v>2015</v>
      </c>
      <c r="J582" t="s">
        <v>1947</v>
      </c>
      <c r="K582" t="s">
        <v>2203</v>
      </c>
      <c r="L582">
        <v>20725.919999999998</v>
      </c>
      <c r="M582" s="15">
        <v>42177</v>
      </c>
    </row>
    <row r="583" spans="1:13" x14ac:dyDescent="0.2">
      <c r="A583">
        <v>581</v>
      </c>
      <c r="B583" t="s">
        <v>1966</v>
      </c>
      <c r="C583" t="s">
        <v>1926</v>
      </c>
      <c r="D583">
        <v>15.6</v>
      </c>
      <c r="E583" t="s">
        <v>1942</v>
      </c>
      <c r="F583" t="s">
        <v>2212</v>
      </c>
      <c r="G583" t="s">
        <v>1915</v>
      </c>
      <c r="H583" t="s">
        <v>1945</v>
      </c>
      <c r="I583" t="s">
        <v>1930</v>
      </c>
      <c r="J583" t="s">
        <v>1947</v>
      </c>
      <c r="K583" t="s">
        <v>2052</v>
      </c>
      <c r="L583">
        <v>53733.945599999999</v>
      </c>
      <c r="M583" s="15">
        <v>42103</v>
      </c>
    </row>
    <row r="584" spans="1:13" x14ac:dyDescent="0.2">
      <c r="A584">
        <v>582</v>
      </c>
      <c r="B584" t="s">
        <v>1925</v>
      </c>
      <c r="C584" t="s">
        <v>1926</v>
      </c>
      <c r="D584">
        <v>13.3</v>
      </c>
      <c r="E584" t="s">
        <v>1927</v>
      </c>
      <c r="F584" t="s">
        <v>1977</v>
      </c>
      <c r="G584" t="s">
        <v>1944</v>
      </c>
      <c r="H584" t="s">
        <v>1916</v>
      </c>
      <c r="I584" t="s">
        <v>1930</v>
      </c>
      <c r="J584" t="s">
        <v>1947</v>
      </c>
      <c r="K584" t="s">
        <v>2037</v>
      </c>
      <c r="L584">
        <v>38308.32</v>
      </c>
      <c r="M584" s="15">
        <v>42196</v>
      </c>
    </row>
    <row r="585" spans="1:13" x14ac:dyDescent="0.2">
      <c r="A585">
        <v>583</v>
      </c>
      <c r="B585" t="s">
        <v>1966</v>
      </c>
      <c r="C585" t="s">
        <v>1926</v>
      </c>
      <c r="D585">
        <v>15.6</v>
      </c>
      <c r="E585" t="s">
        <v>1927</v>
      </c>
      <c r="F585" t="s">
        <v>2196</v>
      </c>
      <c r="G585" t="s">
        <v>1935</v>
      </c>
      <c r="H585" t="s">
        <v>1929</v>
      </c>
      <c r="I585" t="s">
        <v>2000</v>
      </c>
      <c r="J585" t="s">
        <v>1947</v>
      </c>
      <c r="K585" t="s">
        <v>2279</v>
      </c>
      <c r="L585">
        <v>81912.139200000005</v>
      </c>
      <c r="M585" s="15">
        <v>42102</v>
      </c>
    </row>
    <row r="586" spans="1:13" x14ac:dyDescent="0.2">
      <c r="A586">
        <v>584</v>
      </c>
      <c r="B586" t="s">
        <v>1966</v>
      </c>
      <c r="C586" t="s">
        <v>2222</v>
      </c>
      <c r="D586">
        <v>11.6</v>
      </c>
      <c r="E586" t="s">
        <v>1942</v>
      </c>
      <c r="F586" t="s">
        <v>2049</v>
      </c>
      <c r="G586" t="s">
        <v>1944</v>
      </c>
      <c r="H586" t="s">
        <v>2201</v>
      </c>
      <c r="I586" t="s">
        <v>2051</v>
      </c>
      <c r="J586" t="s">
        <v>2187</v>
      </c>
      <c r="K586" t="s">
        <v>2211</v>
      </c>
      <c r="L586">
        <v>15717.6</v>
      </c>
      <c r="M586" s="15">
        <v>42307</v>
      </c>
    </row>
    <row r="587" spans="1:13" x14ac:dyDescent="0.2">
      <c r="A587">
        <v>585</v>
      </c>
      <c r="B587" t="s">
        <v>2041</v>
      </c>
      <c r="C587" t="s">
        <v>1982</v>
      </c>
      <c r="D587">
        <v>17.3</v>
      </c>
      <c r="E587" t="s">
        <v>1927</v>
      </c>
      <c r="F587" t="s">
        <v>2293</v>
      </c>
      <c r="G587" t="s">
        <v>1935</v>
      </c>
      <c r="H587" t="s">
        <v>1984</v>
      </c>
      <c r="I587" t="s">
        <v>2163</v>
      </c>
      <c r="J587" t="s">
        <v>1947</v>
      </c>
      <c r="K587" t="s">
        <v>2295</v>
      </c>
      <c r="L587">
        <v>125154.72</v>
      </c>
      <c r="M587" s="15">
        <v>42247</v>
      </c>
    </row>
    <row r="588" spans="1:13" x14ac:dyDescent="0.2">
      <c r="A588">
        <v>586</v>
      </c>
      <c r="B588" t="s">
        <v>1925</v>
      </c>
      <c r="C588" t="s">
        <v>1982</v>
      </c>
      <c r="D588">
        <v>17.3</v>
      </c>
      <c r="E588" t="s">
        <v>1958</v>
      </c>
      <c r="F588" t="s">
        <v>2022</v>
      </c>
      <c r="G588" t="s">
        <v>1935</v>
      </c>
      <c r="H588" t="s">
        <v>2023</v>
      </c>
      <c r="I588" t="s">
        <v>1985</v>
      </c>
      <c r="J588" t="s">
        <v>1947</v>
      </c>
      <c r="K588" t="s">
        <v>2261</v>
      </c>
      <c r="L588">
        <v>79813.440000000002</v>
      </c>
      <c r="M588" s="15">
        <v>42136</v>
      </c>
    </row>
    <row r="589" spans="1:13" x14ac:dyDescent="0.2">
      <c r="A589">
        <v>587</v>
      </c>
      <c r="B589" t="s">
        <v>1976</v>
      </c>
      <c r="C589" t="s">
        <v>1912</v>
      </c>
      <c r="D589">
        <v>14</v>
      </c>
      <c r="E589" t="s">
        <v>1958</v>
      </c>
      <c r="F589" t="s">
        <v>2178</v>
      </c>
      <c r="G589" t="s">
        <v>2026</v>
      </c>
      <c r="H589" t="s">
        <v>1929</v>
      </c>
      <c r="I589" t="s">
        <v>1963</v>
      </c>
      <c r="J589" t="s">
        <v>1947</v>
      </c>
      <c r="K589" t="s">
        <v>2296</v>
      </c>
      <c r="L589">
        <v>89137.44</v>
      </c>
      <c r="M589" s="15">
        <v>42059</v>
      </c>
    </row>
    <row r="590" spans="1:13" x14ac:dyDescent="0.2">
      <c r="A590">
        <v>588</v>
      </c>
      <c r="B590" t="s">
        <v>1976</v>
      </c>
      <c r="C590" t="s">
        <v>1926</v>
      </c>
      <c r="D590">
        <v>15.6</v>
      </c>
      <c r="E590" t="s">
        <v>2146</v>
      </c>
      <c r="F590" t="s">
        <v>1955</v>
      </c>
      <c r="G590" t="s">
        <v>2026</v>
      </c>
      <c r="H590" t="s">
        <v>1978</v>
      </c>
      <c r="I590" t="s">
        <v>1930</v>
      </c>
      <c r="J590" t="s">
        <v>1947</v>
      </c>
      <c r="K590" t="s">
        <v>1968</v>
      </c>
      <c r="L590">
        <v>32447.52</v>
      </c>
      <c r="M590" s="15">
        <v>42320</v>
      </c>
    </row>
    <row r="591" spans="1:13" x14ac:dyDescent="0.2">
      <c r="A591">
        <v>589</v>
      </c>
      <c r="B591" t="s">
        <v>1954</v>
      </c>
      <c r="C591" t="s">
        <v>1982</v>
      </c>
      <c r="D591">
        <v>17.3</v>
      </c>
      <c r="E591" t="s">
        <v>1958</v>
      </c>
      <c r="F591" t="s">
        <v>1983</v>
      </c>
      <c r="G591" t="s">
        <v>1915</v>
      </c>
      <c r="H591" t="s">
        <v>1984</v>
      </c>
      <c r="I591" t="s">
        <v>2024</v>
      </c>
      <c r="J591" t="s">
        <v>1947</v>
      </c>
      <c r="K591" t="s">
        <v>2297</v>
      </c>
      <c r="L591">
        <v>94305.600000000006</v>
      </c>
      <c r="M591" s="15">
        <v>42076</v>
      </c>
    </row>
    <row r="592" spans="1:13" x14ac:dyDescent="0.2">
      <c r="A592">
        <v>590</v>
      </c>
      <c r="B592" t="s">
        <v>1954</v>
      </c>
      <c r="C592" t="s">
        <v>1989</v>
      </c>
      <c r="D592">
        <v>15.6</v>
      </c>
      <c r="E592" t="s">
        <v>2146</v>
      </c>
      <c r="F592" t="s">
        <v>1928</v>
      </c>
      <c r="G592" t="s">
        <v>1915</v>
      </c>
      <c r="H592" t="s">
        <v>1978</v>
      </c>
      <c r="I592" t="s">
        <v>1963</v>
      </c>
      <c r="J592" t="s">
        <v>1947</v>
      </c>
      <c r="K592" t="s">
        <v>1968</v>
      </c>
      <c r="L592">
        <v>39373.919999999998</v>
      </c>
      <c r="M592" s="15">
        <v>42201</v>
      </c>
    </row>
    <row r="593" spans="1:13" x14ac:dyDescent="0.2">
      <c r="A593">
        <v>591</v>
      </c>
      <c r="B593" t="s">
        <v>1976</v>
      </c>
      <c r="C593" t="s">
        <v>1926</v>
      </c>
      <c r="D593">
        <v>15.6</v>
      </c>
      <c r="E593" t="s">
        <v>1927</v>
      </c>
      <c r="F593" t="s">
        <v>2214</v>
      </c>
      <c r="G593" t="s">
        <v>2026</v>
      </c>
      <c r="H593" t="s">
        <v>1936</v>
      </c>
      <c r="I593" t="s">
        <v>1996</v>
      </c>
      <c r="J593" t="s">
        <v>1947</v>
      </c>
      <c r="K593" t="s">
        <v>1968</v>
      </c>
      <c r="L593">
        <v>50562.720000000001</v>
      </c>
      <c r="M593" s="15">
        <v>42283</v>
      </c>
    </row>
    <row r="594" spans="1:13" x14ac:dyDescent="0.2">
      <c r="A594">
        <v>592</v>
      </c>
      <c r="B594" t="s">
        <v>1966</v>
      </c>
      <c r="C594" t="s">
        <v>1989</v>
      </c>
      <c r="D594">
        <v>31.6</v>
      </c>
      <c r="E594" t="s">
        <v>2146</v>
      </c>
      <c r="F594" t="s">
        <v>2298</v>
      </c>
      <c r="G594" t="s">
        <v>1944</v>
      </c>
      <c r="H594" t="s">
        <v>1916</v>
      </c>
      <c r="I594" t="s">
        <v>1971</v>
      </c>
      <c r="J594" t="s">
        <v>1947</v>
      </c>
      <c r="K594" t="s">
        <v>2299</v>
      </c>
      <c r="L594">
        <v>32127.84</v>
      </c>
      <c r="M594" s="15">
        <v>42022</v>
      </c>
    </row>
    <row r="595" spans="1:13" x14ac:dyDescent="0.2">
      <c r="A595">
        <v>593</v>
      </c>
      <c r="B595" t="s">
        <v>2242</v>
      </c>
      <c r="C595" t="s">
        <v>1926</v>
      </c>
      <c r="D595">
        <v>15.6</v>
      </c>
      <c r="E595" t="s">
        <v>1927</v>
      </c>
      <c r="F595" t="s">
        <v>2022</v>
      </c>
      <c r="G595" t="s">
        <v>1935</v>
      </c>
      <c r="H595" t="s">
        <v>1984</v>
      </c>
      <c r="I595" t="s">
        <v>1985</v>
      </c>
      <c r="J595" t="s">
        <v>1947</v>
      </c>
      <c r="K595" t="s">
        <v>1986</v>
      </c>
      <c r="L595">
        <v>90522.72</v>
      </c>
      <c r="M595" s="15">
        <v>42364</v>
      </c>
    </row>
    <row r="596" spans="1:13" x14ac:dyDescent="0.2">
      <c r="A596">
        <v>594</v>
      </c>
      <c r="B596" t="s">
        <v>1976</v>
      </c>
      <c r="C596" t="s">
        <v>1926</v>
      </c>
      <c r="D596">
        <v>17.3</v>
      </c>
      <c r="E596" t="s">
        <v>1927</v>
      </c>
      <c r="F596" t="s">
        <v>1962</v>
      </c>
      <c r="G596" t="s">
        <v>1944</v>
      </c>
      <c r="H596" t="s">
        <v>1945</v>
      </c>
      <c r="I596" t="s">
        <v>1963</v>
      </c>
      <c r="J596" t="s">
        <v>1931</v>
      </c>
      <c r="K596" t="s">
        <v>2019</v>
      </c>
      <c r="L596">
        <v>28185.119999999999</v>
      </c>
      <c r="M596" s="15">
        <v>42218</v>
      </c>
    </row>
    <row r="597" spans="1:13" x14ac:dyDescent="0.2">
      <c r="A597">
        <v>595</v>
      </c>
      <c r="B597" t="s">
        <v>1976</v>
      </c>
      <c r="C597" t="s">
        <v>1926</v>
      </c>
      <c r="D597">
        <v>15.6</v>
      </c>
      <c r="E597" t="s">
        <v>1942</v>
      </c>
      <c r="F597" t="s">
        <v>2266</v>
      </c>
      <c r="G597" t="s">
        <v>1915</v>
      </c>
      <c r="H597" t="s">
        <v>1978</v>
      </c>
      <c r="I597" t="s">
        <v>1963</v>
      </c>
      <c r="J597" t="s">
        <v>1947</v>
      </c>
      <c r="K597" t="s">
        <v>2300</v>
      </c>
      <c r="L597">
        <v>24455.52</v>
      </c>
      <c r="M597" s="15">
        <v>42272</v>
      </c>
    </row>
    <row r="598" spans="1:13" x14ac:dyDescent="0.2">
      <c r="A598">
        <v>596</v>
      </c>
      <c r="B598" t="s">
        <v>1976</v>
      </c>
      <c r="C598" t="s">
        <v>1989</v>
      </c>
      <c r="D598">
        <v>13.3</v>
      </c>
      <c r="E598" t="s">
        <v>1980</v>
      </c>
      <c r="F598" t="s">
        <v>1973</v>
      </c>
      <c r="G598" t="s">
        <v>1915</v>
      </c>
      <c r="H598" t="s">
        <v>1936</v>
      </c>
      <c r="I598" t="s">
        <v>1930</v>
      </c>
      <c r="J598" t="s">
        <v>1947</v>
      </c>
      <c r="K598" t="s">
        <v>1919</v>
      </c>
      <c r="L598">
        <v>107892</v>
      </c>
      <c r="M598" s="15">
        <v>42329</v>
      </c>
    </row>
    <row r="599" spans="1:13" x14ac:dyDescent="0.2">
      <c r="A599">
        <v>597</v>
      </c>
      <c r="B599" t="s">
        <v>1976</v>
      </c>
      <c r="C599" t="s">
        <v>1926</v>
      </c>
      <c r="D599">
        <v>14</v>
      </c>
      <c r="E599" t="s">
        <v>1958</v>
      </c>
      <c r="F599" t="s">
        <v>1983</v>
      </c>
      <c r="G599" t="s">
        <v>1915</v>
      </c>
      <c r="H599" t="s">
        <v>1929</v>
      </c>
      <c r="I599" t="s">
        <v>2184</v>
      </c>
      <c r="J599" t="s">
        <v>1947</v>
      </c>
      <c r="K599" t="s">
        <v>2045</v>
      </c>
      <c r="L599">
        <v>78534.720000000001</v>
      </c>
      <c r="M599" s="15">
        <v>42086</v>
      </c>
    </row>
    <row r="600" spans="1:13" x14ac:dyDescent="0.2">
      <c r="A600">
        <v>598</v>
      </c>
      <c r="B600" t="s">
        <v>1966</v>
      </c>
      <c r="C600" t="s">
        <v>1989</v>
      </c>
      <c r="D600">
        <v>12.5</v>
      </c>
      <c r="E600" t="s">
        <v>1990</v>
      </c>
      <c r="F600" t="s">
        <v>1928</v>
      </c>
      <c r="G600" t="s">
        <v>1915</v>
      </c>
      <c r="H600" t="s">
        <v>1929</v>
      </c>
      <c r="I600" t="s">
        <v>1930</v>
      </c>
      <c r="J600" t="s">
        <v>1947</v>
      </c>
      <c r="K600" t="s">
        <v>1924</v>
      </c>
      <c r="L600">
        <v>88977.600000000006</v>
      </c>
      <c r="M600" s="15">
        <v>42107</v>
      </c>
    </row>
    <row r="601" spans="1:13" x14ac:dyDescent="0.2">
      <c r="A601">
        <v>599</v>
      </c>
      <c r="B601" t="s">
        <v>1966</v>
      </c>
      <c r="C601" t="s">
        <v>2142</v>
      </c>
      <c r="D601">
        <v>15.6</v>
      </c>
      <c r="E601" t="s">
        <v>1990</v>
      </c>
      <c r="F601" t="s">
        <v>2022</v>
      </c>
      <c r="G601" t="s">
        <v>1915</v>
      </c>
      <c r="H601" t="s">
        <v>1929</v>
      </c>
      <c r="I601" t="s">
        <v>2254</v>
      </c>
      <c r="J601" t="s">
        <v>1947</v>
      </c>
      <c r="K601" t="s">
        <v>2129</v>
      </c>
      <c r="L601">
        <v>93932.64</v>
      </c>
      <c r="M601" s="15">
        <v>42093</v>
      </c>
    </row>
    <row r="602" spans="1:13" x14ac:dyDescent="0.2">
      <c r="A602">
        <v>600</v>
      </c>
      <c r="B602" t="s">
        <v>1925</v>
      </c>
      <c r="C602" t="s">
        <v>1926</v>
      </c>
      <c r="D602">
        <v>15.6</v>
      </c>
      <c r="E602" t="s">
        <v>1927</v>
      </c>
      <c r="F602" t="s">
        <v>1973</v>
      </c>
      <c r="G602" t="s">
        <v>1915</v>
      </c>
      <c r="H602" t="s">
        <v>1929</v>
      </c>
      <c r="I602" t="s">
        <v>1930</v>
      </c>
      <c r="J602" t="s">
        <v>1947</v>
      </c>
      <c r="K602" t="s">
        <v>2213</v>
      </c>
      <c r="L602">
        <v>64948.32</v>
      </c>
      <c r="M602" s="15">
        <v>42071</v>
      </c>
    </row>
    <row r="603" spans="1:13" x14ac:dyDescent="0.2">
      <c r="A603">
        <v>601</v>
      </c>
      <c r="B603" t="s">
        <v>1925</v>
      </c>
      <c r="C603" t="s">
        <v>1926</v>
      </c>
      <c r="D603">
        <v>15.6</v>
      </c>
      <c r="E603" t="s">
        <v>1942</v>
      </c>
      <c r="F603" t="s">
        <v>1977</v>
      </c>
      <c r="G603" t="s">
        <v>1944</v>
      </c>
      <c r="H603" t="s">
        <v>1945</v>
      </c>
      <c r="I603" t="s">
        <v>1930</v>
      </c>
      <c r="J603" t="s">
        <v>1947</v>
      </c>
      <c r="K603" t="s">
        <v>1948</v>
      </c>
      <c r="L603">
        <v>35616.614399999999</v>
      </c>
      <c r="M603" s="15">
        <v>42243</v>
      </c>
    </row>
    <row r="604" spans="1:13" x14ac:dyDescent="0.2">
      <c r="A604">
        <v>602</v>
      </c>
      <c r="B604" t="s">
        <v>1941</v>
      </c>
      <c r="C604" t="s">
        <v>1926</v>
      </c>
      <c r="D604">
        <v>14</v>
      </c>
      <c r="E604" t="s">
        <v>1927</v>
      </c>
      <c r="F604" t="s">
        <v>2223</v>
      </c>
      <c r="G604" t="s">
        <v>1944</v>
      </c>
      <c r="H604" t="s">
        <v>2008</v>
      </c>
      <c r="I604" t="s">
        <v>2015</v>
      </c>
      <c r="J604" t="s">
        <v>1947</v>
      </c>
      <c r="K604" t="s">
        <v>1961</v>
      </c>
      <c r="L604">
        <v>17529.12</v>
      </c>
      <c r="M604" s="15">
        <v>42108</v>
      </c>
    </row>
    <row r="605" spans="1:13" x14ac:dyDescent="0.2">
      <c r="A605">
        <v>603</v>
      </c>
      <c r="B605" t="s">
        <v>2041</v>
      </c>
      <c r="C605" t="s">
        <v>1982</v>
      </c>
      <c r="D605">
        <v>17.3</v>
      </c>
      <c r="E605" t="s">
        <v>1927</v>
      </c>
      <c r="F605" t="s">
        <v>2293</v>
      </c>
      <c r="G605" t="s">
        <v>1935</v>
      </c>
      <c r="H605" t="s">
        <v>1984</v>
      </c>
      <c r="I605" t="s">
        <v>2301</v>
      </c>
      <c r="J605" t="s">
        <v>1947</v>
      </c>
      <c r="K605" t="s">
        <v>2168</v>
      </c>
      <c r="L605">
        <v>117162.72</v>
      </c>
      <c r="M605" s="15">
        <v>42067</v>
      </c>
    </row>
    <row r="606" spans="1:13" x14ac:dyDescent="0.2">
      <c r="A606">
        <v>604</v>
      </c>
      <c r="B606" t="s">
        <v>1966</v>
      </c>
      <c r="C606" t="s">
        <v>1926</v>
      </c>
      <c r="D606">
        <v>15.6</v>
      </c>
      <c r="E606" t="s">
        <v>1942</v>
      </c>
      <c r="F606" t="s">
        <v>1962</v>
      </c>
      <c r="G606" t="s">
        <v>1944</v>
      </c>
      <c r="H606" t="s">
        <v>1978</v>
      </c>
      <c r="I606" t="s">
        <v>2109</v>
      </c>
      <c r="J606" t="s">
        <v>2018</v>
      </c>
      <c r="K606" t="s">
        <v>2169</v>
      </c>
      <c r="L606">
        <v>24775.200000000001</v>
      </c>
      <c r="M606" s="15">
        <v>42129</v>
      </c>
    </row>
    <row r="607" spans="1:13" x14ac:dyDescent="0.2">
      <c r="A607">
        <v>605</v>
      </c>
      <c r="B607" t="s">
        <v>2041</v>
      </c>
      <c r="C607" t="s">
        <v>1982</v>
      </c>
      <c r="D607">
        <v>15.6</v>
      </c>
      <c r="E607" t="s">
        <v>2143</v>
      </c>
      <c r="F607" t="s">
        <v>2022</v>
      </c>
      <c r="G607" t="s">
        <v>1935</v>
      </c>
      <c r="H607" t="s">
        <v>2042</v>
      </c>
      <c r="I607" t="s">
        <v>2024</v>
      </c>
      <c r="J607" t="s">
        <v>1947</v>
      </c>
      <c r="K607" t="s">
        <v>2048</v>
      </c>
      <c r="L607">
        <v>122490.72</v>
      </c>
      <c r="M607" s="15">
        <v>42009</v>
      </c>
    </row>
    <row r="608" spans="1:13" x14ac:dyDescent="0.2">
      <c r="A608">
        <v>606</v>
      </c>
      <c r="B608" t="s">
        <v>2095</v>
      </c>
      <c r="C608" t="s">
        <v>1926</v>
      </c>
      <c r="D608">
        <v>15.6</v>
      </c>
      <c r="E608" t="s">
        <v>1958</v>
      </c>
      <c r="F608" t="s">
        <v>2149</v>
      </c>
      <c r="G608" t="s">
        <v>1915</v>
      </c>
      <c r="H608" t="s">
        <v>1929</v>
      </c>
      <c r="I608" t="s">
        <v>1963</v>
      </c>
      <c r="J608" t="s">
        <v>1947</v>
      </c>
      <c r="K608" t="s">
        <v>1968</v>
      </c>
      <c r="L608">
        <v>74538.720000000001</v>
      </c>
      <c r="M608" s="15">
        <v>42359</v>
      </c>
    </row>
    <row r="609" spans="1:13" x14ac:dyDescent="0.2">
      <c r="A609">
        <v>607</v>
      </c>
      <c r="B609" t="s">
        <v>1976</v>
      </c>
      <c r="C609" t="s">
        <v>1926</v>
      </c>
      <c r="D609">
        <v>15.6</v>
      </c>
      <c r="E609" t="s">
        <v>1927</v>
      </c>
      <c r="F609" t="s">
        <v>1928</v>
      </c>
      <c r="G609" t="s">
        <v>2074</v>
      </c>
      <c r="H609" t="s">
        <v>1978</v>
      </c>
      <c r="I609" t="s">
        <v>1930</v>
      </c>
      <c r="J609" t="s">
        <v>1947</v>
      </c>
      <c r="K609" t="s">
        <v>2038</v>
      </c>
      <c r="L609">
        <v>30049.919999999998</v>
      </c>
      <c r="M609" s="15">
        <v>42274</v>
      </c>
    </row>
    <row r="610" spans="1:13" x14ac:dyDescent="0.2">
      <c r="A610">
        <v>608</v>
      </c>
      <c r="B610" t="s">
        <v>1976</v>
      </c>
      <c r="C610" t="s">
        <v>1989</v>
      </c>
      <c r="D610">
        <v>15.6</v>
      </c>
      <c r="E610" t="s">
        <v>1980</v>
      </c>
      <c r="F610" t="s">
        <v>2022</v>
      </c>
      <c r="G610" t="s">
        <v>1915</v>
      </c>
      <c r="H610" t="s">
        <v>1929</v>
      </c>
      <c r="I610" t="s">
        <v>2184</v>
      </c>
      <c r="J610" t="s">
        <v>1947</v>
      </c>
      <c r="K610" t="s">
        <v>2021</v>
      </c>
      <c r="L610">
        <v>69210.720000000001</v>
      </c>
      <c r="M610" s="15">
        <v>42039</v>
      </c>
    </row>
    <row r="611" spans="1:13" x14ac:dyDescent="0.2">
      <c r="A611">
        <v>609</v>
      </c>
      <c r="B611" t="s">
        <v>1941</v>
      </c>
      <c r="C611" t="s">
        <v>1926</v>
      </c>
      <c r="D611">
        <v>14</v>
      </c>
      <c r="E611" t="s">
        <v>1942</v>
      </c>
      <c r="F611" t="s">
        <v>2204</v>
      </c>
      <c r="G611" t="s">
        <v>1944</v>
      </c>
      <c r="H611" t="s">
        <v>1922</v>
      </c>
      <c r="I611" t="s">
        <v>2205</v>
      </c>
      <c r="J611" t="s">
        <v>1947</v>
      </c>
      <c r="K611" t="s">
        <v>1961</v>
      </c>
      <c r="L611">
        <v>18594.72</v>
      </c>
      <c r="M611" s="15">
        <v>42252</v>
      </c>
    </row>
    <row r="612" spans="1:13" x14ac:dyDescent="0.2">
      <c r="A612">
        <v>610</v>
      </c>
      <c r="B612" t="s">
        <v>1976</v>
      </c>
      <c r="C612" t="s">
        <v>1926</v>
      </c>
      <c r="D612">
        <v>15.6</v>
      </c>
      <c r="E612" t="s">
        <v>2140</v>
      </c>
      <c r="F612" t="s">
        <v>2302</v>
      </c>
      <c r="G612" t="s">
        <v>2118</v>
      </c>
      <c r="H612" t="s">
        <v>2136</v>
      </c>
      <c r="I612" t="s">
        <v>2243</v>
      </c>
      <c r="J612" t="s">
        <v>1947</v>
      </c>
      <c r="K612" t="s">
        <v>1986</v>
      </c>
      <c r="L612">
        <v>261018.72</v>
      </c>
      <c r="M612" s="15">
        <v>42330</v>
      </c>
    </row>
    <row r="613" spans="1:13" x14ac:dyDescent="0.2">
      <c r="A613">
        <v>611</v>
      </c>
      <c r="B613" t="s">
        <v>1966</v>
      </c>
      <c r="C613" t="s">
        <v>1982</v>
      </c>
      <c r="D613">
        <v>15.6</v>
      </c>
      <c r="E613" t="s">
        <v>1927</v>
      </c>
      <c r="F613" t="s">
        <v>2264</v>
      </c>
      <c r="H613" t="s">
        <v>1978</v>
      </c>
      <c r="I613" t="s">
        <v>2303</v>
      </c>
      <c r="J613" t="s">
        <v>1947</v>
      </c>
      <c r="K613" t="s">
        <v>2304</v>
      </c>
      <c r="L613">
        <v>46833.652800000003</v>
      </c>
      <c r="M613" s="15">
        <v>42310</v>
      </c>
    </row>
    <row r="614" spans="1:13" x14ac:dyDescent="0.2">
      <c r="A614">
        <v>612</v>
      </c>
      <c r="B614" t="s">
        <v>1966</v>
      </c>
      <c r="C614" t="s">
        <v>1926</v>
      </c>
      <c r="D614">
        <v>15.6</v>
      </c>
      <c r="E614" t="s">
        <v>1942</v>
      </c>
      <c r="F614" t="s">
        <v>2181</v>
      </c>
      <c r="G614" t="s">
        <v>1944</v>
      </c>
      <c r="H614" t="s">
        <v>1978</v>
      </c>
      <c r="I614" t="s">
        <v>1963</v>
      </c>
      <c r="J614" t="s">
        <v>2018</v>
      </c>
      <c r="K614" t="s">
        <v>2169</v>
      </c>
      <c r="L614">
        <v>23650.991999999998</v>
      </c>
      <c r="M614" s="15">
        <v>42339</v>
      </c>
    </row>
    <row r="615" spans="1:13" x14ac:dyDescent="0.2">
      <c r="A615">
        <v>613</v>
      </c>
      <c r="B615" t="s">
        <v>1966</v>
      </c>
      <c r="C615" t="s">
        <v>1926</v>
      </c>
      <c r="D615">
        <v>15.6</v>
      </c>
      <c r="E615" t="s">
        <v>1942</v>
      </c>
      <c r="F615" t="s">
        <v>2181</v>
      </c>
      <c r="G615" t="s">
        <v>1944</v>
      </c>
      <c r="H615" t="s">
        <v>1978</v>
      </c>
      <c r="I615" t="s">
        <v>1963</v>
      </c>
      <c r="J615" t="s">
        <v>2018</v>
      </c>
      <c r="K615" t="s">
        <v>2182</v>
      </c>
      <c r="L615">
        <v>19127.52</v>
      </c>
      <c r="M615" s="15">
        <v>42294</v>
      </c>
    </row>
    <row r="616" spans="1:13" x14ac:dyDescent="0.2">
      <c r="A616">
        <v>614</v>
      </c>
      <c r="B616" t="s">
        <v>1966</v>
      </c>
      <c r="C616" t="s">
        <v>1926</v>
      </c>
      <c r="D616">
        <v>15.6</v>
      </c>
      <c r="E616" t="s">
        <v>1942</v>
      </c>
      <c r="F616" t="s">
        <v>2212</v>
      </c>
      <c r="G616" t="s">
        <v>1944</v>
      </c>
      <c r="H616" t="s">
        <v>1945</v>
      </c>
      <c r="I616" t="s">
        <v>1930</v>
      </c>
      <c r="J616" t="s">
        <v>2018</v>
      </c>
      <c r="K616" t="s">
        <v>2279</v>
      </c>
      <c r="L616">
        <v>46300.32</v>
      </c>
      <c r="M616" s="15">
        <v>42179</v>
      </c>
    </row>
    <row r="617" spans="1:13" x14ac:dyDescent="0.2">
      <c r="A617">
        <v>615</v>
      </c>
      <c r="B617" t="s">
        <v>1954</v>
      </c>
      <c r="C617" t="s">
        <v>1982</v>
      </c>
      <c r="D617">
        <v>17.3</v>
      </c>
      <c r="E617" t="s">
        <v>1927</v>
      </c>
      <c r="F617" t="s">
        <v>2022</v>
      </c>
      <c r="G617" t="s">
        <v>1915</v>
      </c>
      <c r="H617" t="s">
        <v>1984</v>
      </c>
      <c r="I617" t="s">
        <v>1985</v>
      </c>
      <c r="J617" t="s">
        <v>1947</v>
      </c>
      <c r="K617" t="s">
        <v>2053</v>
      </c>
      <c r="L617">
        <v>62231.040000000001</v>
      </c>
      <c r="M617" s="15">
        <v>42051</v>
      </c>
    </row>
    <row r="618" spans="1:13" x14ac:dyDescent="0.2">
      <c r="M618" s="15"/>
    </row>
    <row r="619" spans="1:13" x14ac:dyDescent="0.2">
      <c r="A619">
        <v>617</v>
      </c>
      <c r="B619" t="s">
        <v>1925</v>
      </c>
      <c r="C619" t="s">
        <v>1912</v>
      </c>
      <c r="D619">
        <v>15.6</v>
      </c>
      <c r="E619" t="s">
        <v>1927</v>
      </c>
      <c r="F619" t="s">
        <v>1973</v>
      </c>
      <c r="G619" t="s">
        <v>1915</v>
      </c>
      <c r="H619" t="s">
        <v>1936</v>
      </c>
      <c r="I619" t="s">
        <v>1930</v>
      </c>
      <c r="J619" t="s">
        <v>1947</v>
      </c>
      <c r="K619" t="s">
        <v>2213</v>
      </c>
      <c r="L619">
        <v>74005.919999999998</v>
      </c>
      <c r="M619" s="15">
        <v>42279</v>
      </c>
    </row>
    <row r="620" spans="1:13" x14ac:dyDescent="0.2">
      <c r="A620">
        <v>618</v>
      </c>
      <c r="B620" t="s">
        <v>2041</v>
      </c>
      <c r="C620" t="s">
        <v>1982</v>
      </c>
      <c r="D620">
        <v>15.6</v>
      </c>
      <c r="E620" t="s">
        <v>1927</v>
      </c>
      <c r="F620" t="s">
        <v>2022</v>
      </c>
      <c r="G620" t="s">
        <v>1935</v>
      </c>
      <c r="H620" t="s">
        <v>2023</v>
      </c>
      <c r="I620" t="s">
        <v>2043</v>
      </c>
      <c r="J620" t="s">
        <v>1947</v>
      </c>
      <c r="K620" t="s">
        <v>2305</v>
      </c>
      <c r="L620">
        <v>120831.5808</v>
      </c>
      <c r="M620" s="15">
        <v>42267</v>
      </c>
    </row>
    <row r="621" spans="1:13" x14ac:dyDescent="0.2">
      <c r="A621">
        <v>619</v>
      </c>
      <c r="B621" t="s">
        <v>1941</v>
      </c>
      <c r="C621" t="s">
        <v>1989</v>
      </c>
      <c r="D621">
        <v>11.6</v>
      </c>
      <c r="E621" t="s">
        <v>2306</v>
      </c>
      <c r="F621" t="s">
        <v>2307</v>
      </c>
      <c r="G621" t="s">
        <v>1944</v>
      </c>
      <c r="H621" t="s">
        <v>2008</v>
      </c>
      <c r="I621" t="s">
        <v>2051</v>
      </c>
      <c r="J621" t="s">
        <v>2187</v>
      </c>
      <c r="K621" t="s">
        <v>2072</v>
      </c>
      <c r="L621">
        <v>20193.12</v>
      </c>
      <c r="M621" s="15">
        <v>42097</v>
      </c>
    </row>
    <row r="622" spans="1:13" x14ac:dyDescent="0.2">
      <c r="A622">
        <v>620</v>
      </c>
      <c r="B622" t="s">
        <v>1925</v>
      </c>
      <c r="C622" t="s">
        <v>1926</v>
      </c>
      <c r="D622">
        <v>14</v>
      </c>
      <c r="E622" t="s">
        <v>1942</v>
      </c>
      <c r="F622" t="s">
        <v>2212</v>
      </c>
      <c r="G622" t="s">
        <v>1915</v>
      </c>
      <c r="H622" t="s">
        <v>1929</v>
      </c>
      <c r="I622" t="s">
        <v>1930</v>
      </c>
      <c r="J622" t="s">
        <v>1947</v>
      </c>
      <c r="K622" t="s">
        <v>2239</v>
      </c>
      <c r="L622">
        <v>59886.720000000001</v>
      </c>
      <c r="M622" s="15">
        <v>42176</v>
      </c>
    </row>
    <row r="623" spans="1:13" x14ac:dyDescent="0.2">
      <c r="A623">
        <v>621</v>
      </c>
      <c r="B623" t="s">
        <v>1976</v>
      </c>
      <c r="C623" t="s">
        <v>1926</v>
      </c>
      <c r="D623">
        <v>14</v>
      </c>
      <c r="E623" t="s">
        <v>1927</v>
      </c>
      <c r="F623" t="s">
        <v>2096</v>
      </c>
      <c r="G623" t="s">
        <v>1915</v>
      </c>
      <c r="H623" t="s">
        <v>1929</v>
      </c>
      <c r="I623" t="s">
        <v>1963</v>
      </c>
      <c r="J623" t="s">
        <v>2277</v>
      </c>
      <c r="K623" t="s">
        <v>2009</v>
      </c>
      <c r="L623">
        <v>78055.199999999997</v>
      </c>
      <c r="M623" s="15">
        <v>42167</v>
      </c>
    </row>
    <row r="624" spans="1:13" x14ac:dyDescent="0.2">
      <c r="A624">
        <v>622</v>
      </c>
      <c r="B624" t="s">
        <v>1966</v>
      </c>
      <c r="C624" t="s">
        <v>1926</v>
      </c>
      <c r="D624">
        <v>15.6</v>
      </c>
      <c r="E624" t="s">
        <v>1927</v>
      </c>
      <c r="F624" t="s">
        <v>1959</v>
      </c>
      <c r="G624" t="s">
        <v>1944</v>
      </c>
      <c r="H624" t="s">
        <v>1978</v>
      </c>
      <c r="I624" t="s">
        <v>1996</v>
      </c>
      <c r="J624" t="s">
        <v>1947</v>
      </c>
      <c r="K624" t="s">
        <v>1968</v>
      </c>
      <c r="L624">
        <v>41345.279999999999</v>
      </c>
      <c r="M624" s="15">
        <v>42093</v>
      </c>
    </row>
    <row r="625" spans="1:13" x14ac:dyDescent="0.2">
      <c r="A625">
        <v>623</v>
      </c>
      <c r="B625" t="s">
        <v>2308</v>
      </c>
      <c r="C625" t="s">
        <v>1926</v>
      </c>
      <c r="D625">
        <v>15.6</v>
      </c>
      <c r="E625" t="s">
        <v>1942</v>
      </c>
      <c r="F625" t="s">
        <v>1928</v>
      </c>
      <c r="G625" t="s">
        <v>1915</v>
      </c>
      <c r="H625" t="s">
        <v>1929</v>
      </c>
      <c r="I625" t="s">
        <v>1930</v>
      </c>
      <c r="J625" t="s">
        <v>1947</v>
      </c>
      <c r="K625" t="s">
        <v>1968</v>
      </c>
      <c r="L625">
        <v>42570.720000000001</v>
      </c>
      <c r="M625" s="15">
        <v>42136</v>
      </c>
    </row>
    <row r="626" spans="1:13" x14ac:dyDescent="0.2">
      <c r="A626">
        <v>624</v>
      </c>
      <c r="B626" t="s">
        <v>1925</v>
      </c>
      <c r="C626" t="s">
        <v>1926</v>
      </c>
      <c r="D626">
        <v>15.6</v>
      </c>
      <c r="E626" t="s">
        <v>1942</v>
      </c>
      <c r="F626" t="s">
        <v>2096</v>
      </c>
      <c r="G626" t="s">
        <v>1944</v>
      </c>
      <c r="H626" t="s">
        <v>1945</v>
      </c>
      <c r="I626" t="s">
        <v>1963</v>
      </c>
      <c r="J626" t="s">
        <v>2277</v>
      </c>
      <c r="K626" t="s">
        <v>1999</v>
      </c>
      <c r="L626">
        <v>49656.959999999999</v>
      </c>
      <c r="M626" s="15">
        <v>42269</v>
      </c>
    </row>
    <row r="627" spans="1:13" x14ac:dyDescent="0.2">
      <c r="M627" s="15"/>
    </row>
    <row r="628" spans="1:13" x14ac:dyDescent="0.2">
      <c r="A628">
        <v>626</v>
      </c>
      <c r="B628" t="s">
        <v>2240</v>
      </c>
      <c r="C628" t="s">
        <v>1926</v>
      </c>
      <c r="D628">
        <v>14</v>
      </c>
      <c r="E628" t="s">
        <v>1927</v>
      </c>
      <c r="F628" t="s">
        <v>2269</v>
      </c>
      <c r="G628" t="s">
        <v>2007</v>
      </c>
      <c r="H628" t="s">
        <v>2008</v>
      </c>
      <c r="I628" t="s">
        <v>2004</v>
      </c>
      <c r="J628" t="s">
        <v>1947</v>
      </c>
      <c r="K628" t="s">
        <v>2046</v>
      </c>
      <c r="L628">
        <v>12733.92</v>
      </c>
      <c r="M628" s="15">
        <v>42052</v>
      </c>
    </row>
    <row r="629" spans="1:13" x14ac:dyDescent="0.2">
      <c r="A629">
        <v>627</v>
      </c>
      <c r="B629" t="s">
        <v>1976</v>
      </c>
      <c r="C629" t="s">
        <v>1926</v>
      </c>
      <c r="D629">
        <v>15.6</v>
      </c>
      <c r="E629" t="s">
        <v>1927</v>
      </c>
      <c r="F629" t="s">
        <v>1928</v>
      </c>
      <c r="G629" t="s">
        <v>1944</v>
      </c>
      <c r="H629" t="s">
        <v>1916</v>
      </c>
      <c r="I629" t="s">
        <v>1930</v>
      </c>
      <c r="J629" t="s">
        <v>1931</v>
      </c>
      <c r="K629" t="s">
        <v>1968</v>
      </c>
      <c r="L629">
        <v>24935.040000000001</v>
      </c>
      <c r="M629" s="15">
        <v>42022</v>
      </c>
    </row>
    <row r="630" spans="1:13" x14ac:dyDescent="0.2">
      <c r="A630">
        <v>628</v>
      </c>
      <c r="B630" t="s">
        <v>1954</v>
      </c>
      <c r="C630" t="s">
        <v>1989</v>
      </c>
      <c r="D630">
        <v>13.3</v>
      </c>
      <c r="E630" t="s">
        <v>1990</v>
      </c>
      <c r="F630" t="s">
        <v>1928</v>
      </c>
      <c r="G630" t="s">
        <v>2074</v>
      </c>
      <c r="H630" t="s">
        <v>1978</v>
      </c>
      <c r="I630" t="s">
        <v>1930</v>
      </c>
      <c r="J630" t="s">
        <v>1947</v>
      </c>
      <c r="K630" t="s">
        <v>2073</v>
      </c>
      <c r="L630">
        <v>34046.452799999999</v>
      </c>
      <c r="M630" s="15">
        <v>42019</v>
      </c>
    </row>
    <row r="631" spans="1:13" x14ac:dyDescent="0.2">
      <c r="M631" s="15"/>
    </row>
    <row r="632" spans="1:13" x14ac:dyDescent="0.2">
      <c r="A632">
        <v>630</v>
      </c>
      <c r="B632" t="s">
        <v>1954</v>
      </c>
      <c r="C632" t="s">
        <v>1912</v>
      </c>
      <c r="D632">
        <v>14</v>
      </c>
      <c r="E632" t="s">
        <v>1927</v>
      </c>
      <c r="F632" t="s">
        <v>1973</v>
      </c>
      <c r="G632" t="s">
        <v>1935</v>
      </c>
      <c r="H632" t="s">
        <v>1936</v>
      </c>
      <c r="I632" t="s">
        <v>1930</v>
      </c>
      <c r="J632" t="s">
        <v>1947</v>
      </c>
      <c r="K632" t="s">
        <v>2309</v>
      </c>
      <c r="L632">
        <v>101232</v>
      </c>
      <c r="M632" s="15">
        <v>42269</v>
      </c>
    </row>
    <row r="633" spans="1:13" x14ac:dyDescent="0.2">
      <c r="A633">
        <v>631</v>
      </c>
      <c r="B633" t="s">
        <v>1966</v>
      </c>
      <c r="C633" t="s">
        <v>1982</v>
      </c>
      <c r="D633">
        <v>15.6</v>
      </c>
      <c r="E633" t="s">
        <v>1927</v>
      </c>
      <c r="F633" t="s">
        <v>2022</v>
      </c>
      <c r="G633" t="s">
        <v>1935</v>
      </c>
      <c r="H633" t="s">
        <v>2023</v>
      </c>
      <c r="I633" t="s">
        <v>2047</v>
      </c>
      <c r="J633" t="s">
        <v>1947</v>
      </c>
      <c r="K633" t="s">
        <v>2076</v>
      </c>
      <c r="L633">
        <v>78801.119999999995</v>
      </c>
      <c r="M633" s="15">
        <v>42217</v>
      </c>
    </row>
    <row r="634" spans="1:13" x14ac:dyDescent="0.2">
      <c r="A634">
        <v>632</v>
      </c>
      <c r="B634" t="s">
        <v>1976</v>
      </c>
      <c r="C634" t="s">
        <v>1926</v>
      </c>
      <c r="D634">
        <v>15.6</v>
      </c>
      <c r="E634" t="s">
        <v>1927</v>
      </c>
      <c r="F634" t="s">
        <v>1959</v>
      </c>
      <c r="G634" t="s">
        <v>1944</v>
      </c>
      <c r="H634" t="s">
        <v>1929</v>
      </c>
      <c r="I634" t="s">
        <v>1960</v>
      </c>
      <c r="J634" t="s">
        <v>1947</v>
      </c>
      <c r="K634" t="s">
        <v>2048</v>
      </c>
      <c r="L634">
        <v>44169.120000000003</v>
      </c>
      <c r="M634" s="15">
        <v>42005</v>
      </c>
    </row>
    <row r="635" spans="1:13" x14ac:dyDescent="0.2">
      <c r="A635">
        <v>633</v>
      </c>
      <c r="B635" t="s">
        <v>1976</v>
      </c>
      <c r="C635" t="s">
        <v>1926</v>
      </c>
      <c r="D635">
        <v>15.6</v>
      </c>
      <c r="E635" t="s">
        <v>1927</v>
      </c>
      <c r="F635" t="s">
        <v>1962</v>
      </c>
      <c r="G635" t="s">
        <v>1944</v>
      </c>
      <c r="H635" t="s">
        <v>1978</v>
      </c>
      <c r="I635" t="s">
        <v>2151</v>
      </c>
      <c r="J635" t="s">
        <v>1947</v>
      </c>
      <c r="K635" t="s">
        <v>1968</v>
      </c>
      <c r="L635">
        <v>30849.119999999999</v>
      </c>
      <c r="M635" s="15">
        <v>42096</v>
      </c>
    </row>
    <row r="636" spans="1:13" x14ac:dyDescent="0.2">
      <c r="A636">
        <v>634</v>
      </c>
      <c r="B636" t="s">
        <v>1954</v>
      </c>
      <c r="C636" t="s">
        <v>1926</v>
      </c>
      <c r="D636">
        <v>15.6</v>
      </c>
      <c r="E636" t="s">
        <v>1942</v>
      </c>
      <c r="F636" t="s">
        <v>2014</v>
      </c>
      <c r="G636" t="s">
        <v>1915</v>
      </c>
      <c r="H636" t="s">
        <v>1978</v>
      </c>
      <c r="I636" t="s">
        <v>2015</v>
      </c>
      <c r="J636" t="s">
        <v>1947</v>
      </c>
      <c r="K636" t="s">
        <v>2021</v>
      </c>
      <c r="L636">
        <v>21258.720000000001</v>
      </c>
      <c r="M636" s="15">
        <v>42312</v>
      </c>
    </row>
    <row r="637" spans="1:13" x14ac:dyDescent="0.2">
      <c r="A637">
        <v>635</v>
      </c>
      <c r="B637" t="s">
        <v>1954</v>
      </c>
      <c r="C637" t="s">
        <v>1926</v>
      </c>
      <c r="D637">
        <v>15.6</v>
      </c>
      <c r="E637" t="s">
        <v>1927</v>
      </c>
      <c r="F637" t="s">
        <v>1983</v>
      </c>
      <c r="G637" t="s">
        <v>1915</v>
      </c>
      <c r="H637" t="s">
        <v>1978</v>
      </c>
      <c r="I637" t="s">
        <v>1985</v>
      </c>
      <c r="J637" t="s">
        <v>1947</v>
      </c>
      <c r="K637" t="s">
        <v>2271</v>
      </c>
      <c r="L637">
        <v>48304.713600000003</v>
      </c>
      <c r="M637" s="15">
        <v>42014</v>
      </c>
    </row>
    <row r="638" spans="1:13" x14ac:dyDescent="0.2">
      <c r="A638">
        <v>636</v>
      </c>
      <c r="B638" t="s">
        <v>1966</v>
      </c>
      <c r="C638" t="s">
        <v>1912</v>
      </c>
      <c r="D638">
        <v>13.3</v>
      </c>
      <c r="E638" t="s">
        <v>2080</v>
      </c>
      <c r="F638" t="s">
        <v>1959</v>
      </c>
      <c r="G638" t="s">
        <v>1915</v>
      </c>
      <c r="H638" t="s">
        <v>1929</v>
      </c>
      <c r="I638" t="s">
        <v>1960</v>
      </c>
      <c r="J638" t="s">
        <v>1947</v>
      </c>
      <c r="K638" t="s">
        <v>2082</v>
      </c>
      <c r="L638">
        <v>99580.32</v>
      </c>
      <c r="M638" s="15">
        <v>42076</v>
      </c>
    </row>
    <row r="639" spans="1:13" x14ac:dyDescent="0.2">
      <c r="A639">
        <v>637</v>
      </c>
      <c r="B639" t="s">
        <v>1976</v>
      </c>
      <c r="C639" t="s">
        <v>1926</v>
      </c>
      <c r="D639">
        <v>14</v>
      </c>
      <c r="E639" t="s">
        <v>1942</v>
      </c>
      <c r="F639" t="s">
        <v>2049</v>
      </c>
      <c r="G639" t="s">
        <v>2007</v>
      </c>
      <c r="H639" t="s">
        <v>2008</v>
      </c>
      <c r="I639" t="s">
        <v>2051</v>
      </c>
      <c r="J639" t="s">
        <v>1947</v>
      </c>
      <c r="K639" t="s">
        <v>2231</v>
      </c>
      <c r="L639">
        <v>13266.72</v>
      </c>
      <c r="M639" s="15">
        <v>42058</v>
      </c>
    </row>
    <row r="640" spans="1:13" x14ac:dyDescent="0.2">
      <c r="A640">
        <v>638</v>
      </c>
      <c r="B640" t="s">
        <v>1976</v>
      </c>
      <c r="C640" t="s">
        <v>1989</v>
      </c>
      <c r="D640">
        <v>13.3</v>
      </c>
      <c r="E640" t="s">
        <v>1980</v>
      </c>
      <c r="F640" t="s">
        <v>1973</v>
      </c>
      <c r="G640" t="s">
        <v>1915</v>
      </c>
      <c r="H640" t="s">
        <v>1929</v>
      </c>
      <c r="I640" t="s">
        <v>1930</v>
      </c>
      <c r="J640" t="s">
        <v>1947</v>
      </c>
      <c r="K640" t="s">
        <v>1919</v>
      </c>
      <c r="L640">
        <v>93635.337599999999</v>
      </c>
      <c r="M640" s="15">
        <v>42118</v>
      </c>
    </row>
    <row r="641" spans="1:13" x14ac:dyDescent="0.2">
      <c r="A641">
        <v>639</v>
      </c>
      <c r="B641" t="s">
        <v>1966</v>
      </c>
      <c r="C641" t="s">
        <v>1926</v>
      </c>
      <c r="D641">
        <v>15.6</v>
      </c>
      <c r="E641" t="s">
        <v>2128</v>
      </c>
      <c r="F641" t="s">
        <v>2022</v>
      </c>
      <c r="G641" t="s">
        <v>1935</v>
      </c>
      <c r="H641" t="s">
        <v>2136</v>
      </c>
      <c r="I641" t="s">
        <v>1985</v>
      </c>
      <c r="J641" t="s">
        <v>1947</v>
      </c>
      <c r="K641" t="s">
        <v>2129</v>
      </c>
      <c r="L641">
        <v>127818.72</v>
      </c>
      <c r="M641" s="15">
        <v>42130</v>
      </c>
    </row>
    <row r="642" spans="1:13" x14ac:dyDescent="0.2">
      <c r="A642">
        <v>640</v>
      </c>
      <c r="B642" t="s">
        <v>1976</v>
      </c>
      <c r="C642" t="s">
        <v>1982</v>
      </c>
      <c r="D642">
        <v>15.6</v>
      </c>
      <c r="E642" t="s">
        <v>1958</v>
      </c>
      <c r="F642" t="s">
        <v>2022</v>
      </c>
      <c r="G642" t="s">
        <v>1915</v>
      </c>
      <c r="H642" t="s">
        <v>1984</v>
      </c>
      <c r="I642" t="s">
        <v>2094</v>
      </c>
      <c r="J642" t="s">
        <v>1947</v>
      </c>
      <c r="K642" t="s">
        <v>1986</v>
      </c>
      <c r="L642">
        <v>59087.519999999997</v>
      </c>
      <c r="M642" s="15">
        <v>42159</v>
      </c>
    </row>
    <row r="643" spans="1:13" x14ac:dyDescent="0.2">
      <c r="A643">
        <v>641</v>
      </c>
      <c r="B643" t="s">
        <v>1925</v>
      </c>
      <c r="C643" t="s">
        <v>1926</v>
      </c>
      <c r="D643">
        <v>17</v>
      </c>
      <c r="E643" t="s">
        <v>2133</v>
      </c>
      <c r="F643" t="s">
        <v>1943</v>
      </c>
      <c r="G643" t="s">
        <v>1915</v>
      </c>
      <c r="H643" t="s">
        <v>1978</v>
      </c>
      <c r="I643" t="s">
        <v>1946</v>
      </c>
      <c r="J643" t="s">
        <v>1947</v>
      </c>
      <c r="K643" t="s">
        <v>2217</v>
      </c>
      <c r="L643">
        <v>27753.552</v>
      </c>
      <c r="M643" s="15">
        <v>42019</v>
      </c>
    </row>
    <row r="644" spans="1:13" x14ac:dyDescent="0.2">
      <c r="A644">
        <v>642</v>
      </c>
      <c r="B644" t="s">
        <v>1976</v>
      </c>
      <c r="C644" t="s">
        <v>1912</v>
      </c>
      <c r="D644">
        <v>14</v>
      </c>
      <c r="E644" t="s">
        <v>1958</v>
      </c>
      <c r="F644" t="s">
        <v>1973</v>
      </c>
      <c r="G644" t="s">
        <v>1935</v>
      </c>
      <c r="H644" t="s">
        <v>1936</v>
      </c>
      <c r="I644" t="s">
        <v>1930</v>
      </c>
      <c r="J644" t="s">
        <v>1947</v>
      </c>
      <c r="K644" t="s">
        <v>2310</v>
      </c>
      <c r="L644">
        <v>130536</v>
      </c>
      <c r="M644" s="15">
        <v>42122</v>
      </c>
    </row>
    <row r="645" spans="1:13" x14ac:dyDescent="0.2">
      <c r="A645">
        <v>643</v>
      </c>
      <c r="B645" t="s">
        <v>1954</v>
      </c>
      <c r="C645" t="s">
        <v>1982</v>
      </c>
      <c r="D645">
        <v>15.6</v>
      </c>
      <c r="E645" t="s">
        <v>1958</v>
      </c>
      <c r="F645" t="s">
        <v>2022</v>
      </c>
      <c r="G645" t="s">
        <v>1915</v>
      </c>
      <c r="H645" t="s">
        <v>1978</v>
      </c>
      <c r="I645" t="s">
        <v>2047</v>
      </c>
      <c r="J645" t="s">
        <v>1931</v>
      </c>
      <c r="K645" t="s">
        <v>1986</v>
      </c>
      <c r="L645">
        <v>62284.32</v>
      </c>
      <c r="M645" s="15">
        <v>42059</v>
      </c>
    </row>
    <row r="646" spans="1:13" x14ac:dyDescent="0.2">
      <c r="A646">
        <v>644</v>
      </c>
      <c r="B646" t="s">
        <v>1941</v>
      </c>
      <c r="C646" t="s">
        <v>1926</v>
      </c>
      <c r="D646">
        <v>15.6</v>
      </c>
      <c r="E646" t="s">
        <v>1942</v>
      </c>
      <c r="F646" t="s">
        <v>1962</v>
      </c>
      <c r="G646" t="s">
        <v>1944</v>
      </c>
      <c r="H646" t="s">
        <v>1945</v>
      </c>
      <c r="I646" t="s">
        <v>1963</v>
      </c>
      <c r="J646" t="s">
        <v>1947</v>
      </c>
      <c r="K646" t="s">
        <v>2038</v>
      </c>
      <c r="L646">
        <v>23976</v>
      </c>
      <c r="M646" s="15">
        <v>42249</v>
      </c>
    </row>
    <row r="647" spans="1:13" x14ac:dyDescent="0.2">
      <c r="A647">
        <v>645</v>
      </c>
      <c r="B647" t="s">
        <v>1976</v>
      </c>
      <c r="C647" t="s">
        <v>1926</v>
      </c>
      <c r="D647">
        <v>14</v>
      </c>
      <c r="E647" t="s">
        <v>1942</v>
      </c>
      <c r="F647" t="s">
        <v>2049</v>
      </c>
      <c r="G647" t="s">
        <v>1944</v>
      </c>
      <c r="H647" t="s">
        <v>2008</v>
      </c>
      <c r="I647" t="s">
        <v>2004</v>
      </c>
      <c r="J647" t="s">
        <v>1947</v>
      </c>
      <c r="K647" t="s">
        <v>2237</v>
      </c>
      <c r="L647">
        <v>14598.72</v>
      </c>
      <c r="M647" s="15">
        <v>42316</v>
      </c>
    </row>
    <row r="648" spans="1:13" x14ac:dyDescent="0.2">
      <c r="A648">
        <v>646</v>
      </c>
      <c r="B648" t="s">
        <v>1941</v>
      </c>
      <c r="C648" t="s">
        <v>1912</v>
      </c>
      <c r="D648">
        <v>14</v>
      </c>
      <c r="E648" t="s">
        <v>1958</v>
      </c>
      <c r="F648" t="s">
        <v>1928</v>
      </c>
      <c r="G648" t="s">
        <v>1915</v>
      </c>
      <c r="H648" t="s">
        <v>1929</v>
      </c>
      <c r="I648" t="s">
        <v>2311</v>
      </c>
      <c r="J648" t="s">
        <v>1947</v>
      </c>
      <c r="K648" t="s">
        <v>2048</v>
      </c>
      <c r="L648">
        <v>48964.32</v>
      </c>
      <c r="M648" s="15">
        <v>42225</v>
      </c>
    </row>
    <row r="649" spans="1:13" x14ac:dyDescent="0.2">
      <c r="A649">
        <v>647</v>
      </c>
      <c r="B649" t="s">
        <v>2134</v>
      </c>
      <c r="C649" t="s">
        <v>1982</v>
      </c>
      <c r="D649">
        <v>14</v>
      </c>
      <c r="E649" t="s">
        <v>1927</v>
      </c>
      <c r="F649" t="s">
        <v>2022</v>
      </c>
      <c r="G649" t="s">
        <v>1935</v>
      </c>
      <c r="H649" t="s">
        <v>1929</v>
      </c>
      <c r="I649" t="s">
        <v>2024</v>
      </c>
      <c r="J649" t="s">
        <v>1947</v>
      </c>
      <c r="K649" t="s">
        <v>2127</v>
      </c>
      <c r="L649">
        <v>138474.72</v>
      </c>
      <c r="M649" s="15">
        <v>42318</v>
      </c>
    </row>
    <row r="650" spans="1:13" x14ac:dyDescent="0.2">
      <c r="A650">
        <v>648</v>
      </c>
      <c r="B650" t="s">
        <v>2095</v>
      </c>
      <c r="C650" t="s">
        <v>1926</v>
      </c>
      <c r="D650">
        <v>13.3</v>
      </c>
      <c r="E650" t="s">
        <v>1927</v>
      </c>
      <c r="F650" t="s">
        <v>2096</v>
      </c>
      <c r="G650" t="s">
        <v>1915</v>
      </c>
      <c r="H650" t="s">
        <v>1929</v>
      </c>
      <c r="I650" t="s">
        <v>1963</v>
      </c>
      <c r="J650" t="s">
        <v>1947</v>
      </c>
      <c r="K650" t="s">
        <v>2013</v>
      </c>
      <c r="L650">
        <v>64628.639999999999</v>
      </c>
      <c r="M650" s="15">
        <v>42155</v>
      </c>
    </row>
    <row r="651" spans="1:13" x14ac:dyDescent="0.2">
      <c r="A651">
        <v>649</v>
      </c>
      <c r="B651" t="s">
        <v>1976</v>
      </c>
      <c r="C651" t="s">
        <v>1912</v>
      </c>
      <c r="D651">
        <v>12.5</v>
      </c>
      <c r="E651" t="s">
        <v>1958</v>
      </c>
      <c r="F651" t="s">
        <v>1973</v>
      </c>
      <c r="G651" t="s">
        <v>1915</v>
      </c>
      <c r="H651" t="s">
        <v>1929</v>
      </c>
      <c r="I651" t="s">
        <v>1930</v>
      </c>
      <c r="J651" t="s">
        <v>1947</v>
      </c>
      <c r="K651" t="s">
        <v>2179</v>
      </c>
      <c r="L651">
        <v>84395.520000000004</v>
      </c>
      <c r="M651" s="15">
        <v>42088</v>
      </c>
    </row>
    <row r="652" spans="1:13" x14ac:dyDescent="0.2">
      <c r="A652">
        <v>650</v>
      </c>
      <c r="B652" t="s">
        <v>1954</v>
      </c>
      <c r="C652" t="s">
        <v>1982</v>
      </c>
      <c r="D652">
        <v>17.3</v>
      </c>
      <c r="E652" t="s">
        <v>1958</v>
      </c>
      <c r="F652" t="s">
        <v>2293</v>
      </c>
      <c r="G652" t="s">
        <v>2118</v>
      </c>
      <c r="H652" t="s">
        <v>1936</v>
      </c>
      <c r="I652" t="s">
        <v>2137</v>
      </c>
      <c r="J652" t="s">
        <v>1947</v>
      </c>
      <c r="K652" t="s">
        <v>2312</v>
      </c>
      <c r="L652">
        <v>149130.72</v>
      </c>
      <c r="M652" s="15">
        <v>42112</v>
      </c>
    </row>
    <row r="653" spans="1:13" x14ac:dyDescent="0.2">
      <c r="A653">
        <v>651</v>
      </c>
      <c r="B653" t="s">
        <v>1941</v>
      </c>
      <c r="C653" t="s">
        <v>1982</v>
      </c>
      <c r="D653">
        <v>15.6</v>
      </c>
      <c r="E653" t="s">
        <v>1927</v>
      </c>
      <c r="F653" t="s">
        <v>1983</v>
      </c>
      <c r="G653" t="s">
        <v>1915</v>
      </c>
      <c r="H653" t="s">
        <v>1978</v>
      </c>
      <c r="I653" t="s">
        <v>1985</v>
      </c>
      <c r="J653" t="s">
        <v>2018</v>
      </c>
      <c r="K653" t="s">
        <v>2038</v>
      </c>
      <c r="L653">
        <v>37775.519999999997</v>
      </c>
      <c r="M653" s="15">
        <v>42064</v>
      </c>
    </row>
    <row r="654" spans="1:13" x14ac:dyDescent="0.2">
      <c r="A654">
        <v>652</v>
      </c>
      <c r="B654" t="s">
        <v>1966</v>
      </c>
      <c r="C654" t="s">
        <v>1912</v>
      </c>
      <c r="D654">
        <v>13.3</v>
      </c>
      <c r="E654" t="s">
        <v>1927</v>
      </c>
      <c r="F654" t="s">
        <v>1959</v>
      </c>
      <c r="G654" t="s">
        <v>1915</v>
      </c>
      <c r="H654" t="s">
        <v>1929</v>
      </c>
      <c r="I654" t="s">
        <v>1960</v>
      </c>
      <c r="J654" t="s">
        <v>1947</v>
      </c>
      <c r="K654" t="s">
        <v>2013</v>
      </c>
      <c r="L654">
        <v>77250.672000000006</v>
      </c>
      <c r="M654" s="15">
        <v>42061</v>
      </c>
    </row>
    <row r="655" spans="1:13" x14ac:dyDescent="0.2">
      <c r="A655">
        <v>653</v>
      </c>
      <c r="B655" t="s">
        <v>2041</v>
      </c>
      <c r="C655" t="s">
        <v>1982</v>
      </c>
      <c r="D655">
        <v>15.6</v>
      </c>
      <c r="E655" t="s">
        <v>1927</v>
      </c>
      <c r="F655" t="s">
        <v>2022</v>
      </c>
      <c r="G655" t="s">
        <v>1915</v>
      </c>
      <c r="H655" t="s">
        <v>1984</v>
      </c>
      <c r="I655" t="s">
        <v>2047</v>
      </c>
      <c r="J655" t="s">
        <v>1947</v>
      </c>
      <c r="K655" t="s">
        <v>1968</v>
      </c>
      <c r="L655">
        <v>63499.103999999999</v>
      </c>
      <c r="M655" s="15">
        <v>42177</v>
      </c>
    </row>
    <row r="656" spans="1:13" x14ac:dyDescent="0.2">
      <c r="A656">
        <v>654</v>
      </c>
      <c r="B656" t="s">
        <v>1925</v>
      </c>
      <c r="C656" t="s">
        <v>1926</v>
      </c>
      <c r="D656">
        <v>15.6</v>
      </c>
      <c r="E656" t="s">
        <v>1942</v>
      </c>
      <c r="F656" t="s">
        <v>1962</v>
      </c>
      <c r="G656" t="s">
        <v>1944</v>
      </c>
      <c r="H656" t="s">
        <v>1945</v>
      </c>
      <c r="I656" t="s">
        <v>1963</v>
      </c>
      <c r="J656" t="s">
        <v>1931</v>
      </c>
      <c r="K656" t="s">
        <v>1932</v>
      </c>
      <c r="L656">
        <v>19441.871999999999</v>
      </c>
      <c r="M656" s="15">
        <v>42066</v>
      </c>
    </row>
    <row r="657" spans="1:13" x14ac:dyDescent="0.2">
      <c r="A657">
        <v>655</v>
      </c>
      <c r="B657" t="s">
        <v>2095</v>
      </c>
      <c r="C657" t="s">
        <v>1926</v>
      </c>
      <c r="D657">
        <v>15.6</v>
      </c>
      <c r="E657" t="s">
        <v>1958</v>
      </c>
      <c r="F657" t="s">
        <v>1928</v>
      </c>
      <c r="G657" t="s">
        <v>1915</v>
      </c>
      <c r="H657" t="s">
        <v>1945</v>
      </c>
      <c r="I657" t="s">
        <v>1930</v>
      </c>
      <c r="J657" t="s">
        <v>1947</v>
      </c>
      <c r="K657" t="s">
        <v>2125</v>
      </c>
      <c r="L657">
        <v>56689.919999999998</v>
      </c>
      <c r="M657" s="15">
        <v>42188</v>
      </c>
    </row>
    <row r="658" spans="1:13" x14ac:dyDescent="0.2">
      <c r="A658">
        <v>656</v>
      </c>
      <c r="B658" t="s">
        <v>1966</v>
      </c>
      <c r="C658" t="s">
        <v>1926</v>
      </c>
      <c r="D658">
        <v>15.6</v>
      </c>
      <c r="E658" t="s">
        <v>1927</v>
      </c>
      <c r="F658" t="s">
        <v>1955</v>
      </c>
      <c r="G658" t="s">
        <v>1915</v>
      </c>
      <c r="H658" t="s">
        <v>1929</v>
      </c>
      <c r="I658" t="s">
        <v>1996</v>
      </c>
      <c r="J658" t="s">
        <v>1947</v>
      </c>
      <c r="K658" t="s">
        <v>2313</v>
      </c>
      <c r="L658">
        <v>48964.32</v>
      </c>
      <c r="M658" s="15">
        <v>42288</v>
      </c>
    </row>
    <row r="659" spans="1:13" x14ac:dyDescent="0.2">
      <c r="A659">
        <v>657</v>
      </c>
      <c r="B659" t="s">
        <v>1966</v>
      </c>
      <c r="C659" t="s">
        <v>1926</v>
      </c>
      <c r="D659">
        <v>15.6</v>
      </c>
      <c r="E659" t="s">
        <v>1927</v>
      </c>
      <c r="F659" t="s">
        <v>1955</v>
      </c>
      <c r="G659" t="s">
        <v>1935</v>
      </c>
      <c r="H659" t="s">
        <v>2042</v>
      </c>
      <c r="I659" t="s">
        <v>1996</v>
      </c>
      <c r="J659" t="s">
        <v>1947</v>
      </c>
      <c r="K659" t="s">
        <v>1968</v>
      </c>
      <c r="L659">
        <v>60472.800000000003</v>
      </c>
      <c r="M659" s="15">
        <v>42286</v>
      </c>
    </row>
    <row r="660" spans="1:13" x14ac:dyDescent="0.2">
      <c r="A660">
        <v>658</v>
      </c>
      <c r="B660" t="s">
        <v>1976</v>
      </c>
      <c r="C660" t="s">
        <v>1982</v>
      </c>
      <c r="D660">
        <v>15.6</v>
      </c>
      <c r="E660" t="s">
        <v>1958</v>
      </c>
      <c r="F660" t="s">
        <v>2264</v>
      </c>
      <c r="G660" t="s">
        <v>1915</v>
      </c>
      <c r="H660" t="s">
        <v>1984</v>
      </c>
      <c r="I660" t="s">
        <v>2314</v>
      </c>
      <c r="J660" t="s">
        <v>1947</v>
      </c>
      <c r="K660" t="s">
        <v>2315</v>
      </c>
      <c r="L660">
        <v>63722.879999999997</v>
      </c>
      <c r="M660" s="15">
        <v>42148</v>
      </c>
    </row>
    <row r="661" spans="1:13" x14ac:dyDescent="0.2">
      <c r="A661">
        <v>659</v>
      </c>
      <c r="B661" t="s">
        <v>1966</v>
      </c>
      <c r="C661" t="s">
        <v>1982</v>
      </c>
      <c r="D661">
        <v>17.3</v>
      </c>
      <c r="E661" t="s">
        <v>2140</v>
      </c>
      <c r="F661" t="s">
        <v>2022</v>
      </c>
      <c r="G661" t="s">
        <v>2118</v>
      </c>
      <c r="H661" t="s">
        <v>2119</v>
      </c>
      <c r="I661" t="s">
        <v>2043</v>
      </c>
      <c r="J661" t="s">
        <v>1947</v>
      </c>
      <c r="K661" t="s">
        <v>2150</v>
      </c>
      <c r="L661">
        <v>167691.87359999999</v>
      </c>
      <c r="M661" s="15">
        <v>42345</v>
      </c>
    </row>
    <row r="662" spans="1:13" x14ac:dyDescent="0.2">
      <c r="A662">
        <v>660</v>
      </c>
      <c r="B662" t="s">
        <v>1966</v>
      </c>
      <c r="C662" t="s">
        <v>1926</v>
      </c>
      <c r="D662">
        <v>14</v>
      </c>
      <c r="E662" t="s">
        <v>1927</v>
      </c>
      <c r="F662" t="s">
        <v>2316</v>
      </c>
      <c r="G662" t="s">
        <v>1915</v>
      </c>
      <c r="H662" t="s">
        <v>1929</v>
      </c>
      <c r="I662" t="s">
        <v>1963</v>
      </c>
      <c r="J662" t="s">
        <v>1947</v>
      </c>
      <c r="K662" t="s">
        <v>2107</v>
      </c>
      <c r="L662">
        <v>65481.120000000003</v>
      </c>
      <c r="M662" s="15">
        <v>42311</v>
      </c>
    </row>
    <row r="663" spans="1:13" x14ac:dyDescent="0.2">
      <c r="A663">
        <v>661</v>
      </c>
      <c r="B663" t="s">
        <v>1976</v>
      </c>
      <c r="C663" t="s">
        <v>1926</v>
      </c>
      <c r="D663">
        <v>15.6</v>
      </c>
      <c r="E663" t="s">
        <v>1942</v>
      </c>
      <c r="F663" t="s">
        <v>2014</v>
      </c>
      <c r="G663" t="s">
        <v>1944</v>
      </c>
      <c r="H663" t="s">
        <v>1945</v>
      </c>
      <c r="I663" t="s">
        <v>2015</v>
      </c>
      <c r="J663" t="s">
        <v>1947</v>
      </c>
      <c r="K663" t="s">
        <v>1968</v>
      </c>
      <c r="L663">
        <v>22324.32</v>
      </c>
      <c r="M663" s="15">
        <v>42343</v>
      </c>
    </row>
    <row r="664" spans="1:13" x14ac:dyDescent="0.2">
      <c r="A664">
        <v>662</v>
      </c>
      <c r="B664" t="s">
        <v>1976</v>
      </c>
      <c r="C664" t="s">
        <v>1926</v>
      </c>
      <c r="D664">
        <v>15.6</v>
      </c>
      <c r="E664" t="s">
        <v>1927</v>
      </c>
      <c r="F664" t="s">
        <v>2096</v>
      </c>
      <c r="G664" t="s">
        <v>1944</v>
      </c>
      <c r="H664" t="s">
        <v>1945</v>
      </c>
      <c r="I664" t="s">
        <v>1963</v>
      </c>
      <c r="J664" t="s">
        <v>1947</v>
      </c>
      <c r="K664" t="s">
        <v>1968</v>
      </c>
      <c r="L664">
        <v>28504.799999999999</v>
      </c>
      <c r="M664" s="15">
        <v>42116</v>
      </c>
    </row>
    <row r="665" spans="1:13" x14ac:dyDescent="0.2">
      <c r="A665">
        <v>663</v>
      </c>
      <c r="B665" t="s">
        <v>1925</v>
      </c>
      <c r="C665" t="s">
        <v>1926</v>
      </c>
      <c r="D665">
        <v>15.6</v>
      </c>
      <c r="E665" t="s">
        <v>2317</v>
      </c>
      <c r="F665" t="s">
        <v>1962</v>
      </c>
      <c r="G665" t="s">
        <v>2074</v>
      </c>
      <c r="H665" t="s">
        <v>1978</v>
      </c>
      <c r="I665" t="s">
        <v>1967</v>
      </c>
      <c r="J665" t="s">
        <v>1947</v>
      </c>
      <c r="K665" t="s">
        <v>1953</v>
      </c>
      <c r="L665">
        <v>28717.919999999998</v>
      </c>
      <c r="M665" s="15">
        <v>42114</v>
      </c>
    </row>
    <row r="666" spans="1:13" x14ac:dyDescent="0.2">
      <c r="A666">
        <v>664</v>
      </c>
      <c r="B666" t="s">
        <v>2041</v>
      </c>
      <c r="C666" t="s">
        <v>1982</v>
      </c>
      <c r="D666">
        <v>17.3</v>
      </c>
      <c r="E666" t="s">
        <v>1927</v>
      </c>
      <c r="F666" t="s">
        <v>2022</v>
      </c>
      <c r="G666" t="s">
        <v>1915</v>
      </c>
      <c r="H666" t="s">
        <v>1984</v>
      </c>
      <c r="I666" t="s">
        <v>2024</v>
      </c>
      <c r="J666" t="s">
        <v>1947</v>
      </c>
      <c r="K666" t="s">
        <v>2059</v>
      </c>
      <c r="L666">
        <v>79215.105599999995</v>
      </c>
      <c r="M666" s="15">
        <v>42168</v>
      </c>
    </row>
    <row r="667" spans="1:13" x14ac:dyDescent="0.2">
      <c r="A667">
        <v>665</v>
      </c>
      <c r="B667" t="s">
        <v>2095</v>
      </c>
      <c r="C667" t="s">
        <v>1926</v>
      </c>
      <c r="D667">
        <v>15.6</v>
      </c>
      <c r="E667" t="s">
        <v>1942</v>
      </c>
      <c r="F667" t="s">
        <v>2318</v>
      </c>
      <c r="G667" t="s">
        <v>1944</v>
      </c>
      <c r="H667" t="s">
        <v>1916</v>
      </c>
      <c r="I667" t="s">
        <v>1963</v>
      </c>
      <c r="J667" t="s">
        <v>1947</v>
      </c>
      <c r="K667" t="s">
        <v>1948</v>
      </c>
      <c r="L667">
        <v>26533.439999999999</v>
      </c>
      <c r="M667" s="15">
        <v>42338</v>
      </c>
    </row>
    <row r="668" spans="1:13" x14ac:dyDescent="0.2">
      <c r="M668" s="15"/>
    </row>
    <row r="669" spans="1:13" x14ac:dyDescent="0.2">
      <c r="A669">
        <v>667</v>
      </c>
      <c r="B669" t="s">
        <v>1925</v>
      </c>
      <c r="C669" t="s">
        <v>1926</v>
      </c>
      <c r="D669">
        <v>15.6</v>
      </c>
      <c r="E669" t="s">
        <v>1927</v>
      </c>
      <c r="F669" t="s">
        <v>1973</v>
      </c>
      <c r="G669" t="s">
        <v>1915</v>
      </c>
      <c r="H669" t="s">
        <v>1978</v>
      </c>
      <c r="I669" t="s">
        <v>1996</v>
      </c>
      <c r="J669" t="s">
        <v>1947</v>
      </c>
      <c r="K669" t="s">
        <v>1948</v>
      </c>
      <c r="L669">
        <v>39693.599999999999</v>
      </c>
      <c r="M669" s="15">
        <v>42022</v>
      </c>
    </row>
    <row r="670" spans="1:13" x14ac:dyDescent="0.2">
      <c r="A670">
        <v>668</v>
      </c>
      <c r="B670" t="s">
        <v>2095</v>
      </c>
      <c r="C670" t="s">
        <v>1926</v>
      </c>
      <c r="D670">
        <v>15.6</v>
      </c>
      <c r="E670" t="s">
        <v>1958</v>
      </c>
      <c r="F670" t="s">
        <v>1928</v>
      </c>
      <c r="G670" t="s">
        <v>1915</v>
      </c>
      <c r="H670" t="s">
        <v>1929</v>
      </c>
      <c r="I670" t="s">
        <v>1930</v>
      </c>
      <c r="J670" t="s">
        <v>1947</v>
      </c>
      <c r="K670" t="s">
        <v>2125</v>
      </c>
      <c r="L670">
        <v>67026.240000000005</v>
      </c>
      <c r="M670" s="15">
        <v>42249</v>
      </c>
    </row>
    <row r="671" spans="1:13" x14ac:dyDescent="0.2">
      <c r="A671">
        <v>669</v>
      </c>
      <c r="B671" t="s">
        <v>1941</v>
      </c>
      <c r="C671" t="s">
        <v>1926</v>
      </c>
      <c r="D671">
        <v>15.6</v>
      </c>
      <c r="E671" t="s">
        <v>1942</v>
      </c>
      <c r="F671" t="s">
        <v>1962</v>
      </c>
      <c r="G671" t="s">
        <v>1944</v>
      </c>
      <c r="H671" t="s">
        <v>1916</v>
      </c>
      <c r="I671" t="s">
        <v>1963</v>
      </c>
      <c r="J671" t="s">
        <v>2018</v>
      </c>
      <c r="K671" t="s">
        <v>1948</v>
      </c>
      <c r="L671">
        <v>21951.360000000001</v>
      </c>
      <c r="M671" s="15">
        <v>42349</v>
      </c>
    </row>
    <row r="672" spans="1:13" x14ac:dyDescent="0.2">
      <c r="A672">
        <v>670</v>
      </c>
      <c r="B672" t="s">
        <v>2054</v>
      </c>
      <c r="C672" t="s">
        <v>1912</v>
      </c>
      <c r="D672">
        <v>13.5</v>
      </c>
      <c r="E672" t="s">
        <v>2055</v>
      </c>
      <c r="F672" t="s">
        <v>2196</v>
      </c>
      <c r="G672" t="s">
        <v>1915</v>
      </c>
      <c r="H672" t="s">
        <v>1929</v>
      </c>
      <c r="I672" t="s">
        <v>1917</v>
      </c>
      <c r="J672" t="s">
        <v>2056</v>
      </c>
      <c r="K672" t="s">
        <v>2057</v>
      </c>
      <c r="L672">
        <v>99519.047999999995</v>
      </c>
      <c r="M672" s="15">
        <v>42253</v>
      </c>
    </row>
    <row r="673" spans="1:13" x14ac:dyDescent="0.2">
      <c r="A673">
        <v>671</v>
      </c>
      <c r="B673" t="s">
        <v>1976</v>
      </c>
      <c r="C673" t="s">
        <v>1926</v>
      </c>
      <c r="D673">
        <v>15.6</v>
      </c>
      <c r="E673" t="s">
        <v>1927</v>
      </c>
      <c r="F673" t="s">
        <v>1928</v>
      </c>
      <c r="G673" t="s">
        <v>1915</v>
      </c>
      <c r="H673" t="s">
        <v>1984</v>
      </c>
      <c r="I673" t="s">
        <v>1967</v>
      </c>
      <c r="J673" t="s">
        <v>1947</v>
      </c>
      <c r="K673" t="s">
        <v>2123</v>
      </c>
      <c r="L673">
        <v>43580.375999999997</v>
      </c>
      <c r="M673" s="15">
        <v>42178</v>
      </c>
    </row>
    <row r="674" spans="1:13" x14ac:dyDescent="0.2">
      <c r="A674">
        <v>672</v>
      </c>
      <c r="B674" t="s">
        <v>1976</v>
      </c>
      <c r="C674" t="s">
        <v>1989</v>
      </c>
      <c r="D674">
        <v>13.3</v>
      </c>
      <c r="E674" t="s">
        <v>1980</v>
      </c>
      <c r="F674" t="s">
        <v>1928</v>
      </c>
      <c r="G674" t="s">
        <v>1915</v>
      </c>
      <c r="H674" t="s">
        <v>1929</v>
      </c>
      <c r="I674" t="s">
        <v>1930</v>
      </c>
      <c r="J674" t="s">
        <v>1947</v>
      </c>
      <c r="K674" t="s">
        <v>1957</v>
      </c>
      <c r="L674">
        <v>55091.519999999997</v>
      </c>
      <c r="M674" s="15">
        <v>42113</v>
      </c>
    </row>
    <row r="675" spans="1:13" x14ac:dyDescent="0.2">
      <c r="A675">
        <v>673</v>
      </c>
      <c r="B675" t="s">
        <v>1976</v>
      </c>
      <c r="C675" t="s">
        <v>1926</v>
      </c>
      <c r="D675">
        <v>35.6</v>
      </c>
      <c r="E675" t="s">
        <v>1942</v>
      </c>
      <c r="F675" t="s">
        <v>2319</v>
      </c>
      <c r="G675" t="s">
        <v>1944</v>
      </c>
      <c r="H675" t="s">
        <v>1916</v>
      </c>
      <c r="I675" t="s">
        <v>2283</v>
      </c>
      <c r="J675" t="s">
        <v>1947</v>
      </c>
      <c r="K675" t="s">
        <v>1968</v>
      </c>
      <c r="L675">
        <v>18594.72</v>
      </c>
      <c r="M675" s="15">
        <v>42108</v>
      </c>
    </row>
    <row r="676" spans="1:13" x14ac:dyDescent="0.2">
      <c r="A676">
        <v>674</v>
      </c>
      <c r="B676" t="s">
        <v>1925</v>
      </c>
      <c r="C676" t="s">
        <v>1989</v>
      </c>
      <c r="D676">
        <v>14</v>
      </c>
      <c r="E676" t="s">
        <v>1980</v>
      </c>
      <c r="F676" t="s">
        <v>1977</v>
      </c>
      <c r="G676" t="s">
        <v>1944</v>
      </c>
      <c r="H676" t="s">
        <v>1916</v>
      </c>
      <c r="I676" t="s">
        <v>1979</v>
      </c>
      <c r="J676" t="s">
        <v>1947</v>
      </c>
      <c r="K676" t="s">
        <v>2064</v>
      </c>
      <c r="L676">
        <v>37242.720000000001</v>
      </c>
      <c r="M676" s="15">
        <v>42030</v>
      </c>
    </row>
    <row r="677" spans="1:13" x14ac:dyDescent="0.2">
      <c r="A677">
        <v>675</v>
      </c>
      <c r="B677" t="s">
        <v>2041</v>
      </c>
      <c r="C677" t="s">
        <v>1982</v>
      </c>
      <c r="D677">
        <v>15.6</v>
      </c>
      <c r="E677" t="s">
        <v>1927</v>
      </c>
      <c r="F677" t="s">
        <v>2022</v>
      </c>
      <c r="G677" t="s">
        <v>1935</v>
      </c>
      <c r="H677" t="s">
        <v>2023</v>
      </c>
      <c r="I677" t="s">
        <v>1985</v>
      </c>
      <c r="J677" t="s">
        <v>1947</v>
      </c>
      <c r="K677" t="s">
        <v>2038</v>
      </c>
      <c r="L677">
        <v>68944.320000000007</v>
      </c>
      <c r="M677" s="15">
        <v>42190</v>
      </c>
    </row>
    <row r="678" spans="1:13" x14ac:dyDescent="0.2">
      <c r="A678">
        <v>676</v>
      </c>
      <c r="B678" t="s">
        <v>1954</v>
      </c>
      <c r="C678" t="s">
        <v>1912</v>
      </c>
      <c r="D678">
        <v>14</v>
      </c>
      <c r="E678" t="s">
        <v>1927</v>
      </c>
      <c r="F678" t="s">
        <v>1928</v>
      </c>
      <c r="G678" t="s">
        <v>1915</v>
      </c>
      <c r="H678" t="s">
        <v>1929</v>
      </c>
      <c r="I678" t="s">
        <v>1930</v>
      </c>
      <c r="J678" t="s">
        <v>1947</v>
      </c>
      <c r="K678" t="s">
        <v>2106</v>
      </c>
      <c r="L678">
        <v>60472.800000000003</v>
      </c>
      <c r="M678" s="15">
        <v>42357</v>
      </c>
    </row>
    <row r="679" spans="1:13" x14ac:dyDescent="0.2">
      <c r="A679">
        <v>677</v>
      </c>
      <c r="B679" t="s">
        <v>1925</v>
      </c>
      <c r="C679" t="s">
        <v>1989</v>
      </c>
      <c r="D679">
        <v>11.6</v>
      </c>
      <c r="E679" t="s">
        <v>2146</v>
      </c>
      <c r="F679" t="s">
        <v>2014</v>
      </c>
      <c r="G679" t="s">
        <v>1915</v>
      </c>
      <c r="H679" t="s">
        <v>2003</v>
      </c>
      <c r="I679" t="s">
        <v>2015</v>
      </c>
      <c r="J679" t="s">
        <v>2187</v>
      </c>
      <c r="K679" t="s">
        <v>2046</v>
      </c>
      <c r="L679">
        <v>26373.599999999999</v>
      </c>
      <c r="M679" s="15">
        <v>42332</v>
      </c>
    </row>
    <row r="680" spans="1:13" x14ac:dyDescent="0.2">
      <c r="A680">
        <v>678</v>
      </c>
      <c r="B680" t="s">
        <v>2320</v>
      </c>
      <c r="C680" t="s">
        <v>1912</v>
      </c>
      <c r="D680">
        <v>15.6</v>
      </c>
      <c r="E680" t="s">
        <v>1958</v>
      </c>
      <c r="F680" t="s">
        <v>1955</v>
      </c>
      <c r="G680" t="s">
        <v>1915</v>
      </c>
      <c r="H680" t="s">
        <v>1936</v>
      </c>
      <c r="I680" t="s">
        <v>1930</v>
      </c>
      <c r="J680" t="s">
        <v>1947</v>
      </c>
      <c r="K680" t="s">
        <v>2321</v>
      </c>
      <c r="L680">
        <v>122490.72</v>
      </c>
      <c r="M680" s="15">
        <v>42261</v>
      </c>
    </row>
    <row r="681" spans="1:13" x14ac:dyDescent="0.2">
      <c r="A681">
        <v>679</v>
      </c>
      <c r="B681" t="s">
        <v>1941</v>
      </c>
      <c r="C681" t="s">
        <v>1982</v>
      </c>
      <c r="D681">
        <v>15.6</v>
      </c>
      <c r="E681" t="s">
        <v>1927</v>
      </c>
      <c r="F681" t="s">
        <v>1983</v>
      </c>
      <c r="G681" t="s">
        <v>1935</v>
      </c>
      <c r="H681" t="s">
        <v>1929</v>
      </c>
      <c r="I681" t="s">
        <v>2047</v>
      </c>
      <c r="J681" t="s">
        <v>1947</v>
      </c>
      <c r="K681" t="s">
        <v>1986</v>
      </c>
      <c r="L681">
        <v>69210.720000000001</v>
      </c>
      <c r="M681" s="15">
        <v>42152</v>
      </c>
    </row>
    <row r="682" spans="1:13" x14ac:dyDescent="0.2">
      <c r="A682">
        <v>680</v>
      </c>
      <c r="B682" t="s">
        <v>2041</v>
      </c>
      <c r="C682" t="s">
        <v>1982</v>
      </c>
      <c r="D682">
        <v>15.6</v>
      </c>
      <c r="E682" t="s">
        <v>1927</v>
      </c>
      <c r="F682" t="s">
        <v>1983</v>
      </c>
      <c r="G682" t="s">
        <v>1915</v>
      </c>
      <c r="H682" t="s">
        <v>1929</v>
      </c>
      <c r="I682" t="s">
        <v>1985</v>
      </c>
      <c r="J682" t="s">
        <v>1947</v>
      </c>
      <c r="K682" t="s">
        <v>1968</v>
      </c>
      <c r="L682">
        <v>53168.112000000001</v>
      </c>
      <c r="M682" s="15">
        <v>42355</v>
      </c>
    </row>
    <row r="683" spans="1:13" x14ac:dyDescent="0.2">
      <c r="A683">
        <v>681</v>
      </c>
      <c r="B683" t="s">
        <v>1954</v>
      </c>
      <c r="C683" t="s">
        <v>1926</v>
      </c>
      <c r="D683">
        <v>15.6</v>
      </c>
      <c r="E683" t="s">
        <v>1942</v>
      </c>
      <c r="F683" t="s">
        <v>2014</v>
      </c>
      <c r="G683" t="s">
        <v>1944</v>
      </c>
      <c r="H683" t="s">
        <v>1916</v>
      </c>
      <c r="I683" t="s">
        <v>2015</v>
      </c>
      <c r="J683" t="s">
        <v>1947</v>
      </c>
      <c r="K683" t="s">
        <v>1932</v>
      </c>
      <c r="L683">
        <v>22324.32</v>
      </c>
      <c r="M683" s="15">
        <v>42288</v>
      </c>
    </row>
    <row r="684" spans="1:13" x14ac:dyDescent="0.2">
      <c r="A684">
        <v>682</v>
      </c>
      <c r="B684" t="s">
        <v>1966</v>
      </c>
      <c r="C684" t="s">
        <v>1982</v>
      </c>
      <c r="D684">
        <v>15.6</v>
      </c>
      <c r="E684" t="s">
        <v>1927</v>
      </c>
      <c r="F684" t="s">
        <v>1983</v>
      </c>
      <c r="G684" t="s">
        <v>1935</v>
      </c>
      <c r="H684" t="s">
        <v>1984</v>
      </c>
      <c r="I684" t="s">
        <v>2024</v>
      </c>
      <c r="J684" t="s">
        <v>1947</v>
      </c>
      <c r="K684" t="s">
        <v>2322</v>
      </c>
      <c r="L684">
        <v>109277.28</v>
      </c>
      <c r="M684" s="15">
        <v>42227</v>
      </c>
    </row>
    <row r="685" spans="1:13" x14ac:dyDescent="0.2">
      <c r="A685">
        <v>683</v>
      </c>
      <c r="B685" t="s">
        <v>1925</v>
      </c>
      <c r="C685" t="s">
        <v>1926</v>
      </c>
      <c r="D685">
        <v>17.3</v>
      </c>
      <c r="E685" t="s">
        <v>1958</v>
      </c>
      <c r="F685" t="s">
        <v>1962</v>
      </c>
      <c r="G685" t="s">
        <v>1944</v>
      </c>
      <c r="H685" t="s">
        <v>1929</v>
      </c>
      <c r="I685" t="s">
        <v>2323</v>
      </c>
      <c r="J685" t="s">
        <v>1947</v>
      </c>
      <c r="K685" t="s">
        <v>1986</v>
      </c>
      <c r="L685">
        <v>37242.720000000001</v>
      </c>
      <c r="M685" s="15">
        <v>42236</v>
      </c>
    </row>
    <row r="686" spans="1:13" x14ac:dyDescent="0.2">
      <c r="A686">
        <v>684</v>
      </c>
      <c r="B686" t="s">
        <v>1976</v>
      </c>
      <c r="C686" t="s">
        <v>1989</v>
      </c>
      <c r="D686">
        <v>13.3</v>
      </c>
      <c r="E686" t="s">
        <v>1980</v>
      </c>
      <c r="F686" t="s">
        <v>1955</v>
      </c>
      <c r="G686" t="s">
        <v>1915</v>
      </c>
      <c r="H686" t="s">
        <v>1936</v>
      </c>
      <c r="I686" t="s">
        <v>1960</v>
      </c>
      <c r="J686" t="s">
        <v>1947</v>
      </c>
      <c r="K686" t="s">
        <v>2324</v>
      </c>
      <c r="L686">
        <v>79866.720000000001</v>
      </c>
      <c r="M686" s="15">
        <v>42258</v>
      </c>
    </row>
    <row r="687" spans="1:13" x14ac:dyDescent="0.2">
      <c r="A687">
        <v>685</v>
      </c>
      <c r="B687" t="s">
        <v>1966</v>
      </c>
      <c r="C687" t="s">
        <v>1982</v>
      </c>
      <c r="D687">
        <v>15.6</v>
      </c>
      <c r="E687" t="s">
        <v>1927</v>
      </c>
      <c r="F687" t="s">
        <v>2135</v>
      </c>
      <c r="G687" t="s">
        <v>1935</v>
      </c>
      <c r="H687" t="s">
        <v>2023</v>
      </c>
      <c r="I687" t="s">
        <v>2043</v>
      </c>
      <c r="J687" t="s">
        <v>1947</v>
      </c>
      <c r="K687" t="s">
        <v>2138</v>
      </c>
      <c r="L687">
        <v>149916.6</v>
      </c>
      <c r="M687" s="15">
        <v>42367</v>
      </c>
    </row>
    <row r="688" spans="1:13" x14ac:dyDescent="0.2">
      <c r="A688">
        <v>686</v>
      </c>
      <c r="B688" t="s">
        <v>1925</v>
      </c>
      <c r="C688" t="s">
        <v>1926</v>
      </c>
      <c r="D688">
        <v>15.6</v>
      </c>
      <c r="E688" t="s">
        <v>1942</v>
      </c>
      <c r="F688" t="s">
        <v>1928</v>
      </c>
      <c r="G688" t="s">
        <v>1944</v>
      </c>
      <c r="H688" t="s">
        <v>1945</v>
      </c>
      <c r="I688" t="s">
        <v>2039</v>
      </c>
      <c r="J688" t="s">
        <v>1947</v>
      </c>
      <c r="K688" t="s">
        <v>1932</v>
      </c>
      <c r="L688">
        <v>32639.860799999999</v>
      </c>
      <c r="M688" s="15">
        <v>42105</v>
      </c>
    </row>
    <row r="689" spans="1:13" x14ac:dyDescent="0.2">
      <c r="A689">
        <v>687</v>
      </c>
      <c r="B689" t="s">
        <v>1966</v>
      </c>
      <c r="C689" t="s">
        <v>1926</v>
      </c>
      <c r="D689">
        <v>15.6</v>
      </c>
      <c r="E689" t="s">
        <v>1942</v>
      </c>
      <c r="F689" t="s">
        <v>1962</v>
      </c>
      <c r="G689" t="s">
        <v>1944</v>
      </c>
      <c r="H689" t="s">
        <v>1978</v>
      </c>
      <c r="I689" t="s">
        <v>1967</v>
      </c>
      <c r="J689" t="s">
        <v>1947</v>
      </c>
      <c r="K689" t="s">
        <v>1968</v>
      </c>
      <c r="L689">
        <v>29073.297600000002</v>
      </c>
      <c r="M689" s="15">
        <v>42136</v>
      </c>
    </row>
    <row r="690" spans="1:13" x14ac:dyDescent="0.2">
      <c r="A690">
        <v>688</v>
      </c>
      <c r="B690" t="s">
        <v>1925</v>
      </c>
      <c r="C690" t="s">
        <v>1926</v>
      </c>
      <c r="D690">
        <v>17.3</v>
      </c>
      <c r="E690" t="s">
        <v>1958</v>
      </c>
      <c r="F690" t="s">
        <v>2192</v>
      </c>
      <c r="G690" t="s">
        <v>2074</v>
      </c>
      <c r="H690" t="s">
        <v>2060</v>
      </c>
      <c r="I690" t="s">
        <v>2325</v>
      </c>
      <c r="J690" t="s">
        <v>1947</v>
      </c>
      <c r="K690" t="s">
        <v>2025</v>
      </c>
      <c r="L690">
        <v>30316.32</v>
      </c>
      <c r="M690" s="15">
        <v>42225</v>
      </c>
    </row>
    <row r="691" spans="1:13" x14ac:dyDescent="0.2">
      <c r="A691">
        <v>689</v>
      </c>
      <c r="B691" t="s">
        <v>1976</v>
      </c>
      <c r="C691" t="s">
        <v>1926</v>
      </c>
      <c r="D691">
        <v>15.6</v>
      </c>
      <c r="E691" t="s">
        <v>1942</v>
      </c>
      <c r="F691" t="s">
        <v>2200</v>
      </c>
      <c r="G691" t="s">
        <v>1944</v>
      </c>
      <c r="H691" t="s">
        <v>1945</v>
      </c>
      <c r="I691" t="s">
        <v>2202</v>
      </c>
      <c r="J691" t="s">
        <v>1947</v>
      </c>
      <c r="K691" t="s">
        <v>1948</v>
      </c>
      <c r="L691">
        <v>16943.04</v>
      </c>
      <c r="M691" s="15">
        <v>42082</v>
      </c>
    </row>
    <row r="692" spans="1:13" x14ac:dyDescent="0.2">
      <c r="A692">
        <v>690</v>
      </c>
      <c r="B692" t="s">
        <v>1941</v>
      </c>
      <c r="C692" t="s">
        <v>1926</v>
      </c>
      <c r="D692">
        <v>14</v>
      </c>
      <c r="E692" t="s">
        <v>1942</v>
      </c>
      <c r="F692" t="s">
        <v>2200</v>
      </c>
      <c r="G692" t="s">
        <v>1944</v>
      </c>
      <c r="H692" t="s">
        <v>2008</v>
      </c>
      <c r="I692" t="s">
        <v>2202</v>
      </c>
      <c r="J692" t="s">
        <v>2187</v>
      </c>
      <c r="K692" t="s">
        <v>2203</v>
      </c>
      <c r="L692">
        <v>19980</v>
      </c>
      <c r="M692" s="15">
        <v>42291</v>
      </c>
    </row>
    <row r="693" spans="1:13" x14ac:dyDescent="0.2">
      <c r="A693">
        <v>691</v>
      </c>
      <c r="B693" t="s">
        <v>1976</v>
      </c>
      <c r="C693" t="s">
        <v>1926</v>
      </c>
      <c r="D693">
        <v>14</v>
      </c>
      <c r="E693" t="s">
        <v>1927</v>
      </c>
      <c r="F693" t="s">
        <v>1928</v>
      </c>
      <c r="G693" t="s">
        <v>1944</v>
      </c>
      <c r="H693" t="s">
        <v>1929</v>
      </c>
      <c r="I693" t="s">
        <v>1930</v>
      </c>
      <c r="J693" t="s">
        <v>1947</v>
      </c>
      <c r="K693" t="s">
        <v>2045</v>
      </c>
      <c r="L693">
        <v>37242.720000000001</v>
      </c>
      <c r="M693" s="15">
        <v>42142</v>
      </c>
    </row>
    <row r="694" spans="1:13" x14ac:dyDescent="0.2">
      <c r="A694">
        <v>692</v>
      </c>
      <c r="B694" t="s">
        <v>1925</v>
      </c>
      <c r="C694" t="s">
        <v>2142</v>
      </c>
      <c r="D694">
        <v>17.3</v>
      </c>
      <c r="E694" t="s">
        <v>1927</v>
      </c>
      <c r="F694" t="s">
        <v>2022</v>
      </c>
      <c r="G694" t="s">
        <v>1915</v>
      </c>
      <c r="H694" t="s">
        <v>1945</v>
      </c>
      <c r="I694" t="s">
        <v>2145</v>
      </c>
      <c r="J694" t="s">
        <v>1947</v>
      </c>
      <c r="K694" t="s">
        <v>2289</v>
      </c>
      <c r="L694">
        <v>101657.7072</v>
      </c>
      <c r="M694" s="15">
        <v>42233</v>
      </c>
    </row>
    <row r="695" spans="1:13" x14ac:dyDescent="0.2">
      <c r="A695">
        <v>693</v>
      </c>
      <c r="B695" t="s">
        <v>1976</v>
      </c>
      <c r="C695" t="s">
        <v>1989</v>
      </c>
      <c r="D695">
        <v>14</v>
      </c>
      <c r="E695" t="s">
        <v>2177</v>
      </c>
      <c r="F695" t="s">
        <v>1973</v>
      </c>
      <c r="G695" t="s">
        <v>1915</v>
      </c>
      <c r="H695" t="s">
        <v>1929</v>
      </c>
      <c r="I695" t="s">
        <v>1930</v>
      </c>
      <c r="J695" t="s">
        <v>1947</v>
      </c>
      <c r="K695" t="s">
        <v>2231</v>
      </c>
      <c r="L695">
        <v>137995.20000000001</v>
      </c>
      <c r="M695" s="15">
        <v>42291</v>
      </c>
    </row>
    <row r="696" spans="1:13" x14ac:dyDescent="0.2">
      <c r="A696">
        <v>694</v>
      </c>
      <c r="B696" t="s">
        <v>2095</v>
      </c>
      <c r="C696" t="s">
        <v>1926</v>
      </c>
      <c r="D696">
        <v>13.3</v>
      </c>
      <c r="E696" t="s">
        <v>1958</v>
      </c>
      <c r="F696" t="s">
        <v>1928</v>
      </c>
      <c r="G696" t="s">
        <v>1915</v>
      </c>
      <c r="H696" t="s">
        <v>1929</v>
      </c>
      <c r="I696" t="s">
        <v>1930</v>
      </c>
      <c r="J696" t="s">
        <v>1947</v>
      </c>
      <c r="K696" t="s">
        <v>2073</v>
      </c>
      <c r="L696">
        <v>51841.440000000002</v>
      </c>
      <c r="M696" s="15">
        <v>42267</v>
      </c>
    </row>
    <row r="697" spans="1:13" x14ac:dyDescent="0.2">
      <c r="A697">
        <v>695</v>
      </c>
      <c r="B697" t="s">
        <v>1941</v>
      </c>
      <c r="C697" t="s">
        <v>2222</v>
      </c>
      <c r="D697">
        <v>11.6</v>
      </c>
      <c r="E697" t="s">
        <v>1942</v>
      </c>
      <c r="F697" t="s">
        <v>2326</v>
      </c>
      <c r="G697" t="s">
        <v>1944</v>
      </c>
      <c r="H697" t="s">
        <v>2008</v>
      </c>
      <c r="I697" t="s">
        <v>2004</v>
      </c>
      <c r="J697" t="s">
        <v>1947</v>
      </c>
      <c r="K697" t="s">
        <v>2046</v>
      </c>
      <c r="L697">
        <v>14332.32</v>
      </c>
      <c r="M697" s="15">
        <v>42237</v>
      </c>
    </row>
    <row r="698" spans="1:13" x14ac:dyDescent="0.2">
      <c r="A698">
        <v>696</v>
      </c>
      <c r="B698" t="s">
        <v>1976</v>
      </c>
      <c r="C698" t="s">
        <v>1989</v>
      </c>
      <c r="D698">
        <v>14</v>
      </c>
      <c r="E698" t="s">
        <v>1990</v>
      </c>
      <c r="F698" t="s">
        <v>1973</v>
      </c>
      <c r="G698" t="s">
        <v>1935</v>
      </c>
      <c r="H698" t="s">
        <v>1936</v>
      </c>
      <c r="I698" t="s">
        <v>1930</v>
      </c>
      <c r="J698" t="s">
        <v>1947</v>
      </c>
      <c r="K698" t="s">
        <v>2077</v>
      </c>
      <c r="L698">
        <v>93186.72</v>
      </c>
      <c r="M698" s="15">
        <v>42145</v>
      </c>
    </row>
    <row r="699" spans="1:13" x14ac:dyDescent="0.2">
      <c r="A699">
        <v>697</v>
      </c>
      <c r="B699" t="s">
        <v>1954</v>
      </c>
      <c r="C699" t="s">
        <v>1989</v>
      </c>
      <c r="D699">
        <v>12.5</v>
      </c>
      <c r="E699" t="s">
        <v>1990</v>
      </c>
      <c r="F699" t="s">
        <v>2327</v>
      </c>
      <c r="G699" t="s">
        <v>1944</v>
      </c>
      <c r="H699" t="s">
        <v>2003</v>
      </c>
      <c r="I699" t="s">
        <v>2099</v>
      </c>
      <c r="J699" t="s">
        <v>2187</v>
      </c>
      <c r="K699" t="s">
        <v>2013</v>
      </c>
      <c r="L699">
        <v>35644.32</v>
      </c>
      <c r="M699" s="15">
        <v>42203</v>
      </c>
    </row>
    <row r="700" spans="1:13" x14ac:dyDescent="0.2">
      <c r="A700">
        <v>698</v>
      </c>
      <c r="B700" t="s">
        <v>2095</v>
      </c>
      <c r="C700" t="s">
        <v>1912</v>
      </c>
      <c r="D700">
        <v>13.3</v>
      </c>
      <c r="E700" t="s">
        <v>1990</v>
      </c>
      <c r="F700" t="s">
        <v>2149</v>
      </c>
      <c r="G700" t="s">
        <v>1935</v>
      </c>
      <c r="H700" t="s">
        <v>1936</v>
      </c>
      <c r="I700" t="s">
        <v>1963</v>
      </c>
      <c r="J700" t="s">
        <v>1947</v>
      </c>
      <c r="K700" t="s">
        <v>2179</v>
      </c>
      <c r="L700">
        <v>100006.56</v>
      </c>
      <c r="M700" s="15">
        <v>42176</v>
      </c>
    </row>
    <row r="701" spans="1:13" x14ac:dyDescent="0.2">
      <c r="M701" s="15"/>
    </row>
    <row r="702" spans="1:13" x14ac:dyDescent="0.2">
      <c r="A702">
        <v>700</v>
      </c>
      <c r="B702" t="s">
        <v>1966</v>
      </c>
      <c r="C702" t="s">
        <v>1982</v>
      </c>
      <c r="D702">
        <v>15.6</v>
      </c>
      <c r="E702" t="s">
        <v>1927</v>
      </c>
      <c r="F702" t="s">
        <v>1983</v>
      </c>
      <c r="G702" t="s">
        <v>1915</v>
      </c>
      <c r="H702" t="s">
        <v>1978</v>
      </c>
      <c r="I702" t="s">
        <v>1985</v>
      </c>
      <c r="J702" t="s">
        <v>1947</v>
      </c>
      <c r="K702" t="s">
        <v>2101</v>
      </c>
      <c r="L702">
        <v>43636.32</v>
      </c>
      <c r="M702" s="15">
        <v>42143</v>
      </c>
    </row>
    <row r="703" spans="1:13" x14ac:dyDescent="0.2">
      <c r="A703">
        <v>701</v>
      </c>
      <c r="B703" t="s">
        <v>1976</v>
      </c>
      <c r="C703" t="s">
        <v>1926</v>
      </c>
      <c r="D703">
        <v>15.6</v>
      </c>
      <c r="E703" t="s">
        <v>1927</v>
      </c>
      <c r="F703" t="s">
        <v>2328</v>
      </c>
      <c r="G703" t="s">
        <v>1944</v>
      </c>
      <c r="H703" t="s">
        <v>1929</v>
      </c>
      <c r="I703" t="s">
        <v>1996</v>
      </c>
      <c r="J703" t="s">
        <v>1947</v>
      </c>
      <c r="K703" t="s">
        <v>1968</v>
      </c>
      <c r="L703">
        <v>21258.720000000001</v>
      </c>
      <c r="M703" s="15">
        <v>42348</v>
      </c>
    </row>
    <row r="704" spans="1:13" x14ac:dyDescent="0.2">
      <c r="A704">
        <v>702</v>
      </c>
      <c r="B704" t="s">
        <v>1976</v>
      </c>
      <c r="C704" t="s">
        <v>1926</v>
      </c>
      <c r="D704">
        <v>15.6</v>
      </c>
      <c r="E704" t="s">
        <v>1942</v>
      </c>
      <c r="F704" t="s">
        <v>2214</v>
      </c>
      <c r="G704" t="s">
        <v>1915</v>
      </c>
      <c r="H704" t="s">
        <v>1978</v>
      </c>
      <c r="I704" t="s">
        <v>2329</v>
      </c>
      <c r="J704" t="s">
        <v>1947</v>
      </c>
      <c r="K704" t="s">
        <v>1968</v>
      </c>
      <c r="L704">
        <v>22857.119999999999</v>
      </c>
      <c r="M704" s="15">
        <v>42302</v>
      </c>
    </row>
    <row r="705" spans="1:13" x14ac:dyDescent="0.2">
      <c r="A705">
        <v>703</v>
      </c>
      <c r="B705" t="s">
        <v>1976</v>
      </c>
      <c r="C705" t="s">
        <v>1926</v>
      </c>
      <c r="D705">
        <v>15.6</v>
      </c>
      <c r="E705" t="s">
        <v>1927</v>
      </c>
      <c r="F705" t="s">
        <v>1928</v>
      </c>
      <c r="G705" t="s">
        <v>1944</v>
      </c>
      <c r="H705" t="s">
        <v>2330</v>
      </c>
      <c r="I705" t="s">
        <v>1930</v>
      </c>
      <c r="J705" t="s">
        <v>1947</v>
      </c>
      <c r="K705" t="s">
        <v>1948</v>
      </c>
      <c r="L705">
        <v>33110.856</v>
      </c>
      <c r="M705" s="15">
        <v>42202</v>
      </c>
    </row>
    <row r="706" spans="1:13" x14ac:dyDescent="0.2">
      <c r="A706">
        <v>704</v>
      </c>
      <c r="B706" t="s">
        <v>1976</v>
      </c>
      <c r="C706" t="s">
        <v>1926</v>
      </c>
      <c r="D706">
        <v>15.6</v>
      </c>
      <c r="E706" t="s">
        <v>1942</v>
      </c>
      <c r="F706" t="s">
        <v>1962</v>
      </c>
      <c r="G706" t="s">
        <v>1944</v>
      </c>
      <c r="H706" t="s">
        <v>1945</v>
      </c>
      <c r="I706" t="s">
        <v>1963</v>
      </c>
      <c r="J706" t="s">
        <v>1931</v>
      </c>
      <c r="K706" t="s">
        <v>2123</v>
      </c>
      <c r="L706">
        <v>23976</v>
      </c>
      <c r="M706" s="15">
        <v>42059</v>
      </c>
    </row>
    <row r="707" spans="1:13" x14ac:dyDescent="0.2">
      <c r="A707">
        <v>705</v>
      </c>
      <c r="B707" t="s">
        <v>1966</v>
      </c>
      <c r="C707" t="s">
        <v>1926</v>
      </c>
      <c r="D707">
        <v>15.6</v>
      </c>
      <c r="E707" t="s">
        <v>1927</v>
      </c>
      <c r="F707" t="s">
        <v>1928</v>
      </c>
      <c r="G707" t="s">
        <v>1915</v>
      </c>
      <c r="H707" t="s">
        <v>1929</v>
      </c>
      <c r="I707" t="s">
        <v>1930</v>
      </c>
      <c r="J707" t="s">
        <v>1947</v>
      </c>
      <c r="K707" t="s">
        <v>2169</v>
      </c>
      <c r="L707">
        <v>42357.599999999999</v>
      </c>
      <c r="M707" s="15">
        <v>42102</v>
      </c>
    </row>
    <row r="708" spans="1:13" x14ac:dyDescent="0.2">
      <c r="A708">
        <v>706</v>
      </c>
      <c r="B708" t="s">
        <v>1941</v>
      </c>
      <c r="C708" t="s">
        <v>1989</v>
      </c>
      <c r="D708">
        <v>13.3</v>
      </c>
      <c r="E708" t="s">
        <v>1980</v>
      </c>
      <c r="F708" t="s">
        <v>1959</v>
      </c>
      <c r="G708" t="s">
        <v>2331</v>
      </c>
      <c r="H708" t="s">
        <v>1929</v>
      </c>
      <c r="I708" t="s">
        <v>1960</v>
      </c>
      <c r="J708" t="s">
        <v>1947</v>
      </c>
      <c r="K708" t="s">
        <v>1961</v>
      </c>
      <c r="L708">
        <v>53226.720000000001</v>
      </c>
      <c r="M708" s="15">
        <v>42197</v>
      </c>
    </row>
    <row r="709" spans="1:13" x14ac:dyDescent="0.2">
      <c r="A709">
        <v>707</v>
      </c>
      <c r="B709" t="s">
        <v>1976</v>
      </c>
      <c r="C709" t="s">
        <v>2142</v>
      </c>
      <c r="D709">
        <v>15.6</v>
      </c>
      <c r="E709" t="s">
        <v>1927</v>
      </c>
      <c r="F709" t="s">
        <v>2149</v>
      </c>
      <c r="G709" t="s">
        <v>1935</v>
      </c>
      <c r="H709" t="s">
        <v>1936</v>
      </c>
      <c r="I709" t="s">
        <v>2332</v>
      </c>
      <c r="J709" t="s">
        <v>2277</v>
      </c>
      <c r="K709" t="s">
        <v>2169</v>
      </c>
      <c r="L709">
        <v>98834.4</v>
      </c>
      <c r="M709" s="15">
        <v>42274</v>
      </c>
    </row>
    <row r="710" spans="1:13" x14ac:dyDescent="0.2">
      <c r="A710">
        <v>708</v>
      </c>
      <c r="B710" t="s">
        <v>1976</v>
      </c>
      <c r="C710" t="s">
        <v>1926</v>
      </c>
      <c r="D710">
        <v>14</v>
      </c>
      <c r="E710" t="s">
        <v>1927</v>
      </c>
      <c r="F710" t="s">
        <v>2333</v>
      </c>
      <c r="G710" t="s">
        <v>1915</v>
      </c>
      <c r="H710" t="s">
        <v>1929</v>
      </c>
      <c r="I710" t="s">
        <v>1963</v>
      </c>
      <c r="J710" t="s">
        <v>1947</v>
      </c>
      <c r="K710" t="s">
        <v>2048</v>
      </c>
      <c r="L710">
        <v>63456.480000000003</v>
      </c>
      <c r="M710" s="15">
        <v>42270</v>
      </c>
    </row>
    <row r="711" spans="1:13" x14ac:dyDescent="0.2">
      <c r="A711">
        <v>709</v>
      </c>
      <c r="B711" t="s">
        <v>1925</v>
      </c>
      <c r="C711" t="s">
        <v>1926</v>
      </c>
      <c r="D711">
        <v>17.3</v>
      </c>
      <c r="E711" t="s">
        <v>1958</v>
      </c>
      <c r="F711" t="s">
        <v>2272</v>
      </c>
      <c r="G711" t="s">
        <v>2074</v>
      </c>
      <c r="H711" t="s">
        <v>2060</v>
      </c>
      <c r="I711" t="s">
        <v>1996</v>
      </c>
      <c r="J711" t="s">
        <v>1947</v>
      </c>
      <c r="K711" t="s">
        <v>2011</v>
      </c>
      <c r="L711">
        <v>34898.932800000002</v>
      </c>
      <c r="M711" s="15">
        <v>42015</v>
      </c>
    </row>
    <row r="712" spans="1:13" x14ac:dyDescent="0.2">
      <c r="A712">
        <v>710</v>
      </c>
      <c r="B712" t="s">
        <v>1976</v>
      </c>
      <c r="C712" t="s">
        <v>1982</v>
      </c>
      <c r="D712">
        <v>15.6</v>
      </c>
      <c r="E712" t="s">
        <v>1958</v>
      </c>
      <c r="F712" t="s">
        <v>2022</v>
      </c>
      <c r="G712" t="s">
        <v>1915</v>
      </c>
      <c r="H712" t="s">
        <v>1984</v>
      </c>
      <c r="I712" t="s">
        <v>2047</v>
      </c>
      <c r="J712" t="s">
        <v>1947</v>
      </c>
      <c r="K712" t="s">
        <v>1986</v>
      </c>
      <c r="L712">
        <v>66546.720000000001</v>
      </c>
      <c r="M712" s="15">
        <v>42115</v>
      </c>
    </row>
    <row r="713" spans="1:13" x14ac:dyDescent="0.2">
      <c r="A713">
        <v>711</v>
      </c>
      <c r="B713" t="s">
        <v>1966</v>
      </c>
      <c r="C713" t="s">
        <v>1926</v>
      </c>
      <c r="D713">
        <v>14</v>
      </c>
      <c r="E713" t="s">
        <v>1927</v>
      </c>
      <c r="F713" t="s">
        <v>2251</v>
      </c>
      <c r="G713" t="s">
        <v>1915</v>
      </c>
      <c r="H713" t="s">
        <v>1929</v>
      </c>
      <c r="I713" t="s">
        <v>2000</v>
      </c>
      <c r="J713" t="s">
        <v>2018</v>
      </c>
      <c r="K713" t="s">
        <v>2252</v>
      </c>
      <c r="L713">
        <v>58021.919999999998</v>
      </c>
      <c r="M713" s="15">
        <v>42034</v>
      </c>
    </row>
    <row r="714" spans="1:13" x14ac:dyDescent="0.2">
      <c r="A714">
        <v>712</v>
      </c>
      <c r="B714" t="s">
        <v>1966</v>
      </c>
      <c r="C714" t="s">
        <v>1926</v>
      </c>
      <c r="D714">
        <v>15.6</v>
      </c>
      <c r="E714" t="s">
        <v>1927</v>
      </c>
      <c r="F714" t="s">
        <v>1928</v>
      </c>
      <c r="G714" t="s">
        <v>1915</v>
      </c>
      <c r="H714" t="s">
        <v>1978</v>
      </c>
      <c r="I714" t="s">
        <v>1930</v>
      </c>
      <c r="J714" t="s">
        <v>2018</v>
      </c>
      <c r="K714" t="s">
        <v>2334</v>
      </c>
      <c r="L714">
        <v>38681.279999999999</v>
      </c>
      <c r="M714" s="15">
        <v>42210</v>
      </c>
    </row>
    <row r="715" spans="1:13" x14ac:dyDescent="0.2">
      <c r="A715">
        <v>713</v>
      </c>
      <c r="B715" t="s">
        <v>1954</v>
      </c>
      <c r="C715" t="s">
        <v>1926</v>
      </c>
      <c r="D715">
        <v>14</v>
      </c>
      <c r="E715" t="s">
        <v>1927</v>
      </c>
      <c r="F715" t="s">
        <v>2014</v>
      </c>
      <c r="G715" t="s">
        <v>1944</v>
      </c>
      <c r="H715" t="s">
        <v>2008</v>
      </c>
      <c r="I715" t="s">
        <v>2015</v>
      </c>
      <c r="J715" t="s">
        <v>1947</v>
      </c>
      <c r="K715" t="s">
        <v>2073</v>
      </c>
      <c r="L715">
        <v>15877.44</v>
      </c>
      <c r="M715" s="15">
        <v>42211</v>
      </c>
    </row>
    <row r="716" spans="1:13" x14ac:dyDescent="0.2">
      <c r="A716">
        <v>714</v>
      </c>
      <c r="B716" t="s">
        <v>1966</v>
      </c>
      <c r="C716" t="s">
        <v>1926</v>
      </c>
      <c r="D716">
        <v>15.6</v>
      </c>
      <c r="E716" t="s">
        <v>1927</v>
      </c>
      <c r="F716" t="s">
        <v>2212</v>
      </c>
      <c r="H716" t="s">
        <v>1936</v>
      </c>
      <c r="I716" t="s">
        <v>1930</v>
      </c>
      <c r="J716" t="s">
        <v>1947</v>
      </c>
      <c r="K716" t="s">
        <v>2279</v>
      </c>
      <c r="L716">
        <v>76012.444799999997</v>
      </c>
      <c r="M716" s="15">
        <v>42312</v>
      </c>
    </row>
    <row r="717" spans="1:13" x14ac:dyDescent="0.2">
      <c r="A717">
        <v>715</v>
      </c>
      <c r="B717" t="s">
        <v>1976</v>
      </c>
      <c r="C717" t="s">
        <v>1926</v>
      </c>
      <c r="D717">
        <v>14</v>
      </c>
      <c r="E717" t="s">
        <v>1958</v>
      </c>
      <c r="F717" t="s">
        <v>1928</v>
      </c>
      <c r="G717" t="s">
        <v>1915</v>
      </c>
      <c r="H717" t="s">
        <v>1929</v>
      </c>
      <c r="I717" t="s">
        <v>2035</v>
      </c>
      <c r="J717" t="s">
        <v>1947</v>
      </c>
      <c r="K717" t="s">
        <v>2280</v>
      </c>
      <c r="L717">
        <v>45664.689599999998</v>
      </c>
      <c r="M717" s="15">
        <v>42261</v>
      </c>
    </row>
    <row r="718" spans="1:13" x14ac:dyDescent="0.2">
      <c r="A718">
        <v>716</v>
      </c>
      <c r="B718" t="s">
        <v>1966</v>
      </c>
      <c r="C718" t="s">
        <v>1926</v>
      </c>
      <c r="D718">
        <v>15.6</v>
      </c>
      <c r="E718" t="s">
        <v>1927</v>
      </c>
      <c r="F718" t="s">
        <v>2212</v>
      </c>
      <c r="G718" t="s">
        <v>1915</v>
      </c>
      <c r="H718" t="s">
        <v>1929</v>
      </c>
      <c r="I718" t="s">
        <v>1930</v>
      </c>
      <c r="J718" t="s">
        <v>1947</v>
      </c>
      <c r="K718" t="s">
        <v>2052</v>
      </c>
      <c r="L718">
        <v>62817.120000000003</v>
      </c>
      <c r="M718" s="15">
        <v>42325</v>
      </c>
    </row>
    <row r="719" spans="1:13" x14ac:dyDescent="0.2">
      <c r="A719">
        <v>717</v>
      </c>
      <c r="B719" t="s">
        <v>1976</v>
      </c>
      <c r="C719" t="s">
        <v>1926</v>
      </c>
      <c r="D719">
        <v>15.6</v>
      </c>
      <c r="E719" t="s">
        <v>1942</v>
      </c>
      <c r="F719" t="s">
        <v>2335</v>
      </c>
      <c r="G719" t="s">
        <v>1944</v>
      </c>
      <c r="H719" t="s">
        <v>1945</v>
      </c>
      <c r="I719" t="s">
        <v>2250</v>
      </c>
      <c r="J719" t="s">
        <v>1947</v>
      </c>
      <c r="K719" t="s">
        <v>2188</v>
      </c>
      <c r="L719">
        <v>15877.44</v>
      </c>
      <c r="M719" s="15">
        <v>42018</v>
      </c>
    </row>
    <row r="720" spans="1:13" x14ac:dyDescent="0.2">
      <c r="A720">
        <v>718</v>
      </c>
      <c r="B720" t="s">
        <v>2240</v>
      </c>
      <c r="C720" t="s">
        <v>1926</v>
      </c>
      <c r="D720">
        <v>14</v>
      </c>
      <c r="E720" t="s">
        <v>2336</v>
      </c>
      <c r="F720" t="s">
        <v>2337</v>
      </c>
      <c r="G720" t="s">
        <v>1944</v>
      </c>
      <c r="H720" t="s">
        <v>2338</v>
      </c>
      <c r="I720" t="s">
        <v>2051</v>
      </c>
      <c r="J720" t="s">
        <v>1947</v>
      </c>
      <c r="K720" t="s">
        <v>2046</v>
      </c>
      <c r="L720">
        <v>14119.2</v>
      </c>
      <c r="M720" s="15">
        <v>42020</v>
      </c>
    </row>
    <row r="721" spans="1:13" x14ac:dyDescent="0.2">
      <c r="A721">
        <v>719</v>
      </c>
      <c r="B721" t="s">
        <v>1925</v>
      </c>
      <c r="C721" t="s">
        <v>1926</v>
      </c>
      <c r="D721">
        <v>17.3</v>
      </c>
      <c r="E721" t="s">
        <v>1927</v>
      </c>
      <c r="F721" t="s">
        <v>1973</v>
      </c>
      <c r="G721" t="s">
        <v>1915</v>
      </c>
      <c r="H721" t="s">
        <v>1929</v>
      </c>
      <c r="I721" t="s">
        <v>2000</v>
      </c>
      <c r="J721" t="s">
        <v>1947</v>
      </c>
      <c r="K721" t="s">
        <v>2284</v>
      </c>
      <c r="L721">
        <v>63936</v>
      </c>
      <c r="M721" s="15">
        <v>42124</v>
      </c>
    </row>
    <row r="722" spans="1:13" x14ac:dyDescent="0.2">
      <c r="A722">
        <v>720</v>
      </c>
      <c r="B722" t="s">
        <v>1976</v>
      </c>
      <c r="C722" t="s">
        <v>1912</v>
      </c>
      <c r="D722">
        <v>14</v>
      </c>
      <c r="E722" t="s">
        <v>2262</v>
      </c>
      <c r="F722" t="s">
        <v>2149</v>
      </c>
      <c r="G722" t="s">
        <v>2058</v>
      </c>
      <c r="H722" t="s">
        <v>1936</v>
      </c>
      <c r="I722" t="s">
        <v>1963</v>
      </c>
      <c r="J722" t="s">
        <v>1947</v>
      </c>
      <c r="K722" t="s">
        <v>2339</v>
      </c>
      <c r="L722">
        <v>89864.179199999999</v>
      </c>
      <c r="M722" s="15">
        <v>42009</v>
      </c>
    </row>
    <row r="723" spans="1:13" x14ac:dyDescent="0.2">
      <c r="A723">
        <v>721</v>
      </c>
      <c r="B723" t="s">
        <v>1925</v>
      </c>
      <c r="C723" t="s">
        <v>1989</v>
      </c>
      <c r="D723">
        <v>13.3</v>
      </c>
      <c r="E723" t="s">
        <v>2306</v>
      </c>
      <c r="F723" t="s">
        <v>1928</v>
      </c>
      <c r="G723" t="s">
        <v>1915</v>
      </c>
      <c r="H723" t="s">
        <v>1929</v>
      </c>
      <c r="I723" t="s">
        <v>1930</v>
      </c>
      <c r="J723" t="s">
        <v>1947</v>
      </c>
      <c r="K723" t="s">
        <v>2078</v>
      </c>
      <c r="L723">
        <v>44574.048000000003</v>
      </c>
      <c r="M723" s="15">
        <v>42024</v>
      </c>
    </row>
    <row r="724" spans="1:13" x14ac:dyDescent="0.2">
      <c r="A724">
        <v>722</v>
      </c>
      <c r="B724" t="s">
        <v>1976</v>
      </c>
      <c r="C724" t="s">
        <v>1912</v>
      </c>
      <c r="D724">
        <v>14</v>
      </c>
      <c r="E724" t="s">
        <v>1958</v>
      </c>
      <c r="F724" t="s">
        <v>1928</v>
      </c>
      <c r="G724" t="s">
        <v>1915</v>
      </c>
      <c r="H724" t="s">
        <v>1929</v>
      </c>
      <c r="I724" t="s">
        <v>1930</v>
      </c>
      <c r="J724" t="s">
        <v>1947</v>
      </c>
      <c r="K724" t="s">
        <v>2091</v>
      </c>
      <c r="L724">
        <v>79866.720000000001</v>
      </c>
      <c r="M724" s="15">
        <v>42162</v>
      </c>
    </row>
    <row r="725" spans="1:13" x14ac:dyDescent="0.2">
      <c r="A725">
        <v>723</v>
      </c>
      <c r="B725" t="s">
        <v>1966</v>
      </c>
      <c r="C725" t="s">
        <v>1982</v>
      </c>
      <c r="D725">
        <v>17.3</v>
      </c>
      <c r="E725" t="s">
        <v>2143</v>
      </c>
      <c r="F725" t="s">
        <v>2022</v>
      </c>
      <c r="G725" t="s">
        <v>2118</v>
      </c>
      <c r="H725" t="s">
        <v>2340</v>
      </c>
      <c r="I725" t="s">
        <v>2043</v>
      </c>
      <c r="J725" t="s">
        <v>1947</v>
      </c>
      <c r="K725" t="s">
        <v>2341</v>
      </c>
      <c r="L725">
        <v>194972.83199999999</v>
      </c>
      <c r="M725" s="15">
        <v>42061</v>
      </c>
    </row>
    <row r="726" spans="1:13" x14ac:dyDescent="0.2">
      <c r="A726">
        <v>724</v>
      </c>
      <c r="B726" t="s">
        <v>2041</v>
      </c>
      <c r="C726" t="s">
        <v>1982</v>
      </c>
      <c r="D726">
        <v>17.3</v>
      </c>
      <c r="E726" t="s">
        <v>1927</v>
      </c>
      <c r="F726" t="s">
        <v>2022</v>
      </c>
      <c r="G726" t="s">
        <v>1915</v>
      </c>
      <c r="H726" t="s">
        <v>1984</v>
      </c>
      <c r="I726" t="s">
        <v>2047</v>
      </c>
      <c r="J726" t="s">
        <v>1947</v>
      </c>
      <c r="K726" t="s">
        <v>2059</v>
      </c>
      <c r="L726">
        <v>71847.0144</v>
      </c>
      <c r="M726" s="15">
        <v>42194</v>
      </c>
    </row>
    <row r="727" spans="1:13" x14ac:dyDescent="0.2">
      <c r="A727">
        <v>725</v>
      </c>
      <c r="B727" t="s">
        <v>1976</v>
      </c>
      <c r="C727" t="s">
        <v>1926</v>
      </c>
      <c r="D727">
        <v>15.6</v>
      </c>
      <c r="E727" t="s">
        <v>1942</v>
      </c>
      <c r="F727" t="s">
        <v>1928</v>
      </c>
      <c r="G727" t="s">
        <v>1944</v>
      </c>
      <c r="H727" t="s">
        <v>1978</v>
      </c>
      <c r="I727" t="s">
        <v>1930</v>
      </c>
      <c r="J727" t="s">
        <v>1931</v>
      </c>
      <c r="K727" t="s">
        <v>2052</v>
      </c>
      <c r="L727">
        <v>26101.871999999999</v>
      </c>
      <c r="M727" s="15">
        <v>42012</v>
      </c>
    </row>
    <row r="728" spans="1:13" x14ac:dyDescent="0.2">
      <c r="M728" s="15"/>
    </row>
    <row r="729" spans="1:13" x14ac:dyDescent="0.2">
      <c r="A729">
        <v>727</v>
      </c>
      <c r="B729" t="s">
        <v>1966</v>
      </c>
      <c r="C729" t="s">
        <v>1989</v>
      </c>
      <c r="D729">
        <v>13.3</v>
      </c>
      <c r="E729" t="s">
        <v>1990</v>
      </c>
      <c r="F729" t="s">
        <v>1977</v>
      </c>
      <c r="G729" t="s">
        <v>1944</v>
      </c>
      <c r="H729" t="s">
        <v>1978</v>
      </c>
      <c r="I729" t="s">
        <v>1930</v>
      </c>
      <c r="J729" t="s">
        <v>1947</v>
      </c>
      <c r="K729" t="s">
        <v>2342</v>
      </c>
      <c r="L729">
        <v>34578.720000000001</v>
      </c>
      <c r="M729" s="15">
        <v>42052</v>
      </c>
    </row>
    <row r="730" spans="1:13" x14ac:dyDescent="0.2">
      <c r="A730">
        <v>728</v>
      </c>
      <c r="B730" t="s">
        <v>1966</v>
      </c>
      <c r="C730" t="s">
        <v>1926</v>
      </c>
      <c r="D730">
        <v>15.6</v>
      </c>
      <c r="E730" t="s">
        <v>1942</v>
      </c>
      <c r="F730" t="s">
        <v>1928</v>
      </c>
      <c r="G730" t="s">
        <v>1915</v>
      </c>
      <c r="H730" t="s">
        <v>1978</v>
      </c>
      <c r="I730" t="s">
        <v>2087</v>
      </c>
      <c r="J730" t="s">
        <v>2018</v>
      </c>
      <c r="K730" t="s">
        <v>2343</v>
      </c>
      <c r="L730">
        <v>31409.625599999999</v>
      </c>
      <c r="M730" s="15">
        <v>42157</v>
      </c>
    </row>
    <row r="731" spans="1:13" x14ac:dyDescent="0.2">
      <c r="A731">
        <v>729</v>
      </c>
      <c r="B731" t="s">
        <v>1925</v>
      </c>
      <c r="C731" t="s">
        <v>1926</v>
      </c>
      <c r="D731">
        <v>15.6</v>
      </c>
      <c r="E731" t="s">
        <v>1927</v>
      </c>
      <c r="F731" t="s">
        <v>1943</v>
      </c>
      <c r="G731" t="s">
        <v>1944</v>
      </c>
      <c r="H731" t="s">
        <v>1978</v>
      </c>
      <c r="I731" t="s">
        <v>2039</v>
      </c>
      <c r="J731" t="s">
        <v>1947</v>
      </c>
      <c r="K731" t="s">
        <v>1948</v>
      </c>
      <c r="L731">
        <v>26053.919999999998</v>
      </c>
      <c r="M731" s="15">
        <v>42182</v>
      </c>
    </row>
    <row r="732" spans="1:13" x14ac:dyDescent="0.2">
      <c r="A732">
        <v>730</v>
      </c>
      <c r="B732" t="s">
        <v>1941</v>
      </c>
      <c r="C732" t="s">
        <v>1982</v>
      </c>
      <c r="D732">
        <v>17.3</v>
      </c>
      <c r="E732" t="s">
        <v>1958</v>
      </c>
      <c r="F732" t="s">
        <v>2264</v>
      </c>
      <c r="G732" t="s">
        <v>1935</v>
      </c>
      <c r="H732" t="s">
        <v>1984</v>
      </c>
      <c r="I732" t="s">
        <v>2024</v>
      </c>
      <c r="J732" t="s">
        <v>1947</v>
      </c>
      <c r="K732" t="s">
        <v>2344</v>
      </c>
      <c r="L732">
        <v>103096.8</v>
      </c>
      <c r="M732" s="15">
        <v>42367</v>
      </c>
    </row>
    <row r="733" spans="1:13" x14ac:dyDescent="0.2">
      <c r="A733">
        <v>731</v>
      </c>
      <c r="B733" t="s">
        <v>1966</v>
      </c>
      <c r="C733" t="s">
        <v>1926</v>
      </c>
      <c r="D733">
        <v>15.6</v>
      </c>
      <c r="E733" t="s">
        <v>1942</v>
      </c>
      <c r="F733" t="s">
        <v>1928</v>
      </c>
      <c r="G733" t="s">
        <v>2026</v>
      </c>
      <c r="H733" t="s">
        <v>1978</v>
      </c>
      <c r="I733" t="s">
        <v>1930</v>
      </c>
      <c r="J733" t="s">
        <v>1947</v>
      </c>
      <c r="K733" t="s">
        <v>2182</v>
      </c>
      <c r="L733">
        <v>34578.720000000001</v>
      </c>
      <c r="M733" s="15">
        <v>42202</v>
      </c>
    </row>
    <row r="734" spans="1:13" x14ac:dyDescent="0.2">
      <c r="A734">
        <v>732</v>
      </c>
      <c r="B734" t="s">
        <v>1925</v>
      </c>
      <c r="C734" t="s">
        <v>1926</v>
      </c>
      <c r="D734">
        <v>15.6</v>
      </c>
      <c r="E734" t="s">
        <v>1927</v>
      </c>
      <c r="F734" t="s">
        <v>2291</v>
      </c>
      <c r="G734" t="s">
        <v>2074</v>
      </c>
      <c r="H734" t="s">
        <v>1984</v>
      </c>
      <c r="I734" t="s">
        <v>2039</v>
      </c>
      <c r="J734" t="s">
        <v>1947</v>
      </c>
      <c r="K734" t="s">
        <v>1948</v>
      </c>
      <c r="L734">
        <v>34632</v>
      </c>
      <c r="M734" s="15">
        <v>42134</v>
      </c>
    </row>
    <row r="735" spans="1:13" x14ac:dyDescent="0.2">
      <c r="A735">
        <v>733</v>
      </c>
      <c r="B735" t="s">
        <v>1941</v>
      </c>
      <c r="C735" t="s">
        <v>1926</v>
      </c>
      <c r="D735">
        <v>15.6</v>
      </c>
      <c r="E735" t="s">
        <v>1942</v>
      </c>
      <c r="F735" t="s">
        <v>1928</v>
      </c>
      <c r="G735" t="s">
        <v>1944</v>
      </c>
      <c r="H735" t="s">
        <v>1945</v>
      </c>
      <c r="I735" t="s">
        <v>1930</v>
      </c>
      <c r="J735" t="s">
        <v>1947</v>
      </c>
      <c r="K735" t="s">
        <v>2038</v>
      </c>
      <c r="L735">
        <v>29783.52</v>
      </c>
      <c r="M735" s="15">
        <v>42070</v>
      </c>
    </row>
    <row r="736" spans="1:13" x14ac:dyDescent="0.2">
      <c r="A736">
        <v>734</v>
      </c>
      <c r="B736" t="s">
        <v>1976</v>
      </c>
      <c r="C736" t="s">
        <v>1926</v>
      </c>
      <c r="D736">
        <v>13.3</v>
      </c>
      <c r="E736" t="s">
        <v>1958</v>
      </c>
      <c r="F736" t="s">
        <v>1928</v>
      </c>
      <c r="G736" t="s">
        <v>1915</v>
      </c>
      <c r="H736" t="s">
        <v>1929</v>
      </c>
      <c r="I736" t="s">
        <v>1930</v>
      </c>
      <c r="J736" t="s">
        <v>1947</v>
      </c>
      <c r="K736" t="s">
        <v>2016</v>
      </c>
      <c r="L736">
        <v>51148.800000000003</v>
      </c>
      <c r="M736" s="15">
        <v>42025</v>
      </c>
    </row>
    <row r="737" spans="1:13" x14ac:dyDescent="0.2">
      <c r="A737">
        <v>735</v>
      </c>
      <c r="B737" t="s">
        <v>1976</v>
      </c>
      <c r="C737" t="s">
        <v>1926</v>
      </c>
      <c r="D737">
        <v>15.6</v>
      </c>
      <c r="E737" t="s">
        <v>1927</v>
      </c>
      <c r="F737" t="s">
        <v>1973</v>
      </c>
      <c r="G737" t="s">
        <v>1944</v>
      </c>
      <c r="H737" t="s">
        <v>1978</v>
      </c>
      <c r="I737" t="s">
        <v>1930</v>
      </c>
      <c r="J737" t="s">
        <v>1947</v>
      </c>
      <c r="K737" t="s">
        <v>2079</v>
      </c>
      <c r="L737">
        <v>41505.120000000003</v>
      </c>
      <c r="M737" s="15">
        <v>42216</v>
      </c>
    </row>
    <row r="738" spans="1:13" x14ac:dyDescent="0.2">
      <c r="A738">
        <v>736</v>
      </c>
      <c r="B738" t="s">
        <v>1925</v>
      </c>
      <c r="C738" t="s">
        <v>2142</v>
      </c>
      <c r="D738">
        <v>15.6</v>
      </c>
      <c r="E738" t="s">
        <v>1927</v>
      </c>
      <c r="F738" t="s">
        <v>2022</v>
      </c>
      <c r="G738" t="s">
        <v>1935</v>
      </c>
      <c r="H738" t="s">
        <v>1929</v>
      </c>
      <c r="I738" t="s">
        <v>2345</v>
      </c>
      <c r="J738" t="s">
        <v>1947</v>
      </c>
      <c r="K738" t="s">
        <v>2217</v>
      </c>
      <c r="L738">
        <v>128884.32</v>
      </c>
      <c r="M738" s="15">
        <v>42272</v>
      </c>
    </row>
    <row r="739" spans="1:13" x14ac:dyDescent="0.2">
      <c r="A739">
        <v>737</v>
      </c>
      <c r="B739" t="s">
        <v>1966</v>
      </c>
      <c r="C739" t="s">
        <v>1989</v>
      </c>
      <c r="D739">
        <v>13.3</v>
      </c>
      <c r="E739" t="s">
        <v>1990</v>
      </c>
      <c r="F739" t="s">
        <v>1959</v>
      </c>
      <c r="G739" t="s">
        <v>1915</v>
      </c>
      <c r="H739" t="s">
        <v>1978</v>
      </c>
      <c r="I739" t="s">
        <v>1960</v>
      </c>
      <c r="J739" t="s">
        <v>1947</v>
      </c>
      <c r="K739" t="s">
        <v>2346</v>
      </c>
      <c r="L739">
        <v>35111.519999999997</v>
      </c>
      <c r="M739" s="15">
        <v>42147</v>
      </c>
    </row>
    <row r="740" spans="1:13" x14ac:dyDescent="0.2">
      <c r="A740">
        <v>738</v>
      </c>
      <c r="B740" t="s">
        <v>2041</v>
      </c>
      <c r="C740" t="s">
        <v>1982</v>
      </c>
      <c r="D740">
        <v>15.6</v>
      </c>
      <c r="E740" t="s">
        <v>1927</v>
      </c>
      <c r="F740" t="s">
        <v>2022</v>
      </c>
      <c r="G740" t="s">
        <v>1935</v>
      </c>
      <c r="H740" t="s">
        <v>2023</v>
      </c>
      <c r="I740" t="s">
        <v>2024</v>
      </c>
      <c r="J740" t="s">
        <v>1947</v>
      </c>
      <c r="K740" t="s">
        <v>2048</v>
      </c>
      <c r="L740">
        <v>111593.8944</v>
      </c>
      <c r="M740" s="15">
        <v>42183</v>
      </c>
    </row>
    <row r="741" spans="1:13" x14ac:dyDescent="0.2">
      <c r="A741">
        <v>739</v>
      </c>
      <c r="B741" t="s">
        <v>1941</v>
      </c>
      <c r="C741" t="s">
        <v>1926</v>
      </c>
      <c r="D741">
        <v>15.6</v>
      </c>
      <c r="E741" t="s">
        <v>1942</v>
      </c>
      <c r="F741" t="s">
        <v>1962</v>
      </c>
      <c r="G741" t="s">
        <v>1944</v>
      </c>
      <c r="H741" t="s">
        <v>1945</v>
      </c>
      <c r="I741" t="s">
        <v>1963</v>
      </c>
      <c r="J741" t="s">
        <v>1947</v>
      </c>
      <c r="K741" t="s">
        <v>2038</v>
      </c>
      <c r="L741">
        <v>21887.423999999999</v>
      </c>
      <c r="M741" s="15">
        <v>42127</v>
      </c>
    </row>
    <row r="742" spans="1:13" x14ac:dyDescent="0.2">
      <c r="A742">
        <v>740</v>
      </c>
      <c r="B742" t="s">
        <v>1966</v>
      </c>
      <c r="C742" t="s">
        <v>1926</v>
      </c>
      <c r="D742">
        <v>15.6</v>
      </c>
      <c r="E742" t="s">
        <v>1927</v>
      </c>
      <c r="F742" t="s">
        <v>1973</v>
      </c>
      <c r="G742" t="s">
        <v>1915</v>
      </c>
      <c r="H742" t="s">
        <v>1984</v>
      </c>
      <c r="I742" t="s">
        <v>1979</v>
      </c>
      <c r="J742" t="s">
        <v>1947</v>
      </c>
      <c r="K742" t="s">
        <v>2125</v>
      </c>
      <c r="L742">
        <v>64308.959999999999</v>
      </c>
      <c r="M742" s="15">
        <v>42006</v>
      </c>
    </row>
    <row r="743" spans="1:13" x14ac:dyDescent="0.2">
      <c r="A743">
        <v>741</v>
      </c>
      <c r="B743" t="s">
        <v>1966</v>
      </c>
      <c r="C743" t="s">
        <v>1926</v>
      </c>
      <c r="D743">
        <v>15.6</v>
      </c>
      <c r="E743" t="s">
        <v>1942</v>
      </c>
      <c r="F743" t="s">
        <v>1962</v>
      </c>
      <c r="G743" t="s">
        <v>1915</v>
      </c>
      <c r="H743" t="s">
        <v>1929</v>
      </c>
      <c r="I743" t="s">
        <v>1963</v>
      </c>
      <c r="J743" t="s">
        <v>1947</v>
      </c>
      <c r="K743" t="s">
        <v>2021</v>
      </c>
      <c r="L743">
        <v>35431.199999999997</v>
      </c>
      <c r="M743" s="15">
        <v>42118</v>
      </c>
    </row>
    <row r="744" spans="1:13" x14ac:dyDescent="0.2">
      <c r="A744">
        <v>742</v>
      </c>
      <c r="B744" t="s">
        <v>2095</v>
      </c>
      <c r="C744" t="s">
        <v>1926</v>
      </c>
      <c r="D744">
        <v>14</v>
      </c>
      <c r="E744" t="s">
        <v>1980</v>
      </c>
      <c r="F744" t="s">
        <v>1928</v>
      </c>
      <c r="G744" t="s">
        <v>1915</v>
      </c>
      <c r="H744" t="s">
        <v>1929</v>
      </c>
      <c r="I744" t="s">
        <v>1930</v>
      </c>
      <c r="J744" t="s">
        <v>1947</v>
      </c>
      <c r="K744" t="s">
        <v>2072</v>
      </c>
      <c r="L744">
        <v>81784.800000000003</v>
      </c>
      <c r="M744" s="15">
        <v>42160</v>
      </c>
    </row>
    <row r="745" spans="1:13" x14ac:dyDescent="0.2">
      <c r="A745">
        <v>743</v>
      </c>
      <c r="B745" t="s">
        <v>1976</v>
      </c>
      <c r="C745" t="s">
        <v>1989</v>
      </c>
      <c r="D745">
        <v>14</v>
      </c>
      <c r="E745" t="s">
        <v>1990</v>
      </c>
      <c r="F745" t="s">
        <v>1928</v>
      </c>
      <c r="G745" t="s">
        <v>1915</v>
      </c>
      <c r="H745" t="s">
        <v>1929</v>
      </c>
      <c r="I745" t="s">
        <v>1930</v>
      </c>
      <c r="J745" t="s">
        <v>1947</v>
      </c>
      <c r="K745" t="s">
        <v>2045</v>
      </c>
      <c r="L745">
        <v>53226.720000000001</v>
      </c>
      <c r="M745" s="15">
        <v>42227</v>
      </c>
    </row>
    <row r="746" spans="1:13" x14ac:dyDescent="0.2">
      <c r="A746">
        <v>744</v>
      </c>
      <c r="B746" t="s">
        <v>1976</v>
      </c>
      <c r="C746" t="s">
        <v>2142</v>
      </c>
      <c r="D746">
        <v>15.6</v>
      </c>
      <c r="E746" t="s">
        <v>2140</v>
      </c>
      <c r="F746" t="s">
        <v>2196</v>
      </c>
      <c r="G746" t="s">
        <v>1935</v>
      </c>
      <c r="H746" t="s">
        <v>2136</v>
      </c>
      <c r="I746" t="s">
        <v>2332</v>
      </c>
      <c r="J746" t="s">
        <v>1947</v>
      </c>
      <c r="K746" t="s">
        <v>1986</v>
      </c>
      <c r="L746">
        <v>175770.72</v>
      </c>
      <c r="M746" s="15">
        <v>42155</v>
      </c>
    </row>
    <row r="747" spans="1:13" x14ac:dyDescent="0.2">
      <c r="A747">
        <v>745</v>
      </c>
      <c r="B747" t="s">
        <v>1941</v>
      </c>
      <c r="C747" t="s">
        <v>1926</v>
      </c>
      <c r="D747">
        <v>14</v>
      </c>
      <c r="E747" t="s">
        <v>1942</v>
      </c>
      <c r="F747" t="s">
        <v>2049</v>
      </c>
      <c r="G747" t="s">
        <v>2007</v>
      </c>
      <c r="H747" t="s">
        <v>2008</v>
      </c>
      <c r="I747" t="s">
        <v>2051</v>
      </c>
      <c r="J747" t="s">
        <v>2187</v>
      </c>
      <c r="K747" t="s">
        <v>2165</v>
      </c>
      <c r="L747">
        <v>17582.400000000001</v>
      </c>
      <c r="M747" s="15">
        <v>42054</v>
      </c>
    </row>
    <row r="748" spans="1:13" x14ac:dyDescent="0.2">
      <c r="A748">
        <v>746</v>
      </c>
      <c r="B748" t="s">
        <v>2242</v>
      </c>
      <c r="C748" t="s">
        <v>1912</v>
      </c>
      <c r="D748">
        <v>13.3</v>
      </c>
      <c r="E748" t="s">
        <v>1927</v>
      </c>
      <c r="F748" t="s">
        <v>1973</v>
      </c>
      <c r="G748" t="s">
        <v>1935</v>
      </c>
      <c r="H748" t="s">
        <v>1929</v>
      </c>
      <c r="I748" t="s">
        <v>1930</v>
      </c>
      <c r="J748" t="s">
        <v>1947</v>
      </c>
      <c r="K748" t="s">
        <v>2347</v>
      </c>
      <c r="L748">
        <v>87858.72</v>
      </c>
      <c r="M748" s="15">
        <v>42144</v>
      </c>
    </row>
    <row r="749" spans="1:13" x14ac:dyDescent="0.2">
      <c r="M749" s="15"/>
    </row>
    <row r="750" spans="1:13" x14ac:dyDescent="0.2">
      <c r="A750">
        <v>748</v>
      </c>
      <c r="B750" t="s">
        <v>1966</v>
      </c>
      <c r="C750" t="s">
        <v>1926</v>
      </c>
      <c r="D750">
        <v>14</v>
      </c>
      <c r="E750" t="s">
        <v>1942</v>
      </c>
      <c r="F750" t="s">
        <v>1928</v>
      </c>
      <c r="G750" t="s">
        <v>1915</v>
      </c>
      <c r="H750" t="s">
        <v>1929</v>
      </c>
      <c r="I750" t="s">
        <v>1930</v>
      </c>
      <c r="J750" t="s">
        <v>1947</v>
      </c>
      <c r="K750" t="s">
        <v>1961</v>
      </c>
      <c r="L750">
        <v>60031.108800000002</v>
      </c>
      <c r="M750" s="15">
        <v>42294</v>
      </c>
    </row>
    <row r="751" spans="1:13" x14ac:dyDescent="0.2">
      <c r="A751">
        <v>749</v>
      </c>
      <c r="B751" t="s">
        <v>1925</v>
      </c>
      <c r="C751" t="s">
        <v>2142</v>
      </c>
      <c r="D751">
        <v>17.3</v>
      </c>
      <c r="E751" t="s">
        <v>1958</v>
      </c>
      <c r="F751" t="s">
        <v>2348</v>
      </c>
      <c r="G751" t="s">
        <v>1935</v>
      </c>
      <c r="H751" t="s">
        <v>1929</v>
      </c>
      <c r="I751" t="s">
        <v>2349</v>
      </c>
      <c r="J751" t="s">
        <v>2277</v>
      </c>
      <c r="K751" t="s">
        <v>2053</v>
      </c>
      <c r="L751">
        <v>233845.92</v>
      </c>
      <c r="M751" s="15">
        <v>42141</v>
      </c>
    </row>
    <row r="752" spans="1:13" x14ac:dyDescent="0.2">
      <c r="A752">
        <v>750</v>
      </c>
      <c r="B752" t="s">
        <v>1976</v>
      </c>
      <c r="C752" t="s">
        <v>2222</v>
      </c>
      <c r="D752">
        <v>11.6</v>
      </c>
      <c r="E752" t="s">
        <v>2146</v>
      </c>
      <c r="F752" t="s">
        <v>2049</v>
      </c>
      <c r="G752" t="s">
        <v>1944</v>
      </c>
      <c r="H752" t="s">
        <v>1916</v>
      </c>
      <c r="I752" t="s">
        <v>2051</v>
      </c>
      <c r="J752" t="s">
        <v>1947</v>
      </c>
      <c r="K752" t="s">
        <v>2046</v>
      </c>
      <c r="L752">
        <v>25308</v>
      </c>
      <c r="M752" s="15">
        <v>42230</v>
      </c>
    </row>
    <row r="753" spans="1:13" x14ac:dyDescent="0.2">
      <c r="A753">
        <v>751</v>
      </c>
      <c r="B753" t="s">
        <v>1925</v>
      </c>
      <c r="C753" t="s">
        <v>1926</v>
      </c>
      <c r="D753">
        <v>15.6</v>
      </c>
      <c r="E753" t="s">
        <v>1927</v>
      </c>
      <c r="F753" t="s">
        <v>2316</v>
      </c>
      <c r="G753" t="s">
        <v>1915</v>
      </c>
      <c r="H753" t="s">
        <v>1929</v>
      </c>
      <c r="I753" t="s">
        <v>1963</v>
      </c>
      <c r="J753" t="s">
        <v>1947</v>
      </c>
      <c r="K753" t="s">
        <v>2213</v>
      </c>
      <c r="L753">
        <v>101232</v>
      </c>
      <c r="M753" s="15">
        <v>42106</v>
      </c>
    </row>
    <row r="754" spans="1:13" x14ac:dyDescent="0.2">
      <c r="A754">
        <v>752</v>
      </c>
      <c r="B754" t="s">
        <v>1954</v>
      </c>
      <c r="C754" t="s">
        <v>1926</v>
      </c>
      <c r="D754">
        <v>15.6</v>
      </c>
      <c r="E754" t="s">
        <v>1942</v>
      </c>
      <c r="F754" t="s">
        <v>2333</v>
      </c>
      <c r="G754" t="s">
        <v>1944</v>
      </c>
      <c r="H754" t="s">
        <v>1978</v>
      </c>
      <c r="I754" t="s">
        <v>2153</v>
      </c>
      <c r="J754" t="s">
        <v>1931</v>
      </c>
      <c r="K754" t="s">
        <v>2071</v>
      </c>
      <c r="L754">
        <v>30849.119999999999</v>
      </c>
      <c r="M754" s="15">
        <v>42008</v>
      </c>
    </row>
    <row r="755" spans="1:13" x14ac:dyDescent="0.2">
      <c r="M755" s="15"/>
    </row>
    <row r="756" spans="1:13" x14ac:dyDescent="0.2">
      <c r="A756">
        <v>754</v>
      </c>
      <c r="B756" t="s">
        <v>1954</v>
      </c>
      <c r="C756" t="s">
        <v>1926</v>
      </c>
      <c r="D756">
        <v>15.6</v>
      </c>
      <c r="E756" t="s">
        <v>1942</v>
      </c>
      <c r="F756" t="s">
        <v>1973</v>
      </c>
      <c r="G756" t="s">
        <v>1944</v>
      </c>
      <c r="H756" t="s">
        <v>1929</v>
      </c>
      <c r="I756" t="s">
        <v>1930</v>
      </c>
      <c r="J756" t="s">
        <v>1947</v>
      </c>
      <c r="K756" t="s">
        <v>2156</v>
      </c>
      <c r="L756">
        <v>45282.671999999999</v>
      </c>
      <c r="M756" s="15">
        <v>42029</v>
      </c>
    </row>
    <row r="757" spans="1:13" x14ac:dyDescent="0.2">
      <c r="A757">
        <v>755</v>
      </c>
      <c r="B757" t="s">
        <v>1976</v>
      </c>
      <c r="C757" t="s">
        <v>1989</v>
      </c>
      <c r="D757">
        <v>13.3</v>
      </c>
      <c r="E757" t="s">
        <v>2286</v>
      </c>
      <c r="F757" t="s">
        <v>2350</v>
      </c>
      <c r="G757" t="s">
        <v>1915</v>
      </c>
      <c r="H757" t="s">
        <v>1929</v>
      </c>
      <c r="I757" t="s">
        <v>2351</v>
      </c>
      <c r="J757" t="s">
        <v>1947</v>
      </c>
      <c r="K757" t="s">
        <v>1957</v>
      </c>
      <c r="L757">
        <v>63882.720000000001</v>
      </c>
      <c r="M757" s="15">
        <v>42118</v>
      </c>
    </row>
    <row r="758" spans="1:13" x14ac:dyDescent="0.2">
      <c r="A758">
        <v>756</v>
      </c>
      <c r="B758" t="s">
        <v>1925</v>
      </c>
      <c r="C758" t="s">
        <v>1926</v>
      </c>
      <c r="D758">
        <v>15.6</v>
      </c>
      <c r="E758" t="s">
        <v>1958</v>
      </c>
      <c r="F758" t="s">
        <v>1983</v>
      </c>
      <c r="G758" t="s">
        <v>1915</v>
      </c>
      <c r="H758" t="s">
        <v>1984</v>
      </c>
      <c r="I758" t="s">
        <v>1985</v>
      </c>
      <c r="J758" t="s">
        <v>1947</v>
      </c>
      <c r="K758" t="s">
        <v>1968</v>
      </c>
      <c r="L758">
        <v>58554.720000000001</v>
      </c>
      <c r="M758" s="15">
        <v>42308</v>
      </c>
    </row>
    <row r="759" spans="1:13" x14ac:dyDescent="0.2">
      <c r="A759">
        <v>757</v>
      </c>
      <c r="B759" t="s">
        <v>1925</v>
      </c>
      <c r="C759" t="s">
        <v>2142</v>
      </c>
      <c r="D759">
        <v>15.6</v>
      </c>
      <c r="E759" t="s">
        <v>1927</v>
      </c>
      <c r="F759" t="s">
        <v>2264</v>
      </c>
      <c r="G759" t="s">
        <v>1915</v>
      </c>
      <c r="H759" t="s">
        <v>1929</v>
      </c>
      <c r="I759" t="s">
        <v>2352</v>
      </c>
      <c r="J759" t="s">
        <v>2277</v>
      </c>
      <c r="K759" t="s">
        <v>2304</v>
      </c>
      <c r="L759">
        <v>83170.080000000002</v>
      </c>
      <c r="M759" s="15">
        <v>42209</v>
      </c>
    </row>
    <row r="760" spans="1:13" x14ac:dyDescent="0.2">
      <c r="A760">
        <v>758</v>
      </c>
      <c r="B760" t="s">
        <v>1966</v>
      </c>
      <c r="C760" t="s">
        <v>1982</v>
      </c>
      <c r="D760">
        <v>15.6</v>
      </c>
      <c r="E760" t="s">
        <v>2140</v>
      </c>
      <c r="F760" t="s">
        <v>2022</v>
      </c>
      <c r="G760" t="s">
        <v>1935</v>
      </c>
      <c r="H760" t="s">
        <v>2023</v>
      </c>
      <c r="I760" t="s">
        <v>2043</v>
      </c>
      <c r="J760" t="s">
        <v>1947</v>
      </c>
      <c r="K760" t="s">
        <v>2150</v>
      </c>
      <c r="L760">
        <v>152859.78719999999</v>
      </c>
      <c r="M760" s="15">
        <v>42191</v>
      </c>
    </row>
    <row r="761" spans="1:13" x14ac:dyDescent="0.2">
      <c r="A761">
        <v>759</v>
      </c>
      <c r="B761" t="s">
        <v>1941</v>
      </c>
      <c r="C761" t="s">
        <v>1926</v>
      </c>
      <c r="D761">
        <v>15.6</v>
      </c>
      <c r="E761" t="s">
        <v>1942</v>
      </c>
      <c r="F761" t="s">
        <v>1928</v>
      </c>
      <c r="G761" t="s">
        <v>1944</v>
      </c>
      <c r="H761" t="s">
        <v>1929</v>
      </c>
      <c r="I761" t="s">
        <v>1930</v>
      </c>
      <c r="J761" t="s">
        <v>1947</v>
      </c>
      <c r="K761" t="s">
        <v>1948</v>
      </c>
      <c r="L761">
        <v>31914.720000000001</v>
      </c>
      <c r="M761" s="15">
        <v>42230</v>
      </c>
    </row>
    <row r="762" spans="1:13" x14ac:dyDescent="0.2">
      <c r="A762">
        <v>760</v>
      </c>
      <c r="B762" t="s">
        <v>1976</v>
      </c>
      <c r="C762" t="s">
        <v>1982</v>
      </c>
      <c r="D762">
        <v>15.6</v>
      </c>
      <c r="E762" t="s">
        <v>1958</v>
      </c>
      <c r="F762" t="s">
        <v>2022</v>
      </c>
      <c r="G762" t="s">
        <v>1915</v>
      </c>
      <c r="H762" t="s">
        <v>1984</v>
      </c>
      <c r="I762" t="s">
        <v>1985</v>
      </c>
      <c r="J762" t="s">
        <v>1947</v>
      </c>
      <c r="K762" t="s">
        <v>1986</v>
      </c>
      <c r="L762">
        <v>55837.440000000002</v>
      </c>
      <c r="M762" s="15">
        <v>42264</v>
      </c>
    </row>
    <row r="763" spans="1:13" x14ac:dyDescent="0.2">
      <c r="A763">
        <v>761</v>
      </c>
      <c r="B763" t="s">
        <v>1966</v>
      </c>
      <c r="C763" t="s">
        <v>1912</v>
      </c>
      <c r="D763">
        <v>12.5</v>
      </c>
      <c r="E763" t="s">
        <v>1927</v>
      </c>
      <c r="F763" t="s">
        <v>2196</v>
      </c>
      <c r="G763" t="s">
        <v>1935</v>
      </c>
      <c r="H763" t="s">
        <v>1929</v>
      </c>
      <c r="I763" t="s">
        <v>1930</v>
      </c>
      <c r="J763" t="s">
        <v>1947</v>
      </c>
      <c r="K763" t="s">
        <v>2353</v>
      </c>
      <c r="L763">
        <v>99047.52</v>
      </c>
      <c r="M763" s="15">
        <v>42355</v>
      </c>
    </row>
    <row r="764" spans="1:13" x14ac:dyDescent="0.2">
      <c r="A764">
        <v>762</v>
      </c>
      <c r="B764" t="s">
        <v>2245</v>
      </c>
      <c r="C764" t="s">
        <v>1912</v>
      </c>
      <c r="D764">
        <v>12.3</v>
      </c>
      <c r="E764" t="s">
        <v>2246</v>
      </c>
      <c r="F764" t="s">
        <v>2263</v>
      </c>
      <c r="G764" t="s">
        <v>1915</v>
      </c>
      <c r="H764" t="s">
        <v>1929</v>
      </c>
      <c r="I764" t="s">
        <v>1971</v>
      </c>
      <c r="J764" t="s">
        <v>2187</v>
      </c>
      <c r="K764" t="s">
        <v>2106</v>
      </c>
      <c r="L764">
        <v>83063.520000000004</v>
      </c>
      <c r="M764" s="15">
        <v>42092</v>
      </c>
    </row>
    <row r="765" spans="1:13" x14ac:dyDescent="0.2">
      <c r="A765">
        <v>763</v>
      </c>
      <c r="B765" t="s">
        <v>1954</v>
      </c>
      <c r="C765" t="s">
        <v>1912</v>
      </c>
      <c r="D765">
        <v>13.3</v>
      </c>
      <c r="E765" t="s">
        <v>2281</v>
      </c>
      <c r="F765" t="s">
        <v>1928</v>
      </c>
      <c r="G765" t="s">
        <v>1915</v>
      </c>
      <c r="H765" t="s">
        <v>1929</v>
      </c>
      <c r="I765" t="s">
        <v>1930</v>
      </c>
      <c r="J765" t="s">
        <v>1947</v>
      </c>
      <c r="K765" t="s">
        <v>2013</v>
      </c>
      <c r="L765">
        <v>60153.120000000003</v>
      </c>
      <c r="M765" s="15">
        <v>42329</v>
      </c>
    </row>
    <row r="766" spans="1:13" x14ac:dyDescent="0.2">
      <c r="A766">
        <v>764</v>
      </c>
      <c r="B766" t="s">
        <v>1966</v>
      </c>
      <c r="C766" t="s">
        <v>1926</v>
      </c>
      <c r="D766">
        <v>13.3</v>
      </c>
      <c r="E766" t="s">
        <v>1942</v>
      </c>
      <c r="F766" t="s">
        <v>1962</v>
      </c>
      <c r="G766" t="s">
        <v>1944</v>
      </c>
      <c r="H766" t="s">
        <v>1945</v>
      </c>
      <c r="I766" t="s">
        <v>1963</v>
      </c>
      <c r="J766" t="s">
        <v>1947</v>
      </c>
      <c r="K766" t="s">
        <v>2009</v>
      </c>
      <c r="L766">
        <v>45234.720000000001</v>
      </c>
      <c r="M766" s="15">
        <v>42090</v>
      </c>
    </row>
    <row r="767" spans="1:13" x14ac:dyDescent="0.2">
      <c r="A767">
        <v>765</v>
      </c>
      <c r="B767" t="s">
        <v>1941</v>
      </c>
      <c r="C767" t="s">
        <v>1926</v>
      </c>
      <c r="D767">
        <v>13.3</v>
      </c>
      <c r="E767" t="s">
        <v>1942</v>
      </c>
      <c r="F767" t="s">
        <v>2096</v>
      </c>
      <c r="G767" t="s">
        <v>1944</v>
      </c>
      <c r="H767" t="s">
        <v>1916</v>
      </c>
      <c r="I767" t="s">
        <v>1963</v>
      </c>
      <c r="J767" t="s">
        <v>1947</v>
      </c>
      <c r="K767" t="s">
        <v>1961</v>
      </c>
      <c r="L767">
        <v>34898.400000000001</v>
      </c>
      <c r="M767" s="15">
        <v>42220</v>
      </c>
    </row>
    <row r="768" spans="1:13" x14ac:dyDescent="0.2">
      <c r="A768">
        <v>766</v>
      </c>
      <c r="B768" t="s">
        <v>1954</v>
      </c>
      <c r="C768" t="s">
        <v>1926</v>
      </c>
      <c r="D768">
        <v>17.3</v>
      </c>
      <c r="E768" t="s">
        <v>1942</v>
      </c>
      <c r="F768" t="s">
        <v>2034</v>
      </c>
      <c r="G768" t="s">
        <v>1944</v>
      </c>
      <c r="H768" t="s">
        <v>1978</v>
      </c>
      <c r="I768" t="s">
        <v>2035</v>
      </c>
      <c r="J768" t="s">
        <v>1947</v>
      </c>
      <c r="K768" t="s">
        <v>2019</v>
      </c>
      <c r="L768">
        <v>25059.715199999999</v>
      </c>
      <c r="M768" s="15">
        <v>42032</v>
      </c>
    </row>
    <row r="769" spans="1:13" x14ac:dyDescent="0.2">
      <c r="A769">
        <v>767</v>
      </c>
      <c r="B769" t="s">
        <v>1966</v>
      </c>
      <c r="C769" t="s">
        <v>1982</v>
      </c>
      <c r="D769">
        <v>15.6</v>
      </c>
      <c r="E769" t="s">
        <v>2354</v>
      </c>
      <c r="F769" t="s">
        <v>2264</v>
      </c>
      <c r="G769" t="s">
        <v>1935</v>
      </c>
      <c r="H769" t="s">
        <v>1984</v>
      </c>
      <c r="I769" t="s">
        <v>2278</v>
      </c>
      <c r="J769" t="s">
        <v>1947</v>
      </c>
      <c r="K769" t="s">
        <v>2355</v>
      </c>
      <c r="L769">
        <v>58554.720000000001</v>
      </c>
      <c r="M769" s="15">
        <v>42269</v>
      </c>
    </row>
    <row r="770" spans="1:13" x14ac:dyDescent="0.2">
      <c r="A770">
        <v>768</v>
      </c>
      <c r="B770" t="s">
        <v>2242</v>
      </c>
      <c r="C770" t="s">
        <v>1912</v>
      </c>
      <c r="D770">
        <v>13.3</v>
      </c>
      <c r="E770" t="s">
        <v>1990</v>
      </c>
      <c r="F770" t="s">
        <v>1973</v>
      </c>
      <c r="G770" t="s">
        <v>1915</v>
      </c>
      <c r="H770" t="s">
        <v>1929</v>
      </c>
      <c r="I770" t="s">
        <v>1930</v>
      </c>
      <c r="J770" t="s">
        <v>1947</v>
      </c>
      <c r="K770" t="s">
        <v>2356</v>
      </c>
      <c r="L770">
        <v>85194.72</v>
      </c>
      <c r="M770" s="15">
        <v>42285</v>
      </c>
    </row>
    <row r="771" spans="1:13" x14ac:dyDescent="0.2">
      <c r="A771">
        <v>769</v>
      </c>
      <c r="B771" t="s">
        <v>1941</v>
      </c>
      <c r="C771" t="s">
        <v>1926</v>
      </c>
      <c r="D771">
        <v>15.6</v>
      </c>
      <c r="E771" t="s">
        <v>1942</v>
      </c>
      <c r="F771" t="s">
        <v>2034</v>
      </c>
      <c r="G771" t="s">
        <v>1944</v>
      </c>
      <c r="H771" t="s">
        <v>1978</v>
      </c>
      <c r="I771" t="s">
        <v>2111</v>
      </c>
      <c r="J771" t="s">
        <v>2018</v>
      </c>
      <c r="K771" t="s">
        <v>1948</v>
      </c>
      <c r="L771">
        <v>15877.44</v>
      </c>
      <c r="M771" s="15">
        <v>42178</v>
      </c>
    </row>
    <row r="772" spans="1:13" x14ac:dyDescent="0.2">
      <c r="A772">
        <v>770</v>
      </c>
      <c r="B772" t="s">
        <v>1966</v>
      </c>
      <c r="C772" t="s">
        <v>1926</v>
      </c>
      <c r="D772">
        <v>15.6</v>
      </c>
      <c r="E772" t="s">
        <v>1927</v>
      </c>
      <c r="F772" t="s">
        <v>1973</v>
      </c>
      <c r="G772" t="s">
        <v>1935</v>
      </c>
      <c r="H772" t="s">
        <v>2147</v>
      </c>
      <c r="I772" t="s">
        <v>2087</v>
      </c>
      <c r="J772" t="s">
        <v>1947</v>
      </c>
      <c r="K772" t="s">
        <v>1993</v>
      </c>
      <c r="L772">
        <v>62938.065600000002</v>
      </c>
      <c r="M772" s="15">
        <v>42305</v>
      </c>
    </row>
    <row r="773" spans="1:13" x14ac:dyDescent="0.2">
      <c r="A773">
        <v>771</v>
      </c>
      <c r="B773" t="s">
        <v>2242</v>
      </c>
      <c r="C773" t="s">
        <v>1989</v>
      </c>
      <c r="D773">
        <v>15</v>
      </c>
      <c r="E773" t="s">
        <v>1990</v>
      </c>
      <c r="F773" t="s">
        <v>1973</v>
      </c>
      <c r="G773" t="s">
        <v>1935</v>
      </c>
      <c r="H773" t="s">
        <v>1929</v>
      </c>
      <c r="I773" t="s">
        <v>2357</v>
      </c>
      <c r="J773" t="s">
        <v>1947</v>
      </c>
      <c r="K773" t="s">
        <v>2342</v>
      </c>
      <c r="L773">
        <v>95850.72</v>
      </c>
      <c r="M773" s="15">
        <v>42162</v>
      </c>
    </row>
    <row r="774" spans="1:13" x14ac:dyDescent="0.2">
      <c r="A774">
        <v>772</v>
      </c>
      <c r="B774" t="s">
        <v>2095</v>
      </c>
      <c r="C774" t="s">
        <v>1926</v>
      </c>
      <c r="D774">
        <v>14</v>
      </c>
      <c r="E774" t="s">
        <v>2083</v>
      </c>
      <c r="F774" t="s">
        <v>2096</v>
      </c>
      <c r="G774" t="s">
        <v>1944</v>
      </c>
      <c r="H774" t="s">
        <v>1916</v>
      </c>
      <c r="I774" t="s">
        <v>1963</v>
      </c>
      <c r="J774" t="s">
        <v>1947</v>
      </c>
      <c r="K774" t="s">
        <v>2093</v>
      </c>
      <c r="L774">
        <v>54345.599999999999</v>
      </c>
      <c r="M774" s="15">
        <v>42066</v>
      </c>
    </row>
    <row r="775" spans="1:13" x14ac:dyDescent="0.2">
      <c r="A775">
        <v>773</v>
      </c>
      <c r="B775" t="s">
        <v>1966</v>
      </c>
      <c r="C775" t="s">
        <v>1982</v>
      </c>
      <c r="D775">
        <v>15.6</v>
      </c>
      <c r="E775" t="s">
        <v>1927</v>
      </c>
      <c r="F775" t="s">
        <v>2022</v>
      </c>
      <c r="G775" t="s">
        <v>1915</v>
      </c>
      <c r="H775" t="s">
        <v>1978</v>
      </c>
      <c r="I775" t="s">
        <v>1985</v>
      </c>
      <c r="J775" t="s">
        <v>1947</v>
      </c>
      <c r="K775" t="s">
        <v>2076</v>
      </c>
      <c r="L775">
        <v>58554.720000000001</v>
      </c>
      <c r="M775" s="15">
        <v>42315</v>
      </c>
    </row>
    <row r="776" spans="1:13" x14ac:dyDescent="0.2">
      <c r="M776" s="15"/>
    </row>
    <row r="777" spans="1:13" x14ac:dyDescent="0.2">
      <c r="A777">
        <v>775</v>
      </c>
      <c r="B777" t="s">
        <v>1954</v>
      </c>
      <c r="C777" t="s">
        <v>1989</v>
      </c>
      <c r="D777">
        <v>15.6</v>
      </c>
      <c r="E777" t="s">
        <v>1990</v>
      </c>
      <c r="F777" t="s">
        <v>1973</v>
      </c>
      <c r="G777" t="s">
        <v>2026</v>
      </c>
      <c r="H777" t="s">
        <v>2060</v>
      </c>
      <c r="I777" t="s">
        <v>1979</v>
      </c>
      <c r="J777" t="s">
        <v>1947</v>
      </c>
      <c r="K777" t="s">
        <v>1993</v>
      </c>
      <c r="L777">
        <v>44701.919999999998</v>
      </c>
      <c r="M777" s="15">
        <v>42270</v>
      </c>
    </row>
    <row r="778" spans="1:13" x14ac:dyDescent="0.2">
      <c r="A778">
        <v>776</v>
      </c>
      <c r="B778" t="s">
        <v>1976</v>
      </c>
      <c r="C778" t="s">
        <v>1926</v>
      </c>
      <c r="D778">
        <v>15.6</v>
      </c>
      <c r="E778" t="s">
        <v>2143</v>
      </c>
      <c r="F778" t="s">
        <v>2230</v>
      </c>
      <c r="G778" t="s">
        <v>1935</v>
      </c>
      <c r="H778" t="s">
        <v>1936</v>
      </c>
      <c r="I778" t="s">
        <v>2349</v>
      </c>
      <c r="J778" t="s">
        <v>2277</v>
      </c>
      <c r="K778" t="s">
        <v>1986</v>
      </c>
      <c r="L778">
        <v>126273.60000000001</v>
      </c>
      <c r="M778" s="15">
        <v>42092</v>
      </c>
    </row>
    <row r="779" spans="1:13" x14ac:dyDescent="0.2">
      <c r="A779">
        <v>777</v>
      </c>
      <c r="B779" t="s">
        <v>1941</v>
      </c>
      <c r="C779" t="s">
        <v>1926</v>
      </c>
      <c r="D779">
        <v>14</v>
      </c>
      <c r="E779" t="s">
        <v>1958</v>
      </c>
      <c r="F779" t="s">
        <v>1977</v>
      </c>
      <c r="G779" t="s">
        <v>1944</v>
      </c>
      <c r="H779" t="s">
        <v>1916</v>
      </c>
      <c r="I779" t="s">
        <v>1930</v>
      </c>
      <c r="J779" t="s">
        <v>1947</v>
      </c>
      <c r="K779" t="s">
        <v>2048</v>
      </c>
      <c r="L779">
        <v>33886.080000000002</v>
      </c>
      <c r="M779" s="15">
        <v>42319</v>
      </c>
    </row>
    <row r="780" spans="1:13" x14ac:dyDescent="0.2">
      <c r="A780">
        <v>778</v>
      </c>
      <c r="B780" t="s">
        <v>2134</v>
      </c>
      <c r="C780" t="s">
        <v>1982</v>
      </c>
      <c r="D780">
        <v>14</v>
      </c>
      <c r="E780" t="s">
        <v>1927</v>
      </c>
      <c r="F780" t="s">
        <v>2022</v>
      </c>
      <c r="G780" t="s">
        <v>1935</v>
      </c>
      <c r="H780" t="s">
        <v>1936</v>
      </c>
      <c r="I780" t="s">
        <v>2024</v>
      </c>
      <c r="J780" t="s">
        <v>1947</v>
      </c>
      <c r="K780" t="s">
        <v>2127</v>
      </c>
      <c r="L780">
        <v>154458.72</v>
      </c>
      <c r="M780" s="15">
        <v>42124</v>
      </c>
    </row>
    <row r="781" spans="1:13" x14ac:dyDescent="0.2">
      <c r="A781">
        <v>779</v>
      </c>
      <c r="B781" t="s">
        <v>1954</v>
      </c>
      <c r="C781" t="s">
        <v>1926</v>
      </c>
      <c r="D781">
        <v>15.6</v>
      </c>
      <c r="E781" t="s">
        <v>2317</v>
      </c>
      <c r="F781" t="s">
        <v>2358</v>
      </c>
      <c r="G781" t="s">
        <v>1915</v>
      </c>
      <c r="H781" t="s">
        <v>1916</v>
      </c>
      <c r="I781" t="s">
        <v>2111</v>
      </c>
      <c r="J781" t="s">
        <v>1947</v>
      </c>
      <c r="K781" t="s">
        <v>2021</v>
      </c>
      <c r="L781">
        <v>31003.632000000001</v>
      </c>
      <c r="M781" s="15">
        <v>42066</v>
      </c>
    </row>
    <row r="782" spans="1:13" x14ac:dyDescent="0.2">
      <c r="A782">
        <v>780</v>
      </c>
      <c r="B782" t="s">
        <v>1966</v>
      </c>
      <c r="C782" t="s">
        <v>1982</v>
      </c>
      <c r="D782">
        <v>17.3</v>
      </c>
      <c r="E782" t="s">
        <v>1958</v>
      </c>
      <c r="F782" t="s">
        <v>2022</v>
      </c>
      <c r="G782" t="s">
        <v>2118</v>
      </c>
      <c r="H782" t="s">
        <v>2340</v>
      </c>
      <c r="I782" t="s">
        <v>2359</v>
      </c>
      <c r="J782" t="s">
        <v>1947</v>
      </c>
      <c r="K782" t="s">
        <v>2150</v>
      </c>
      <c r="L782">
        <v>191211.264</v>
      </c>
      <c r="M782" s="15">
        <v>42157</v>
      </c>
    </row>
    <row r="783" spans="1:13" x14ac:dyDescent="0.2">
      <c r="A783">
        <v>781</v>
      </c>
      <c r="B783" t="s">
        <v>1954</v>
      </c>
      <c r="C783" t="s">
        <v>1982</v>
      </c>
      <c r="D783">
        <v>17.3</v>
      </c>
      <c r="E783" t="s">
        <v>1958</v>
      </c>
      <c r="F783" t="s">
        <v>2264</v>
      </c>
      <c r="G783" t="s">
        <v>1935</v>
      </c>
      <c r="H783" t="s">
        <v>2023</v>
      </c>
      <c r="I783" t="s">
        <v>2043</v>
      </c>
      <c r="J783" t="s">
        <v>1947</v>
      </c>
      <c r="K783" t="s">
        <v>2164</v>
      </c>
      <c r="L783">
        <v>125208</v>
      </c>
      <c r="M783" s="15">
        <v>42337</v>
      </c>
    </row>
    <row r="784" spans="1:13" x14ac:dyDescent="0.2">
      <c r="A784">
        <v>782</v>
      </c>
      <c r="B784" t="s">
        <v>2095</v>
      </c>
      <c r="C784" t="s">
        <v>1912</v>
      </c>
      <c r="D784">
        <v>14</v>
      </c>
      <c r="E784" t="s">
        <v>1958</v>
      </c>
      <c r="F784" t="s">
        <v>2178</v>
      </c>
      <c r="G784" t="s">
        <v>1935</v>
      </c>
      <c r="H784" t="s">
        <v>1936</v>
      </c>
      <c r="I784" t="s">
        <v>2180</v>
      </c>
      <c r="J784" t="s">
        <v>1947</v>
      </c>
      <c r="K784" t="s">
        <v>2257</v>
      </c>
      <c r="L784">
        <v>93985.919999999998</v>
      </c>
      <c r="M784" s="15">
        <v>42223</v>
      </c>
    </row>
    <row r="785" spans="1:13" x14ac:dyDescent="0.2">
      <c r="A785">
        <v>783</v>
      </c>
      <c r="B785" t="s">
        <v>1976</v>
      </c>
      <c r="C785" t="s">
        <v>1926</v>
      </c>
      <c r="D785">
        <v>15.6</v>
      </c>
      <c r="E785" t="s">
        <v>1942</v>
      </c>
      <c r="F785" t="s">
        <v>2360</v>
      </c>
      <c r="G785" t="s">
        <v>1915</v>
      </c>
      <c r="H785" t="s">
        <v>1978</v>
      </c>
      <c r="I785" t="s">
        <v>2205</v>
      </c>
      <c r="J785" t="s">
        <v>1931</v>
      </c>
      <c r="K785" t="s">
        <v>1968</v>
      </c>
      <c r="L785">
        <v>17529.12</v>
      </c>
      <c r="M785" s="15">
        <v>42136</v>
      </c>
    </row>
    <row r="786" spans="1:13" x14ac:dyDescent="0.2">
      <c r="A786">
        <v>784</v>
      </c>
      <c r="B786" t="s">
        <v>1976</v>
      </c>
      <c r="C786" t="s">
        <v>1912</v>
      </c>
      <c r="D786">
        <v>14</v>
      </c>
      <c r="E786" t="s">
        <v>1927</v>
      </c>
      <c r="F786" t="s">
        <v>1973</v>
      </c>
      <c r="G786" t="s">
        <v>1935</v>
      </c>
      <c r="H786" t="s">
        <v>1936</v>
      </c>
      <c r="I786" t="s">
        <v>1930</v>
      </c>
      <c r="J786" t="s">
        <v>1947</v>
      </c>
      <c r="K786" t="s">
        <v>2045</v>
      </c>
      <c r="L786">
        <v>122490.72</v>
      </c>
      <c r="M786" s="15">
        <v>42290</v>
      </c>
    </row>
    <row r="787" spans="1:13" x14ac:dyDescent="0.2">
      <c r="A787">
        <v>785</v>
      </c>
      <c r="B787" t="s">
        <v>2041</v>
      </c>
      <c r="C787" t="s">
        <v>1982</v>
      </c>
      <c r="D787">
        <v>14</v>
      </c>
      <c r="E787" t="s">
        <v>1958</v>
      </c>
      <c r="F787" t="s">
        <v>2022</v>
      </c>
      <c r="G787" t="s">
        <v>1935</v>
      </c>
      <c r="H787" t="s">
        <v>2023</v>
      </c>
      <c r="I787" t="s">
        <v>2024</v>
      </c>
      <c r="J787" t="s">
        <v>1947</v>
      </c>
      <c r="K787" t="s">
        <v>1961</v>
      </c>
      <c r="L787">
        <v>100752.48</v>
      </c>
      <c r="M787" s="15">
        <v>42178</v>
      </c>
    </row>
    <row r="788" spans="1:13" x14ac:dyDescent="0.2">
      <c r="A788">
        <v>786</v>
      </c>
      <c r="B788" t="s">
        <v>2041</v>
      </c>
      <c r="C788" t="s">
        <v>1982</v>
      </c>
      <c r="D788">
        <v>15.6</v>
      </c>
      <c r="E788" t="s">
        <v>1927</v>
      </c>
      <c r="F788" t="s">
        <v>1983</v>
      </c>
      <c r="G788" t="s">
        <v>1915</v>
      </c>
      <c r="H788" t="s">
        <v>1984</v>
      </c>
      <c r="I788" t="s">
        <v>1985</v>
      </c>
      <c r="J788" t="s">
        <v>1947</v>
      </c>
      <c r="K788" t="s">
        <v>1968</v>
      </c>
      <c r="L788">
        <v>58021.919999999998</v>
      </c>
      <c r="M788" s="15">
        <v>42287</v>
      </c>
    </row>
    <row r="789" spans="1:13" x14ac:dyDescent="0.2">
      <c r="A789">
        <v>787</v>
      </c>
      <c r="B789" t="s">
        <v>1976</v>
      </c>
      <c r="C789" t="s">
        <v>1982</v>
      </c>
      <c r="D789">
        <v>15.6</v>
      </c>
      <c r="E789" t="s">
        <v>1958</v>
      </c>
      <c r="F789" t="s">
        <v>2022</v>
      </c>
      <c r="G789" t="s">
        <v>1944</v>
      </c>
      <c r="H789" t="s">
        <v>1978</v>
      </c>
      <c r="I789" t="s">
        <v>1985</v>
      </c>
      <c r="J789" t="s">
        <v>1947</v>
      </c>
      <c r="K789" t="s">
        <v>2038</v>
      </c>
      <c r="L789">
        <v>53226.720000000001</v>
      </c>
      <c r="M789" s="15">
        <v>42193</v>
      </c>
    </row>
    <row r="790" spans="1:13" x14ac:dyDescent="0.2">
      <c r="A790">
        <v>788</v>
      </c>
      <c r="B790" t="s">
        <v>1941</v>
      </c>
      <c r="C790" t="s">
        <v>1982</v>
      </c>
      <c r="D790">
        <v>17.3</v>
      </c>
      <c r="E790" t="s">
        <v>1958</v>
      </c>
      <c r="F790" t="s">
        <v>2022</v>
      </c>
      <c r="G790" t="s">
        <v>1935</v>
      </c>
      <c r="H790" t="s">
        <v>2023</v>
      </c>
      <c r="I790" t="s">
        <v>2024</v>
      </c>
      <c r="J790" t="s">
        <v>1947</v>
      </c>
      <c r="K790" t="s">
        <v>2344</v>
      </c>
      <c r="L790">
        <v>122490.72</v>
      </c>
      <c r="M790" s="15">
        <v>42313</v>
      </c>
    </row>
    <row r="791" spans="1:13" x14ac:dyDescent="0.2">
      <c r="A791">
        <v>789</v>
      </c>
      <c r="B791" t="s">
        <v>1966</v>
      </c>
      <c r="C791" t="s">
        <v>1982</v>
      </c>
      <c r="D791">
        <v>15.6</v>
      </c>
      <c r="E791" t="s">
        <v>1927</v>
      </c>
      <c r="F791" t="s">
        <v>1983</v>
      </c>
      <c r="G791" t="s">
        <v>1915</v>
      </c>
      <c r="H791" t="s">
        <v>1929</v>
      </c>
      <c r="I791" t="s">
        <v>1985</v>
      </c>
      <c r="J791" t="s">
        <v>1947</v>
      </c>
      <c r="K791" t="s">
        <v>2076</v>
      </c>
      <c r="L791">
        <v>52480.800000000003</v>
      </c>
      <c r="M791" s="15">
        <v>42068</v>
      </c>
    </row>
    <row r="792" spans="1:13" x14ac:dyDescent="0.2">
      <c r="A792">
        <v>790</v>
      </c>
      <c r="B792" t="s">
        <v>1954</v>
      </c>
      <c r="C792" t="s">
        <v>1982</v>
      </c>
      <c r="D792">
        <v>15.6</v>
      </c>
      <c r="E792" t="s">
        <v>1927</v>
      </c>
      <c r="F792" t="s">
        <v>2022</v>
      </c>
      <c r="G792" t="s">
        <v>1915</v>
      </c>
      <c r="H792" t="s">
        <v>1984</v>
      </c>
      <c r="I792" t="s">
        <v>2361</v>
      </c>
      <c r="J792" t="s">
        <v>1947</v>
      </c>
      <c r="K792" t="s">
        <v>2170</v>
      </c>
      <c r="L792">
        <v>71341.919999999998</v>
      </c>
      <c r="M792" s="15">
        <v>42092</v>
      </c>
    </row>
    <row r="793" spans="1:13" x14ac:dyDescent="0.2">
      <c r="A793">
        <v>791</v>
      </c>
      <c r="B793" t="s">
        <v>2132</v>
      </c>
      <c r="C793" t="s">
        <v>1926</v>
      </c>
      <c r="D793">
        <v>14</v>
      </c>
      <c r="E793" t="s">
        <v>2317</v>
      </c>
      <c r="F793" t="s">
        <v>2014</v>
      </c>
      <c r="G793" t="s">
        <v>1944</v>
      </c>
      <c r="H793" t="s">
        <v>2008</v>
      </c>
      <c r="I793" t="s">
        <v>2015</v>
      </c>
      <c r="J793" t="s">
        <v>1947</v>
      </c>
      <c r="K793" t="s">
        <v>1981</v>
      </c>
      <c r="L793">
        <v>10810.512000000001</v>
      </c>
      <c r="M793" s="15">
        <v>42231</v>
      </c>
    </row>
    <row r="794" spans="1:13" x14ac:dyDescent="0.2">
      <c r="A794">
        <v>792</v>
      </c>
      <c r="B794" t="s">
        <v>1976</v>
      </c>
      <c r="C794" t="s">
        <v>1989</v>
      </c>
      <c r="D794">
        <v>13.3</v>
      </c>
      <c r="E794" t="s">
        <v>1980</v>
      </c>
      <c r="F794" t="s">
        <v>1973</v>
      </c>
      <c r="G794" t="s">
        <v>1915</v>
      </c>
      <c r="H794" t="s">
        <v>1936</v>
      </c>
      <c r="I794" t="s">
        <v>1930</v>
      </c>
      <c r="J794" t="s">
        <v>1947</v>
      </c>
      <c r="K794" t="s">
        <v>1919</v>
      </c>
      <c r="L794">
        <v>104961.60000000001</v>
      </c>
      <c r="M794" s="15">
        <v>42096</v>
      </c>
    </row>
    <row r="795" spans="1:13" x14ac:dyDescent="0.2">
      <c r="A795">
        <v>793</v>
      </c>
      <c r="B795" t="s">
        <v>1976</v>
      </c>
      <c r="C795" t="s">
        <v>1989</v>
      </c>
      <c r="D795">
        <v>15.6</v>
      </c>
      <c r="E795" t="s">
        <v>1990</v>
      </c>
      <c r="F795" t="s">
        <v>1928</v>
      </c>
      <c r="G795" t="s">
        <v>1915</v>
      </c>
      <c r="H795" t="s">
        <v>1929</v>
      </c>
      <c r="I795" t="s">
        <v>2260</v>
      </c>
      <c r="J795" t="s">
        <v>1947</v>
      </c>
      <c r="K795" t="s">
        <v>2162</v>
      </c>
      <c r="L795">
        <v>51095.519999999997</v>
      </c>
      <c r="M795" s="15">
        <v>42139</v>
      </c>
    </row>
    <row r="796" spans="1:13" x14ac:dyDescent="0.2">
      <c r="A796">
        <v>794</v>
      </c>
      <c r="B796" t="s">
        <v>1911</v>
      </c>
      <c r="C796" t="s">
        <v>1912</v>
      </c>
      <c r="D796">
        <v>12</v>
      </c>
      <c r="E796" t="s">
        <v>1969</v>
      </c>
      <c r="F796" t="s">
        <v>2362</v>
      </c>
      <c r="G796" t="s">
        <v>1915</v>
      </c>
      <c r="H796" t="s">
        <v>2363</v>
      </c>
      <c r="I796" t="s">
        <v>2364</v>
      </c>
      <c r="J796" t="s">
        <v>1952</v>
      </c>
      <c r="K796" t="s">
        <v>2365</v>
      </c>
      <c r="L796">
        <v>62071.199999999997</v>
      </c>
      <c r="M796" s="15">
        <v>42009</v>
      </c>
    </row>
    <row r="797" spans="1:13" x14ac:dyDescent="0.2">
      <c r="A797">
        <v>795</v>
      </c>
      <c r="B797" t="s">
        <v>1976</v>
      </c>
      <c r="C797" t="s">
        <v>1989</v>
      </c>
      <c r="D797">
        <v>14</v>
      </c>
      <c r="E797" t="s">
        <v>2366</v>
      </c>
      <c r="F797" t="s">
        <v>1928</v>
      </c>
      <c r="G797" t="s">
        <v>1915</v>
      </c>
      <c r="H797" t="s">
        <v>1929</v>
      </c>
      <c r="I797" t="s">
        <v>1930</v>
      </c>
      <c r="J797" t="s">
        <v>1947</v>
      </c>
      <c r="K797" t="s">
        <v>2231</v>
      </c>
      <c r="L797">
        <v>124142.39999999999</v>
      </c>
      <c r="M797" s="15">
        <v>42165</v>
      </c>
    </row>
    <row r="798" spans="1:13" x14ac:dyDescent="0.2">
      <c r="A798">
        <v>796</v>
      </c>
      <c r="B798" t="s">
        <v>1954</v>
      </c>
      <c r="C798" t="s">
        <v>1926</v>
      </c>
      <c r="D798">
        <v>14</v>
      </c>
      <c r="E798" t="s">
        <v>1942</v>
      </c>
      <c r="F798" t="s">
        <v>2014</v>
      </c>
      <c r="G798" t="s">
        <v>1944</v>
      </c>
      <c r="H798" t="s">
        <v>2008</v>
      </c>
      <c r="I798" t="s">
        <v>2015</v>
      </c>
      <c r="J798" t="s">
        <v>1947</v>
      </c>
      <c r="K798" t="s">
        <v>2064</v>
      </c>
      <c r="L798">
        <v>15930.72</v>
      </c>
      <c r="M798" s="15">
        <v>42095</v>
      </c>
    </row>
    <row r="799" spans="1:13" x14ac:dyDescent="0.2">
      <c r="A799">
        <v>797</v>
      </c>
      <c r="B799" t="s">
        <v>1966</v>
      </c>
      <c r="C799" t="s">
        <v>1926</v>
      </c>
      <c r="D799">
        <v>15.6</v>
      </c>
      <c r="E799" t="s">
        <v>1942</v>
      </c>
      <c r="F799" t="s">
        <v>1928</v>
      </c>
      <c r="G799" t="s">
        <v>1915</v>
      </c>
      <c r="H799" t="s">
        <v>1916</v>
      </c>
      <c r="I799" t="s">
        <v>1930</v>
      </c>
      <c r="J799" t="s">
        <v>1947</v>
      </c>
      <c r="K799" t="s">
        <v>2127</v>
      </c>
      <c r="L799">
        <v>43156.800000000003</v>
      </c>
      <c r="M799" s="15">
        <v>42312</v>
      </c>
    </row>
    <row r="800" spans="1:13" x14ac:dyDescent="0.2">
      <c r="A800">
        <v>798</v>
      </c>
      <c r="B800" t="s">
        <v>1976</v>
      </c>
      <c r="C800" t="s">
        <v>1989</v>
      </c>
      <c r="D800">
        <v>13.9</v>
      </c>
      <c r="E800" t="s">
        <v>1980</v>
      </c>
      <c r="F800" t="s">
        <v>1973</v>
      </c>
      <c r="G800" t="s">
        <v>1915</v>
      </c>
      <c r="H800" t="s">
        <v>1929</v>
      </c>
      <c r="I800" t="s">
        <v>1930</v>
      </c>
      <c r="J800" t="s">
        <v>1947</v>
      </c>
      <c r="K800" t="s">
        <v>2077</v>
      </c>
      <c r="L800">
        <v>71874.720000000001</v>
      </c>
      <c r="M800" s="15">
        <v>42313</v>
      </c>
    </row>
    <row r="801" spans="1:13" x14ac:dyDescent="0.2">
      <c r="A801">
        <v>799</v>
      </c>
      <c r="B801" t="s">
        <v>1966</v>
      </c>
      <c r="C801" t="s">
        <v>1926</v>
      </c>
      <c r="D801">
        <v>15.6</v>
      </c>
      <c r="E801" t="s">
        <v>1927</v>
      </c>
      <c r="F801" t="s">
        <v>1962</v>
      </c>
      <c r="G801" t="s">
        <v>1915</v>
      </c>
      <c r="H801" t="s">
        <v>1929</v>
      </c>
      <c r="I801" t="s">
        <v>2367</v>
      </c>
      <c r="J801" t="s">
        <v>1947</v>
      </c>
      <c r="K801" t="s">
        <v>2021</v>
      </c>
      <c r="L801">
        <v>39373.919999999998</v>
      </c>
      <c r="M801" s="15">
        <v>42029</v>
      </c>
    </row>
    <row r="802" spans="1:13" x14ac:dyDescent="0.2">
      <c r="A802">
        <v>800</v>
      </c>
      <c r="B802" t="s">
        <v>1925</v>
      </c>
      <c r="C802" t="s">
        <v>2142</v>
      </c>
      <c r="D802">
        <v>15.6</v>
      </c>
      <c r="E802" t="s">
        <v>1927</v>
      </c>
      <c r="F802" t="s">
        <v>2022</v>
      </c>
      <c r="G802" t="s">
        <v>1915</v>
      </c>
      <c r="H802" t="s">
        <v>1929</v>
      </c>
      <c r="I802" t="s">
        <v>2345</v>
      </c>
      <c r="J802" t="s">
        <v>1947</v>
      </c>
      <c r="K802" t="s">
        <v>2289</v>
      </c>
      <c r="L802">
        <v>110017.872</v>
      </c>
      <c r="M802" s="15">
        <v>42367</v>
      </c>
    </row>
    <row r="803" spans="1:13" x14ac:dyDescent="0.2">
      <c r="A803">
        <v>801</v>
      </c>
      <c r="B803" t="s">
        <v>1954</v>
      </c>
      <c r="C803" t="s">
        <v>1926</v>
      </c>
      <c r="D803">
        <v>15.6</v>
      </c>
      <c r="E803" t="s">
        <v>1927</v>
      </c>
      <c r="F803" t="s">
        <v>1928</v>
      </c>
      <c r="G803" t="s">
        <v>1915</v>
      </c>
      <c r="H803" t="s">
        <v>1929</v>
      </c>
      <c r="I803" t="s">
        <v>1930</v>
      </c>
      <c r="J803" t="s">
        <v>1947</v>
      </c>
      <c r="K803" t="s">
        <v>2156</v>
      </c>
      <c r="L803">
        <v>58554.720000000001</v>
      </c>
      <c r="M803" s="15">
        <v>42288</v>
      </c>
    </row>
    <row r="804" spans="1:13" x14ac:dyDescent="0.2">
      <c r="A804">
        <v>802</v>
      </c>
      <c r="B804" t="s">
        <v>1966</v>
      </c>
      <c r="C804" t="s">
        <v>1912</v>
      </c>
      <c r="D804">
        <v>13.3</v>
      </c>
      <c r="E804" t="s">
        <v>1927</v>
      </c>
      <c r="F804" t="s">
        <v>1928</v>
      </c>
      <c r="G804" t="s">
        <v>1915</v>
      </c>
      <c r="H804" t="s">
        <v>1929</v>
      </c>
      <c r="I804" t="s">
        <v>1930</v>
      </c>
      <c r="J804" t="s">
        <v>1947</v>
      </c>
      <c r="K804" t="s">
        <v>2124</v>
      </c>
      <c r="L804">
        <v>79866.720000000001</v>
      </c>
      <c r="M804" s="15">
        <v>42024</v>
      </c>
    </row>
    <row r="805" spans="1:13" x14ac:dyDescent="0.2">
      <c r="A805">
        <v>803</v>
      </c>
      <c r="B805" t="s">
        <v>1966</v>
      </c>
      <c r="C805" t="s">
        <v>1926</v>
      </c>
      <c r="D805">
        <v>15.6</v>
      </c>
      <c r="E805" t="s">
        <v>2128</v>
      </c>
      <c r="F805" t="s">
        <v>1983</v>
      </c>
      <c r="G805" t="s">
        <v>1915</v>
      </c>
      <c r="H805" t="s">
        <v>1929</v>
      </c>
      <c r="I805" t="s">
        <v>1985</v>
      </c>
      <c r="J805" t="s">
        <v>1947</v>
      </c>
      <c r="K805" t="s">
        <v>2129</v>
      </c>
      <c r="L805">
        <v>93186.72</v>
      </c>
      <c r="M805" s="15">
        <v>42081</v>
      </c>
    </row>
    <row r="806" spans="1:13" x14ac:dyDescent="0.2">
      <c r="A806">
        <v>804</v>
      </c>
      <c r="B806" t="s">
        <v>1966</v>
      </c>
      <c r="C806" t="s">
        <v>2222</v>
      </c>
      <c r="D806">
        <v>11.6</v>
      </c>
      <c r="E806" t="s">
        <v>1942</v>
      </c>
      <c r="F806" t="s">
        <v>2034</v>
      </c>
      <c r="G806" t="s">
        <v>1944</v>
      </c>
      <c r="H806" t="s">
        <v>1916</v>
      </c>
      <c r="I806" t="s">
        <v>2111</v>
      </c>
      <c r="J806" t="s">
        <v>1947</v>
      </c>
      <c r="K806" t="s">
        <v>2064</v>
      </c>
      <c r="L806">
        <v>39640.32</v>
      </c>
      <c r="M806" s="15">
        <v>42211</v>
      </c>
    </row>
    <row r="807" spans="1:13" x14ac:dyDescent="0.2">
      <c r="A807">
        <v>805</v>
      </c>
      <c r="B807" t="s">
        <v>1925</v>
      </c>
      <c r="C807" t="s">
        <v>2222</v>
      </c>
      <c r="D807">
        <v>12.5</v>
      </c>
      <c r="E807" t="s">
        <v>1942</v>
      </c>
      <c r="F807" t="s">
        <v>2212</v>
      </c>
      <c r="G807" t="s">
        <v>1915</v>
      </c>
      <c r="H807" t="s">
        <v>1929</v>
      </c>
      <c r="I807" t="s">
        <v>1930</v>
      </c>
      <c r="J807" t="s">
        <v>1947</v>
      </c>
      <c r="K807" t="s">
        <v>2211</v>
      </c>
      <c r="L807">
        <v>74005.919999999998</v>
      </c>
      <c r="M807" s="15">
        <v>42114</v>
      </c>
    </row>
    <row r="808" spans="1:13" x14ac:dyDescent="0.2">
      <c r="A808">
        <v>806</v>
      </c>
      <c r="B808" t="s">
        <v>2095</v>
      </c>
      <c r="C808" t="s">
        <v>1926</v>
      </c>
      <c r="D808">
        <v>15.6</v>
      </c>
      <c r="E808" t="s">
        <v>1942</v>
      </c>
      <c r="F808" t="s">
        <v>2096</v>
      </c>
      <c r="G808" t="s">
        <v>1944</v>
      </c>
      <c r="H808" t="s">
        <v>1945</v>
      </c>
      <c r="I808" t="s">
        <v>1963</v>
      </c>
      <c r="J808" t="s">
        <v>1947</v>
      </c>
      <c r="K808" t="s">
        <v>1948</v>
      </c>
      <c r="L808">
        <v>41558.400000000001</v>
      </c>
      <c r="M808" s="15">
        <v>42126</v>
      </c>
    </row>
    <row r="809" spans="1:13" x14ac:dyDescent="0.2">
      <c r="A809">
        <v>807</v>
      </c>
      <c r="B809" t="s">
        <v>1925</v>
      </c>
      <c r="C809" t="s">
        <v>1926</v>
      </c>
      <c r="D809">
        <v>15.6</v>
      </c>
      <c r="E809" t="s">
        <v>1942</v>
      </c>
      <c r="F809" t="s">
        <v>2368</v>
      </c>
      <c r="G809" t="s">
        <v>1915</v>
      </c>
      <c r="H809" t="s">
        <v>2060</v>
      </c>
      <c r="I809" t="s">
        <v>2369</v>
      </c>
      <c r="J809" t="s">
        <v>1947</v>
      </c>
      <c r="K809" t="s">
        <v>1953</v>
      </c>
      <c r="L809">
        <v>33513.120000000003</v>
      </c>
      <c r="M809" s="15">
        <v>42135</v>
      </c>
    </row>
    <row r="810" spans="1:13" x14ac:dyDescent="0.2">
      <c r="A810">
        <v>808</v>
      </c>
      <c r="B810" t="s">
        <v>1966</v>
      </c>
      <c r="C810" t="s">
        <v>1982</v>
      </c>
      <c r="D810">
        <v>15.6</v>
      </c>
      <c r="E810" t="s">
        <v>2143</v>
      </c>
      <c r="F810" t="s">
        <v>2022</v>
      </c>
      <c r="G810" t="s">
        <v>1935</v>
      </c>
      <c r="H810" t="s">
        <v>1936</v>
      </c>
      <c r="I810" t="s">
        <v>2047</v>
      </c>
      <c r="J810" t="s">
        <v>1947</v>
      </c>
      <c r="K810" t="s">
        <v>2076</v>
      </c>
      <c r="L810">
        <v>89457.12</v>
      </c>
      <c r="M810" s="15">
        <v>42078</v>
      </c>
    </row>
    <row r="811" spans="1:13" x14ac:dyDescent="0.2">
      <c r="A811">
        <v>809</v>
      </c>
      <c r="B811" t="s">
        <v>1976</v>
      </c>
      <c r="C811" t="s">
        <v>1926</v>
      </c>
      <c r="D811">
        <v>15.6</v>
      </c>
      <c r="E811" t="s">
        <v>1927</v>
      </c>
      <c r="F811" t="s">
        <v>1928</v>
      </c>
      <c r="G811" t="s">
        <v>1944</v>
      </c>
      <c r="H811" t="s">
        <v>1978</v>
      </c>
      <c r="I811" t="s">
        <v>2075</v>
      </c>
      <c r="J811" t="s">
        <v>1947</v>
      </c>
      <c r="K811" t="s">
        <v>2038</v>
      </c>
      <c r="L811">
        <v>32447.52</v>
      </c>
      <c r="M811" s="15">
        <v>42148</v>
      </c>
    </row>
    <row r="812" spans="1:13" x14ac:dyDescent="0.2">
      <c r="A812">
        <v>810</v>
      </c>
      <c r="B812" t="s">
        <v>1925</v>
      </c>
      <c r="C812" t="s">
        <v>1982</v>
      </c>
      <c r="D812">
        <v>17.3</v>
      </c>
      <c r="E812" t="s">
        <v>1958</v>
      </c>
      <c r="F812" t="s">
        <v>2022</v>
      </c>
      <c r="G812" t="s">
        <v>2026</v>
      </c>
      <c r="H812" t="s">
        <v>1978</v>
      </c>
      <c r="I812" t="s">
        <v>2032</v>
      </c>
      <c r="J812" t="s">
        <v>1947</v>
      </c>
      <c r="K812" t="s">
        <v>2370</v>
      </c>
      <c r="L812">
        <v>93186.72</v>
      </c>
      <c r="M812" s="15">
        <v>42090</v>
      </c>
    </row>
    <row r="813" spans="1:13" x14ac:dyDescent="0.2">
      <c r="A813">
        <v>811</v>
      </c>
      <c r="B813" t="s">
        <v>2041</v>
      </c>
      <c r="C813" t="s">
        <v>1982</v>
      </c>
      <c r="D813">
        <v>17.3</v>
      </c>
      <c r="E813" t="s">
        <v>1927</v>
      </c>
      <c r="F813" t="s">
        <v>2022</v>
      </c>
      <c r="G813" t="s">
        <v>1935</v>
      </c>
      <c r="H813" t="s">
        <v>2119</v>
      </c>
      <c r="I813" t="s">
        <v>2043</v>
      </c>
      <c r="J813" t="s">
        <v>1947</v>
      </c>
      <c r="K813" t="s">
        <v>2148</v>
      </c>
      <c r="L813">
        <v>128671.2</v>
      </c>
      <c r="M813" s="15">
        <v>42054</v>
      </c>
    </row>
    <row r="814" spans="1:13" x14ac:dyDescent="0.2">
      <c r="A814">
        <v>812</v>
      </c>
      <c r="B814" t="s">
        <v>2242</v>
      </c>
      <c r="C814" t="s">
        <v>1912</v>
      </c>
      <c r="D814">
        <v>13.3</v>
      </c>
      <c r="E814" t="s">
        <v>1927</v>
      </c>
      <c r="F814" t="s">
        <v>1928</v>
      </c>
      <c r="G814" t="s">
        <v>1915</v>
      </c>
      <c r="H814" t="s">
        <v>1929</v>
      </c>
      <c r="I814" t="s">
        <v>1930</v>
      </c>
      <c r="J814" t="s">
        <v>1947</v>
      </c>
      <c r="K814" t="s">
        <v>2347</v>
      </c>
      <c r="L814">
        <v>79866.720000000001</v>
      </c>
      <c r="M814" s="15">
        <v>42092</v>
      </c>
    </row>
    <row r="815" spans="1:13" x14ac:dyDescent="0.2">
      <c r="A815">
        <v>813</v>
      </c>
      <c r="B815" t="s">
        <v>1966</v>
      </c>
      <c r="C815" t="s">
        <v>1926</v>
      </c>
      <c r="D815">
        <v>15.6</v>
      </c>
      <c r="E815" t="s">
        <v>1927</v>
      </c>
      <c r="F815" t="s">
        <v>1973</v>
      </c>
      <c r="G815" t="s">
        <v>1915</v>
      </c>
      <c r="H815" t="s">
        <v>1978</v>
      </c>
      <c r="I815" t="s">
        <v>2219</v>
      </c>
      <c r="J815" t="s">
        <v>1947</v>
      </c>
      <c r="K815" t="s">
        <v>2334</v>
      </c>
      <c r="L815">
        <v>51202.080000000002</v>
      </c>
      <c r="M815" s="15">
        <v>42135</v>
      </c>
    </row>
    <row r="816" spans="1:13" x14ac:dyDescent="0.2">
      <c r="A816">
        <v>814</v>
      </c>
      <c r="B816" t="s">
        <v>1966</v>
      </c>
      <c r="C816" t="s">
        <v>1926</v>
      </c>
      <c r="D816">
        <v>15.6</v>
      </c>
      <c r="E816" t="s">
        <v>1927</v>
      </c>
      <c r="F816" t="s">
        <v>1928</v>
      </c>
      <c r="G816" t="s">
        <v>1915</v>
      </c>
      <c r="H816" t="s">
        <v>1929</v>
      </c>
      <c r="I816" t="s">
        <v>2109</v>
      </c>
      <c r="J816" t="s">
        <v>1947</v>
      </c>
      <c r="K816" t="s">
        <v>2169</v>
      </c>
      <c r="L816">
        <v>42081.076800000003</v>
      </c>
      <c r="M816" s="15">
        <v>42123</v>
      </c>
    </row>
    <row r="817" spans="1:13" x14ac:dyDescent="0.2">
      <c r="A817">
        <v>815</v>
      </c>
      <c r="B817" t="s">
        <v>1976</v>
      </c>
      <c r="C817" t="s">
        <v>1912</v>
      </c>
      <c r="D817">
        <v>14</v>
      </c>
      <c r="E817" t="s">
        <v>1927</v>
      </c>
      <c r="F817" t="s">
        <v>1973</v>
      </c>
      <c r="G817" t="s">
        <v>1915</v>
      </c>
      <c r="H817" t="s">
        <v>1929</v>
      </c>
      <c r="I817" t="s">
        <v>1930</v>
      </c>
      <c r="J817" t="s">
        <v>1947</v>
      </c>
      <c r="K817" t="s">
        <v>2091</v>
      </c>
      <c r="L817">
        <v>99047.52</v>
      </c>
      <c r="M817" s="15">
        <v>42321</v>
      </c>
    </row>
    <row r="818" spans="1:13" x14ac:dyDescent="0.2">
      <c r="A818">
        <v>816</v>
      </c>
      <c r="B818" t="s">
        <v>2134</v>
      </c>
      <c r="C818" t="s">
        <v>1912</v>
      </c>
      <c r="D818">
        <v>12.5</v>
      </c>
      <c r="E818" t="s">
        <v>2097</v>
      </c>
      <c r="F818" t="s">
        <v>2371</v>
      </c>
      <c r="G818" t="s">
        <v>1935</v>
      </c>
      <c r="H818" t="s">
        <v>1936</v>
      </c>
      <c r="I818" t="s">
        <v>1930</v>
      </c>
      <c r="J818" t="s">
        <v>1947</v>
      </c>
      <c r="K818" t="s">
        <v>2124</v>
      </c>
      <c r="L818">
        <v>95850.72</v>
      </c>
      <c r="M818" s="15">
        <v>42358</v>
      </c>
    </row>
    <row r="819" spans="1:13" x14ac:dyDescent="0.2">
      <c r="A819">
        <v>817</v>
      </c>
      <c r="B819" t="s">
        <v>1925</v>
      </c>
      <c r="C819" t="s">
        <v>2222</v>
      </c>
      <c r="D819">
        <v>11.6</v>
      </c>
      <c r="E819" t="s">
        <v>1942</v>
      </c>
      <c r="F819" t="s">
        <v>2049</v>
      </c>
      <c r="G819" t="s">
        <v>1944</v>
      </c>
      <c r="H819" t="s">
        <v>2201</v>
      </c>
      <c r="I819" t="s">
        <v>2051</v>
      </c>
      <c r="J819" t="s">
        <v>2187</v>
      </c>
      <c r="K819" t="s">
        <v>2082</v>
      </c>
      <c r="L819">
        <v>20512.8</v>
      </c>
      <c r="M819" s="15">
        <v>42072</v>
      </c>
    </row>
    <row r="820" spans="1:13" x14ac:dyDescent="0.2">
      <c r="A820">
        <v>818</v>
      </c>
      <c r="B820" t="s">
        <v>1966</v>
      </c>
      <c r="C820" t="s">
        <v>1982</v>
      </c>
      <c r="D820">
        <v>17.3</v>
      </c>
      <c r="E820" t="s">
        <v>1958</v>
      </c>
      <c r="F820" t="s">
        <v>2022</v>
      </c>
      <c r="G820" t="s">
        <v>1935</v>
      </c>
      <c r="H820" t="s">
        <v>1984</v>
      </c>
      <c r="I820" t="s">
        <v>2024</v>
      </c>
      <c r="J820" t="s">
        <v>1947</v>
      </c>
      <c r="K820" t="s">
        <v>2341</v>
      </c>
      <c r="L820">
        <v>133467.4656</v>
      </c>
      <c r="M820" s="15">
        <v>42161</v>
      </c>
    </row>
    <row r="821" spans="1:13" x14ac:dyDescent="0.2">
      <c r="A821">
        <v>819</v>
      </c>
      <c r="B821" t="s">
        <v>1966</v>
      </c>
      <c r="C821" t="s">
        <v>1926</v>
      </c>
      <c r="D821">
        <v>14</v>
      </c>
      <c r="E821" t="s">
        <v>1942</v>
      </c>
      <c r="F821" t="s">
        <v>2096</v>
      </c>
      <c r="G821" t="s">
        <v>1944</v>
      </c>
      <c r="H821" t="s">
        <v>1945</v>
      </c>
      <c r="I821" t="s">
        <v>1963</v>
      </c>
      <c r="J821" t="s">
        <v>1947</v>
      </c>
      <c r="K821" t="s">
        <v>2372</v>
      </c>
      <c r="L821">
        <v>40226.400000000001</v>
      </c>
      <c r="M821" s="15">
        <v>42212</v>
      </c>
    </row>
    <row r="822" spans="1:13" x14ac:dyDescent="0.2">
      <c r="A822">
        <v>820</v>
      </c>
      <c r="B822" t="s">
        <v>1976</v>
      </c>
      <c r="C822" t="s">
        <v>1926</v>
      </c>
      <c r="D822">
        <v>15.6</v>
      </c>
      <c r="E822" t="s">
        <v>1942</v>
      </c>
      <c r="F822" t="s">
        <v>1962</v>
      </c>
      <c r="G822" t="s">
        <v>1944</v>
      </c>
      <c r="H822" t="s">
        <v>1945</v>
      </c>
      <c r="I822" t="s">
        <v>1963</v>
      </c>
      <c r="J822" t="s">
        <v>1947</v>
      </c>
      <c r="K822" t="s">
        <v>1948</v>
      </c>
      <c r="L822">
        <v>26101.871999999999</v>
      </c>
      <c r="M822" s="15">
        <v>42285</v>
      </c>
    </row>
    <row r="823" spans="1:13" x14ac:dyDescent="0.2">
      <c r="A823">
        <v>821</v>
      </c>
      <c r="B823" t="s">
        <v>2095</v>
      </c>
      <c r="C823" t="s">
        <v>1912</v>
      </c>
      <c r="D823">
        <v>14</v>
      </c>
      <c r="E823" t="s">
        <v>1942</v>
      </c>
      <c r="F823" t="s">
        <v>1928</v>
      </c>
      <c r="G823" t="s">
        <v>1944</v>
      </c>
      <c r="H823" t="s">
        <v>1916</v>
      </c>
      <c r="I823" t="s">
        <v>1930</v>
      </c>
      <c r="J823" t="s">
        <v>1947</v>
      </c>
      <c r="K823" t="s">
        <v>2072</v>
      </c>
      <c r="L823">
        <v>58075.199999999997</v>
      </c>
      <c r="M823" s="15">
        <v>42024</v>
      </c>
    </row>
    <row r="824" spans="1:13" x14ac:dyDescent="0.2">
      <c r="A824">
        <v>822</v>
      </c>
      <c r="B824" t="s">
        <v>1976</v>
      </c>
      <c r="C824" t="s">
        <v>1912</v>
      </c>
      <c r="D824">
        <v>14</v>
      </c>
      <c r="E824" t="s">
        <v>1958</v>
      </c>
      <c r="F824" t="s">
        <v>1973</v>
      </c>
      <c r="G824" t="s">
        <v>1915</v>
      </c>
      <c r="H824" t="s">
        <v>1936</v>
      </c>
      <c r="I824" t="s">
        <v>1930</v>
      </c>
      <c r="J824" t="s">
        <v>1947</v>
      </c>
      <c r="K824" t="s">
        <v>2227</v>
      </c>
      <c r="L824">
        <v>133146.72</v>
      </c>
      <c r="M824" s="15">
        <v>42270</v>
      </c>
    </row>
    <row r="825" spans="1:13" x14ac:dyDescent="0.2">
      <c r="A825">
        <v>823</v>
      </c>
      <c r="B825" t="s">
        <v>2041</v>
      </c>
      <c r="C825" t="s">
        <v>1982</v>
      </c>
      <c r="D825">
        <v>15.6</v>
      </c>
      <c r="E825" t="s">
        <v>1927</v>
      </c>
      <c r="F825" t="s">
        <v>1983</v>
      </c>
      <c r="G825" t="s">
        <v>1915</v>
      </c>
      <c r="H825" t="s">
        <v>1929</v>
      </c>
      <c r="I825" t="s">
        <v>1985</v>
      </c>
      <c r="J825" t="s">
        <v>1947</v>
      </c>
      <c r="K825" t="s">
        <v>2038</v>
      </c>
      <c r="L825">
        <v>63882.720000000001</v>
      </c>
      <c r="M825" s="15">
        <v>42261</v>
      </c>
    </row>
    <row r="826" spans="1:13" x14ac:dyDescent="0.2">
      <c r="A826">
        <v>824</v>
      </c>
      <c r="B826" t="s">
        <v>1976</v>
      </c>
      <c r="C826" t="s">
        <v>1912</v>
      </c>
      <c r="D826">
        <v>14</v>
      </c>
      <c r="E826" t="s">
        <v>1958</v>
      </c>
      <c r="F826" t="s">
        <v>1928</v>
      </c>
      <c r="G826" t="s">
        <v>1915</v>
      </c>
      <c r="H826" t="s">
        <v>1950</v>
      </c>
      <c r="I826" t="s">
        <v>1930</v>
      </c>
      <c r="J826" t="s">
        <v>1947</v>
      </c>
      <c r="K826" t="s">
        <v>2227</v>
      </c>
      <c r="L826">
        <v>99900</v>
      </c>
      <c r="M826" s="15">
        <v>42216</v>
      </c>
    </row>
    <row r="827" spans="1:13" x14ac:dyDescent="0.2">
      <c r="A827">
        <v>825</v>
      </c>
      <c r="B827" t="s">
        <v>2095</v>
      </c>
      <c r="C827" t="s">
        <v>1926</v>
      </c>
      <c r="D827">
        <v>14</v>
      </c>
      <c r="E827" t="s">
        <v>1942</v>
      </c>
      <c r="F827" t="s">
        <v>2373</v>
      </c>
      <c r="G827" t="s">
        <v>1944</v>
      </c>
      <c r="H827" t="s">
        <v>1916</v>
      </c>
      <c r="I827" t="s">
        <v>2202</v>
      </c>
      <c r="J827" t="s">
        <v>1947</v>
      </c>
      <c r="K827" t="s">
        <v>2093</v>
      </c>
      <c r="L827">
        <v>26586.720000000001</v>
      </c>
      <c r="M827" s="15">
        <v>42309</v>
      </c>
    </row>
    <row r="828" spans="1:13" x14ac:dyDescent="0.2">
      <c r="A828">
        <v>826</v>
      </c>
      <c r="B828" t="s">
        <v>1954</v>
      </c>
      <c r="C828" t="s">
        <v>1989</v>
      </c>
      <c r="D828">
        <v>13.3</v>
      </c>
      <c r="E828" t="s">
        <v>2374</v>
      </c>
      <c r="F828" t="s">
        <v>1928</v>
      </c>
      <c r="G828" t="s">
        <v>1915</v>
      </c>
      <c r="H828" t="s">
        <v>1929</v>
      </c>
      <c r="I828" t="s">
        <v>1930</v>
      </c>
      <c r="J828" t="s">
        <v>1947</v>
      </c>
      <c r="K828" t="s">
        <v>2106</v>
      </c>
      <c r="L828">
        <v>72354.240000000005</v>
      </c>
      <c r="M828" s="15">
        <v>42264</v>
      </c>
    </row>
    <row r="829" spans="1:13" x14ac:dyDescent="0.2">
      <c r="A829">
        <v>827</v>
      </c>
      <c r="B829" t="s">
        <v>1966</v>
      </c>
      <c r="C829" t="s">
        <v>1926</v>
      </c>
      <c r="D829">
        <v>14</v>
      </c>
      <c r="E829" t="s">
        <v>1942</v>
      </c>
      <c r="F829" t="s">
        <v>1962</v>
      </c>
      <c r="G829" t="s">
        <v>1944</v>
      </c>
      <c r="H829" t="s">
        <v>1945</v>
      </c>
      <c r="I829" t="s">
        <v>1963</v>
      </c>
      <c r="J829" t="s">
        <v>1947</v>
      </c>
      <c r="K829" t="s">
        <v>2372</v>
      </c>
      <c r="L829">
        <v>31168.799999999999</v>
      </c>
      <c r="M829" s="15">
        <v>42206</v>
      </c>
    </row>
    <row r="830" spans="1:13" x14ac:dyDescent="0.2">
      <c r="A830">
        <v>828</v>
      </c>
      <c r="B830" t="s">
        <v>1941</v>
      </c>
      <c r="C830" t="s">
        <v>2222</v>
      </c>
      <c r="D830">
        <v>11.6</v>
      </c>
      <c r="E830" t="s">
        <v>2083</v>
      </c>
      <c r="F830" t="s">
        <v>2049</v>
      </c>
      <c r="G830" t="s">
        <v>1944</v>
      </c>
      <c r="H830" t="s">
        <v>2008</v>
      </c>
      <c r="I830" t="s">
        <v>2051</v>
      </c>
      <c r="J830" t="s">
        <v>2187</v>
      </c>
      <c r="K830" t="s">
        <v>1995</v>
      </c>
      <c r="L830">
        <v>18914.400000000001</v>
      </c>
      <c r="M830" s="15">
        <v>42210</v>
      </c>
    </row>
    <row r="831" spans="1:13" x14ac:dyDescent="0.2">
      <c r="A831">
        <v>829</v>
      </c>
      <c r="B831" t="s">
        <v>1941</v>
      </c>
      <c r="C831" t="s">
        <v>1926</v>
      </c>
      <c r="D831">
        <v>14</v>
      </c>
      <c r="E831" t="s">
        <v>1958</v>
      </c>
      <c r="F831" t="s">
        <v>1977</v>
      </c>
      <c r="G831" t="s">
        <v>1915</v>
      </c>
      <c r="H831" t="s">
        <v>1916</v>
      </c>
      <c r="I831" t="s">
        <v>1930</v>
      </c>
      <c r="J831" t="s">
        <v>1947</v>
      </c>
      <c r="K831" t="s">
        <v>2073</v>
      </c>
      <c r="L831">
        <v>32980.32</v>
      </c>
      <c r="M831" s="15">
        <v>42213</v>
      </c>
    </row>
    <row r="832" spans="1:13" x14ac:dyDescent="0.2">
      <c r="A832">
        <v>830</v>
      </c>
      <c r="B832" t="s">
        <v>2134</v>
      </c>
      <c r="C832" t="s">
        <v>1982</v>
      </c>
      <c r="D832">
        <v>17.3</v>
      </c>
      <c r="E832" t="s">
        <v>2128</v>
      </c>
      <c r="F832" t="s">
        <v>2135</v>
      </c>
      <c r="G832" t="s">
        <v>2118</v>
      </c>
      <c r="H832" t="s">
        <v>1936</v>
      </c>
      <c r="I832" t="s">
        <v>2137</v>
      </c>
      <c r="J832" t="s">
        <v>1947</v>
      </c>
      <c r="K832" t="s">
        <v>2138</v>
      </c>
      <c r="L832">
        <v>292986.71999999997</v>
      </c>
      <c r="M832" s="15">
        <v>42058</v>
      </c>
    </row>
    <row r="833" spans="1:13" x14ac:dyDescent="0.2">
      <c r="A833">
        <v>831</v>
      </c>
      <c r="B833" t="s">
        <v>1976</v>
      </c>
      <c r="C833" t="s">
        <v>1912</v>
      </c>
      <c r="D833">
        <v>14</v>
      </c>
      <c r="E833" t="s">
        <v>2262</v>
      </c>
      <c r="F833" t="s">
        <v>2178</v>
      </c>
      <c r="G833" t="s">
        <v>1935</v>
      </c>
      <c r="H833" t="s">
        <v>1936</v>
      </c>
      <c r="I833" t="s">
        <v>1963</v>
      </c>
      <c r="J833" t="s">
        <v>1947</v>
      </c>
      <c r="K833" t="s">
        <v>2106</v>
      </c>
      <c r="L833">
        <v>111834.72</v>
      </c>
      <c r="M833" s="15">
        <v>42024</v>
      </c>
    </row>
    <row r="834" spans="1:13" x14ac:dyDescent="0.2">
      <c r="A834">
        <v>832</v>
      </c>
      <c r="B834" t="s">
        <v>1954</v>
      </c>
      <c r="C834" t="s">
        <v>1926</v>
      </c>
      <c r="D834">
        <v>15.6</v>
      </c>
      <c r="E834" t="s">
        <v>1927</v>
      </c>
      <c r="F834" t="s">
        <v>1928</v>
      </c>
      <c r="G834" t="s">
        <v>1944</v>
      </c>
      <c r="H834" t="s">
        <v>1978</v>
      </c>
      <c r="I834" t="s">
        <v>2375</v>
      </c>
      <c r="J834" t="s">
        <v>2018</v>
      </c>
      <c r="K834" t="s">
        <v>1948</v>
      </c>
      <c r="L834">
        <v>27652.32</v>
      </c>
      <c r="M834" s="15">
        <v>42325</v>
      </c>
    </row>
    <row r="835" spans="1:13" x14ac:dyDescent="0.2">
      <c r="A835">
        <v>833</v>
      </c>
      <c r="B835" t="s">
        <v>1976</v>
      </c>
      <c r="C835" t="s">
        <v>1926</v>
      </c>
      <c r="D835">
        <v>14</v>
      </c>
      <c r="E835" t="s">
        <v>1927</v>
      </c>
      <c r="F835" t="s">
        <v>2096</v>
      </c>
      <c r="G835" t="s">
        <v>1915</v>
      </c>
      <c r="H835" t="s">
        <v>1929</v>
      </c>
      <c r="I835" t="s">
        <v>1963</v>
      </c>
      <c r="J835" t="s">
        <v>1947</v>
      </c>
      <c r="K835" t="s">
        <v>2045</v>
      </c>
      <c r="L835">
        <v>63190.080000000002</v>
      </c>
      <c r="M835" s="15">
        <v>42062</v>
      </c>
    </row>
    <row r="836" spans="1:13" x14ac:dyDescent="0.2">
      <c r="A836">
        <v>834</v>
      </c>
      <c r="B836" t="s">
        <v>1976</v>
      </c>
      <c r="C836" t="s">
        <v>1926</v>
      </c>
      <c r="D836">
        <v>14</v>
      </c>
      <c r="E836" t="s">
        <v>1958</v>
      </c>
      <c r="F836" t="s">
        <v>2212</v>
      </c>
      <c r="G836" t="s">
        <v>1915</v>
      </c>
      <c r="H836" t="s">
        <v>1929</v>
      </c>
      <c r="I836" t="s">
        <v>1930</v>
      </c>
      <c r="J836" t="s">
        <v>1947</v>
      </c>
      <c r="K836" t="s">
        <v>2091</v>
      </c>
      <c r="L836">
        <v>87912</v>
      </c>
      <c r="M836" s="15">
        <v>42235</v>
      </c>
    </row>
    <row r="837" spans="1:13" x14ac:dyDescent="0.2">
      <c r="A837">
        <v>835</v>
      </c>
      <c r="B837" t="s">
        <v>1966</v>
      </c>
      <c r="C837" t="s">
        <v>1982</v>
      </c>
      <c r="D837">
        <v>15.6</v>
      </c>
      <c r="E837" t="s">
        <v>1927</v>
      </c>
      <c r="F837" t="s">
        <v>2022</v>
      </c>
      <c r="G837" t="s">
        <v>1935</v>
      </c>
      <c r="H837" t="s">
        <v>2023</v>
      </c>
      <c r="I837" t="s">
        <v>2043</v>
      </c>
      <c r="J837" t="s">
        <v>1947</v>
      </c>
      <c r="K837" t="s">
        <v>2322</v>
      </c>
      <c r="L837">
        <v>147832.28640000001</v>
      </c>
      <c r="M837" s="15">
        <v>42340</v>
      </c>
    </row>
    <row r="838" spans="1:13" x14ac:dyDescent="0.2">
      <c r="A838">
        <v>836</v>
      </c>
      <c r="B838" t="s">
        <v>1954</v>
      </c>
      <c r="C838" t="s">
        <v>1982</v>
      </c>
      <c r="D838">
        <v>17.3</v>
      </c>
      <c r="E838" t="s">
        <v>1927</v>
      </c>
      <c r="F838" t="s">
        <v>2022</v>
      </c>
      <c r="G838" t="s">
        <v>1935</v>
      </c>
      <c r="H838" t="s">
        <v>2023</v>
      </c>
      <c r="I838" t="s">
        <v>2043</v>
      </c>
      <c r="J838" t="s">
        <v>1947</v>
      </c>
      <c r="K838" t="s">
        <v>2148</v>
      </c>
      <c r="L838">
        <v>128884.32</v>
      </c>
      <c r="M838" s="15">
        <v>42176</v>
      </c>
    </row>
    <row r="839" spans="1:13" x14ac:dyDescent="0.2">
      <c r="A839">
        <v>837</v>
      </c>
      <c r="B839" t="s">
        <v>2095</v>
      </c>
      <c r="C839" t="s">
        <v>1926</v>
      </c>
      <c r="D839">
        <v>15.6</v>
      </c>
      <c r="E839" t="s">
        <v>1942</v>
      </c>
      <c r="F839" t="s">
        <v>1977</v>
      </c>
      <c r="G839" t="s">
        <v>1944</v>
      </c>
      <c r="H839" t="s">
        <v>1945</v>
      </c>
      <c r="I839" t="s">
        <v>1930</v>
      </c>
      <c r="J839" t="s">
        <v>1947</v>
      </c>
      <c r="K839" t="s">
        <v>2125</v>
      </c>
      <c r="L839">
        <v>35644.32</v>
      </c>
      <c r="M839" s="15">
        <v>42360</v>
      </c>
    </row>
    <row r="840" spans="1:13" x14ac:dyDescent="0.2">
      <c r="A840">
        <v>838</v>
      </c>
      <c r="B840" t="s">
        <v>1976</v>
      </c>
      <c r="C840" t="s">
        <v>1926</v>
      </c>
      <c r="D840">
        <v>14</v>
      </c>
      <c r="E840" t="s">
        <v>1942</v>
      </c>
      <c r="F840" t="s">
        <v>2307</v>
      </c>
      <c r="G840" t="s">
        <v>1944</v>
      </c>
      <c r="H840" t="s">
        <v>2201</v>
      </c>
      <c r="I840" t="s">
        <v>2051</v>
      </c>
      <c r="J840" t="s">
        <v>2187</v>
      </c>
      <c r="K840" t="s">
        <v>2073</v>
      </c>
      <c r="L840">
        <v>17316</v>
      </c>
      <c r="M840" s="15">
        <v>42112</v>
      </c>
    </row>
    <row r="841" spans="1:13" x14ac:dyDescent="0.2">
      <c r="A841">
        <v>839</v>
      </c>
      <c r="B841" t="s">
        <v>1954</v>
      </c>
      <c r="C841" t="s">
        <v>1926</v>
      </c>
      <c r="D841">
        <v>15.6</v>
      </c>
      <c r="E841" t="s">
        <v>1927</v>
      </c>
      <c r="F841" t="s">
        <v>1928</v>
      </c>
      <c r="G841" t="s">
        <v>1915</v>
      </c>
      <c r="H841" t="s">
        <v>2376</v>
      </c>
      <c r="I841" t="s">
        <v>1930</v>
      </c>
      <c r="J841" t="s">
        <v>1947</v>
      </c>
      <c r="K841" t="s">
        <v>1993</v>
      </c>
      <c r="L841">
        <v>31435.200000000001</v>
      </c>
      <c r="M841" s="15">
        <v>42141</v>
      </c>
    </row>
    <row r="842" spans="1:13" x14ac:dyDescent="0.2">
      <c r="A842">
        <v>840</v>
      </c>
      <c r="B842" t="s">
        <v>1954</v>
      </c>
      <c r="C842" t="s">
        <v>1982</v>
      </c>
      <c r="D842">
        <v>17.3</v>
      </c>
      <c r="E842" t="s">
        <v>1927</v>
      </c>
      <c r="F842" t="s">
        <v>2264</v>
      </c>
      <c r="G842" t="s">
        <v>1935</v>
      </c>
      <c r="H842" t="s">
        <v>2119</v>
      </c>
      <c r="I842" t="s">
        <v>2024</v>
      </c>
      <c r="J842" t="s">
        <v>1947</v>
      </c>
      <c r="K842" t="s">
        <v>2297</v>
      </c>
      <c r="L842">
        <v>95850.72</v>
      </c>
      <c r="M842" s="15">
        <v>42070</v>
      </c>
    </row>
    <row r="843" spans="1:13" x14ac:dyDescent="0.2">
      <c r="A843">
        <v>841</v>
      </c>
      <c r="B843" t="s">
        <v>1966</v>
      </c>
      <c r="C843" t="s">
        <v>1982</v>
      </c>
      <c r="D843">
        <v>17.3</v>
      </c>
      <c r="E843" t="s">
        <v>1958</v>
      </c>
      <c r="F843" t="s">
        <v>2022</v>
      </c>
      <c r="G843" t="s">
        <v>2118</v>
      </c>
      <c r="H843" t="s">
        <v>2119</v>
      </c>
      <c r="I843" t="s">
        <v>2043</v>
      </c>
      <c r="J843" t="s">
        <v>1947</v>
      </c>
      <c r="K843" t="s">
        <v>2150</v>
      </c>
      <c r="L843">
        <v>163723.57920000001</v>
      </c>
      <c r="M843" s="15">
        <v>42303</v>
      </c>
    </row>
    <row r="844" spans="1:13" x14ac:dyDescent="0.2">
      <c r="A844">
        <v>842</v>
      </c>
      <c r="B844" t="s">
        <v>1925</v>
      </c>
      <c r="C844" t="s">
        <v>1926</v>
      </c>
      <c r="D844">
        <v>17.3</v>
      </c>
      <c r="E844" t="s">
        <v>2133</v>
      </c>
      <c r="F844" t="s">
        <v>1928</v>
      </c>
      <c r="G844" t="s">
        <v>1915</v>
      </c>
      <c r="H844" t="s">
        <v>1978</v>
      </c>
      <c r="I844" t="s">
        <v>2000</v>
      </c>
      <c r="J844" t="s">
        <v>1947</v>
      </c>
      <c r="K844" t="s">
        <v>2284</v>
      </c>
      <c r="L844">
        <v>48484.800000000003</v>
      </c>
      <c r="M844" s="15">
        <v>42252</v>
      </c>
    </row>
    <row r="845" spans="1:13" x14ac:dyDescent="0.2">
      <c r="A845">
        <v>843</v>
      </c>
      <c r="B845" t="s">
        <v>1966</v>
      </c>
      <c r="C845" t="s">
        <v>1926</v>
      </c>
      <c r="D845">
        <v>15.6</v>
      </c>
      <c r="E845" t="s">
        <v>1942</v>
      </c>
      <c r="F845" t="s">
        <v>1928</v>
      </c>
      <c r="G845" t="s">
        <v>1915</v>
      </c>
      <c r="H845" t="s">
        <v>1916</v>
      </c>
      <c r="I845" t="s">
        <v>1930</v>
      </c>
      <c r="J845" t="s">
        <v>1947</v>
      </c>
      <c r="K845" t="s">
        <v>2169</v>
      </c>
      <c r="L845">
        <v>38041.387199999997</v>
      </c>
      <c r="M845" s="15">
        <v>42322</v>
      </c>
    </row>
    <row r="846" spans="1:13" x14ac:dyDescent="0.2">
      <c r="A846">
        <v>844</v>
      </c>
      <c r="B846" t="s">
        <v>1925</v>
      </c>
      <c r="C846" t="s">
        <v>1912</v>
      </c>
      <c r="D846">
        <v>14</v>
      </c>
      <c r="E846" t="s">
        <v>1927</v>
      </c>
      <c r="F846" t="s">
        <v>2149</v>
      </c>
      <c r="G846" t="s">
        <v>1915</v>
      </c>
      <c r="H846" t="s">
        <v>1936</v>
      </c>
      <c r="I846" t="s">
        <v>1963</v>
      </c>
      <c r="J846" t="s">
        <v>2277</v>
      </c>
      <c r="K846" t="s">
        <v>2377</v>
      </c>
      <c r="L846">
        <v>99633.600000000006</v>
      </c>
      <c r="M846" s="15">
        <v>42025</v>
      </c>
    </row>
    <row r="847" spans="1:13" x14ac:dyDescent="0.2">
      <c r="A847">
        <v>845</v>
      </c>
      <c r="B847" t="s">
        <v>1966</v>
      </c>
      <c r="C847" t="s">
        <v>1926</v>
      </c>
      <c r="D847">
        <v>15.6</v>
      </c>
      <c r="E847" t="s">
        <v>1927</v>
      </c>
      <c r="F847" t="s">
        <v>1973</v>
      </c>
      <c r="G847" t="s">
        <v>1944</v>
      </c>
      <c r="H847" t="s">
        <v>1929</v>
      </c>
      <c r="I847" t="s">
        <v>2109</v>
      </c>
      <c r="J847" t="s">
        <v>1947</v>
      </c>
      <c r="K847" t="s">
        <v>2169</v>
      </c>
      <c r="L847">
        <v>39373.919999999998</v>
      </c>
      <c r="M847" s="15">
        <v>42117</v>
      </c>
    </row>
    <row r="848" spans="1:13" x14ac:dyDescent="0.2">
      <c r="A848">
        <v>846</v>
      </c>
      <c r="B848" t="s">
        <v>1925</v>
      </c>
      <c r="C848" t="s">
        <v>1989</v>
      </c>
      <c r="D848">
        <v>11.6</v>
      </c>
      <c r="E848" t="s">
        <v>2146</v>
      </c>
      <c r="F848" t="s">
        <v>2014</v>
      </c>
      <c r="G848" t="s">
        <v>1944</v>
      </c>
      <c r="H848" t="s">
        <v>2008</v>
      </c>
      <c r="I848" t="s">
        <v>2015</v>
      </c>
      <c r="J848" t="s">
        <v>2187</v>
      </c>
      <c r="K848" t="s">
        <v>2046</v>
      </c>
      <c r="L848">
        <v>32767.200000000001</v>
      </c>
      <c r="M848" s="15">
        <v>42146</v>
      </c>
    </row>
    <row r="849" spans="1:13" x14ac:dyDescent="0.2">
      <c r="A849">
        <v>847</v>
      </c>
      <c r="B849" t="s">
        <v>1954</v>
      </c>
      <c r="C849" t="s">
        <v>1912</v>
      </c>
      <c r="D849">
        <v>13.3</v>
      </c>
      <c r="E849" t="s">
        <v>1958</v>
      </c>
      <c r="F849" t="s">
        <v>2096</v>
      </c>
      <c r="G849" t="s">
        <v>1915</v>
      </c>
      <c r="H849" t="s">
        <v>1936</v>
      </c>
      <c r="I849" t="s">
        <v>2378</v>
      </c>
      <c r="J849" t="s">
        <v>1947</v>
      </c>
      <c r="K849" t="s">
        <v>2203</v>
      </c>
      <c r="L849">
        <v>54665.279999999999</v>
      </c>
      <c r="M849" s="15">
        <v>42300</v>
      </c>
    </row>
    <row r="850" spans="1:13" x14ac:dyDescent="0.2">
      <c r="A850">
        <v>848</v>
      </c>
      <c r="B850" t="s">
        <v>1925</v>
      </c>
      <c r="C850" t="s">
        <v>1989</v>
      </c>
      <c r="D850">
        <v>13.3</v>
      </c>
      <c r="E850" t="s">
        <v>1990</v>
      </c>
      <c r="F850" t="s">
        <v>1928</v>
      </c>
      <c r="G850" t="s">
        <v>1915</v>
      </c>
      <c r="H850" t="s">
        <v>1929</v>
      </c>
      <c r="I850" t="s">
        <v>1930</v>
      </c>
      <c r="J850" t="s">
        <v>1947</v>
      </c>
      <c r="K850" t="s">
        <v>2197</v>
      </c>
      <c r="L850">
        <v>121318.56</v>
      </c>
      <c r="M850" s="15">
        <v>42161</v>
      </c>
    </row>
    <row r="851" spans="1:13" x14ac:dyDescent="0.2">
      <c r="A851">
        <v>849</v>
      </c>
      <c r="B851" t="s">
        <v>1925</v>
      </c>
      <c r="C851" t="s">
        <v>1912</v>
      </c>
      <c r="D851">
        <v>14</v>
      </c>
      <c r="E851" t="s">
        <v>1927</v>
      </c>
      <c r="F851" t="s">
        <v>2149</v>
      </c>
      <c r="G851" t="s">
        <v>1915</v>
      </c>
      <c r="H851" t="s">
        <v>1936</v>
      </c>
      <c r="I851" t="s">
        <v>1963</v>
      </c>
      <c r="J851" t="s">
        <v>1947</v>
      </c>
      <c r="K851" t="s">
        <v>2377</v>
      </c>
      <c r="L851">
        <v>78215.039999999994</v>
      </c>
      <c r="M851" s="15">
        <v>42329</v>
      </c>
    </row>
    <row r="852" spans="1:13" x14ac:dyDescent="0.2">
      <c r="A852">
        <v>850</v>
      </c>
      <c r="B852" t="s">
        <v>1925</v>
      </c>
      <c r="C852" t="s">
        <v>1926</v>
      </c>
      <c r="D852">
        <v>15.6</v>
      </c>
      <c r="E852" t="s">
        <v>1942</v>
      </c>
      <c r="F852" t="s">
        <v>2049</v>
      </c>
      <c r="G852" t="s">
        <v>1944</v>
      </c>
      <c r="H852" t="s">
        <v>1916</v>
      </c>
      <c r="I852" t="s">
        <v>2051</v>
      </c>
      <c r="J852" t="s">
        <v>1931</v>
      </c>
      <c r="K852" t="s">
        <v>1932</v>
      </c>
      <c r="L852">
        <v>15930.72</v>
      </c>
      <c r="M852" s="15">
        <v>42193</v>
      </c>
    </row>
    <row r="853" spans="1:13" x14ac:dyDescent="0.2">
      <c r="A853">
        <v>851</v>
      </c>
      <c r="B853" t="s">
        <v>1954</v>
      </c>
      <c r="C853" t="s">
        <v>1982</v>
      </c>
      <c r="D853">
        <v>15.6</v>
      </c>
      <c r="E853" t="s">
        <v>1927</v>
      </c>
      <c r="F853" t="s">
        <v>2022</v>
      </c>
      <c r="G853" t="s">
        <v>1935</v>
      </c>
      <c r="H853" t="s">
        <v>1984</v>
      </c>
      <c r="I853" t="s">
        <v>2024</v>
      </c>
      <c r="J853" t="s">
        <v>1947</v>
      </c>
      <c r="K853" t="s">
        <v>1948</v>
      </c>
      <c r="L853">
        <v>101178.72</v>
      </c>
      <c r="M853" s="15">
        <v>42159</v>
      </c>
    </row>
    <row r="854" spans="1:13" x14ac:dyDescent="0.2">
      <c r="A854">
        <v>852</v>
      </c>
      <c r="B854" t="s">
        <v>1966</v>
      </c>
      <c r="C854" t="s">
        <v>1926</v>
      </c>
      <c r="D854">
        <v>17.3</v>
      </c>
      <c r="E854" t="s">
        <v>1927</v>
      </c>
      <c r="F854" t="s">
        <v>1973</v>
      </c>
      <c r="G854" t="s">
        <v>1915</v>
      </c>
      <c r="H854" t="s">
        <v>1978</v>
      </c>
      <c r="I854" t="s">
        <v>2087</v>
      </c>
      <c r="J854" t="s">
        <v>2018</v>
      </c>
      <c r="K854" t="s">
        <v>2379</v>
      </c>
      <c r="L854">
        <v>46087.199999999997</v>
      </c>
      <c r="M854" s="15">
        <v>42359</v>
      </c>
    </row>
    <row r="855" spans="1:13" x14ac:dyDescent="0.2">
      <c r="A855">
        <v>853</v>
      </c>
      <c r="B855" t="s">
        <v>1976</v>
      </c>
      <c r="C855" t="s">
        <v>1912</v>
      </c>
      <c r="D855">
        <v>14</v>
      </c>
      <c r="E855" t="s">
        <v>1958</v>
      </c>
      <c r="F855" t="s">
        <v>2022</v>
      </c>
      <c r="G855" t="s">
        <v>1915</v>
      </c>
      <c r="H855" t="s">
        <v>1929</v>
      </c>
      <c r="I855" t="s">
        <v>2219</v>
      </c>
      <c r="J855" t="s">
        <v>1947</v>
      </c>
      <c r="K855" t="s">
        <v>2067</v>
      </c>
      <c r="L855">
        <v>101391.84</v>
      </c>
      <c r="M855" s="15">
        <v>42363</v>
      </c>
    </row>
    <row r="856" spans="1:13" x14ac:dyDescent="0.2">
      <c r="A856">
        <v>854</v>
      </c>
      <c r="B856" t="s">
        <v>1954</v>
      </c>
      <c r="C856" t="s">
        <v>1926</v>
      </c>
      <c r="D856">
        <v>15.6</v>
      </c>
      <c r="E856" t="s">
        <v>1958</v>
      </c>
      <c r="F856" t="s">
        <v>1973</v>
      </c>
      <c r="G856" t="s">
        <v>1915</v>
      </c>
      <c r="H856" t="s">
        <v>1929</v>
      </c>
      <c r="I856" t="s">
        <v>2380</v>
      </c>
      <c r="J856" t="s">
        <v>1947</v>
      </c>
      <c r="K856" t="s">
        <v>1993</v>
      </c>
      <c r="L856">
        <v>41931.360000000001</v>
      </c>
      <c r="M856" s="15">
        <v>42149</v>
      </c>
    </row>
    <row r="857" spans="1:13" x14ac:dyDescent="0.2">
      <c r="A857">
        <v>855</v>
      </c>
      <c r="B857" t="s">
        <v>1966</v>
      </c>
      <c r="C857" t="s">
        <v>1926</v>
      </c>
      <c r="D857">
        <v>15.6</v>
      </c>
      <c r="E857" t="s">
        <v>1927</v>
      </c>
      <c r="F857" t="s">
        <v>1928</v>
      </c>
      <c r="G857" t="s">
        <v>1915</v>
      </c>
      <c r="H857" t="s">
        <v>1916</v>
      </c>
      <c r="I857" t="s">
        <v>1930</v>
      </c>
      <c r="J857" t="s">
        <v>1947</v>
      </c>
      <c r="K857" t="s">
        <v>2052</v>
      </c>
      <c r="L857">
        <v>50349.599999999999</v>
      </c>
      <c r="M857" s="15">
        <v>42270</v>
      </c>
    </row>
    <row r="858" spans="1:13" x14ac:dyDescent="0.2">
      <c r="A858">
        <v>856</v>
      </c>
      <c r="B858" t="s">
        <v>1954</v>
      </c>
      <c r="C858" t="s">
        <v>1926</v>
      </c>
      <c r="D858">
        <v>15.6</v>
      </c>
      <c r="E858" t="s">
        <v>1942</v>
      </c>
      <c r="F858" t="s">
        <v>2034</v>
      </c>
      <c r="G858" t="s">
        <v>1944</v>
      </c>
      <c r="H858" t="s">
        <v>1978</v>
      </c>
      <c r="I858" t="s">
        <v>2111</v>
      </c>
      <c r="J858" t="s">
        <v>1947</v>
      </c>
      <c r="K858" t="s">
        <v>2021</v>
      </c>
      <c r="L858">
        <v>23922.720000000001</v>
      </c>
      <c r="M858" s="15">
        <v>42029</v>
      </c>
    </row>
    <row r="859" spans="1:13" x14ac:dyDescent="0.2">
      <c r="A859">
        <v>857</v>
      </c>
      <c r="B859" t="s">
        <v>1925</v>
      </c>
      <c r="C859" t="s">
        <v>1989</v>
      </c>
      <c r="D859">
        <v>13.3</v>
      </c>
      <c r="E859" t="s">
        <v>1990</v>
      </c>
      <c r="F859" t="s">
        <v>2196</v>
      </c>
      <c r="G859" t="s">
        <v>1915</v>
      </c>
      <c r="H859" t="s">
        <v>1929</v>
      </c>
      <c r="I859" t="s">
        <v>1930</v>
      </c>
      <c r="J859" t="s">
        <v>1947</v>
      </c>
      <c r="K859" t="s">
        <v>2197</v>
      </c>
      <c r="L859">
        <v>136343.51999999999</v>
      </c>
      <c r="M859" s="15">
        <v>42042</v>
      </c>
    </row>
    <row r="860" spans="1:13" x14ac:dyDescent="0.2">
      <c r="A860">
        <v>858</v>
      </c>
      <c r="B860" t="s">
        <v>1966</v>
      </c>
      <c r="C860" t="s">
        <v>1926</v>
      </c>
      <c r="D860">
        <v>13.3</v>
      </c>
      <c r="E860" t="s">
        <v>1990</v>
      </c>
      <c r="F860" t="s">
        <v>2096</v>
      </c>
      <c r="G860" t="s">
        <v>1915</v>
      </c>
      <c r="H860" t="s">
        <v>1978</v>
      </c>
      <c r="I860" t="s">
        <v>1963</v>
      </c>
      <c r="J860" t="s">
        <v>1947</v>
      </c>
      <c r="K860" t="s">
        <v>1991</v>
      </c>
      <c r="L860">
        <v>34578.720000000001</v>
      </c>
      <c r="M860" s="15">
        <v>42048</v>
      </c>
    </row>
    <row r="861" spans="1:13" x14ac:dyDescent="0.2">
      <c r="A861">
        <v>859</v>
      </c>
      <c r="B861" t="s">
        <v>1976</v>
      </c>
      <c r="C861" t="s">
        <v>1926</v>
      </c>
      <c r="D861">
        <v>15.6</v>
      </c>
      <c r="E861" t="s">
        <v>1927</v>
      </c>
      <c r="F861" t="s">
        <v>2181</v>
      </c>
      <c r="G861" t="s">
        <v>1944</v>
      </c>
      <c r="H861" t="s">
        <v>1978</v>
      </c>
      <c r="I861" t="s">
        <v>1963</v>
      </c>
      <c r="J861" t="s">
        <v>1931</v>
      </c>
      <c r="K861" t="s">
        <v>1968</v>
      </c>
      <c r="L861">
        <v>24988.32</v>
      </c>
      <c r="M861" s="15">
        <v>42167</v>
      </c>
    </row>
    <row r="862" spans="1:13" x14ac:dyDescent="0.2">
      <c r="A862">
        <v>860</v>
      </c>
      <c r="B862" t="s">
        <v>1976</v>
      </c>
      <c r="C862" t="s">
        <v>1926</v>
      </c>
      <c r="D862">
        <v>15.6</v>
      </c>
      <c r="E862" t="s">
        <v>1958</v>
      </c>
      <c r="F862" t="s">
        <v>1928</v>
      </c>
      <c r="G862" t="s">
        <v>1915</v>
      </c>
      <c r="H862" t="s">
        <v>1978</v>
      </c>
      <c r="I862" t="s">
        <v>1930</v>
      </c>
      <c r="J862" t="s">
        <v>1947</v>
      </c>
      <c r="K862" t="s">
        <v>1993</v>
      </c>
      <c r="L862">
        <v>45323.164799999999</v>
      </c>
      <c r="M862" s="15">
        <v>42290</v>
      </c>
    </row>
    <row r="863" spans="1:13" x14ac:dyDescent="0.2">
      <c r="A863">
        <v>861</v>
      </c>
      <c r="B863" t="s">
        <v>1925</v>
      </c>
      <c r="C863" t="s">
        <v>1926</v>
      </c>
      <c r="D863">
        <v>15.6</v>
      </c>
      <c r="E863" t="s">
        <v>1927</v>
      </c>
      <c r="F863" t="s">
        <v>2212</v>
      </c>
      <c r="G863" t="s">
        <v>1915</v>
      </c>
      <c r="H863" t="s">
        <v>1929</v>
      </c>
      <c r="I863" t="s">
        <v>2381</v>
      </c>
      <c r="J863" t="s">
        <v>1947</v>
      </c>
      <c r="K863" t="s">
        <v>2213</v>
      </c>
      <c r="L863">
        <v>71874.720000000001</v>
      </c>
      <c r="M863" s="15">
        <v>42053</v>
      </c>
    </row>
    <row r="864" spans="1:13" x14ac:dyDescent="0.2">
      <c r="A864">
        <v>862</v>
      </c>
      <c r="B864" t="s">
        <v>2095</v>
      </c>
      <c r="C864" t="s">
        <v>1926</v>
      </c>
      <c r="D864">
        <v>13.3</v>
      </c>
      <c r="E864" t="s">
        <v>1927</v>
      </c>
      <c r="F864" t="s">
        <v>1928</v>
      </c>
      <c r="G864" t="s">
        <v>1944</v>
      </c>
      <c r="H864" t="s">
        <v>1916</v>
      </c>
      <c r="I864" t="s">
        <v>1930</v>
      </c>
      <c r="J864" t="s">
        <v>1947</v>
      </c>
      <c r="K864" t="s">
        <v>2114</v>
      </c>
      <c r="L864">
        <v>68464.800000000003</v>
      </c>
      <c r="M864" s="15">
        <v>42196</v>
      </c>
    </row>
    <row r="865" spans="1:13" x14ac:dyDescent="0.2">
      <c r="A865">
        <v>863</v>
      </c>
      <c r="B865" t="s">
        <v>1976</v>
      </c>
      <c r="C865" t="s">
        <v>1982</v>
      </c>
      <c r="D865">
        <v>15.6</v>
      </c>
      <c r="E865" t="s">
        <v>1958</v>
      </c>
      <c r="F865" t="s">
        <v>1983</v>
      </c>
      <c r="G865" t="s">
        <v>1915</v>
      </c>
      <c r="H865" t="s">
        <v>1978</v>
      </c>
      <c r="I865" t="s">
        <v>1985</v>
      </c>
      <c r="J865" t="s">
        <v>1931</v>
      </c>
      <c r="K865" t="s">
        <v>1986</v>
      </c>
      <c r="L865">
        <v>54185.760000000002</v>
      </c>
      <c r="M865" s="15">
        <v>42065</v>
      </c>
    </row>
    <row r="866" spans="1:13" x14ac:dyDescent="0.2">
      <c r="A866">
        <v>864</v>
      </c>
      <c r="B866" t="s">
        <v>1966</v>
      </c>
      <c r="C866" t="s">
        <v>1912</v>
      </c>
      <c r="D866">
        <v>13.3</v>
      </c>
      <c r="E866" t="s">
        <v>2080</v>
      </c>
      <c r="F866" t="s">
        <v>2255</v>
      </c>
      <c r="G866" t="s">
        <v>1935</v>
      </c>
      <c r="H866" t="s">
        <v>1936</v>
      </c>
      <c r="I866" t="s">
        <v>1917</v>
      </c>
      <c r="J866" t="s">
        <v>1947</v>
      </c>
      <c r="K866" t="s">
        <v>2124</v>
      </c>
      <c r="L866">
        <v>119347.2</v>
      </c>
      <c r="M866" s="15">
        <v>42207</v>
      </c>
    </row>
    <row r="867" spans="1:13" x14ac:dyDescent="0.2">
      <c r="A867">
        <v>865</v>
      </c>
      <c r="B867" t="s">
        <v>1925</v>
      </c>
      <c r="C867" t="s">
        <v>1926</v>
      </c>
      <c r="D867">
        <v>15.6</v>
      </c>
      <c r="E867" t="s">
        <v>1927</v>
      </c>
      <c r="F867" t="s">
        <v>2096</v>
      </c>
      <c r="G867" t="s">
        <v>1944</v>
      </c>
      <c r="H867" t="s">
        <v>1945</v>
      </c>
      <c r="I867" t="s">
        <v>1963</v>
      </c>
      <c r="J867" t="s">
        <v>1947</v>
      </c>
      <c r="K867" t="s">
        <v>2382</v>
      </c>
      <c r="L867">
        <v>48484.800000000003</v>
      </c>
      <c r="M867" s="15">
        <v>42322</v>
      </c>
    </row>
    <row r="868" spans="1:13" x14ac:dyDescent="0.2">
      <c r="A868">
        <v>866</v>
      </c>
      <c r="B868" t="s">
        <v>2095</v>
      </c>
      <c r="C868" t="s">
        <v>1912</v>
      </c>
      <c r="D868">
        <v>13.3</v>
      </c>
      <c r="E868" t="s">
        <v>1942</v>
      </c>
      <c r="F868" t="s">
        <v>2096</v>
      </c>
      <c r="G868" t="s">
        <v>1915</v>
      </c>
      <c r="H868" t="s">
        <v>1929</v>
      </c>
      <c r="I868" t="s">
        <v>1963</v>
      </c>
      <c r="J868" t="s">
        <v>1947</v>
      </c>
      <c r="K868" t="s">
        <v>2013</v>
      </c>
      <c r="L868">
        <v>58341.599999999999</v>
      </c>
      <c r="M868" s="15">
        <v>42208</v>
      </c>
    </row>
    <row r="869" spans="1:13" x14ac:dyDescent="0.2">
      <c r="A869">
        <v>867</v>
      </c>
      <c r="B869" t="s">
        <v>1976</v>
      </c>
      <c r="C869" t="s">
        <v>1989</v>
      </c>
      <c r="D869">
        <v>13.3</v>
      </c>
      <c r="E869" t="s">
        <v>1980</v>
      </c>
      <c r="F869" t="s">
        <v>1973</v>
      </c>
      <c r="G869" t="s">
        <v>1915</v>
      </c>
      <c r="H869" t="s">
        <v>1929</v>
      </c>
      <c r="I869" t="s">
        <v>1930</v>
      </c>
      <c r="J869" t="s">
        <v>1947</v>
      </c>
      <c r="K869" t="s">
        <v>1919</v>
      </c>
      <c r="L869">
        <v>103896</v>
      </c>
      <c r="M869" s="15">
        <v>42324</v>
      </c>
    </row>
    <row r="870" spans="1:13" x14ac:dyDescent="0.2">
      <c r="A870">
        <v>868</v>
      </c>
      <c r="B870" t="s">
        <v>1941</v>
      </c>
      <c r="C870" t="s">
        <v>1926</v>
      </c>
      <c r="D870">
        <v>14</v>
      </c>
      <c r="E870" t="s">
        <v>1958</v>
      </c>
      <c r="F870" t="s">
        <v>1928</v>
      </c>
      <c r="G870" t="s">
        <v>1915</v>
      </c>
      <c r="H870" t="s">
        <v>1929</v>
      </c>
      <c r="I870" t="s">
        <v>1930</v>
      </c>
      <c r="J870" t="s">
        <v>1947</v>
      </c>
      <c r="K870" t="s">
        <v>2107</v>
      </c>
      <c r="L870">
        <v>48058.559999999998</v>
      </c>
      <c r="M870" s="15">
        <v>42073</v>
      </c>
    </row>
    <row r="871" spans="1:13" x14ac:dyDescent="0.2">
      <c r="A871">
        <v>869</v>
      </c>
      <c r="B871" t="s">
        <v>1966</v>
      </c>
      <c r="C871" t="s">
        <v>2142</v>
      </c>
      <c r="D871">
        <v>15.6</v>
      </c>
      <c r="E871" t="s">
        <v>1927</v>
      </c>
      <c r="F871" t="s">
        <v>2022</v>
      </c>
      <c r="G871" t="s">
        <v>1915</v>
      </c>
      <c r="H871" t="s">
        <v>1978</v>
      </c>
      <c r="I871" t="s">
        <v>2254</v>
      </c>
      <c r="J871" t="s">
        <v>1947</v>
      </c>
      <c r="K871" t="s">
        <v>2141</v>
      </c>
      <c r="L871">
        <v>94731.839999999997</v>
      </c>
      <c r="M871" s="15">
        <v>42267</v>
      </c>
    </row>
    <row r="872" spans="1:13" x14ac:dyDescent="0.2">
      <c r="A872">
        <v>870</v>
      </c>
      <c r="B872" t="s">
        <v>1976</v>
      </c>
      <c r="C872" t="s">
        <v>1926</v>
      </c>
      <c r="D872">
        <v>15.6</v>
      </c>
      <c r="E872" t="s">
        <v>1942</v>
      </c>
      <c r="F872" t="s">
        <v>1928</v>
      </c>
      <c r="G872" t="s">
        <v>1944</v>
      </c>
      <c r="H872" t="s">
        <v>1945</v>
      </c>
      <c r="I872" t="s">
        <v>1930</v>
      </c>
      <c r="J872" t="s">
        <v>1947</v>
      </c>
      <c r="K872" t="s">
        <v>2383</v>
      </c>
      <c r="L872">
        <v>56210.400000000001</v>
      </c>
      <c r="M872" s="15">
        <v>42103</v>
      </c>
    </row>
    <row r="873" spans="1:13" x14ac:dyDescent="0.2">
      <c r="A873">
        <v>871</v>
      </c>
      <c r="B873" t="s">
        <v>1976</v>
      </c>
      <c r="C873" t="s">
        <v>1926</v>
      </c>
      <c r="D873">
        <v>15.6</v>
      </c>
      <c r="E873" t="s">
        <v>1927</v>
      </c>
      <c r="F873" t="s">
        <v>1962</v>
      </c>
      <c r="G873" t="s">
        <v>1944</v>
      </c>
      <c r="H873" t="s">
        <v>1978</v>
      </c>
      <c r="I873" t="s">
        <v>1967</v>
      </c>
      <c r="J873" t="s">
        <v>1931</v>
      </c>
      <c r="K873" t="s">
        <v>1968</v>
      </c>
      <c r="L873">
        <v>25521.119999999999</v>
      </c>
      <c r="M873" s="15">
        <v>42355</v>
      </c>
    </row>
    <row r="874" spans="1:13" x14ac:dyDescent="0.2">
      <c r="A874">
        <v>872</v>
      </c>
      <c r="B874" t="s">
        <v>2095</v>
      </c>
      <c r="C874" t="s">
        <v>1926</v>
      </c>
      <c r="D874">
        <v>15.6</v>
      </c>
      <c r="E874" t="s">
        <v>1958</v>
      </c>
      <c r="F874" t="s">
        <v>1973</v>
      </c>
      <c r="G874" t="s">
        <v>1915</v>
      </c>
      <c r="H874" t="s">
        <v>1929</v>
      </c>
      <c r="I874" t="s">
        <v>1930</v>
      </c>
      <c r="J874" t="s">
        <v>1947</v>
      </c>
      <c r="K874" t="s">
        <v>2125</v>
      </c>
      <c r="L874">
        <v>73952.639999999999</v>
      </c>
      <c r="M874" s="15">
        <v>42117</v>
      </c>
    </row>
    <row r="875" spans="1:13" x14ac:dyDescent="0.2">
      <c r="A875">
        <v>873</v>
      </c>
      <c r="B875" t="s">
        <v>1976</v>
      </c>
      <c r="C875" t="s">
        <v>1926</v>
      </c>
      <c r="D875">
        <v>13.3</v>
      </c>
      <c r="E875" t="s">
        <v>1958</v>
      </c>
      <c r="F875" t="s">
        <v>1977</v>
      </c>
      <c r="G875" t="s">
        <v>1944</v>
      </c>
      <c r="H875" t="s">
        <v>2268</v>
      </c>
      <c r="I875" t="s">
        <v>1930</v>
      </c>
      <c r="J875" t="s">
        <v>1947</v>
      </c>
      <c r="K875" t="s">
        <v>2016</v>
      </c>
      <c r="L875">
        <v>39160.800000000003</v>
      </c>
      <c r="M875" s="15">
        <v>42147</v>
      </c>
    </row>
    <row r="876" spans="1:13" x14ac:dyDescent="0.2">
      <c r="A876">
        <v>874</v>
      </c>
      <c r="B876" t="s">
        <v>2242</v>
      </c>
      <c r="C876" t="s">
        <v>1912</v>
      </c>
      <c r="D876">
        <v>15</v>
      </c>
      <c r="E876" t="s">
        <v>1927</v>
      </c>
      <c r="F876" t="s">
        <v>1973</v>
      </c>
      <c r="G876" t="s">
        <v>1935</v>
      </c>
      <c r="H876" t="s">
        <v>1929</v>
      </c>
      <c r="I876" t="s">
        <v>1979</v>
      </c>
      <c r="J876" t="s">
        <v>1947</v>
      </c>
      <c r="K876" t="s">
        <v>2082</v>
      </c>
      <c r="L876">
        <v>98514.72</v>
      </c>
      <c r="M876" s="15">
        <v>42364</v>
      </c>
    </row>
    <row r="877" spans="1:13" x14ac:dyDescent="0.2">
      <c r="A877">
        <v>875</v>
      </c>
      <c r="B877" t="s">
        <v>1966</v>
      </c>
      <c r="C877" t="s">
        <v>1912</v>
      </c>
      <c r="D877">
        <v>12.5</v>
      </c>
      <c r="E877" t="s">
        <v>1927</v>
      </c>
      <c r="F877" t="s">
        <v>2196</v>
      </c>
      <c r="G877" t="s">
        <v>1915</v>
      </c>
      <c r="H877" t="s">
        <v>1929</v>
      </c>
      <c r="I877" t="s">
        <v>1930</v>
      </c>
      <c r="J877" t="s">
        <v>1947</v>
      </c>
      <c r="K877" t="s">
        <v>1961</v>
      </c>
      <c r="L877">
        <v>90043.199999999997</v>
      </c>
      <c r="M877" s="15">
        <v>42254</v>
      </c>
    </row>
    <row r="878" spans="1:13" x14ac:dyDescent="0.2">
      <c r="A878">
        <v>876</v>
      </c>
      <c r="B878" t="s">
        <v>1954</v>
      </c>
      <c r="C878" t="s">
        <v>1926</v>
      </c>
      <c r="D878">
        <v>15.6</v>
      </c>
      <c r="E878" t="s">
        <v>1942</v>
      </c>
      <c r="F878" t="s">
        <v>2034</v>
      </c>
      <c r="G878" t="s">
        <v>1944</v>
      </c>
      <c r="H878" t="s">
        <v>1978</v>
      </c>
      <c r="I878" t="s">
        <v>2111</v>
      </c>
      <c r="J878" t="s">
        <v>2018</v>
      </c>
      <c r="K878" t="s">
        <v>2021</v>
      </c>
      <c r="L878">
        <v>21258.1872</v>
      </c>
      <c r="M878" s="15">
        <v>42231</v>
      </c>
    </row>
    <row r="879" spans="1:13" x14ac:dyDescent="0.2">
      <c r="A879">
        <v>877</v>
      </c>
      <c r="B879" t="s">
        <v>2126</v>
      </c>
      <c r="C879" t="s">
        <v>1912</v>
      </c>
      <c r="D879">
        <v>13.3</v>
      </c>
      <c r="E879" t="s">
        <v>1958</v>
      </c>
      <c r="F879" t="s">
        <v>2096</v>
      </c>
      <c r="G879" t="s">
        <v>1915</v>
      </c>
      <c r="H879" t="s">
        <v>1929</v>
      </c>
      <c r="I879" t="s">
        <v>1979</v>
      </c>
      <c r="J879" t="s">
        <v>1947</v>
      </c>
      <c r="K879" t="s">
        <v>2197</v>
      </c>
      <c r="L879">
        <v>49816.800000000003</v>
      </c>
      <c r="M879" s="15">
        <v>42136</v>
      </c>
    </row>
    <row r="880" spans="1:13" x14ac:dyDescent="0.2">
      <c r="A880">
        <v>878</v>
      </c>
      <c r="B880" t="s">
        <v>1966</v>
      </c>
      <c r="C880" t="s">
        <v>1926</v>
      </c>
      <c r="D880">
        <v>15.6</v>
      </c>
      <c r="E880" t="s">
        <v>1927</v>
      </c>
      <c r="F880" t="s">
        <v>1928</v>
      </c>
      <c r="G880" t="s">
        <v>1944</v>
      </c>
      <c r="H880" t="s">
        <v>1984</v>
      </c>
      <c r="I880" t="s">
        <v>1979</v>
      </c>
      <c r="J880" t="s">
        <v>1947</v>
      </c>
      <c r="K880" t="s">
        <v>2169</v>
      </c>
      <c r="L880">
        <v>48618</v>
      </c>
      <c r="M880" s="15">
        <v>42271</v>
      </c>
    </row>
    <row r="881" spans="1:13" x14ac:dyDescent="0.2">
      <c r="A881">
        <v>879</v>
      </c>
      <c r="B881" t="s">
        <v>1925</v>
      </c>
      <c r="C881" t="s">
        <v>1926</v>
      </c>
      <c r="D881">
        <v>15.6</v>
      </c>
      <c r="E881" t="s">
        <v>1927</v>
      </c>
      <c r="F881" t="s">
        <v>1928</v>
      </c>
      <c r="G881" t="s">
        <v>1944</v>
      </c>
      <c r="H881" t="s">
        <v>1929</v>
      </c>
      <c r="I881" t="s">
        <v>1930</v>
      </c>
      <c r="J881" t="s">
        <v>1947</v>
      </c>
      <c r="K881" t="s">
        <v>1953</v>
      </c>
      <c r="L881">
        <v>44701.919999999998</v>
      </c>
      <c r="M881" s="15">
        <v>42211</v>
      </c>
    </row>
    <row r="882" spans="1:13" x14ac:dyDescent="0.2">
      <c r="A882">
        <v>880</v>
      </c>
      <c r="B882" t="s">
        <v>1925</v>
      </c>
      <c r="C882" t="s">
        <v>1989</v>
      </c>
      <c r="D882">
        <v>13.3</v>
      </c>
      <c r="E882" t="s">
        <v>1990</v>
      </c>
      <c r="F882" t="s">
        <v>1928</v>
      </c>
      <c r="G882" t="s">
        <v>1944</v>
      </c>
      <c r="H882" t="s">
        <v>1929</v>
      </c>
      <c r="I882" t="s">
        <v>1930</v>
      </c>
      <c r="J882" t="s">
        <v>1947</v>
      </c>
      <c r="K882" t="s">
        <v>2197</v>
      </c>
      <c r="L882">
        <v>90576</v>
      </c>
      <c r="M882" s="15">
        <v>42047</v>
      </c>
    </row>
    <row r="883" spans="1:13" x14ac:dyDescent="0.2">
      <c r="A883">
        <v>881</v>
      </c>
      <c r="B883" t="s">
        <v>1925</v>
      </c>
      <c r="C883" t="s">
        <v>1989</v>
      </c>
      <c r="D883">
        <v>15.6</v>
      </c>
      <c r="E883" t="s">
        <v>2146</v>
      </c>
      <c r="F883" t="s">
        <v>1928</v>
      </c>
      <c r="G883" t="s">
        <v>1944</v>
      </c>
      <c r="H883" t="s">
        <v>1945</v>
      </c>
      <c r="I883" t="s">
        <v>1930</v>
      </c>
      <c r="J883" t="s">
        <v>1947</v>
      </c>
      <c r="K883" t="s">
        <v>1993</v>
      </c>
      <c r="L883">
        <v>36486.144</v>
      </c>
      <c r="M883" s="15">
        <v>42302</v>
      </c>
    </row>
    <row r="884" spans="1:13" x14ac:dyDescent="0.2">
      <c r="A884">
        <v>882</v>
      </c>
      <c r="B884" t="s">
        <v>1954</v>
      </c>
      <c r="C884" t="s">
        <v>1926</v>
      </c>
      <c r="D884">
        <v>14.1</v>
      </c>
      <c r="E884" t="s">
        <v>1942</v>
      </c>
      <c r="F884" t="s">
        <v>2014</v>
      </c>
      <c r="G884" t="s">
        <v>1944</v>
      </c>
      <c r="H884" t="s">
        <v>2008</v>
      </c>
      <c r="I884" t="s">
        <v>2015</v>
      </c>
      <c r="J884" t="s">
        <v>1947</v>
      </c>
      <c r="K884" t="s">
        <v>2009</v>
      </c>
      <c r="L884">
        <v>18541.439999999999</v>
      </c>
      <c r="M884" s="15">
        <v>42067</v>
      </c>
    </row>
    <row r="885" spans="1:13" x14ac:dyDescent="0.2">
      <c r="A885">
        <v>883</v>
      </c>
      <c r="B885" t="s">
        <v>1976</v>
      </c>
      <c r="C885" t="s">
        <v>1926</v>
      </c>
      <c r="D885">
        <v>15.6</v>
      </c>
      <c r="E885" t="s">
        <v>1958</v>
      </c>
      <c r="F885" t="s">
        <v>2149</v>
      </c>
      <c r="G885" t="s">
        <v>1915</v>
      </c>
      <c r="H885" t="s">
        <v>1978</v>
      </c>
      <c r="I885" t="s">
        <v>1979</v>
      </c>
      <c r="J885" t="s">
        <v>1947</v>
      </c>
      <c r="K885" t="s">
        <v>1968</v>
      </c>
      <c r="L885">
        <v>35644.32</v>
      </c>
      <c r="M885" s="15">
        <v>42045</v>
      </c>
    </row>
    <row r="886" spans="1:13" x14ac:dyDescent="0.2">
      <c r="A886">
        <v>884</v>
      </c>
      <c r="B886" t="s">
        <v>1966</v>
      </c>
      <c r="C886" t="s">
        <v>1926</v>
      </c>
      <c r="D886">
        <v>15.6</v>
      </c>
      <c r="E886" t="s">
        <v>1942</v>
      </c>
      <c r="F886" t="s">
        <v>2204</v>
      </c>
      <c r="G886" t="s">
        <v>1944</v>
      </c>
      <c r="H886" t="s">
        <v>1945</v>
      </c>
      <c r="I886" t="s">
        <v>2004</v>
      </c>
      <c r="J886" t="s">
        <v>1947</v>
      </c>
      <c r="K886" t="s">
        <v>1968</v>
      </c>
      <c r="L886">
        <v>19660.32</v>
      </c>
      <c r="M886" s="15">
        <v>42026</v>
      </c>
    </row>
    <row r="887" spans="1:13" x14ac:dyDescent="0.2">
      <c r="A887">
        <v>885</v>
      </c>
      <c r="B887" t="s">
        <v>1925</v>
      </c>
      <c r="C887" t="s">
        <v>1989</v>
      </c>
      <c r="D887">
        <v>13.3</v>
      </c>
      <c r="E887" t="s">
        <v>1990</v>
      </c>
      <c r="F887" t="s">
        <v>1928</v>
      </c>
      <c r="G887" t="s">
        <v>1944</v>
      </c>
      <c r="H887" t="s">
        <v>1929</v>
      </c>
      <c r="I887" t="s">
        <v>1930</v>
      </c>
      <c r="J887" t="s">
        <v>1947</v>
      </c>
      <c r="K887" t="s">
        <v>2197</v>
      </c>
      <c r="L887">
        <v>95850.72</v>
      </c>
      <c r="M887" s="15">
        <v>42214</v>
      </c>
    </row>
    <row r="888" spans="1:13" x14ac:dyDescent="0.2">
      <c r="A888">
        <v>886</v>
      </c>
      <c r="B888" t="s">
        <v>1966</v>
      </c>
      <c r="C888" t="s">
        <v>1926</v>
      </c>
      <c r="D888">
        <v>15.6</v>
      </c>
      <c r="E888" t="s">
        <v>1942</v>
      </c>
      <c r="F888" t="s">
        <v>2181</v>
      </c>
      <c r="G888" t="s">
        <v>1944</v>
      </c>
      <c r="H888" t="s">
        <v>1978</v>
      </c>
      <c r="I888" t="s">
        <v>2367</v>
      </c>
      <c r="J888" t="s">
        <v>2018</v>
      </c>
      <c r="K888" t="s">
        <v>2169</v>
      </c>
      <c r="L888">
        <v>24279.696</v>
      </c>
      <c r="M888" s="15">
        <v>42304</v>
      </c>
    </row>
    <row r="889" spans="1:13" x14ac:dyDescent="0.2">
      <c r="A889">
        <v>887</v>
      </c>
      <c r="B889" t="s">
        <v>1954</v>
      </c>
      <c r="C889" t="s">
        <v>1982</v>
      </c>
      <c r="D889">
        <v>17.3</v>
      </c>
      <c r="E889" t="s">
        <v>1927</v>
      </c>
      <c r="F889" t="s">
        <v>1983</v>
      </c>
      <c r="G889" t="s">
        <v>2026</v>
      </c>
      <c r="H889" t="s">
        <v>1984</v>
      </c>
      <c r="I889" t="s">
        <v>1985</v>
      </c>
      <c r="J889" t="s">
        <v>1947</v>
      </c>
      <c r="K889" t="s">
        <v>1968</v>
      </c>
      <c r="L889">
        <v>72988.271999999997</v>
      </c>
      <c r="M889" s="15">
        <v>42203</v>
      </c>
    </row>
    <row r="890" spans="1:13" x14ac:dyDescent="0.2">
      <c r="A890">
        <v>888</v>
      </c>
      <c r="B890" t="s">
        <v>1941</v>
      </c>
      <c r="C890" t="s">
        <v>2222</v>
      </c>
      <c r="D890">
        <v>11.6</v>
      </c>
      <c r="E890" t="s">
        <v>2083</v>
      </c>
      <c r="F890" t="s">
        <v>2049</v>
      </c>
      <c r="G890" t="s">
        <v>1944</v>
      </c>
      <c r="H890" t="s">
        <v>2008</v>
      </c>
      <c r="I890" t="s">
        <v>2051</v>
      </c>
      <c r="J890" t="s">
        <v>2187</v>
      </c>
      <c r="K890" t="s">
        <v>2072</v>
      </c>
      <c r="L890">
        <v>15824.16</v>
      </c>
      <c r="M890" s="15">
        <v>42353</v>
      </c>
    </row>
    <row r="891" spans="1:13" x14ac:dyDescent="0.2">
      <c r="A891">
        <v>889</v>
      </c>
      <c r="B891" t="s">
        <v>1976</v>
      </c>
      <c r="C891" t="s">
        <v>1926</v>
      </c>
      <c r="D891">
        <v>17.3</v>
      </c>
      <c r="E891" t="s">
        <v>2133</v>
      </c>
      <c r="F891" t="s">
        <v>2384</v>
      </c>
      <c r="G891" t="s">
        <v>1944</v>
      </c>
      <c r="H891" t="s">
        <v>1945</v>
      </c>
      <c r="I891" t="s">
        <v>2385</v>
      </c>
      <c r="J891" t="s">
        <v>1947</v>
      </c>
      <c r="K891" t="s">
        <v>2019</v>
      </c>
      <c r="L891">
        <v>20193.12</v>
      </c>
      <c r="M891" s="15">
        <v>42084</v>
      </c>
    </row>
    <row r="892" spans="1:13" x14ac:dyDescent="0.2">
      <c r="A892">
        <v>890</v>
      </c>
      <c r="B892" t="s">
        <v>1925</v>
      </c>
      <c r="C892" t="s">
        <v>1926</v>
      </c>
      <c r="D892">
        <v>14</v>
      </c>
      <c r="E892" t="s">
        <v>1927</v>
      </c>
      <c r="F892" t="s">
        <v>1928</v>
      </c>
      <c r="G892" t="s">
        <v>1944</v>
      </c>
      <c r="H892" t="s">
        <v>1916</v>
      </c>
      <c r="I892" t="s">
        <v>1930</v>
      </c>
      <c r="J892" t="s">
        <v>1947</v>
      </c>
      <c r="K892" t="s">
        <v>2127</v>
      </c>
      <c r="L892">
        <v>67399.199999999997</v>
      </c>
      <c r="M892" s="15">
        <v>42237</v>
      </c>
    </row>
    <row r="893" spans="1:13" x14ac:dyDescent="0.2">
      <c r="A893">
        <v>891</v>
      </c>
      <c r="B893" t="s">
        <v>1925</v>
      </c>
      <c r="C893" t="s">
        <v>1989</v>
      </c>
      <c r="D893">
        <v>13.3</v>
      </c>
      <c r="E893" t="s">
        <v>2080</v>
      </c>
      <c r="F893" t="s">
        <v>1973</v>
      </c>
      <c r="G893" t="s">
        <v>1935</v>
      </c>
      <c r="H893" t="s">
        <v>1929</v>
      </c>
      <c r="I893" t="s">
        <v>1930</v>
      </c>
      <c r="J893" t="s">
        <v>1947</v>
      </c>
      <c r="K893" t="s">
        <v>2231</v>
      </c>
      <c r="L893">
        <v>74538.720000000001</v>
      </c>
      <c r="M893" s="15">
        <v>42198</v>
      </c>
    </row>
    <row r="894" spans="1:13" x14ac:dyDescent="0.2">
      <c r="A894">
        <v>892</v>
      </c>
      <c r="B894" t="s">
        <v>2242</v>
      </c>
      <c r="C894" t="s">
        <v>1912</v>
      </c>
      <c r="D894">
        <v>15</v>
      </c>
      <c r="E894" t="s">
        <v>1927</v>
      </c>
      <c r="F894" t="s">
        <v>1973</v>
      </c>
      <c r="G894" t="s">
        <v>1915</v>
      </c>
      <c r="H894" t="s">
        <v>1929</v>
      </c>
      <c r="I894" t="s">
        <v>1930</v>
      </c>
      <c r="J894" t="s">
        <v>1947</v>
      </c>
      <c r="K894" t="s">
        <v>2339</v>
      </c>
      <c r="L894">
        <v>90522.72</v>
      </c>
      <c r="M894" s="15">
        <v>42053</v>
      </c>
    </row>
    <row r="895" spans="1:13" x14ac:dyDescent="0.2">
      <c r="A895">
        <v>893</v>
      </c>
      <c r="B895" t="s">
        <v>1976</v>
      </c>
      <c r="C895" t="s">
        <v>1912</v>
      </c>
      <c r="D895">
        <v>14</v>
      </c>
      <c r="E895" t="s">
        <v>1958</v>
      </c>
      <c r="F895" t="s">
        <v>1928</v>
      </c>
      <c r="G895" t="s">
        <v>1915</v>
      </c>
      <c r="H895" t="s">
        <v>1929</v>
      </c>
      <c r="I895" t="s">
        <v>1930</v>
      </c>
      <c r="J895" t="s">
        <v>1947</v>
      </c>
      <c r="K895" t="s">
        <v>2091</v>
      </c>
      <c r="L895">
        <v>95850.72</v>
      </c>
      <c r="M895" s="15">
        <v>42163</v>
      </c>
    </row>
    <row r="896" spans="1:13" x14ac:dyDescent="0.2">
      <c r="A896">
        <v>894</v>
      </c>
      <c r="B896" t="s">
        <v>2041</v>
      </c>
      <c r="C896" t="s">
        <v>1982</v>
      </c>
      <c r="D896">
        <v>17.3</v>
      </c>
      <c r="E896" t="s">
        <v>2140</v>
      </c>
      <c r="F896" t="s">
        <v>2264</v>
      </c>
      <c r="G896" t="s">
        <v>1935</v>
      </c>
      <c r="H896" t="s">
        <v>2218</v>
      </c>
      <c r="I896" t="s">
        <v>2024</v>
      </c>
      <c r="J896" t="s">
        <v>1947</v>
      </c>
      <c r="K896" t="s">
        <v>2044</v>
      </c>
      <c r="L896">
        <v>141138.72</v>
      </c>
      <c r="M896" s="15">
        <v>42172</v>
      </c>
    </row>
    <row r="897" spans="1:13" x14ac:dyDescent="0.2">
      <c r="A897">
        <v>895</v>
      </c>
      <c r="B897" t="s">
        <v>2095</v>
      </c>
      <c r="C897" t="s">
        <v>1926</v>
      </c>
      <c r="D897">
        <v>13.3</v>
      </c>
      <c r="E897" t="s">
        <v>1927</v>
      </c>
      <c r="F897" t="s">
        <v>1928</v>
      </c>
      <c r="G897" t="s">
        <v>1915</v>
      </c>
      <c r="H897" t="s">
        <v>1929</v>
      </c>
      <c r="I897" t="s">
        <v>1930</v>
      </c>
      <c r="J897" t="s">
        <v>1947</v>
      </c>
      <c r="K897" t="s">
        <v>2114</v>
      </c>
      <c r="L897">
        <v>78588</v>
      </c>
      <c r="M897" s="15">
        <v>42062</v>
      </c>
    </row>
    <row r="898" spans="1:13" x14ac:dyDescent="0.2">
      <c r="A898">
        <v>896</v>
      </c>
      <c r="B898" t="s">
        <v>1966</v>
      </c>
      <c r="C898" t="s">
        <v>1982</v>
      </c>
      <c r="D898">
        <v>15.6</v>
      </c>
      <c r="E898" t="s">
        <v>1927</v>
      </c>
      <c r="F898" t="s">
        <v>2022</v>
      </c>
      <c r="G898" t="s">
        <v>1915</v>
      </c>
      <c r="H898" t="s">
        <v>1978</v>
      </c>
      <c r="I898" t="s">
        <v>2386</v>
      </c>
      <c r="J898" t="s">
        <v>2018</v>
      </c>
      <c r="K898" t="s">
        <v>2076</v>
      </c>
      <c r="L898">
        <v>49497.120000000003</v>
      </c>
      <c r="M898" s="15">
        <v>42189</v>
      </c>
    </row>
    <row r="899" spans="1:13" x14ac:dyDescent="0.2">
      <c r="A899">
        <v>897</v>
      </c>
      <c r="B899" t="s">
        <v>1925</v>
      </c>
      <c r="C899" t="s">
        <v>1926</v>
      </c>
      <c r="D899">
        <v>15.6</v>
      </c>
      <c r="E899" t="s">
        <v>1927</v>
      </c>
      <c r="F899" t="s">
        <v>1973</v>
      </c>
      <c r="G899" t="s">
        <v>1915</v>
      </c>
      <c r="H899" t="s">
        <v>1978</v>
      </c>
      <c r="I899" t="s">
        <v>2000</v>
      </c>
      <c r="J899" t="s">
        <v>1947</v>
      </c>
      <c r="K899" t="s">
        <v>1953</v>
      </c>
      <c r="L899">
        <v>47952</v>
      </c>
      <c r="M899" s="15">
        <v>42244</v>
      </c>
    </row>
    <row r="900" spans="1:13" x14ac:dyDescent="0.2">
      <c r="A900">
        <v>898</v>
      </c>
      <c r="B900" t="s">
        <v>1966</v>
      </c>
      <c r="C900" t="s">
        <v>1926</v>
      </c>
      <c r="D900">
        <v>15.6</v>
      </c>
      <c r="E900" t="s">
        <v>1942</v>
      </c>
      <c r="F900" t="s">
        <v>2181</v>
      </c>
      <c r="G900" t="s">
        <v>1944</v>
      </c>
      <c r="H900" t="s">
        <v>1978</v>
      </c>
      <c r="I900" t="s">
        <v>2367</v>
      </c>
      <c r="J900" t="s">
        <v>1947</v>
      </c>
      <c r="K900" t="s">
        <v>2169</v>
      </c>
      <c r="L900">
        <v>32713.919999999998</v>
      </c>
      <c r="M900" s="15">
        <v>42260</v>
      </c>
    </row>
    <row r="901" spans="1:13" x14ac:dyDescent="0.2">
      <c r="A901">
        <v>899</v>
      </c>
      <c r="B901" t="s">
        <v>1966</v>
      </c>
      <c r="C901" t="s">
        <v>1926</v>
      </c>
      <c r="D901">
        <v>15.6</v>
      </c>
      <c r="E901" t="s">
        <v>1927</v>
      </c>
      <c r="F901" t="s">
        <v>2212</v>
      </c>
      <c r="G901" t="s">
        <v>1915</v>
      </c>
      <c r="H901" t="s">
        <v>1945</v>
      </c>
      <c r="I901" t="s">
        <v>1930</v>
      </c>
      <c r="J901" t="s">
        <v>1947</v>
      </c>
      <c r="K901" t="s">
        <v>2052</v>
      </c>
      <c r="L901">
        <v>49816.800000000003</v>
      </c>
      <c r="M901" s="15">
        <v>42095</v>
      </c>
    </row>
    <row r="902" spans="1:13" x14ac:dyDescent="0.2">
      <c r="A902">
        <v>900</v>
      </c>
      <c r="B902" t="s">
        <v>1966</v>
      </c>
      <c r="C902" t="s">
        <v>1989</v>
      </c>
      <c r="D902">
        <v>13.3</v>
      </c>
      <c r="E902" t="s">
        <v>2080</v>
      </c>
      <c r="F902" t="s">
        <v>2247</v>
      </c>
      <c r="G902" t="s">
        <v>1915</v>
      </c>
      <c r="H902" t="s">
        <v>1936</v>
      </c>
      <c r="I902" t="s">
        <v>1971</v>
      </c>
      <c r="J902" t="s">
        <v>1947</v>
      </c>
      <c r="K902" t="s">
        <v>2292</v>
      </c>
      <c r="L902">
        <v>107257.96799999999</v>
      </c>
      <c r="M902" s="15">
        <v>42287</v>
      </c>
    </row>
    <row r="903" spans="1:13" x14ac:dyDescent="0.2">
      <c r="A903">
        <v>901</v>
      </c>
      <c r="B903" t="s">
        <v>1954</v>
      </c>
      <c r="C903" t="s">
        <v>1982</v>
      </c>
      <c r="D903">
        <v>17.3</v>
      </c>
      <c r="E903" t="s">
        <v>1958</v>
      </c>
      <c r="F903" t="s">
        <v>2293</v>
      </c>
      <c r="G903" t="s">
        <v>2118</v>
      </c>
      <c r="H903" t="s">
        <v>1998</v>
      </c>
      <c r="I903" t="s">
        <v>2163</v>
      </c>
      <c r="J903" t="s">
        <v>1947</v>
      </c>
      <c r="K903" t="s">
        <v>2387</v>
      </c>
      <c r="L903">
        <v>68145.119999999995</v>
      </c>
      <c r="M903" s="15">
        <v>42155</v>
      </c>
    </row>
    <row r="904" spans="1:13" x14ac:dyDescent="0.2">
      <c r="A904">
        <v>902</v>
      </c>
      <c r="B904" t="s">
        <v>1966</v>
      </c>
      <c r="C904" t="s">
        <v>1989</v>
      </c>
      <c r="D904">
        <v>13.3</v>
      </c>
      <c r="E904" t="s">
        <v>1990</v>
      </c>
      <c r="F904" t="s">
        <v>2247</v>
      </c>
      <c r="G904" t="s">
        <v>1935</v>
      </c>
      <c r="H904" t="s">
        <v>1929</v>
      </c>
      <c r="I904" t="s">
        <v>1971</v>
      </c>
      <c r="J904" t="s">
        <v>1947</v>
      </c>
      <c r="K904" t="s">
        <v>1981</v>
      </c>
      <c r="L904">
        <v>87858.72</v>
      </c>
      <c r="M904" s="15">
        <v>42201</v>
      </c>
    </row>
    <row r="905" spans="1:13" x14ac:dyDescent="0.2">
      <c r="A905">
        <v>903</v>
      </c>
      <c r="B905" t="s">
        <v>1976</v>
      </c>
      <c r="C905" t="s">
        <v>1912</v>
      </c>
      <c r="D905">
        <v>14</v>
      </c>
      <c r="E905" t="s">
        <v>1958</v>
      </c>
      <c r="F905" t="s">
        <v>1973</v>
      </c>
      <c r="G905" t="s">
        <v>1915</v>
      </c>
      <c r="H905" t="s">
        <v>1950</v>
      </c>
      <c r="I905" t="s">
        <v>1930</v>
      </c>
      <c r="J905" t="s">
        <v>1947</v>
      </c>
      <c r="K905" t="s">
        <v>2227</v>
      </c>
      <c r="L905">
        <v>109170.72</v>
      </c>
      <c r="M905" s="15">
        <v>42034</v>
      </c>
    </row>
    <row r="906" spans="1:13" x14ac:dyDescent="0.2">
      <c r="A906">
        <v>904</v>
      </c>
      <c r="B906" t="s">
        <v>1976</v>
      </c>
      <c r="C906" t="s">
        <v>1926</v>
      </c>
      <c r="D906">
        <v>15.6</v>
      </c>
      <c r="E906" t="s">
        <v>1958</v>
      </c>
      <c r="F906" t="s">
        <v>1928</v>
      </c>
      <c r="G906" t="s">
        <v>1915</v>
      </c>
      <c r="H906" t="s">
        <v>1936</v>
      </c>
      <c r="I906" t="s">
        <v>1930</v>
      </c>
      <c r="J906" t="s">
        <v>1947</v>
      </c>
      <c r="K906" t="s">
        <v>2127</v>
      </c>
      <c r="L906">
        <v>104588.1072</v>
      </c>
      <c r="M906" s="15">
        <v>42361</v>
      </c>
    </row>
    <row r="907" spans="1:13" x14ac:dyDescent="0.2">
      <c r="A907">
        <v>905</v>
      </c>
      <c r="B907" t="s">
        <v>2320</v>
      </c>
      <c r="C907" t="s">
        <v>1912</v>
      </c>
      <c r="D907">
        <v>15.6</v>
      </c>
      <c r="E907" t="s">
        <v>1980</v>
      </c>
      <c r="F907" t="s">
        <v>1973</v>
      </c>
      <c r="G907" t="s">
        <v>1935</v>
      </c>
      <c r="H907" t="s">
        <v>1936</v>
      </c>
      <c r="I907" t="s">
        <v>1930</v>
      </c>
      <c r="J907" t="s">
        <v>1947</v>
      </c>
      <c r="K907" t="s">
        <v>2388</v>
      </c>
      <c r="L907">
        <v>111834.72</v>
      </c>
      <c r="M907" s="15">
        <v>42141</v>
      </c>
    </row>
    <row r="908" spans="1:13" x14ac:dyDescent="0.2">
      <c r="A908">
        <v>906</v>
      </c>
      <c r="B908" t="s">
        <v>1925</v>
      </c>
      <c r="C908" t="s">
        <v>2222</v>
      </c>
      <c r="D908">
        <v>12.5</v>
      </c>
      <c r="E908" t="s">
        <v>1927</v>
      </c>
      <c r="F908" t="s">
        <v>1973</v>
      </c>
      <c r="G908" t="s">
        <v>1915</v>
      </c>
      <c r="H908" t="s">
        <v>1936</v>
      </c>
      <c r="I908" t="s">
        <v>1930</v>
      </c>
      <c r="J908" t="s">
        <v>1947</v>
      </c>
      <c r="K908" t="s">
        <v>2211</v>
      </c>
      <c r="L908">
        <v>79014.240000000005</v>
      </c>
      <c r="M908" s="15">
        <v>42054</v>
      </c>
    </row>
    <row r="909" spans="1:13" x14ac:dyDescent="0.2">
      <c r="A909">
        <v>907</v>
      </c>
      <c r="B909" t="s">
        <v>1941</v>
      </c>
      <c r="C909" t="s">
        <v>1926</v>
      </c>
      <c r="D909">
        <v>15.6</v>
      </c>
      <c r="E909" t="s">
        <v>1958</v>
      </c>
      <c r="F909" t="s">
        <v>2185</v>
      </c>
      <c r="G909" t="s">
        <v>1944</v>
      </c>
      <c r="H909" t="s">
        <v>2201</v>
      </c>
      <c r="I909" t="s">
        <v>2004</v>
      </c>
      <c r="J909" t="s">
        <v>2187</v>
      </c>
      <c r="K909" t="s">
        <v>2389</v>
      </c>
      <c r="L909">
        <v>19127.52</v>
      </c>
      <c r="M909" s="15">
        <v>42155</v>
      </c>
    </row>
    <row r="910" spans="1:13" x14ac:dyDescent="0.2">
      <c r="A910">
        <v>908</v>
      </c>
      <c r="B910" t="s">
        <v>1976</v>
      </c>
      <c r="C910" t="s">
        <v>1926</v>
      </c>
      <c r="D910">
        <v>15.6</v>
      </c>
      <c r="E910" t="s">
        <v>1958</v>
      </c>
      <c r="F910" t="s">
        <v>2333</v>
      </c>
      <c r="G910" t="s">
        <v>1915</v>
      </c>
      <c r="H910" t="s">
        <v>1984</v>
      </c>
      <c r="I910" t="s">
        <v>2278</v>
      </c>
      <c r="J910" t="s">
        <v>1947</v>
      </c>
      <c r="K910" t="s">
        <v>2217</v>
      </c>
      <c r="L910">
        <v>42037.919999999998</v>
      </c>
      <c r="M910" s="15">
        <v>42285</v>
      </c>
    </row>
    <row r="911" spans="1:13" x14ac:dyDescent="0.2">
      <c r="A911">
        <v>909</v>
      </c>
      <c r="B911" t="s">
        <v>2320</v>
      </c>
      <c r="C911" t="s">
        <v>1912</v>
      </c>
      <c r="D911">
        <v>14</v>
      </c>
      <c r="E911" t="s">
        <v>1980</v>
      </c>
      <c r="F911" t="s">
        <v>1973</v>
      </c>
      <c r="G911" t="s">
        <v>1915</v>
      </c>
      <c r="H911" t="s">
        <v>1936</v>
      </c>
      <c r="I911" t="s">
        <v>1930</v>
      </c>
      <c r="J911" t="s">
        <v>1947</v>
      </c>
      <c r="K911" t="s">
        <v>2390</v>
      </c>
      <c r="L911">
        <v>101178.72</v>
      </c>
      <c r="M911" s="15">
        <v>42021</v>
      </c>
    </row>
    <row r="912" spans="1:13" x14ac:dyDescent="0.2">
      <c r="A912">
        <v>910</v>
      </c>
      <c r="B912" t="s">
        <v>1966</v>
      </c>
      <c r="C912" t="s">
        <v>1926</v>
      </c>
      <c r="D912">
        <v>14</v>
      </c>
      <c r="E912" t="s">
        <v>1927</v>
      </c>
      <c r="F912" t="s">
        <v>2251</v>
      </c>
      <c r="G912" t="s">
        <v>1915</v>
      </c>
      <c r="H912" t="s">
        <v>1929</v>
      </c>
      <c r="I912" t="s">
        <v>1930</v>
      </c>
      <c r="J912" t="s">
        <v>1947</v>
      </c>
      <c r="K912" t="s">
        <v>1961</v>
      </c>
      <c r="L912">
        <v>64202.400000000001</v>
      </c>
      <c r="M912" s="15">
        <v>42341</v>
      </c>
    </row>
    <row r="913" spans="1:13" x14ac:dyDescent="0.2">
      <c r="A913">
        <v>911</v>
      </c>
      <c r="B913" t="s">
        <v>1925</v>
      </c>
      <c r="C913" t="s">
        <v>1912</v>
      </c>
      <c r="D913">
        <v>12.5</v>
      </c>
      <c r="E913" t="s">
        <v>2128</v>
      </c>
      <c r="F913" t="s">
        <v>2098</v>
      </c>
      <c r="G913" t="s">
        <v>1915</v>
      </c>
      <c r="H913" t="s">
        <v>2391</v>
      </c>
      <c r="I913" t="s">
        <v>2099</v>
      </c>
      <c r="J913" t="s">
        <v>1947</v>
      </c>
      <c r="K913" t="s">
        <v>2321</v>
      </c>
      <c r="L913">
        <v>165168</v>
      </c>
      <c r="M913" s="15">
        <v>42100</v>
      </c>
    </row>
    <row r="914" spans="1:13" x14ac:dyDescent="0.2">
      <c r="A914">
        <v>912</v>
      </c>
      <c r="B914" t="s">
        <v>1976</v>
      </c>
      <c r="C914" t="s">
        <v>1926</v>
      </c>
      <c r="D914">
        <v>15.6</v>
      </c>
      <c r="E914" t="s">
        <v>1927</v>
      </c>
      <c r="F914" t="s">
        <v>1973</v>
      </c>
      <c r="G914" t="s">
        <v>2074</v>
      </c>
      <c r="H914" t="s">
        <v>1929</v>
      </c>
      <c r="I914" t="s">
        <v>1979</v>
      </c>
      <c r="J914" t="s">
        <v>1947</v>
      </c>
      <c r="K914" t="s">
        <v>1968</v>
      </c>
      <c r="L914">
        <v>42037.919999999998</v>
      </c>
      <c r="M914" s="15">
        <v>42073</v>
      </c>
    </row>
    <row r="915" spans="1:13" x14ac:dyDescent="0.2">
      <c r="A915">
        <v>913</v>
      </c>
      <c r="B915" t="s">
        <v>1925</v>
      </c>
      <c r="C915" t="s">
        <v>1926</v>
      </c>
      <c r="D915">
        <v>15.6</v>
      </c>
      <c r="E915" t="s">
        <v>1927</v>
      </c>
      <c r="F915" t="s">
        <v>1973</v>
      </c>
      <c r="G915" t="s">
        <v>1915</v>
      </c>
      <c r="H915" t="s">
        <v>1929</v>
      </c>
      <c r="I915" t="s">
        <v>2000</v>
      </c>
      <c r="J915" t="s">
        <v>1947</v>
      </c>
      <c r="K915" t="s">
        <v>1953</v>
      </c>
      <c r="L915">
        <v>54291.787199999999</v>
      </c>
      <c r="M915" s="15">
        <v>42190</v>
      </c>
    </row>
    <row r="916" spans="1:13" x14ac:dyDescent="0.2">
      <c r="A916">
        <v>914</v>
      </c>
      <c r="B916" t="s">
        <v>1941</v>
      </c>
      <c r="C916" t="s">
        <v>1926</v>
      </c>
      <c r="D916">
        <v>15.6</v>
      </c>
      <c r="E916" t="s">
        <v>1927</v>
      </c>
      <c r="F916" t="s">
        <v>1977</v>
      </c>
      <c r="G916" t="s">
        <v>1944</v>
      </c>
      <c r="H916" t="s">
        <v>1978</v>
      </c>
      <c r="I916" t="s">
        <v>1930</v>
      </c>
      <c r="J916" t="s">
        <v>1947</v>
      </c>
      <c r="K916" t="s">
        <v>2038</v>
      </c>
      <c r="L916">
        <v>26586.720000000001</v>
      </c>
      <c r="M916" s="15">
        <v>42256</v>
      </c>
    </row>
    <row r="917" spans="1:13" x14ac:dyDescent="0.2">
      <c r="A917">
        <v>915</v>
      </c>
      <c r="B917" t="s">
        <v>1976</v>
      </c>
      <c r="C917" t="s">
        <v>1926</v>
      </c>
      <c r="D917">
        <v>13.3</v>
      </c>
      <c r="E917" t="s">
        <v>1927</v>
      </c>
      <c r="F917" t="s">
        <v>1928</v>
      </c>
      <c r="G917" t="s">
        <v>1944</v>
      </c>
      <c r="H917" t="s">
        <v>1916</v>
      </c>
      <c r="I917" t="s">
        <v>1930</v>
      </c>
      <c r="J917" t="s">
        <v>1947</v>
      </c>
      <c r="K917" t="s">
        <v>2016</v>
      </c>
      <c r="L917">
        <v>46939.68</v>
      </c>
      <c r="M917" s="15">
        <v>42066</v>
      </c>
    </row>
    <row r="918" spans="1:13" x14ac:dyDescent="0.2">
      <c r="A918">
        <v>916</v>
      </c>
      <c r="B918" t="s">
        <v>1925</v>
      </c>
      <c r="C918" t="s">
        <v>1926</v>
      </c>
      <c r="D918">
        <v>13.3</v>
      </c>
      <c r="E918" t="s">
        <v>1927</v>
      </c>
      <c r="F918" t="s">
        <v>1928</v>
      </c>
      <c r="G918" t="s">
        <v>1915</v>
      </c>
      <c r="H918" t="s">
        <v>1929</v>
      </c>
      <c r="I918" t="s">
        <v>1930</v>
      </c>
      <c r="J918" t="s">
        <v>1947</v>
      </c>
      <c r="K918" t="s">
        <v>2037</v>
      </c>
      <c r="L918">
        <v>51148.800000000003</v>
      </c>
      <c r="M918" s="15">
        <v>42195</v>
      </c>
    </row>
    <row r="919" spans="1:13" x14ac:dyDescent="0.2">
      <c r="A919">
        <v>917</v>
      </c>
      <c r="B919" t="s">
        <v>2041</v>
      </c>
      <c r="C919" t="s">
        <v>1982</v>
      </c>
      <c r="D919">
        <v>17.3</v>
      </c>
      <c r="E919" t="s">
        <v>1927</v>
      </c>
      <c r="F919" t="s">
        <v>2022</v>
      </c>
      <c r="G919" t="s">
        <v>1935</v>
      </c>
      <c r="H919" t="s">
        <v>2023</v>
      </c>
      <c r="I919" t="s">
        <v>2047</v>
      </c>
      <c r="J919" t="s">
        <v>1947</v>
      </c>
      <c r="K919" t="s">
        <v>2059</v>
      </c>
      <c r="L919">
        <v>85194.72</v>
      </c>
      <c r="M919" s="15">
        <v>42319</v>
      </c>
    </row>
    <row r="920" spans="1:13" x14ac:dyDescent="0.2">
      <c r="A920">
        <v>918</v>
      </c>
      <c r="B920" t="s">
        <v>1966</v>
      </c>
      <c r="C920" t="s">
        <v>1982</v>
      </c>
      <c r="D920">
        <v>15.6</v>
      </c>
      <c r="E920" t="s">
        <v>1927</v>
      </c>
      <c r="F920" t="s">
        <v>2022</v>
      </c>
      <c r="G920" t="s">
        <v>1935</v>
      </c>
      <c r="H920" t="s">
        <v>1984</v>
      </c>
      <c r="I920" t="s">
        <v>2047</v>
      </c>
      <c r="J920" t="s">
        <v>1947</v>
      </c>
      <c r="K920" t="s">
        <v>2217</v>
      </c>
      <c r="L920">
        <v>71874.720000000001</v>
      </c>
      <c r="M920" s="15">
        <v>42137</v>
      </c>
    </row>
    <row r="921" spans="1:13" x14ac:dyDescent="0.2">
      <c r="A921">
        <v>919</v>
      </c>
      <c r="B921" t="s">
        <v>2041</v>
      </c>
      <c r="C921" t="s">
        <v>1982</v>
      </c>
      <c r="D921">
        <v>15.6</v>
      </c>
      <c r="E921" t="s">
        <v>1927</v>
      </c>
      <c r="F921" t="s">
        <v>1983</v>
      </c>
      <c r="G921" t="s">
        <v>1915</v>
      </c>
      <c r="H921" t="s">
        <v>1984</v>
      </c>
      <c r="I921" t="s">
        <v>1985</v>
      </c>
      <c r="J921" t="s">
        <v>1947</v>
      </c>
      <c r="K921" t="s">
        <v>1968</v>
      </c>
      <c r="L921">
        <v>59668.804799999998</v>
      </c>
      <c r="M921" s="15">
        <v>42149</v>
      </c>
    </row>
    <row r="922" spans="1:13" x14ac:dyDescent="0.2">
      <c r="A922">
        <v>920</v>
      </c>
      <c r="B922" t="s">
        <v>1966</v>
      </c>
      <c r="C922" t="s">
        <v>1926</v>
      </c>
      <c r="D922">
        <v>15.6</v>
      </c>
      <c r="E922" t="s">
        <v>1942</v>
      </c>
      <c r="F922" t="s">
        <v>1928</v>
      </c>
      <c r="G922" t="s">
        <v>1944</v>
      </c>
      <c r="H922" t="s">
        <v>1978</v>
      </c>
      <c r="I922" t="s">
        <v>2109</v>
      </c>
      <c r="J922" t="s">
        <v>1947</v>
      </c>
      <c r="K922" t="s">
        <v>2169</v>
      </c>
      <c r="L922">
        <v>36496.267200000002</v>
      </c>
      <c r="M922" s="15">
        <v>42360</v>
      </c>
    </row>
    <row r="923" spans="1:13" x14ac:dyDescent="0.2">
      <c r="A923">
        <v>921</v>
      </c>
      <c r="B923" t="s">
        <v>1925</v>
      </c>
      <c r="C923" t="s">
        <v>1912</v>
      </c>
      <c r="D923">
        <v>15.6</v>
      </c>
      <c r="E923" t="s">
        <v>1927</v>
      </c>
      <c r="F923" t="s">
        <v>2149</v>
      </c>
      <c r="G923" t="s">
        <v>1915</v>
      </c>
      <c r="H923" t="s">
        <v>1929</v>
      </c>
      <c r="I923" t="s">
        <v>2392</v>
      </c>
      <c r="J923" t="s">
        <v>1947</v>
      </c>
      <c r="K923" t="s">
        <v>2213</v>
      </c>
      <c r="L923">
        <v>69103.627200000003</v>
      </c>
      <c r="M923" s="15">
        <v>42341</v>
      </c>
    </row>
    <row r="924" spans="1:13" x14ac:dyDescent="0.2">
      <c r="M924" s="15"/>
    </row>
    <row r="925" spans="1:13" x14ac:dyDescent="0.2">
      <c r="M925" s="15"/>
    </row>
    <row r="926" spans="1:13" x14ac:dyDescent="0.2">
      <c r="A926">
        <v>924</v>
      </c>
      <c r="B926" t="s">
        <v>1976</v>
      </c>
      <c r="C926" t="s">
        <v>1989</v>
      </c>
      <c r="D926">
        <v>13.3</v>
      </c>
      <c r="E926" t="s">
        <v>1980</v>
      </c>
      <c r="F926" t="s">
        <v>1928</v>
      </c>
      <c r="G926" t="s">
        <v>1915</v>
      </c>
      <c r="H926" t="s">
        <v>1936</v>
      </c>
      <c r="I926" t="s">
        <v>1930</v>
      </c>
      <c r="J926" t="s">
        <v>1947</v>
      </c>
      <c r="K926" t="s">
        <v>1919</v>
      </c>
      <c r="L926">
        <v>97236</v>
      </c>
      <c r="M926" s="15">
        <v>42131</v>
      </c>
    </row>
    <row r="927" spans="1:13" x14ac:dyDescent="0.2">
      <c r="A927">
        <v>925</v>
      </c>
      <c r="B927" t="s">
        <v>1966</v>
      </c>
      <c r="C927" t="s">
        <v>1926</v>
      </c>
      <c r="D927">
        <v>15.6</v>
      </c>
      <c r="E927" t="s">
        <v>1942</v>
      </c>
      <c r="F927" t="s">
        <v>2096</v>
      </c>
      <c r="G927" t="s">
        <v>1944</v>
      </c>
      <c r="H927" t="s">
        <v>1945</v>
      </c>
      <c r="I927" t="s">
        <v>1963</v>
      </c>
      <c r="J927" t="s">
        <v>1947</v>
      </c>
      <c r="K927" t="s">
        <v>2127</v>
      </c>
      <c r="L927">
        <v>38889.072</v>
      </c>
      <c r="M927" s="15">
        <v>42327</v>
      </c>
    </row>
    <row r="928" spans="1:13" x14ac:dyDescent="0.2">
      <c r="A928">
        <v>926</v>
      </c>
      <c r="B928" t="s">
        <v>1976</v>
      </c>
      <c r="C928" t="s">
        <v>1912</v>
      </c>
      <c r="D928">
        <v>12.5</v>
      </c>
      <c r="E928" t="s">
        <v>1958</v>
      </c>
      <c r="F928" t="s">
        <v>1973</v>
      </c>
      <c r="G928" t="s">
        <v>1915</v>
      </c>
      <c r="H928" t="s">
        <v>1929</v>
      </c>
      <c r="I928" t="s">
        <v>1930</v>
      </c>
      <c r="J928" t="s">
        <v>1947</v>
      </c>
      <c r="K928" t="s">
        <v>2179</v>
      </c>
      <c r="L928">
        <v>87912</v>
      </c>
      <c r="M928" s="15">
        <v>42115</v>
      </c>
    </row>
    <row r="929" spans="1:13" x14ac:dyDescent="0.2">
      <c r="A929">
        <v>927</v>
      </c>
      <c r="B929" t="s">
        <v>1925</v>
      </c>
      <c r="C929" t="s">
        <v>1926</v>
      </c>
      <c r="D929">
        <v>15.6</v>
      </c>
      <c r="E929" t="s">
        <v>1927</v>
      </c>
      <c r="F929" t="s">
        <v>2096</v>
      </c>
      <c r="G929" t="s">
        <v>1915</v>
      </c>
      <c r="H929" t="s">
        <v>1929</v>
      </c>
      <c r="I929" t="s">
        <v>1963</v>
      </c>
      <c r="J929" t="s">
        <v>1947</v>
      </c>
      <c r="K929" t="s">
        <v>2239</v>
      </c>
      <c r="L929">
        <v>62071.199999999997</v>
      </c>
      <c r="M929" s="15">
        <v>42169</v>
      </c>
    </row>
    <row r="930" spans="1:13" x14ac:dyDescent="0.2">
      <c r="A930">
        <v>928</v>
      </c>
      <c r="B930" t="s">
        <v>1966</v>
      </c>
      <c r="C930" t="s">
        <v>1926</v>
      </c>
      <c r="D930">
        <v>15.6</v>
      </c>
      <c r="E930" t="s">
        <v>1942</v>
      </c>
      <c r="F930" t="s">
        <v>1928</v>
      </c>
      <c r="G930" t="s">
        <v>1944</v>
      </c>
      <c r="H930" t="s">
        <v>1978</v>
      </c>
      <c r="I930" t="s">
        <v>1930</v>
      </c>
      <c r="J930" t="s">
        <v>1947</v>
      </c>
      <c r="K930" t="s">
        <v>2169</v>
      </c>
      <c r="L930">
        <v>37725.436800000003</v>
      </c>
      <c r="M930" s="15">
        <v>42315</v>
      </c>
    </row>
    <row r="931" spans="1:13" x14ac:dyDescent="0.2">
      <c r="A931">
        <v>929</v>
      </c>
      <c r="B931" t="s">
        <v>1925</v>
      </c>
      <c r="C931" t="s">
        <v>1926</v>
      </c>
      <c r="D931">
        <v>14</v>
      </c>
      <c r="E931" t="s">
        <v>1942</v>
      </c>
      <c r="F931" t="s">
        <v>2096</v>
      </c>
      <c r="G931" t="s">
        <v>1944</v>
      </c>
      <c r="H931" t="s">
        <v>1945</v>
      </c>
      <c r="I931" t="s">
        <v>1963</v>
      </c>
      <c r="J931" t="s">
        <v>1947</v>
      </c>
      <c r="K931" t="s">
        <v>2127</v>
      </c>
      <c r="L931">
        <v>61218.720000000001</v>
      </c>
      <c r="M931" s="15">
        <v>42020</v>
      </c>
    </row>
    <row r="932" spans="1:13" x14ac:dyDescent="0.2">
      <c r="A932">
        <v>930</v>
      </c>
      <c r="B932" t="s">
        <v>1976</v>
      </c>
      <c r="C932" t="s">
        <v>1926</v>
      </c>
      <c r="D932">
        <v>15.6</v>
      </c>
      <c r="E932" t="s">
        <v>1942</v>
      </c>
      <c r="F932" t="s">
        <v>2034</v>
      </c>
      <c r="G932" t="s">
        <v>1944</v>
      </c>
      <c r="H932" t="s">
        <v>1978</v>
      </c>
      <c r="I932" t="s">
        <v>2111</v>
      </c>
      <c r="J932" t="s">
        <v>1947</v>
      </c>
      <c r="K932" t="s">
        <v>1968</v>
      </c>
      <c r="L932">
        <v>16463.52</v>
      </c>
      <c r="M932" s="15">
        <v>42079</v>
      </c>
    </row>
    <row r="933" spans="1:13" x14ac:dyDescent="0.2">
      <c r="A933">
        <v>931</v>
      </c>
      <c r="B933" t="s">
        <v>1925</v>
      </c>
      <c r="C933" t="s">
        <v>1912</v>
      </c>
      <c r="D933">
        <v>12.5</v>
      </c>
      <c r="E933" t="s">
        <v>1927</v>
      </c>
      <c r="F933" t="s">
        <v>2096</v>
      </c>
      <c r="G933" t="s">
        <v>1944</v>
      </c>
      <c r="H933" t="s">
        <v>1945</v>
      </c>
      <c r="I933" t="s">
        <v>1963</v>
      </c>
      <c r="J933" t="s">
        <v>1947</v>
      </c>
      <c r="K933" t="s">
        <v>2211</v>
      </c>
      <c r="L933">
        <v>84129.12</v>
      </c>
      <c r="M933" s="15">
        <v>42083</v>
      </c>
    </row>
    <row r="934" spans="1:13" x14ac:dyDescent="0.2">
      <c r="A934">
        <v>932</v>
      </c>
      <c r="B934" t="s">
        <v>1925</v>
      </c>
      <c r="C934" t="s">
        <v>1926</v>
      </c>
      <c r="D934">
        <v>15.6</v>
      </c>
      <c r="E934" t="s">
        <v>1942</v>
      </c>
      <c r="F934" t="s">
        <v>2049</v>
      </c>
      <c r="G934" t="s">
        <v>1944</v>
      </c>
      <c r="H934" t="s">
        <v>1978</v>
      </c>
      <c r="I934" t="s">
        <v>2051</v>
      </c>
      <c r="J934" t="s">
        <v>1931</v>
      </c>
      <c r="K934" t="s">
        <v>1932</v>
      </c>
      <c r="L934">
        <v>15392.592000000001</v>
      </c>
      <c r="M934" s="15">
        <v>42351</v>
      </c>
    </row>
    <row r="935" spans="1:13" x14ac:dyDescent="0.2">
      <c r="A935">
        <v>933</v>
      </c>
      <c r="B935" t="s">
        <v>1976</v>
      </c>
      <c r="C935" t="s">
        <v>1989</v>
      </c>
      <c r="D935">
        <v>13.3</v>
      </c>
      <c r="E935" t="s">
        <v>2286</v>
      </c>
      <c r="F935" t="s">
        <v>2393</v>
      </c>
      <c r="G935" t="s">
        <v>1935</v>
      </c>
      <c r="H935" t="s">
        <v>2136</v>
      </c>
      <c r="I935" t="s">
        <v>2030</v>
      </c>
      <c r="J935" t="s">
        <v>1947</v>
      </c>
      <c r="K935" t="s">
        <v>1957</v>
      </c>
      <c r="L935">
        <v>95850.72</v>
      </c>
      <c r="M935" s="15">
        <v>42134</v>
      </c>
    </row>
    <row r="936" spans="1:13" x14ac:dyDescent="0.2">
      <c r="A936">
        <v>934</v>
      </c>
      <c r="B936" t="s">
        <v>2095</v>
      </c>
      <c r="C936" t="s">
        <v>1926</v>
      </c>
      <c r="D936">
        <v>14</v>
      </c>
      <c r="E936" t="s">
        <v>1958</v>
      </c>
      <c r="F936" t="s">
        <v>2096</v>
      </c>
      <c r="G936" t="s">
        <v>1944</v>
      </c>
      <c r="H936" t="s">
        <v>1916</v>
      </c>
      <c r="I936" t="s">
        <v>1963</v>
      </c>
      <c r="J936" t="s">
        <v>1947</v>
      </c>
      <c r="K936" t="s">
        <v>2257</v>
      </c>
      <c r="L936">
        <v>58874.400000000001</v>
      </c>
      <c r="M936" s="15">
        <v>42038</v>
      </c>
    </row>
    <row r="937" spans="1:13" x14ac:dyDescent="0.2">
      <c r="A937">
        <v>935</v>
      </c>
      <c r="B937" t="s">
        <v>1925</v>
      </c>
      <c r="C937" t="s">
        <v>2222</v>
      </c>
      <c r="D937">
        <v>12.5</v>
      </c>
      <c r="E937" t="s">
        <v>1927</v>
      </c>
      <c r="F937" t="s">
        <v>2096</v>
      </c>
      <c r="G937" t="s">
        <v>1915</v>
      </c>
      <c r="H937" t="s">
        <v>1929</v>
      </c>
      <c r="I937" t="s">
        <v>1963</v>
      </c>
      <c r="J937" t="s">
        <v>1947</v>
      </c>
      <c r="K937" t="s">
        <v>2211</v>
      </c>
      <c r="L937">
        <v>88924.32</v>
      </c>
      <c r="M937" s="15">
        <v>42101</v>
      </c>
    </row>
    <row r="938" spans="1:13" x14ac:dyDescent="0.2">
      <c r="A938">
        <v>936</v>
      </c>
      <c r="B938" t="s">
        <v>1966</v>
      </c>
      <c r="C938" t="s">
        <v>1926</v>
      </c>
      <c r="D938">
        <v>15.6</v>
      </c>
      <c r="E938" t="s">
        <v>1942</v>
      </c>
      <c r="F938" t="s">
        <v>2181</v>
      </c>
      <c r="G938" t="s">
        <v>1944</v>
      </c>
      <c r="H938" t="s">
        <v>1978</v>
      </c>
      <c r="I938" t="s">
        <v>1963</v>
      </c>
      <c r="J938" t="s">
        <v>1947</v>
      </c>
      <c r="K938" t="s">
        <v>2169</v>
      </c>
      <c r="L938">
        <v>29762.207999999999</v>
      </c>
      <c r="M938" s="15">
        <v>42207</v>
      </c>
    </row>
    <row r="939" spans="1:13" x14ac:dyDescent="0.2">
      <c r="A939">
        <v>937</v>
      </c>
      <c r="B939" t="s">
        <v>2041</v>
      </c>
      <c r="C939" t="s">
        <v>1982</v>
      </c>
      <c r="D939">
        <v>15.6</v>
      </c>
      <c r="E939" t="s">
        <v>1927</v>
      </c>
      <c r="F939" t="s">
        <v>2022</v>
      </c>
      <c r="G939" t="s">
        <v>1915</v>
      </c>
      <c r="H939" t="s">
        <v>1984</v>
      </c>
      <c r="I939" t="s">
        <v>1985</v>
      </c>
      <c r="J939" t="s">
        <v>1947</v>
      </c>
      <c r="K939" t="s">
        <v>1968</v>
      </c>
      <c r="L939">
        <v>63882.720000000001</v>
      </c>
      <c r="M939" s="15">
        <v>42099</v>
      </c>
    </row>
    <row r="940" spans="1:13" x14ac:dyDescent="0.2">
      <c r="M940" s="15"/>
    </row>
    <row r="941" spans="1:13" x14ac:dyDescent="0.2">
      <c r="A941">
        <v>939</v>
      </c>
      <c r="B941" t="s">
        <v>1966</v>
      </c>
      <c r="C941" t="s">
        <v>1982</v>
      </c>
      <c r="D941">
        <v>17.3</v>
      </c>
      <c r="E941" t="s">
        <v>2248</v>
      </c>
      <c r="F941" t="s">
        <v>2293</v>
      </c>
      <c r="G941" t="s">
        <v>1935</v>
      </c>
      <c r="H941" t="s">
        <v>2119</v>
      </c>
      <c r="I941" t="s">
        <v>2137</v>
      </c>
      <c r="J941" t="s">
        <v>1947</v>
      </c>
      <c r="K941" t="s">
        <v>2341</v>
      </c>
      <c r="L941">
        <v>146946.23999999999</v>
      </c>
      <c r="M941" s="15">
        <v>42308</v>
      </c>
    </row>
    <row r="942" spans="1:13" x14ac:dyDescent="0.2">
      <c r="A942">
        <v>940</v>
      </c>
      <c r="B942" t="s">
        <v>1925</v>
      </c>
      <c r="C942" t="s">
        <v>1982</v>
      </c>
      <c r="D942">
        <v>17.3</v>
      </c>
      <c r="E942" t="s">
        <v>1958</v>
      </c>
      <c r="F942" t="s">
        <v>2333</v>
      </c>
      <c r="G942" t="s">
        <v>1915</v>
      </c>
      <c r="H942" t="s">
        <v>1984</v>
      </c>
      <c r="I942" t="s">
        <v>2273</v>
      </c>
      <c r="J942" t="s">
        <v>1947</v>
      </c>
      <c r="K942" t="s">
        <v>2394</v>
      </c>
      <c r="L942">
        <v>74538.720000000001</v>
      </c>
      <c r="M942" s="15">
        <v>42037</v>
      </c>
    </row>
    <row r="943" spans="1:13" x14ac:dyDescent="0.2">
      <c r="A943">
        <v>941</v>
      </c>
      <c r="B943" t="s">
        <v>1954</v>
      </c>
      <c r="C943" t="s">
        <v>1926</v>
      </c>
      <c r="D943">
        <v>17.3</v>
      </c>
      <c r="E943" t="s">
        <v>2133</v>
      </c>
      <c r="F943" t="s">
        <v>2204</v>
      </c>
      <c r="G943" t="s">
        <v>1944</v>
      </c>
      <c r="H943" t="s">
        <v>1978</v>
      </c>
      <c r="I943" t="s">
        <v>2035</v>
      </c>
      <c r="J943" t="s">
        <v>1947</v>
      </c>
      <c r="K943" t="s">
        <v>2019</v>
      </c>
      <c r="L943">
        <v>28238.400000000001</v>
      </c>
      <c r="M943" s="15">
        <v>42240</v>
      </c>
    </row>
    <row r="944" spans="1:13" x14ac:dyDescent="0.2">
      <c r="A944">
        <v>942</v>
      </c>
      <c r="B944" t="s">
        <v>1941</v>
      </c>
      <c r="C944" t="s">
        <v>1926</v>
      </c>
      <c r="D944">
        <v>15.6</v>
      </c>
      <c r="E944" t="s">
        <v>1942</v>
      </c>
      <c r="F944" t="s">
        <v>1928</v>
      </c>
      <c r="G944" t="s">
        <v>1944</v>
      </c>
      <c r="H944" t="s">
        <v>1945</v>
      </c>
      <c r="I944" t="s">
        <v>1930</v>
      </c>
      <c r="J944" t="s">
        <v>1947</v>
      </c>
      <c r="K944" t="s">
        <v>2141</v>
      </c>
      <c r="L944">
        <v>32980.32</v>
      </c>
      <c r="M944" s="15">
        <v>42071</v>
      </c>
    </row>
    <row r="945" spans="1:13" x14ac:dyDescent="0.2">
      <c r="A945">
        <v>943</v>
      </c>
      <c r="B945" t="s">
        <v>2095</v>
      </c>
      <c r="C945" t="s">
        <v>1926</v>
      </c>
      <c r="D945">
        <v>15.6</v>
      </c>
      <c r="E945" t="s">
        <v>1942</v>
      </c>
      <c r="F945" t="s">
        <v>2096</v>
      </c>
      <c r="G945" t="s">
        <v>1915</v>
      </c>
      <c r="H945" t="s">
        <v>1929</v>
      </c>
      <c r="I945" t="s">
        <v>1963</v>
      </c>
      <c r="J945" t="s">
        <v>1947</v>
      </c>
      <c r="K945" t="s">
        <v>1968</v>
      </c>
      <c r="L945">
        <v>59620.32</v>
      </c>
      <c r="M945" s="15">
        <v>42198</v>
      </c>
    </row>
    <row r="946" spans="1:13" x14ac:dyDescent="0.2">
      <c r="A946">
        <v>944</v>
      </c>
      <c r="B946" t="s">
        <v>1976</v>
      </c>
      <c r="C946" t="s">
        <v>1989</v>
      </c>
      <c r="D946">
        <v>11.3</v>
      </c>
      <c r="E946" t="s">
        <v>1980</v>
      </c>
      <c r="F946" t="s">
        <v>2395</v>
      </c>
      <c r="G946" t="s">
        <v>1915</v>
      </c>
      <c r="H946" t="s">
        <v>1929</v>
      </c>
      <c r="I946" t="s">
        <v>2099</v>
      </c>
      <c r="J946" t="s">
        <v>1947</v>
      </c>
      <c r="K946" t="s">
        <v>2106</v>
      </c>
      <c r="L946">
        <v>69210.720000000001</v>
      </c>
      <c r="M946" s="15">
        <v>42184</v>
      </c>
    </row>
    <row r="947" spans="1:13" x14ac:dyDescent="0.2">
      <c r="A947">
        <v>945</v>
      </c>
      <c r="B947" t="s">
        <v>1976</v>
      </c>
      <c r="C947" t="s">
        <v>1982</v>
      </c>
      <c r="D947">
        <v>15.6</v>
      </c>
      <c r="E947" t="s">
        <v>1958</v>
      </c>
      <c r="F947" t="s">
        <v>2396</v>
      </c>
      <c r="G947" t="s">
        <v>1935</v>
      </c>
      <c r="H947" t="s">
        <v>2119</v>
      </c>
      <c r="I947" t="s">
        <v>2397</v>
      </c>
      <c r="J947" t="s">
        <v>1947</v>
      </c>
      <c r="K947" t="s">
        <v>1986</v>
      </c>
      <c r="L947">
        <v>53226.720000000001</v>
      </c>
      <c r="M947" s="15">
        <v>42183</v>
      </c>
    </row>
    <row r="948" spans="1:13" x14ac:dyDescent="0.2">
      <c r="A948">
        <v>946</v>
      </c>
      <c r="B948" t="s">
        <v>1966</v>
      </c>
      <c r="C948" t="s">
        <v>1912</v>
      </c>
      <c r="D948">
        <v>12.5</v>
      </c>
      <c r="E948" t="s">
        <v>1990</v>
      </c>
      <c r="F948" t="s">
        <v>1928</v>
      </c>
      <c r="G948" t="s">
        <v>1915</v>
      </c>
      <c r="H948" t="s">
        <v>1929</v>
      </c>
      <c r="I948" t="s">
        <v>2004</v>
      </c>
      <c r="J948" t="s">
        <v>1947</v>
      </c>
      <c r="K948" t="s">
        <v>2179</v>
      </c>
      <c r="L948">
        <v>78438.816000000006</v>
      </c>
      <c r="M948" s="15">
        <v>42287</v>
      </c>
    </row>
    <row r="949" spans="1:13" x14ac:dyDescent="0.2">
      <c r="A949">
        <v>947</v>
      </c>
      <c r="B949" t="s">
        <v>1976</v>
      </c>
      <c r="C949" t="s">
        <v>1926</v>
      </c>
      <c r="D949">
        <v>15.6</v>
      </c>
      <c r="E949" t="s">
        <v>1927</v>
      </c>
      <c r="F949" t="s">
        <v>1973</v>
      </c>
      <c r="G949" t="s">
        <v>1915</v>
      </c>
      <c r="H949" t="s">
        <v>1978</v>
      </c>
      <c r="I949" t="s">
        <v>2035</v>
      </c>
      <c r="J949" t="s">
        <v>1931</v>
      </c>
      <c r="K949" t="s">
        <v>1968</v>
      </c>
      <c r="L949">
        <v>36496.800000000003</v>
      </c>
      <c r="M949" s="15">
        <v>42242</v>
      </c>
    </row>
    <row r="950" spans="1:13" x14ac:dyDescent="0.2">
      <c r="A950">
        <v>948</v>
      </c>
      <c r="B950" t="s">
        <v>1966</v>
      </c>
      <c r="C950" t="s">
        <v>1926</v>
      </c>
      <c r="D950">
        <v>17.3</v>
      </c>
      <c r="E950" t="s">
        <v>2133</v>
      </c>
      <c r="F950" t="s">
        <v>2181</v>
      </c>
      <c r="G950" t="s">
        <v>1944</v>
      </c>
      <c r="H950" t="s">
        <v>1978</v>
      </c>
      <c r="I950" t="s">
        <v>2087</v>
      </c>
      <c r="J950" t="s">
        <v>1947</v>
      </c>
      <c r="K950" t="s">
        <v>2088</v>
      </c>
      <c r="L950">
        <v>35111.519999999997</v>
      </c>
      <c r="M950" s="15">
        <v>42193</v>
      </c>
    </row>
    <row r="951" spans="1:13" x14ac:dyDescent="0.2">
      <c r="A951">
        <v>949</v>
      </c>
      <c r="B951" t="s">
        <v>1941</v>
      </c>
      <c r="C951" t="s">
        <v>1926</v>
      </c>
      <c r="D951">
        <v>14</v>
      </c>
      <c r="E951" t="s">
        <v>1942</v>
      </c>
      <c r="F951" t="s">
        <v>2049</v>
      </c>
      <c r="G951" t="s">
        <v>1944</v>
      </c>
      <c r="H951" t="s">
        <v>2008</v>
      </c>
      <c r="I951" t="s">
        <v>2051</v>
      </c>
      <c r="J951" t="s">
        <v>2187</v>
      </c>
      <c r="K951" t="s">
        <v>2165</v>
      </c>
      <c r="L951">
        <v>18594.72</v>
      </c>
      <c r="M951" s="15">
        <v>42135</v>
      </c>
    </row>
    <row r="952" spans="1:13" x14ac:dyDescent="0.2">
      <c r="A952">
        <v>950</v>
      </c>
      <c r="B952" t="s">
        <v>1925</v>
      </c>
      <c r="C952" t="s">
        <v>2142</v>
      </c>
      <c r="D952">
        <v>15.6</v>
      </c>
      <c r="E952" t="s">
        <v>1958</v>
      </c>
      <c r="F952" t="s">
        <v>2230</v>
      </c>
      <c r="G952" t="s">
        <v>1915</v>
      </c>
      <c r="H952" t="s">
        <v>2398</v>
      </c>
      <c r="I952" t="s">
        <v>2352</v>
      </c>
      <c r="J952" t="s">
        <v>1947</v>
      </c>
      <c r="K952" t="s">
        <v>2125</v>
      </c>
      <c r="L952">
        <v>119826.72</v>
      </c>
      <c r="M952" s="15">
        <v>42135</v>
      </c>
    </row>
    <row r="953" spans="1:13" x14ac:dyDescent="0.2">
      <c r="A953">
        <v>951</v>
      </c>
      <c r="B953" t="s">
        <v>1966</v>
      </c>
      <c r="C953" t="s">
        <v>1912</v>
      </c>
      <c r="D953">
        <v>14</v>
      </c>
      <c r="E953" t="s">
        <v>1927</v>
      </c>
      <c r="F953" t="s">
        <v>2196</v>
      </c>
      <c r="G953" t="s">
        <v>1915</v>
      </c>
      <c r="H953" t="s">
        <v>1929</v>
      </c>
      <c r="I953" t="s">
        <v>1930</v>
      </c>
      <c r="J953" t="s">
        <v>1947</v>
      </c>
      <c r="K953" t="s">
        <v>2179</v>
      </c>
      <c r="L953">
        <v>94572</v>
      </c>
      <c r="M953" s="15">
        <v>42034</v>
      </c>
    </row>
    <row r="954" spans="1:13" x14ac:dyDescent="0.2">
      <c r="A954">
        <v>952</v>
      </c>
      <c r="B954" t="s">
        <v>2095</v>
      </c>
      <c r="C954" t="s">
        <v>1926</v>
      </c>
      <c r="D954">
        <v>13.3</v>
      </c>
      <c r="E954" t="s">
        <v>1927</v>
      </c>
      <c r="F954" t="s">
        <v>2096</v>
      </c>
      <c r="G954" t="s">
        <v>1915</v>
      </c>
      <c r="H954" t="s">
        <v>1929</v>
      </c>
      <c r="I954" t="s">
        <v>1963</v>
      </c>
      <c r="J954" t="s">
        <v>2277</v>
      </c>
      <c r="K954" t="s">
        <v>2013</v>
      </c>
      <c r="L954">
        <v>77788.800000000003</v>
      </c>
      <c r="M954" s="15">
        <v>42343</v>
      </c>
    </row>
    <row r="955" spans="1:13" x14ac:dyDescent="0.2">
      <c r="A955">
        <v>953</v>
      </c>
      <c r="B955" t="s">
        <v>1954</v>
      </c>
      <c r="C955" t="s">
        <v>1989</v>
      </c>
      <c r="D955">
        <v>12.5</v>
      </c>
      <c r="E955" t="s">
        <v>1927</v>
      </c>
      <c r="F955" t="s">
        <v>2399</v>
      </c>
      <c r="G955" t="s">
        <v>1915</v>
      </c>
      <c r="H955" t="s">
        <v>2003</v>
      </c>
      <c r="I955" t="s">
        <v>2099</v>
      </c>
      <c r="J955" t="s">
        <v>2187</v>
      </c>
      <c r="K955" t="s">
        <v>2013</v>
      </c>
      <c r="L955">
        <v>61751.519999999997</v>
      </c>
      <c r="M955" s="15">
        <v>42008</v>
      </c>
    </row>
    <row r="956" spans="1:13" x14ac:dyDescent="0.2">
      <c r="A956">
        <v>954</v>
      </c>
      <c r="B956" t="s">
        <v>1976</v>
      </c>
      <c r="C956" t="s">
        <v>1912</v>
      </c>
      <c r="D956">
        <v>14</v>
      </c>
      <c r="E956" t="s">
        <v>1958</v>
      </c>
      <c r="F956" t="s">
        <v>2178</v>
      </c>
      <c r="G956" t="s">
        <v>1915</v>
      </c>
      <c r="H956" t="s">
        <v>1929</v>
      </c>
      <c r="I956" t="s">
        <v>1963</v>
      </c>
      <c r="J956" t="s">
        <v>1947</v>
      </c>
      <c r="K956" t="s">
        <v>2045</v>
      </c>
      <c r="L956">
        <v>79333.387199999997</v>
      </c>
      <c r="M956" s="15">
        <v>42090</v>
      </c>
    </row>
    <row r="957" spans="1:13" x14ac:dyDescent="0.2">
      <c r="A957">
        <v>955</v>
      </c>
      <c r="B957" t="s">
        <v>1966</v>
      </c>
      <c r="C957" t="s">
        <v>1982</v>
      </c>
      <c r="D957">
        <v>17.3</v>
      </c>
      <c r="E957" t="s">
        <v>2140</v>
      </c>
      <c r="F957" t="s">
        <v>2022</v>
      </c>
      <c r="G957" t="s">
        <v>1935</v>
      </c>
      <c r="H957" t="s">
        <v>2119</v>
      </c>
      <c r="I957" t="s">
        <v>2043</v>
      </c>
      <c r="J957" t="s">
        <v>1947</v>
      </c>
      <c r="K957" t="s">
        <v>2341</v>
      </c>
      <c r="L957">
        <v>168045.12</v>
      </c>
      <c r="M957" s="15">
        <v>42238</v>
      </c>
    </row>
    <row r="958" spans="1:13" x14ac:dyDescent="0.2">
      <c r="A958">
        <v>956</v>
      </c>
      <c r="B958" t="s">
        <v>1966</v>
      </c>
      <c r="C958" t="s">
        <v>1989</v>
      </c>
      <c r="D958">
        <v>13.3</v>
      </c>
      <c r="E958" t="s">
        <v>1990</v>
      </c>
      <c r="F958" t="s">
        <v>2130</v>
      </c>
      <c r="G958" t="s">
        <v>1915</v>
      </c>
      <c r="H958" t="s">
        <v>1929</v>
      </c>
      <c r="I958" t="s">
        <v>1971</v>
      </c>
      <c r="J958" t="s">
        <v>1947</v>
      </c>
      <c r="K958" t="s">
        <v>2292</v>
      </c>
      <c r="L958">
        <v>101178.72</v>
      </c>
      <c r="M958" s="15">
        <v>42120</v>
      </c>
    </row>
    <row r="959" spans="1:13" x14ac:dyDescent="0.2">
      <c r="A959">
        <v>957</v>
      </c>
      <c r="B959" t="s">
        <v>1925</v>
      </c>
      <c r="C959" t="s">
        <v>1989</v>
      </c>
      <c r="D959">
        <v>11.6</v>
      </c>
      <c r="E959" t="s">
        <v>2146</v>
      </c>
      <c r="F959" t="s">
        <v>2034</v>
      </c>
      <c r="G959" t="s">
        <v>1944</v>
      </c>
      <c r="H959" t="s">
        <v>1929</v>
      </c>
      <c r="I959" t="s">
        <v>2111</v>
      </c>
      <c r="J959" t="s">
        <v>1947</v>
      </c>
      <c r="K959" t="s">
        <v>2203</v>
      </c>
      <c r="L959">
        <v>41292</v>
      </c>
      <c r="M959" s="15">
        <v>42214</v>
      </c>
    </row>
    <row r="960" spans="1:13" x14ac:dyDescent="0.2">
      <c r="A960">
        <v>958</v>
      </c>
      <c r="B960" t="s">
        <v>1966</v>
      </c>
      <c r="C960" t="s">
        <v>1912</v>
      </c>
      <c r="D960">
        <v>13.3</v>
      </c>
      <c r="E960" t="s">
        <v>2400</v>
      </c>
      <c r="F960" t="s">
        <v>2149</v>
      </c>
      <c r="G960" t="s">
        <v>1915</v>
      </c>
      <c r="H960" t="s">
        <v>1929</v>
      </c>
      <c r="I960" t="s">
        <v>1963</v>
      </c>
      <c r="J960" t="s">
        <v>1947</v>
      </c>
      <c r="K960" t="s">
        <v>1957</v>
      </c>
      <c r="L960">
        <v>67559.039999999994</v>
      </c>
      <c r="M960" s="15">
        <v>42131</v>
      </c>
    </row>
    <row r="961" spans="1:13" x14ac:dyDescent="0.2">
      <c r="A961">
        <v>959</v>
      </c>
      <c r="B961" t="s">
        <v>1941</v>
      </c>
      <c r="C961" t="s">
        <v>1989</v>
      </c>
      <c r="D961">
        <v>11.6</v>
      </c>
      <c r="E961" t="s">
        <v>2306</v>
      </c>
      <c r="F961" t="s">
        <v>2049</v>
      </c>
      <c r="G961" t="s">
        <v>1944</v>
      </c>
      <c r="H961" t="s">
        <v>2008</v>
      </c>
      <c r="I961" t="s">
        <v>2051</v>
      </c>
      <c r="J961" t="s">
        <v>2187</v>
      </c>
      <c r="K961" t="s">
        <v>2072</v>
      </c>
      <c r="L961">
        <v>20725.919999999998</v>
      </c>
      <c r="M961" s="15">
        <v>42119</v>
      </c>
    </row>
    <row r="962" spans="1:13" x14ac:dyDescent="0.2">
      <c r="A962">
        <v>960</v>
      </c>
      <c r="B962" t="s">
        <v>2095</v>
      </c>
      <c r="C962" t="s">
        <v>1926</v>
      </c>
      <c r="D962">
        <v>13.3</v>
      </c>
      <c r="E962" t="s">
        <v>1927</v>
      </c>
      <c r="F962" t="s">
        <v>2316</v>
      </c>
      <c r="G962" t="s">
        <v>1915</v>
      </c>
      <c r="H962" t="s">
        <v>1929</v>
      </c>
      <c r="I962" t="s">
        <v>1963</v>
      </c>
      <c r="J962" t="s">
        <v>1947</v>
      </c>
      <c r="K962" t="s">
        <v>2013</v>
      </c>
      <c r="L962">
        <v>81784.800000000003</v>
      </c>
      <c r="M962" s="15">
        <v>42203</v>
      </c>
    </row>
    <row r="963" spans="1:13" x14ac:dyDescent="0.2">
      <c r="A963">
        <v>961</v>
      </c>
      <c r="B963" t="s">
        <v>1976</v>
      </c>
      <c r="C963" t="s">
        <v>1912</v>
      </c>
      <c r="D963">
        <v>12.5</v>
      </c>
      <c r="E963" t="s">
        <v>1958</v>
      </c>
      <c r="F963" t="s">
        <v>2212</v>
      </c>
      <c r="G963" t="s">
        <v>1915</v>
      </c>
      <c r="H963" t="s">
        <v>1929</v>
      </c>
      <c r="I963" t="s">
        <v>1930</v>
      </c>
      <c r="J963" t="s">
        <v>1947</v>
      </c>
      <c r="K963" t="s">
        <v>2179</v>
      </c>
      <c r="L963">
        <v>93772.800000000003</v>
      </c>
      <c r="M963" s="15">
        <v>42063</v>
      </c>
    </row>
    <row r="964" spans="1:13" x14ac:dyDescent="0.2">
      <c r="A964">
        <v>962</v>
      </c>
      <c r="B964" t="s">
        <v>1941</v>
      </c>
      <c r="C964" t="s">
        <v>1926</v>
      </c>
      <c r="D964">
        <v>15.6</v>
      </c>
      <c r="E964" t="s">
        <v>1927</v>
      </c>
      <c r="F964" t="s">
        <v>1928</v>
      </c>
      <c r="G964" t="s">
        <v>2026</v>
      </c>
      <c r="H964" t="s">
        <v>1984</v>
      </c>
      <c r="I964" t="s">
        <v>2153</v>
      </c>
      <c r="J964" t="s">
        <v>1947</v>
      </c>
      <c r="K964" t="s">
        <v>2038</v>
      </c>
      <c r="L964">
        <v>53759.519999999997</v>
      </c>
      <c r="M964" s="15">
        <v>42214</v>
      </c>
    </row>
    <row r="965" spans="1:13" x14ac:dyDescent="0.2">
      <c r="A965">
        <v>963</v>
      </c>
      <c r="B965" t="s">
        <v>2095</v>
      </c>
      <c r="C965" t="s">
        <v>1912</v>
      </c>
      <c r="D965">
        <v>12.5</v>
      </c>
      <c r="E965" t="s">
        <v>1990</v>
      </c>
      <c r="F965" t="s">
        <v>1973</v>
      </c>
      <c r="G965" t="s">
        <v>1915</v>
      </c>
      <c r="H965" t="s">
        <v>1936</v>
      </c>
      <c r="I965" t="s">
        <v>1930</v>
      </c>
      <c r="J965" t="s">
        <v>1947</v>
      </c>
      <c r="K965" t="s">
        <v>2106</v>
      </c>
      <c r="L965">
        <v>95371.199999999997</v>
      </c>
      <c r="M965" s="15">
        <v>42036</v>
      </c>
    </row>
    <row r="966" spans="1:13" x14ac:dyDescent="0.2">
      <c r="A966">
        <v>964</v>
      </c>
      <c r="B966" t="s">
        <v>1925</v>
      </c>
      <c r="C966" t="s">
        <v>1926</v>
      </c>
      <c r="D966">
        <v>15.6</v>
      </c>
      <c r="E966" t="s">
        <v>1942</v>
      </c>
      <c r="F966" t="s">
        <v>2401</v>
      </c>
      <c r="G966" t="s">
        <v>1915</v>
      </c>
      <c r="H966" t="s">
        <v>1978</v>
      </c>
      <c r="I966" t="s">
        <v>2000</v>
      </c>
      <c r="J966" t="s">
        <v>1947</v>
      </c>
      <c r="K966" t="s">
        <v>1953</v>
      </c>
      <c r="L966">
        <v>45101.52</v>
      </c>
      <c r="M966" s="15">
        <v>42085</v>
      </c>
    </row>
    <row r="967" spans="1:13" x14ac:dyDescent="0.2">
      <c r="A967">
        <v>965</v>
      </c>
      <c r="B967" t="s">
        <v>1966</v>
      </c>
      <c r="C967" t="s">
        <v>1926</v>
      </c>
      <c r="D967">
        <v>15.6</v>
      </c>
      <c r="E967" t="s">
        <v>1942</v>
      </c>
      <c r="F967" t="s">
        <v>2181</v>
      </c>
      <c r="G967" t="s">
        <v>1944</v>
      </c>
      <c r="H967" t="s">
        <v>1978</v>
      </c>
      <c r="I967" t="s">
        <v>1967</v>
      </c>
      <c r="J967" t="s">
        <v>2018</v>
      </c>
      <c r="K967" t="s">
        <v>2182</v>
      </c>
      <c r="L967">
        <v>24808.2336</v>
      </c>
      <c r="M967" s="15">
        <v>42116</v>
      </c>
    </row>
    <row r="968" spans="1:13" x14ac:dyDescent="0.2">
      <c r="A968">
        <v>966</v>
      </c>
      <c r="B968" t="s">
        <v>1966</v>
      </c>
      <c r="C968" t="s">
        <v>1926</v>
      </c>
      <c r="D968">
        <v>15.6</v>
      </c>
      <c r="E968" t="s">
        <v>1942</v>
      </c>
      <c r="F968" t="s">
        <v>1928</v>
      </c>
      <c r="G968" t="s">
        <v>1944</v>
      </c>
      <c r="H968" t="s">
        <v>1945</v>
      </c>
      <c r="I968" t="s">
        <v>1930</v>
      </c>
      <c r="J968" t="s">
        <v>1947</v>
      </c>
      <c r="K968" t="s">
        <v>2052</v>
      </c>
      <c r="L968">
        <v>43956</v>
      </c>
      <c r="M968" s="15">
        <v>42199</v>
      </c>
    </row>
    <row r="969" spans="1:13" x14ac:dyDescent="0.2">
      <c r="A969">
        <v>967</v>
      </c>
      <c r="B969" t="s">
        <v>1925</v>
      </c>
      <c r="C969" t="s">
        <v>1926</v>
      </c>
      <c r="D969">
        <v>15.6</v>
      </c>
      <c r="E969" t="s">
        <v>1927</v>
      </c>
      <c r="F969" t="s">
        <v>1977</v>
      </c>
      <c r="G969" t="s">
        <v>1944</v>
      </c>
      <c r="H969" t="s">
        <v>1945</v>
      </c>
      <c r="I969" t="s">
        <v>1930</v>
      </c>
      <c r="J969" t="s">
        <v>1947</v>
      </c>
      <c r="K969" t="s">
        <v>1953</v>
      </c>
      <c r="L969">
        <v>36496.800000000003</v>
      </c>
      <c r="M969" s="15">
        <v>42247</v>
      </c>
    </row>
    <row r="970" spans="1:13" x14ac:dyDescent="0.2">
      <c r="A970">
        <v>968</v>
      </c>
      <c r="B970" t="s">
        <v>1966</v>
      </c>
      <c r="C970" t="s">
        <v>1982</v>
      </c>
      <c r="D970">
        <v>17.3</v>
      </c>
      <c r="E970" t="s">
        <v>1958</v>
      </c>
      <c r="F970" t="s">
        <v>2022</v>
      </c>
      <c r="G970" t="s">
        <v>2118</v>
      </c>
      <c r="H970" t="s">
        <v>2023</v>
      </c>
      <c r="I970" t="s">
        <v>2043</v>
      </c>
      <c r="J970" t="s">
        <v>1947</v>
      </c>
      <c r="K970" t="s">
        <v>2150</v>
      </c>
      <c r="L970">
        <v>167778.72</v>
      </c>
      <c r="M970" s="15">
        <v>42182</v>
      </c>
    </row>
    <row r="971" spans="1:13" x14ac:dyDescent="0.2">
      <c r="A971">
        <v>969</v>
      </c>
      <c r="B971" t="s">
        <v>1976</v>
      </c>
      <c r="C971" t="s">
        <v>1926</v>
      </c>
      <c r="D971">
        <v>15.6</v>
      </c>
      <c r="E971" t="s">
        <v>1927</v>
      </c>
      <c r="F971" t="s">
        <v>1928</v>
      </c>
      <c r="G971" t="s">
        <v>2074</v>
      </c>
      <c r="H971" t="s">
        <v>1929</v>
      </c>
      <c r="I971" t="s">
        <v>2035</v>
      </c>
      <c r="J971" t="s">
        <v>1947</v>
      </c>
      <c r="K971" t="s">
        <v>2038</v>
      </c>
      <c r="L971">
        <v>37029.599999999999</v>
      </c>
      <c r="M971" s="15">
        <v>42113</v>
      </c>
    </row>
    <row r="972" spans="1:13" x14ac:dyDescent="0.2">
      <c r="A972">
        <v>970</v>
      </c>
      <c r="B972" t="s">
        <v>1966</v>
      </c>
      <c r="C972" t="s">
        <v>1989</v>
      </c>
      <c r="D972">
        <v>13.3</v>
      </c>
      <c r="E972" t="s">
        <v>2080</v>
      </c>
      <c r="F972" t="s">
        <v>2247</v>
      </c>
      <c r="G972" t="s">
        <v>1935</v>
      </c>
      <c r="H972" t="s">
        <v>1936</v>
      </c>
      <c r="I972" t="s">
        <v>1971</v>
      </c>
      <c r="J972" t="s">
        <v>1947</v>
      </c>
      <c r="K972" t="s">
        <v>1981</v>
      </c>
      <c r="L972">
        <v>101178.72</v>
      </c>
      <c r="M972" s="15">
        <v>42213</v>
      </c>
    </row>
    <row r="973" spans="1:13" x14ac:dyDescent="0.2">
      <c r="A973">
        <v>971</v>
      </c>
      <c r="B973" t="s">
        <v>1966</v>
      </c>
      <c r="C973" t="s">
        <v>1912</v>
      </c>
      <c r="D973">
        <v>14</v>
      </c>
      <c r="E973" t="s">
        <v>2177</v>
      </c>
      <c r="F973" t="s">
        <v>2178</v>
      </c>
      <c r="G973" t="s">
        <v>1915</v>
      </c>
      <c r="H973" t="s">
        <v>1929</v>
      </c>
      <c r="I973" t="s">
        <v>1963</v>
      </c>
      <c r="J973" t="s">
        <v>1947</v>
      </c>
      <c r="K973" t="s">
        <v>2073</v>
      </c>
      <c r="L973">
        <v>104587.5744</v>
      </c>
      <c r="M973" s="15">
        <v>42074</v>
      </c>
    </row>
    <row r="974" spans="1:13" x14ac:dyDescent="0.2">
      <c r="A974">
        <v>972</v>
      </c>
      <c r="B974" t="s">
        <v>1966</v>
      </c>
      <c r="C974" t="s">
        <v>1982</v>
      </c>
      <c r="D974">
        <v>17.3</v>
      </c>
      <c r="E974" t="s">
        <v>1927</v>
      </c>
      <c r="F974" t="s">
        <v>2264</v>
      </c>
      <c r="G974" t="s">
        <v>2118</v>
      </c>
      <c r="H974" t="s">
        <v>2023</v>
      </c>
      <c r="I974" t="s">
        <v>2043</v>
      </c>
      <c r="J974" t="s">
        <v>1947</v>
      </c>
      <c r="K974" t="s">
        <v>2150</v>
      </c>
      <c r="L974">
        <v>149184</v>
      </c>
      <c r="M974" s="15">
        <v>42304</v>
      </c>
    </row>
    <row r="975" spans="1:13" x14ac:dyDescent="0.2">
      <c r="A975">
        <v>973</v>
      </c>
      <c r="B975" t="s">
        <v>2095</v>
      </c>
      <c r="C975" t="s">
        <v>1926</v>
      </c>
      <c r="D975">
        <v>14</v>
      </c>
      <c r="E975" t="s">
        <v>1927</v>
      </c>
      <c r="F975" t="s">
        <v>2096</v>
      </c>
      <c r="G975" t="s">
        <v>1915</v>
      </c>
      <c r="H975" t="s">
        <v>1929</v>
      </c>
      <c r="I975" t="s">
        <v>1963</v>
      </c>
      <c r="J975" t="s">
        <v>1947</v>
      </c>
      <c r="K975" t="s">
        <v>2127</v>
      </c>
      <c r="L975">
        <v>62870.400000000001</v>
      </c>
      <c r="M975" s="15">
        <v>42160</v>
      </c>
    </row>
    <row r="976" spans="1:13" x14ac:dyDescent="0.2">
      <c r="A976">
        <v>974</v>
      </c>
      <c r="B976" t="s">
        <v>1954</v>
      </c>
      <c r="C976" t="s">
        <v>1982</v>
      </c>
      <c r="D976">
        <v>17.3</v>
      </c>
      <c r="E976" t="s">
        <v>1927</v>
      </c>
      <c r="F976" t="s">
        <v>2022</v>
      </c>
      <c r="G976" t="s">
        <v>1935</v>
      </c>
      <c r="H976" t="s">
        <v>2023</v>
      </c>
      <c r="I976" t="s">
        <v>2024</v>
      </c>
      <c r="J976" t="s">
        <v>1947</v>
      </c>
      <c r="K976" t="s">
        <v>2297</v>
      </c>
      <c r="L976">
        <v>109218.67200000001</v>
      </c>
      <c r="M976" s="15">
        <v>42312</v>
      </c>
    </row>
    <row r="977" spans="1:13" x14ac:dyDescent="0.2">
      <c r="A977">
        <v>975</v>
      </c>
      <c r="B977" t="s">
        <v>1925</v>
      </c>
      <c r="C977" t="s">
        <v>1926</v>
      </c>
      <c r="D977">
        <v>15.6</v>
      </c>
      <c r="E977" t="s">
        <v>1958</v>
      </c>
      <c r="F977" t="s">
        <v>2402</v>
      </c>
      <c r="G977" t="s">
        <v>1915</v>
      </c>
      <c r="H977" t="s">
        <v>1984</v>
      </c>
      <c r="I977" t="s">
        <v>2000</v>
      </c>
      <c r="J977" t="s">
        <v>1947</v>
      </c>
      <c r="K977" t="s">
        <v>1953</v>
      </c>
      <c r="L977">
        <v>52161.120000000003</v>
      </c>
      <c r="M977" s="15">
        <v>42089</v>
      </c>
    </row>
    <row r="978" spans="1:13" x14ac:dyDescent="0.2">
      <c r="A978">
        <v>976</v>
      </c>
      <c r="B978" t="s">
        <v>1976</v>
      </c>
      <c r="C978" t="s">
        <v>1926</v>
      </c>
      <c r="D978">
        <v>14</v>
      </c>
      <c r="E978" t="s">
        <v>1942</v>
      </c>
      <c r="F978" t="s">
        <v>2096</v>
      </c>
      <c r="G978" t="s">
        <v>1944</v>
      </c>
      <c r="H978" t="s">
        <v>2403</v>
      </c>
      <c r="I978" t="s">
        <v>1963</v>
      </c>
      <c r="J978" t="s">
        <v>2277</v>
      </c>
      <c r="K978" t="s">
        <v>2404</v>
      </c>
      <c r="L978">
        <v>53386.559999999998</v>
      </c>
      <c r="M978" s="15">
        <v>42244</v>
      </c>
    </row>
    <row r="979" spans="1:13" x14ac:dyDescent="0.2">
      <c r="A979">
        <v>977</v>
      </c>
      <c r="B979" t="s">
        <v>1954</v>
      </c>
      <c r="C979" t="s">
        <v>1989</v>
      </c>
      <c r="D979">
        <v>15.6</v>
      </c>
      <c r="E979" t="s">
        <v>2128</v>
      </c>
      <c r="F979" t="s">
        <v>1973</v>
      </c>
      <c r="G979" t="s">
        <v>1935</v>
      </c>
      <c r="H979" t="s">
        <v>2218</v>
      </c>
      <c r="I979" t="s">
        <v>2153</v>
      </c>
      <c r="J979" t="s">
        <v>1947</v>
      </c>
      <c r="K979" t="s">
        <v>1993</v>
      </c>
      <c r="L979">
        <v>95850.72</v>
      </c>
      <c r="M979" s="15">
        <v>42235</v>
      </c>
    </row>
    <row r="980" spans="1:13" x14ac:dyDescent="0.2">
      <c r="M980" s="15"/>
    </row>
    <row r="981" spans="1:13" x14ac:dyDescent="0.2">
      <c r="A981">
        <v>979</v>
      </c>
      <c r="B981" t="s">
        <v>1954</v>
      </c>
      <c r="C981" t="s">
        <v>1982</v>
      </c>
      <c r="D981">
        <v>17.3</v>
      </c>
      <c r="E981" t="s">
        <v>1927</v>
      </c>
      <c r="F981" t="s">
        <v>2022</v>
      </c>
      <c r="G981" t="s">
        <v>1935</v>
      </c>
      <c r="H981" t="s">
        <v>2023</v>
      </c>
      <c r="I981" t="s">
        <v>2047</v>
      </c>
      <c r="J981" t="s">
        <v>1947</v>
      </c>
      <c r="K981" t="s">
        <v>2405</v>
      </c>
      <c r="L981">
        <v>93186.72</v>
      </c>
      <c r="M981" s="15">
        <v>42205</v>
      </c>
    </row>
    <row r="982" spans="1:13" x14ac:dyDescent="0.2">
      <c r="A982">
        <v>980</v>
      </c>
      <c r="B982" t="s">
        <v>1966</v>
      </c>
      <c r="C982" t="s">
        <v>1989</v>
      </c>
      <c r="D982">
        <v>15.6</v>
      </c>
      <c r="E982" t="s">
        <v>1980</v>
      </c>
      <c r="F982" t="s">
        <v>1973</v>
      </c>
      <c r="G982" t="s">
        <v>2026</v>
      </c>
      <c r="H982" t="s">
        <v>1936</v>
      </c>
      <c r="I982" t="s">
        <v>1930</v>
      </c>
      <c r="J982" t="s">
        <v>1947</v>
      </c>
      <c r="K982" t="s">
        <v>2188</v>
      </c>
      <c r="L982">
        <v>69210.720000000001</v>
      </c>
      <c r="M982" s="15">
        <v>42029</v>
      </c>
    </row>
    <row r="983" spans="1:13" x14ac:dyDescent="0.2">
      <c r="A983">
        <v>981</v>
      </c>
      <c r="B983" t="s">
        <v>2095</v>
      </c>
      <c r="C983" t="s">
        <v>1926</v>
      </c>
      <c r="D983">
        <v>13.3</v>
      </c>
      <c r="E983" t="s">
        <v>1927</v>
      </c>
      <c r="F983" t="s">
        <v>2096</v>
      </c>
      <c r="G983" t="s">
        <v>1944</v>
      </c>
      <c r="H983" t="s">
        <v>1916</v>
      </c>
      <c r="I983" t="s">
        <v>1963</v>
      </c>
      <c r="J983" t="s">
        <v>2277</v>
      </c>
      <c r="K983" t="s">
        <v>2013</v>
      </c>
      <c r="L983">
        <v>63669.599999999999</v>
      </c>
      <c r="M983" s="15">
        <v>42253</v>
      </c>
    </row>
    <row r="984" spans="1:13" x14ac:dyDescent="0.2">
      <c r="A984">
        <v>982</v>
      </c>
      <c r="B984" t="s">
        <v>1976</v>
      </c>
      <c r="C984" t="s">
        <v>1926</v>
      </c>
      <c r="D984">
        <v>15.6</v>
      </c>
      <c r="E984" t="s">
        <v>1927</v>
      </c>
      <c r="F984" t="s">
        <v>2214</v>
      </c>
      <c r="G984" t="s">
        <v>2074</v>
      </c>
      <c r="H984" t="s">
        <v>1929</v>
      </c>
      <c r="I984" t="s">
        <v>1996</v>
      </c>
      <c r="J984" t="s">
        <v>1947</v>
      </c>
      <c r="K984" t="s">
        <v>1968</v>
      </c>
      <c r="L984">
        <v>29250.720000000001</v>
      </c>
      <c r="M984" s="15">
        <v>42123</v>
      </c>
    </row>
    <row r="985" spans="1:13" x14ac:dyDescent="0.2">
      <c r="A985">
        <v>983</v>
      </c>
      <c r="B985" t="s">
        <v>2308</v>
      </c>
      <c r="C985" t="s">
        <v>1926</v>
      </c>
      <c r="D985">
        <v>15.6</v>
      </c>
      <c r="E985" t="s">
        <v>1942</v>
      </c>
      <c r="F985" t="s">
        <v>2096</v>
      </c>
      <c r="G985" t="s">
        <v>1944</v>
      </c>
      <c r="H985" t="s">
        <v>1929</v>
      </c>
      <c r="I985" t="s">
        <v>1963</v>
      </c>
      <c r="J985" t="s">
        <v>1947</v>
      </c>
      <c r="K985" t="s">
        <v>1993</v>
      </c>
      <c r="L985">
        <v>34578.720000000001</v>
      </c>
      <c r="M985" s="15">
        <v>42137</v>
      </c>
    </row>
    <row r="986" spans="1:13" x14ac:dyDescent="0.2">
      <c r="A986">
        <v>984</v>
      </c>
      <c r="B986" t="s">
        <v>2095</v>
      </c>
      <c r="C986" t="s">
        <v>1926</v>
      </c>
      <c r="D986">
        <v>14</v>
      </c>
      <c r="E986" t="s">
        <v>1942</v>
      </c>
      <c r="F986" t="s">
        <v>2096</v>
      </c>
      <c r="G986" t="s">
        <v>1944</v>
      </c>
      <c r="H986" t="s">
        <v>1945</v>
      </c>
      <c r="I986" t="s">
        <v>1963</v>
      </c>
      <c r="J986" t="s">
        <v>1947</v>
      </c>
      <c r="K986" t="s">
        <v>2093</v>
      </c>
      <c r="L986">
        <v>48751.199999999997</v>
      </c>
      <c r="M986" s="15">
        <v>42267</v>
      </c>
    </row>
    <row r="987" spans="1:13" x14ac:dyDescent="0.2">
      <c r="A987">
        <v>985</v>
      </c>
      <c r="B987" t="s">
        <v>1966</v>
      </c>
      <c r="C987" t="s">
        <v>1926</v>
      </c>
      <c r="D987">
        <v>15.6</v>
      </c>
      <c r="E987" t="s">
        <v>1942</v>
      </c>
      <c r="F987" t="s">
        <v>1928</v>
      </c>
      <c r="G987" t="s">
        <v>1944</v>
      </c>
      <c r="H987" t="s">
        <v>1945</v>
      </c>
      <c r="I987" t="s">
        <v>1967</v>
      </c>
      <c r="J987" t="s">
        <v>1947</v>
      </c>
      <c r="K987" t="s">
        <v>2182</v>
      </c>
      <c r="L987">
        <v>31914.720000000001</v>
      </c>
      <c r="M987" s="15">
        <v>42131</v>
      </c>
    </row>
    <row r="988" spans="1:13" x14ac:dyDescent="0.2">
      <c r="A988">
        <v>986</v>
      </c>
      <c r="B988" t="s">
        <v>1925</v>
      </c>
      <c r="C988" t="s">
        <v>1926</v>
      </c>
      <c r="D988">
        <v>15.6</v>
      </c>
      <c r="E988" t="s">
        <v>1927</v>
      </c>
      <c r="F988" t="s">
        <v>1928</v>
      </c>
      <c r="G988" t="s">
        <v>1915</v>
      </c>
      <c r="H988" t="s">
        <v>1978</v>
      </c>
      <c r="I988" t="s">
        <v>1930</v>
      </c>
      <c r="J988" t="s">
        <v>1947</v>
      </c>
      <c r="K988" t="s">
        <v>1953</v>
      </c>
      <c r="L988">
        <v>42943.68</v>
      </c>
      <c r="M988" s="15">
        <v>42046</v>
      </c>
    </row>
    <row r="989" spans="1:13" x14ac:dyDescent="0.2">
      <c r="A989">
        <v>987</v>
      </c>
      <c r="B989" t="s">
        <v>1976</v>
      </c>
      <c r="C989" t="s">
        <v>1982</v>
      </c>
      <c r="D989">
        <v>15.6</v>
      </c>
      <c r="E989" t="s">
        <v>1958</v>
      </c>
      <c r="F989" t="s">
        <v>2022</v>
      </c>
      <c r="G989" t="s">
        <v>1915</v>
      </c>
      <c r="H989" t="s">
        <v>1984</v>
      </c>
      <c r="I989" t="s">
        <v>2024</v>
      </c>
      <c r="J989" t="s">
        <v>1947</v>
      </c>
      <c r="K989" t="s">
        <v>1986</v>
      </c>
      <c r="L989">
        <v>63349.919999999998</v>
      </c>
      <c r="M989" s="15">
        <v>42277</v>
      </c>
    </row>
    <row r="990" spans="1:13" x14ac:dyDescent="0.2">
      <c r="A990">
        <v>988</v>
      </c>
      <c r="B990" t="s">
        <v>1966</v>
      </c>
      <c r="C990" t="s">
        <v>1926</v>
      </c>
      <c r="D990">
        <v>15.6</v>
      </c>
      <c r="E990" t="s">
        <v>1942</v>
      </c>
      <c r="F990" t="s">
        <v>1973</v>
      </c>
      <c r="G990" t="s">
        <v>1915</v>
      </c>
      <c r="H990" t="s">
        <v>1978</v>
      </c>
      <c r="I990" t="s">
        <v>2087</v>
      </c>
      <c r="J990" t="s">
        <v>1947</v>
      </c>
      <c r="K990" t="s">
        <v>2088</v>
      </c>
      <c r="L990">
        <v>39906.720000000001</v>
      </c>
      <c r="M990" s="15">
        <v>42320</v>
      </c>
    </row>
    <row r="991" spans="1:13" x14ac:dyDescent="0.2">
      <c r="A991">
        <v>989</v>
      </c>
      <c r="B991" t="s">
        <v>1966</v>
      </c>
      <c r="C991" t="s">
        <v>1926</v>
      </c>
      <c r="D991">
        <v>14</v>
      </c>
      <c r="E991" t="s">
        <v>1927</v>
      </c>
      <c r="F991" t="s">
        <v>1928</v>
      </c>
      <c r="G991" t="s">
        <v>1915</v>
      </c>
      <c r="H991" t="s">
        <v>1916</v>
      </c>
      <c r="I991" t="s">
        <v>2406</v>
      </c>
      <c r="J991" t="s">
        <v>1947</v>
      </c>
      <c r="K991" t="s">
        <v>1961</v>
      </c>
      <c r="L991">
        <v>59620.32</v>
      </c>
      <c r="M991" s="15">
        <v>42019</v>
      </c>
    </row>
    <row r="992" spans="1:13" x14ac:dyDescent="0.2">
      <c r="A992">
        <v>990</v>
      </c>
      <c r="B992" t="s">
        <v>1925</v>
      </c>
      <c r="C992" t="s">
        <v>2222</v>
      </c>
      <c r="D992">
        <v>12.5</v>
      </c>
      <c r="E992" t="s">
        <v>1927</v>
      </c>
      <c r="F992" t="s">
        <v>2098</v>
      </c>
      <c r="G992" t="s">
        <v>1915</v>
      </c>
      <c r="H992" t="s">
        <v>1936</v>
      </c>
      <c r="I992" t="s">
        <v>2099</v>
      </c>
      <c r="J992" t="s">
        <v>1947</v>
      </c>
      <c r="K992" t="s">
        <v>2100</v>
      </c>
      <c r="L992">
        <v>101658.24000000001</v>
      </c>
      <c r="M992" s="15">
        <v>42211</v>
      </c>
    </row>
    <row r="993" spans="1:13" x14ac:dyDescent="0.2">
      <c r="A993">
        <v>991</v>
      </c>
      <c r="B993" t="s">
        <v>1925</v>
      </c>
      <c r="C993" t="s">
        <v>1926</v>
      </c>
      <c r="D993">
        <v>15.6</v>
      </c>
      <c r="E993" t="s">
        <v>1927</v>
      </c>
      <c r="F993" t="s">
        <v>1962</v>
      </c>
      <c r="G993" t="s">
        <v>1944</v>
      </c>
      <c r="H993" t="s">
        <v>1984</v>
      </c>
      <c r="I993" t="s">
        <v>2039</v>
      </c>
      <c r="J993" t="s">
        <v>1947</v>
      </c>
      <c r="K993" t="s">
        <v>1948</v>
      </c>
      <c r="L993">
        <v>26586.720000000001</v>
      </c>
      <c r="M993" s="15">
        <v>42217</v>
      </c>
    </row>
    <row r="994" spans="1:13" x14ac:dyDescent="0.2">
      <c r="A994">
        <v>992</v>
      </c>
      <c r="B994" t="s">
        <v>1976</v>
      </c>
      <c r="C994" t="s">
        <v>1926</v>
      </c>
      <c r="D994">
        <v>15.6</v>
      </c>
      <c r="E994" t="s">
        <v>1942</v>
      </c>
      <c r="F994" t="s">
        <v>2014</v>
      </c>
      <c r="G994" t="s">
        <v>1944</v>
      </c>
      <c r="H994" t="s">
        <v>1916</v>
      </c>
      <c r="I994" t="s">
        <v>2015</v>
      </c>
      <c r="J994" t="s">
        <v>1931</v>
      </c>
      <c r="K994" t="s">
        <v>2052</v>
      </c>
      <c r="L994">
        <v>14418.633599999999</v>
      </c>
      <c r="M994" s="15">
        <v>42247</v>
      </c>
    </row>
    <row r="995" spans="1:13" x14ac:dyDescent="0.2">
      <c r="A995">
        <v>993</v>
      </c>
      <c r="B995" t="s">
        <v>1976</v>
      </c>
      <c r="C995" t="s">
        <v>1926</v>
      </c>
      <c r="D995">
        <v>15.6</v>
      </c>
      <c r="E995" t="s">
        <v>1927</v>
      </c>
      <c r="F995" t="s">
        <v>2096</v>
      </c>
      <c r="G995" t="s">
        <v>1915</v>
      </c>
      <c r="H995" t="s">
        <v>1929</v>
      </c>
      <c r="I995" t="s">
        <v>1963</v>
      </c>
      <c r="J995" t="s">
        <v>1947</v>
      </c>
      <c r="K995" t="s">
        <v>1993</v>
      </c>
      <c r="L995">
        <v>71874.720000000001</v>
      </c>
      <c r="M995" s="15">
        <v>42200</v>
      </c>
    </row>
    <row r="996" spans="1:13" x14ac:dyDescent="0.2">
      <c r="M996" s="15"/>
    </row>
    <row r="997" spans="1:13" x14ac:dyDescent="0.2">
      <c r="A997">
        <v>995</v>
      </c>
      <c r="B997" t="s">
        <v>1954</v>
      </c>
      <c r="C997" t="s">
        <v>1926</v>
      </c>
      <c r="D997">
        <v>13.3</v>
      </c>
      <c r="E997" t="s">
        <v>2400</v>
      </c>
      <c r="F997" t="s">
        <v>1928</v>
      </c>
      <c r="G997" t="s">
        <v>1915</v>
      </c>
      <c r="H997" t="s">
        <v>1929</v>
      </c>
      <c r="I997" t="s">
        <v>1930</v>
      </c>
      <c r="J997" t="s">
        <v>1947</v>
      </c>
      <c r="K997" t="s">
        <v>2046</v>
      </c>
      <c r="L997">
        <v>61272</v>
      </c>
      <c r="M997" s="15">
        <v>42138</v>
      </c>
    </row>
    <row r="998" spans="1:13" x14ac:dyDescent="0.2">
      <c r="A998">
        <v>996</v>
      </c>
      <c r="B998" t="s">
        <v>1925</v>
      </c>
      <c r="C998" t="s">
        <v>1912</v>
      </c>
      <c r="D998">
        <v>13.3</v>
      </c>
      <c r="E998" t="s">
        <v>1980</v>
      </c>
      <c r="F998" t="s">
        <v>1973</v>
      </c>
      <c r="G998" t="s">
        <v>1915</v>
      </c>
      <c r="H998" t="s">
        <v>1929</v>
      </c>
      <c r="I998" t="s">
        <v>1930</v>
      </c>
      <c r="J998" t="s">
        <v>1947</v>
      </c>
      <c r="K998" t="s">
        <v>2407</v>
      </c>
      <c r="L998">
        <v>71874.720000000001</v>
      </c>
      <c r="M998" s="15">
        <v>42094</v>
      </c>
    </row>
    <row r="999" spans="1:13" x14ac:dyDescent="0.2">
      <c r="A999">
        <v>997</v>
      </c>
      <c r="B999" t="s">
        <v>1941</v>
      </c>
      <c r="C999" t="s">
        <v>1926</v>
      </c>
      <c r="D999">
        <v>15.6</v>
      </c>
      <c r="E999" t="s">
        <v>1942</v>
      </c>
      <c r="F999" t="s">
        <v>2034</v>
      </c>
      <c r="G999" t="s">
        <v>1944</v>
      </c>
      <c r="H999" t="s">
        <v>1945</v>
      </c>
      <c r="I999" t="s">
        <v>2111</v>
      </c>
      <c r="J999" t="s">
        <v>1947</v>
      </c>
      <c r="K999" t="s">
        <v>2038</v>
      </c>
      <c r="L999">
        <v>20246.400000000001</v>
      </c>
      <c r="M999" s="15">
        <v>42005</v>
      </c>
    </row>
    <row r="1000" spans="1:13" x14ac:dyDescent="0.2">
      <c r="A1000">
        <v>998</v>
      </c>
      <c r="B1000" t="s">
        <v>1954</v>
      </c>
      <c r="C1000" t="s">
        <v>1982</v>
      </c>
      <c r="D1000">
        <v>15.6</v>
      </c>
      <c r="E1000" t="s">
        <v>1927</v>
      </c>
      <c r="F1000" t="s">
        <v>2022</v>
      </c>
      <c r="G1000" t="s">
        <v>1935</v>
      </c>
      <c r="H1000" t="s">
        <v>2023</v>
      </c>
      <c r="I1000" t="s">
        <v>2047</v>
      </c>
      <c r="J1000" t="s">
        <v>1947</v>
      </c>
      <c r="K1000" t="s">
        <v>1986</v>
      </c>
      <c r="L1000">
        <v>95850.72</v>
      </c>
      <c r="M1000" s="15">
        <v>42218</v>
      </c>
    </row>
    <row r="1001" spans="1:13" x14ac:dyDescent="0.2">
      <c r="A1001">
        <v>999</v>
      </c>
      <c r="B1001" t="s">
        <v>1925</v>
      </c>
      <c r="C1001" t="s">
        <v>1912</v>
      </c>
      <c r="D1001">
        <v>14</v>
      </c>
      <c r="E1001" t="s">
        <v>1927</v>
      </c>
      <c r="F1001" t="s">
        <v>1973</v>
      </c>
      <c r="G1001" t="s">
        <v>1915</v>
      </c>
      <c r="H1001" t="s">
        <v>1936</v>
      </c>
      <c r="I1001" t="s">
        <v>1930</v>
      </c>
      <c r="J1001" t="s">
        <v>1947</v>
      </c>
      <c r="K1001" t="s">
        <v>2104</v>
      </c>
      <c r="L1001">
        <v>111301.92</v>
      </c>
      <c r="M1001" s="15">
        <v>42238</v>
      </c>
    </row>
    <row r="1002" spans="1:13" x14ac:dyDescent="0.2">
      <c r="A1002">
        <v>1000</v>
      </c>
      <c r="B1002" t="s">
        <v>1941</v>
      </c>
      <c r="C1002" t="s">
        <v>1982</v>
      </c>
      <c r="D1002">
        <v>15.6</v>
      </c>
      <c r="E1002" t="s">
        <v>1958</v>
      </c>
      <c r="F1002" t="s">
        <v>2022</v>
      </c>
      <c r="G1002" t="s">
        <v>1915</v>
      </c>
      <c r="H1002" t="s">
        <v>1984</v>
      </c>
      <c r="I1002" t="s">
        <v>1985</v>
      </c>
      <c r="J1002" t="s">
        <v>1947</v>
      </c>
      <c r="K1002" t="s">
        <v>2059</v>
      </c>
      <c r="L1002">
        <v>67132.800000000003</v>
      </c>
      <c r="M1002" s="15">
        <v>42140</v>
      </c>
    </row>
    <row r="1003" spans="1:13" x14ac:dyDescent="0.2">
      <c r="A1003">
        <v>1001</v>
      </c>
      <c r="B1003" t="s">
        <v>1925</v>
      </c>
      <c r="C1003" t="s">
        <v>1926</v>
      </c>
      <c r="D1003">
        <v>13.3</v>
      </c>
      <c r="E1003" t="s">
        <v>1958</v>
      </c>
      <c r="F1003" t="s">
        <v>1928</v>
      </c>
      <c r="G1003" t="s">
        <v>1915</v>
      </c>
      <c r="H1003" t="s">
        <v>1929</v>
      </c>
      <c r="I1003" t="s">
        <v>1930</v>
      </c>
      <c r="J1003" t="s">
        <v>1947</v>
      </c>
      <c r="K1003" t="s">
        <v>1924</v>
      </c>
      <c r="L1003">
        <v>63349.919999999998</v>
      </c>
      <c r="M1003" s="15">
        <v>42333</v>
      </c>
    </row>
    <row r="1004" spans="1:13" x14ac:dyDescent="0.2">
      <c r="A1004">
        <v>1002</v>
      </c>
      <c r="B1004" t="s">
        <v>1966</v>
      </c>
      <c r="C1004" t="s">
        <v>1926</v>
      </c>
      <c r="D1004">
        <v>15.6</v>
      </c>
      <c r="E1004" t="s">
        <v>1942</v>
      </c>
      <c r="F1004" t="s">
        <v>1977</v>
      </c>
      <c r="G1004" t="s">
        <v>1944</v>
      </c>
      <c r="H1004" t="s">
        <v>1916</v>
      </c>
      <c r="I1004" t="s">
        <v>1930</v>
      </c>
      <c r="J1004" t="s">
        <v>1947</v>
      </c>
      <c r="K1004" t="s">
        <v>2169</v>
      </c>
      <c r="L1004">
        <v>29144.16</v>
      </c>
      <c r="M1004" s="15">
        <v>42319</v>
      </c>
    </row>
    <row r="1005" spans="1:13" x14ac:dyDescent="0.2">
      <c r="A1005">
        <v>1003</v>
      </c>
      <c r="B1005" t="s">
        <v>1925</v>
      </c>
      <c r="C1005" t="s">
        <v>1926</v>
      </c>
      <c r="D1005">
        <v>14</v>
      </c>
      <c r="E1005" t="s">
        <v>1942</v>
      </c>
      <c r="F1005" t="s">
        <v>1928</v>
      </c>
      <c r="G1005" t="s">
        <v>1944</v>
      </c>
      <c r="H1005" t="s">
        <v>1945</v>
      </c>
      <c r="I1005" t="s">
        <v>1930</v>
      </c>
      <c r="J1005" t="s">
        <v>1947</v>
      </c>
      <c r="K1005" t="s">
        <v>2252</v>
      </c>
      <c r="L1005">
        <v>41505.120000000003</v>
      </c>
      <c r="M1005" s="15">
        <v>42223</v>
      </c>
    </row>
    <row r="1006" spans="1:13" x14ac:dyDescent="0.2">
      <c r="A1006">
        <v>1004</v>
      </c>
      <c r="B1006" t="s">
        <v>2095</v>
      </c>
      <c r="C1006" t="s">
        <v>1926</v>
      </c>
      <c r="D1006">
        <v>13.3</v>
      </c>
      <c r="E1006" t="s">
        <v>1927</v>
      </c>
      <c r="F1006" t="s">
        <v>2096</v>
      </c>
      <c r="G1006" t="s">
        <v>1944</v>
      </c>
      <c r="H1006" t="s">
        <v>1916</v>
      </c>
      <c r="I1006" t="s">
        <v>1963</v>
      </c>
      <c r="J1006" t="s">
        <v>1947</v>
      </c>
      <c r="K1006" t="s">
        <v>2013</v>
      </c>
      <c r="L1006">
        <v>63669.599999999999</v>
      </c>
      <c r="M1006" s="15">
        <v>42246</v>
      </c>
    </row>
    <row r="1007" spans="1:13" x14ac:dyDescent="0.2">
      <c r="A1007">
        <v>1005</v>
      </c>
      <c r="B1007" t="s">
        <v>1925</v>
      </c>
      <c r="C1007" t="s">
        <v>1926</v>
      </c>
      <c r="D1007">
        <v>14</v>
      </c>
      <c r="E1007" t="s">
        <v>1942</v>
      </c>
      <c r="F1007" t="s">
        <v>2316</v>
      </c>
      <c r="G1007" t="s">
        <v>1944</v>
      </c>
      <c r="H1007" t="s">
        <v>1929</v>
      </c>
      <c r="I1007" t="s">
        <v>1963</v>
      </c>
      <c r="J1007" t="s">
        <v>1947</v>
      </c>
      <c r="K1007" t="s">
        <v>2104</v>
      </c>
      <c r="L1007">
        <v>58607.467199999999</v>
      </c>
      <c r="M1007" s="15">
        <v>42050</v>
      </c>
    </row>
    <row r="1008" spans="1:13" x14ac:dyDescent="0.2">
      <c r="A1008">
        <v>1006</v>
      </c>
      <c r="B1008" t="s">
        <v>1925</v>
      </c>
      <c r="C1008" t="s">
        <v>1926</v>
      </c>
      <c r="D1008">
        <v>14</v>
      </c>
      <c r="E1008" t="s">
        <v>1927</v>
      </c>
      <c r="F1008" t="s">
        <v>1928</v>
      </c>
      <c r="G1008" t="s">
        <v>1944</v>
      </c>
      <c r="H1008" t="s">
        <v>1929</v>
      </c>
      <c r="I1008" t="s">
        <v>1930</v>
      </c>
      <c r="J1008" t="s">
        <v>1947</v>
      </c>
      <c r="K1008" t="s">
        <v>2127</v>
      </c>
      <c r="L1008">
        <v>64202.400000000001</v>
      </c>
      <c r="M1008" s="15">
        <v>42279</v>
      </c>
    </row>
    <row r="1009" spans="1:13" x14ac:dyDescent="0.2">
      <c r="A1009">
        <v>1007</v>
      </c>
      <c r="B1009" t="s">
        <v>1925</v>
      </c>
      <c r="C1009" t="s">
        <v>1912</v>
      </c>
      <c r="D1009">
        <v>14</v>
      </c>
      <c r="E1009" t="s">
        <v>1927</v>
      </c>
      <c r="F1009" t="s">
        <v>2178</v>
      </c>
      <c r="G1009" t="s">
        <v>1915</v>
      </c>
      <c r="H1009" t="s">
        <v>1929</v>
      </c>
      <c r="I1009" t="s">
        <v>1963</v>
      </c>
      <c r="J1009" t="s">
        <v>2277</v>
      </c>
      <c r="K1009" t="s">
        <v>2237</v>
      </c>
      <c r="L1009">
        <v>77202.720000000001</v>
      </c>
      <c r="M1009" s="15">
        <v>42244</v>
      </c>
    </row>
    <row r="1010" spans="1:13" x14ac:dyDescent="0.2">
      <c r="A1010">
        <v>1008</v>
      </c>
      <c r="B1010" t="s">
        <v>1925</v>
      </c>
      <c r="C1010" t="s">
        <v>1926</v>
      </c>
      <c r="D1010">
        <v>14</v>
      </c>
      <c r="E1010" t="s">
        <v>1927</v>
      </c>
      <c r="F1010" t="s">
        <v>1928</v>
      </c>
      <c r="G1010" t="s">
        <v>1915</v>
      </c>
      <c r="H1010" t="s">
        <v>1929</v>
      </c>
      <c r="I1010" t="s">
        <v>2000</v>
      </c>
      <c r="J1010" t="s">
        <v>1947</v>
      </c>
      <c r="K1010" t="s">
        <v>2252</v>
      </c>
      <c r="L1010">
        <v>55904.572800000002</v>
      </c>
      <c r="M1010" s="15">
        <v>42238</v>
      </c>
    </row>
    <row r="1011" spans="1:13" x14ac:dyDescent="0.2">
      <c r="A1011">
        <v>1009</v>
      </c>
      <c r="B1011" t="s">
        <v>1925</v>
      </c>
      <c r="C1011" t="s">
        <v>1926</v>
      </c>
      <c r="D1011">
        <v>14</v>
      </c>
      <c r="E1011" t="s">
        <v>1942</v>
      </c>
      <c r="F1011" t="s">
        <v>1977</v>
      </c>
      <c r="G1011" t="s">
        <v>1944</v>
      </c>
      <c r="H1011" t="s">
        <v>1945</v>
      </c>
      <c r="I1011" t="s">
        <v>1930</v>
      </c>
      <c r="J1011" t="s">
        <v>1947</v>
      </c>
      <c r="K1011" t="s">
        <v>2252</v>
      </c>
      <c r="L1011">
        <v>36443.519999999997</v>
      </c>
      <c r="M1011" s="15">
        <v>42166</v>
      </c>
    </row>
    <row r="1012" spans="1:13" x14ac:dyDescent="0.2">
      <c r="A1012">
        <v>1010</v>
      </c>
      <c r="B1012" t="s">
        <v>1966</v>
      </c>
      <c r="C1012" t="s">
        <v>1982</v>
      </c>
      <c r="D1012">
        <v>15.6</v>
      </c>
      <c r="E1012" t="s">
        <v>1927</v>
      </c>
      <c r="F1012" t="s">
        <v>1983</v>
      </c>
      <c r="G1012" t="s">
        <v>1915</v>
      </c>
      <c r="H1012" t="s">
        <v>2102</v>
      </c>
      <c r="I1012" t="s">
        <v>1985</v>
      </c>
      <c r="J1012" t="s">
        <v>1947</v>
      </c>
      <c r="K1012" t="s">
        <v>2025</v>
      </c>
      <c r="L1012">
        <v>50562.720000000001</v>
      </c>
      <c r="M1012" s="15">
        <v>42305</v>
      </c>
    </row>
    <row r="1013" spans="1:13" x14ac:dyDescent="0.2">
      <c r="A1013">
        <v>1011</v>
      </c>
      <c r="B1013" t="s">
        <v>1925</v>
      </c>
      <c r="C1013" t="s">
        <v>1912</v>
      </c>
      <c r="D1013">
        <v>12.5</v>
      </c>
      <c r="E1013" t="s">
        <v>1927</v>
      </c>
      <c r="F1013" t="s">
        <v>1928</v>
      </c>
      <c r="G1013" t="s">
        <v>1944</v>
      </c>
      <c r="H1013" t="s">
        <v>1945</v>
      </c>
      <c r="I1013" t="s">
        <v>1930</v>
      </c>
      <c r="J1013" t="s">
        <v>1947</v>
      </c>
      <c r="K1013" t="s">
        <v>2211</v>
      </c>
      <c r="L1013">
        <v>81997.919999999998</v>
      </c>
      <c r="M1013" s="15">
        <v>42256</v>
      </c>
    </row>
    <row r="1014" spans="1:13" x14ac:dyDescent="0.2">
      <c r="A1014">
        <v>1012</v>
      </c>
      <c r="B1014" t="s">
        <v>1925</v>
      </c>
      <c r="C1014" t="s">
        <v>1926</v>
      </c>
      <c r="D1014">
        <v>14</v>
      </c>
      <c r="E1014" t="s">
        <v>1927</v>
      </c>
      <c r="F1014" t="s">
        <v>1928</v>
      </c>
      <c r="G1014" t="s">
        <v>1944</v>
      </c>
      <c r="H1014" t="s">
        <v>1929</v>
      </c>
      <c r="I1014" t="s">
        <v>1930</v>
      </c>
      <c r="J1014" t="s">
        <v>1947</v>
      </c>
      <c r="K1014" t="s">
        <v>2104</v>
      </c>
      <c r="L1014">
        <v>84715.199999999997</v>
      </c>
      <c r="M1014" s="15">
        <v>42112</v>
      </c>
    </row>
    <row r="1015" spans="1:13" x14ac:dyDescent="0.2">
      <c r="A1015">
        <v>1013</v>
      </c>
      <c r="B1015" t="s">
        <v>1925</v>
      </c>
      <c r="C1015" t="s">
        <v>1912</v>
      </c>
      <c r="D1015">
        <v>14</v>
      </c>
      <c r="E1015" t="s">
        <v>1927</v>
      </c>
      <c r="F1015" t="s">
        <v>2149</v>
      </c>
      <c r="G1015" t="s">
        <v>1915</v>
      </c>
      <c r="H1015" t="s">
        <v>1929</v>
      </c>
      <c r="I1015" t="s">
        <v>1963</v>
      </c>
      <c r="J1015" t="s">
        <v>1947</v>
      </c>
      <c r="K1015" t="s">
        <v>2377</v>
      </c>
      <c r="L1015">
        <v>100550.5488</v>
      </c>
      <c r="M1015" s="15">
        <v>42154</v>
      </c>
    </row>
    <row r="1016" spans="1:13" x14ac:dyDescent="0.2">
      <c r="A1016">
        <v>1014</v>
      </c>
      <c r="B1016" t="s">
        <v>1925</v>
      </c>
      <c r="C1016" t="s">
        <v>1926</v>
      </c>
      <c r="D1016">
        <v>13.3</v>
      </c>
      <c r="E1016" t="s">
        <v>1942</v>
      </c>
      <c r="F1016" t="s">
        <v>1977</v>
      </c>
      <c r="G1016" t="s">
        <v>1944</v>
      </c>
      <c r="H1016" t="s">
        <v>1945</v>
      </c>
      <c r="I1016" t="s">
        <v>1930</v>
      </c>
      <c r="J1016" t="s">
        <v>1947</v>
      </c>
      <c r="K1016" t="s">
        <v>2037</v>
      </c>
      <c r="L1016">
        <v>42624</v>
      </c>
      <c r="M1016" s="15">
        <v>42308</v>
      </c>
    </row>
    <row r="1017" spans="1:13" x14ac:dyDescent="0.2">
      <c r="A1017">
        <v>1015</v>
      </c>
      <c r="B1017" t="s">
        <v>2095</v>
      </c>
      <c r="C1017" t="s">
        <v>1926</v>
      </c>
      <c r="D1017">
        <v>13.3</v>
      </c>
      <c r="E1017" t="s">
        <v>1942</v>
      </c>
      <c r="F1017" t="s">
        <v>2096</v>
      </c>
      <c r="G1017" t="s">
        <v>1915</v>
      </c>
      <c r="H1017" t="s">
        <v>1929</v>
      </c>
      <c r="I1017" t="s">
        <v>1963</v>
      </c>
      <c r="J1017" t="s">
        <v>1947</v>
      </c>
      <c r="K1017" t="s">
        <v>2073</v>
      </c>
      <c r="L1017">
        <v>64468.800000000003</v>
      </c>
      <c r="M1017" s="15">
        <v>42081</v>
      </c>
    </row>
    <row r="1018" spans="1:13" x14ac:dyDescent="0.2">
      <c r="A1018">
        <v>1016</v>
      </c>
      <c r="B1018" t="s">
        <v>1925</v>
      </c>
      <c r="C1018" t="s">
        <v>1926</v>
      </c>
      <c r="D1018">
        <v>15.6</v>
      </c>
      <c r="E1018" t="s">
        <v>1942</v>
      </c>
      <c r="F1018" t="s">
        <v>1977</v>
      </c>
      <c r="G1018" t="s">
        <v>1944</v>
      </c>
      <c r="H1018" t="s">
        <v>1929</v>
      </c>
      <c r="I1018" t="s">
        <v>1930</v>
      </c>
      <c r="J1018" t="s">
        <v>1947</v>
      </c>
      <c r="K1018" t="s">
        <v>1953</v>
      </c>
      <c r="L1018">
        <v>41025.067199999998</v>
      </c>
      <c r="M1018" s="15">
        <v>42305</v>
      </c>
    </row>
    <row r="1019" spans="1:13" x14ac:dyDescent="0.2">
      <c r="A1019">
        <v>1017</v>
      </c>
      <c r="B1019" t="s">
        <v>1976</v>
      </c>
      <c r="C1019" t="s">
        <v>1926</v>
      </c>
      <c r="D1019">
        <v>17.3</v>
      </c>
      <c r="E1019" t="s">
        <v>2140</v>
      </c>
      <c r="F1019" t="s">
        <v>2230</v>
      </c>
      <c r="G1019" t="s">
        <v>1935</v>
      </c>
      <c r="H1019" t="s">
        <v>1936</v>
      </c>
      <c r="I1019" t="s">
        <v>2408</v>
      </c>
      <c r="J1019" t="s">
        <v>2277</v>
      </c>
      <c r="K1019" t="s">
        <v>2038</v>
      </c>
      <c r="L1019">
        <v>158135.04000000001</v>
      </c>
      <c r="M1019" s="15">
        <v>42032</v>
      </c>
    </row>
    <row r="1020" spans="1:13" x14ac:dyDescent="0.2">
      <c r="A1020">
        <v>1018</v>
      </c>
      <c r="B1020" t="s">
        <v>2095</v>
      </c>
      <c r="C1020" t="s">
        <v>1926</v>
      </c>
      <c r="D1020">
        <v>14</v>
      </c>
      <c r="E1020" t="s">
        <v>1958</v>
      </c>
      <c r="F1020" t="s">
        <v>2096</v>
      </c>
      <c r="G1020" t="s">
        <v>1915</v>
      </c>
      <c r="H1020" t="s">
        <v>1929</v>
      </c>
      <c r="I1020" t="s">
        <v>1963</v>
      </c>
      <c r="J1020" t="s">
        <v>1947</v>
      </c>
      <c r="K1020" t="s">
        <v>2257</v>
      </c>
      <c r="L1020">
        <v>79387.199999999997</v>
      </c>
      <c r="M1020" s="15">
        <v>42046</v>
      </c>
    </row>
    <row r="1021" spans="1:13" x14ac:dyDescent="0.2">
      <c r="A1021">
        <v>1019</v>
      </c>
      <c r="B1021" t="s">
        <v>1925</v>
      </c>
      <c r="C1021" t="s">
        <v>1926</v>
      </c>
      <c r="D1021">
        <v>14</v>
      </c>
      <c r="E1021" t="s">
        <v>1927</v>
      </c>
      <c r="F1021" t="s">
        <v>2149</v>
      </c>
      <c r="G1021" t="s">
        <v>1915</v>
      </c>
      <c r="H1021" t="s">
        <v>1929</v>
      </c>
      <c r="I1021" t="s">
        <v>1963</v>
      </c>
      <c r="J1021" t="s">
        <v>1947</v>
      </c>
      <c r="K1021" t="s">
        <v>2237</v>
      </c>
      <c r="L1021">
        <v>118761.12</v>
      </c>
      <c r="M1021" s="15">
        <v>42317</v>
      </c>
    </row>
    <row r="1022" spans="1:13" x14ac:dyDescent="0.2">
      <c r="A1022">
        <v>1020</v>
      </c>
      <c r="B1022" t="s">
        <v>1966</v>
      </c>
      <c r="C1022" t="s">
        <v>1989</v>
      </c>
      <c r="D1022">
        <v>15.6</v>
      </c>
      <c r="E1022" t="s">
        <v>1980</v>
      </c>
      <c r="F1022" t="s">
        <v>2266</v>
      </c>
      <c r="G1022" t="s">
        <v>1944</v>
      </c>
      <c r="H1022" t="s">
        <v>1978</v>
      </c>
      <c r="I1022" t="s">
        <v>1963</v>
      </c>
      <c r="J1022" t="s">
        <v>1947</v>
      </c>
      <c r="K1022" t="s">
        <v>2162</v>
      </c>
      <c r="L1022">
        <v>42410.347199999997</v>
      </c>
      <c r="M1022" s="15">
        <v>42121</v>
      </c>
    </row>
    <row r="1023" spans="1:13" x14ac:dyDescent="0.2">
      <c r="A1023">
        <v>1021</v>
      </c>
      <c r="B1023" t="s">
        <v>2095</v>
      </c>
      <c r="C1023" t="s">
        <v>1912</v>
      </c>
      <c r="D1023">
        <v>13.3</v>
      </c>
      <c r="E1023" t="s">
        <v>1927</v>
      </c>
      <c r="F1023" t="s">
        <v>2096</v>
      </c>
      <c r="G1023" t="s">
        <v>1915</v>
      </c>
      <c r="H1023" t="s">
        <v>1929</v>
      </c>
      <c r="I1023" t="s">
        <v>1963</v>
      </c>
      <c r="J1023" t="s">
        <v>1947</v>
      </c>
      <c r="K1023" t="s">
        <v>2013</v>
      </c>
      <c r="L1023">
        <v>84715.199999999997</v>
      </c>
      <c r="M1023" s="15">
        <v>42356</v>
      </c>
    </row>
    <row r="1024" spans="1:13" x14ac:dyDescent="0.2">
      <c r="A1024">
        <v>1022</v>
      </c>
      <c r="B1024" t="s">
        <v>1925</v>
      </c>
      <c r="C1024" t="s">
        <v>1926</v>
      </c>
      <c r="D1024">
        <v>13.3</v>
      </c>
      <c r="E1024" t="s">
        <v>1958</v>
      </c>
      <c r="F1024" t="s">
        <v>1928</v>
      </c>
      <c r="G1024" t="s">
        <v>1915</v>
      </c>
      <c r="H1024" t="s">
        <v>1929</v>
      </c>
      <c r="I1024" t="s">
        <v>1930</v>
      </c>
      <c r="J1024" t="s">
        <v>1947</v>
      </c>
      <c r="K1024" t="s">
        <v>2407</v>
      </c>
      <c r="L1024">
        <v>61218.720000000001</v>
      </c>
      <c r="M1024" s="15">
        <v>42207</v>
      </c>
    </row>
    <row r="1025" spans="1:13" x14ac:dyDescent="0.2">
      <c r="A1025">
        <v>1023</v>
      </c>
      <c r="B1025" t="s">
        <v>1925</v>
      </c>
      <c r="C1025" t="s">
        <v>1926</v>
      </c>
      <c r="D1025">
        <v>14</v>
      </c>
      <c r="E1025" t="s">
        <v>1927</v>
      </c>
      <c r="F1025" t="s">
        <v>1973</v>
      </c>
      <c r="G1025" t="s">
        <v>1915</v>
      </c>
      <c r="H1025" t="s">
        <v>1929</v>
      </c>
      <c r="I1025" t="s">
        <v>2000</v>
      </c>
      <c r="J1025" t="s">
        <v>1947</v>
      </c>
      <c r="K1025" t="s">
        <v>2252</v>
      </c>
      <c r="L1025">
        <v>63159.710400000004</v>
      </c>
      <c r="M1025" s="15">
        <v>42119</v>
      </c>
    </row>
    <row r="1026" spans="1:13" x14ac:dyDescent="0.2">
      <c r="A1026">
        <v>1024</v>
      </c>
      <c r="B1026" t="s">
        <v>1966</v>
      </c>
      <c r="C1026" t="s">
        <v>1926</v>
      </c>
      <c r="D1026">
        <v>15.6</v>
      </c>
      <c r="E1026" t="s">
        <v>1927</v>
      </c>
      <c r="F1026" t="s">
        <v>2316</v>
      </c>
      <c r="G1026" t="s">
        <v>1915</v>
      </c>
      <c r="H1026" t="s">
        <v>1945</v>
      </c>
      <c r="I1026" t="s">
        <v>1963</v>
      </c>
      <c r="J1026" t="s">
        <v>1947</v>
      </c>
      <c r="K1026" t="s">
        <v>2409</v>
      </c>
      <c r="L1026">
        <v>55754.323199999999</v>
      </c>
      <c r="M1026" s="15">
        <v>42017</v>
      </c>
    </row>
    <row r="1027" spans="1:13" x14ac:dyDescent="0.2">
      <c r="A1027">
        <v>1025</v>
      </c>
      <c r="B1027" t="s">
        <v>1925</v>
      </c>
      <c r="C1027" t="s">
        <v>1912</v>
      </c>
      <c r="D1027">
        <v>12.5</v>
      </c>
      <c r="E1027" t="s">
        <v>1942</v>
      </c>
      <c r="F1027" t="s">
        <v>1928</v>
      </c>
      <c r="G1027" t="s">
        <v>1944</v>
      </c>
      <c r="H1027" t="s">
        <v>1929</v>
      </c>
      <c r="I1027" t="s">
        <v>1930</v>
      </c>
      <c r="J1027" t="s">
        <v>1947</v>
      </c>
      <c r="K1027" t="s">
        <v>2211</v>
      </c>
      <c r="L1027">
        <v>83063.520000000004</v>
      </c>
      <c r="M1027" s="15">
        <v>42255</v>
      </c>
    </row>
    <row r="1028" spans="1:13" x14ac:dyDescent="0.2">
      <c r="A1028">
        <v>1026</v>
      </c>
      <c r="B1028" t="s">
        <v>1925</v>
      </c>
      <c r="C1028" t="s">
        <v>1926</v>
      </c>
      <c r="D1028">
        <v>14</v>
      </c>
      <c r="E1028" t="s">
        <v>1942</v>
      </c>
      <c r="F1028" t="s">
        <v>1928</v>
      </c>
      <c r="G1028" t="s">
        <v>1944</v>
      </c>
      <c r="H1028" t="s">
        <v>1945</v>
      </c>
      <c r="I1028" t="s">
        <v>1930</v>
      </c>
      <c r="J1028" t="s">
        <v>1947</v>
      </c>
      <c r="K1028" t="s">
        <v>2239</v>
      </c>
      <c r="L1028">
        <v>63349.919999999998</v>
      </c>
      <c r="M1028" s="15">
        <v>42117</v>
      </c>
    </row>
    <row r="1029" spans="1:13" x14ac:dyDescent="0.2">
      <c r="A1029">
        <v>1027</v>
      </c>
      <c r="B1029" t="s">
        <v>1925</v>
      </c>
      <c r="C1029" t="s">
        <v>1926</v>
      </c>
      <c r="D1029">
        <v>14</v>
      </c>
      <c r="E1029" t="s">
        <v>1942</v>
      </c>
      <c r="F1029" t="s">
        <v>1928</v>
      </c>
      <c r="G1029" t="s">
        <v>1944</v>
      </c>
      <c r="H1029" t="s">
        <v>1945</v>
      </c>
      <c r="I1029" t="s">
        <v>1930</v>
      </c>
      <c r="J1029" t="s">
        <v>1947</v>
      </c>
      <c r="K1029" t="s">
        <v>2127</v>
      </c>
      <c r="L1029">
        <v>56476.800000000003</v>
      </c>
      <c r="M1029" s="15">
        <v>42265</v>
      </c>
    </row>
    <row r="1030" spans="1:13" x14ac:dyDescent="0.2">
      <c r="A1030">
        <v>1028</v>
      </c>
      <c r="B1030" t="s">
        <v>1966</v>
      </c>
      <c r="C1030" t="s">
        <v>1912</v>
      </c>
      <c r="D1030">
        <v>13.3</v>
      </c>
      <c r="E1030" t="s">
        <v>2080</v>
      </c>
      <c r="F1030" t="s">
        <v>1928</v>
      </c>
      <c r="G1030" t="s">
        <v>1915</v>
      </c>
      <c r="H1030" t="s">
        <v>1929</v>
      </c>
      <c r="I1030" t="s">
        <v>1930</v>
      </c>
      <c r="J1030" t="s">
        <v>1947</v>
      </c>
      <c r="K1030" t="s">
        <v>2124</v>
      </c>
      <c r="L1030">
        <v>86526.720000000001</v>
      </c>
      <c r="M1030" s="15">
        <v>42182</v>
      </c>
    </row>
    <row r="1031" spans="1:13" x14ac:dyDescent="0.2">
      <c r="A1031">
        <v>1029</v>
      </c>
      <c r="B1031" t="s">
        <v>1925</v>
      </c>
      <c r="C1031" t="s">
        <v>1926</v>
      </c>
      <c r="D1031">
        <v>17.3</v>
      </c>
      <c r="E1031" t="s">
        <v>1927</v>
      </c>
      <c r="F1031" t="s">
        <v>1928</v>
      </c>
      <c r="G1031" t="s">
        <v>1915</v>
      </c>
      <c r="H1031" t="s">
        <v>1929</v>
      </c>
      <c r="I1031" t="s">
        <v>2000</v>
      </c>
      <c r="J1031" t="s">
        <v>1947</v>
      </c>
      <c r="K1031" t="s">
        <v>2284</v>
      </c>
      <c r="L1031">
        <v>57542.400000000001</v>
      </c>
      <c r="M1031" s="15">
        <v>42122</v>
      </c>
    </row>
    <row r="1032" spans="1:13" x14ac:dyDescent="0.2">
      <c r="A1032">
        <v>1030</v>
      </c>
      <c r="B1032" t="s">
        <v>1925</v>
      </c>
      <c r="C1032" t="s">
        <v>1926</v>
      </c>
      <c r="D1032">
        <v>14</v>
      </c>
      <c r="E1032" t="s">
        <v>1942</v>
      </c>
      <c r="F1032" t="s">
        <v>1928</v>
      </c>
      <c r="G1032" t="s">
        <v>1944</v>
      </c>
      <c r="H1032" t="s">
        <v>1929</v>
      </c>
      <c r="I1032" t="s">
        <v>1930</v>
      </c>
      <c r="J1032" t="s">
        <v>1947</v>
      </c>
      <c r="K1032" t="s">
        <v>2252</v>
      </c>
      <c r="L1032">
        <v>51841.440000000002</v>
      </c>
      <c r="M1032" s="15">
        <v>42057</v>
      </c>
    </row>
    <row r="1033" spans="1:13" x14ac:dyDescent="0.2">
      <c r="A1033">
        <v>1031</v>
      </c>
      <c r="B1033" t="s">
        <v>1941</v>
      </c>
      <c r="C1033" t="s">
        <v>1926</v>
      </c>
      <c r="D1033">
        <v>15.6</v>
      </c>
      <c r="E1033" t="s">
        <v>1942</v>
      </c>
      <c r="F1033" t="s">
        <v>1943</v>
      </c>
      <c r="G1033" t="s">
        <v>2074</v>
      </c>
      <c r="H1033" t="s">
        <v>1978</v>
      </c>
      <c r="I1033" t="s">
        <v>1946</v>
      </c>
      <c r="J1033" t="s">
        <v>1947</v>
      </c>
      <c r="K1033" t="s">
        <v>1948</v>
      </c>
      <c r="L1033">
        <v>21791.52</v>
      </c>
      <c r="M1033" s="15">
        <v>42205</v>
      </c>
    </row>
    <row r="1034" spans="1:13" x14ac:dyDescent="0.2">
      <c r="A1034">
        <v>1032</v>
      </c>
      <c r="B1034" t="s">
        <v>2041</v>
      </c>
      <c r="C1034" t="s">
        <v>1982</v>
      </c>
      <c r="D1034">
        <v>17.3</v>
      </c>
      <c r="E1034" t="s">
        <v>1927</v>
      </c>
      <c r="F1034" t="s">
        <v>2022</v>
      </c>
      <c r="G1034" t="s">
        <v>1915</v>
      </c>
      <c r="H1034" t="s">
        <v>1984</v>
      </c>
      <c r="I1034" t="s">
        <v>1985</v>
      </c>
      <c r="J1034" t="s">
        <v>1947</v>
      </c>
      <c r="K1034" t="s">
        <v>2059</v>
      </c>
      <c r="L1034">
        <v>63499.103999999999</v>
      </c>
      <c r="M1034" s="15">
        <v>42092</v>
      </c>
    </row>
    <row r="1035" spans="1:13" x14ac:dyDescent="0.2">
      <c r="A1035">
        <v>1033</v>
      </c>
      <c r="B1035" t="s">
        <v>1925</v>
      </c>
      <c r="C1035" t="s">
        <v>1926</v>
      </c>
      <c r="D1035">
        <v>14</v>
      </c>
      <c r="E1035" t="s">
        <v>1927</v>
      </c>
      <c r="F1035" t="s">
        <v>2096</v>
      </c>
      <c r="G1035" t="s">
        <v>1915</v>
      </c>
      <c r="H1035" t="s">
        <v>1929</v>
      </c>
      <c r="I1035" t="s">
        <v>1963</v>
      </c>
      <c r="J1035" t="s">
        <v>2277</v>
      </c>
      <c r="K1035" t="s">
        <v>2127</v>
      </c>
      <c r="L1035">
        <v>63669.599999999999</v>
      </c>
      <c r="M1035" s="15">
        <v>42194</v>
      </c>
    </row>
    <row r="1036" spans="1:13" x14ac:dyDescent="0.2">
      <c r="A1036">
        <v>1034</v>
      </c>
      <c r="B1036" t="s">
        <v>1925</v>
      </c>
      <c r="C1036" t="s">
        <v>1926</v>
      </c>
      <c r="D1036">
        <v>15.6</v>
      </c>
      <c r="E1036" t="s">
        <v>1927</v>
      </c>
      <c r="F1036" t="s">
        <v>2149</v>
      </c>
      <c r="G1036" t="s">
        <v>1915</v>
      </c>
      <c r="H1036" t="s">
        <v>1929</v>
      </c>
      <c r="I1036" t="s">
        <v>1963</v>
      </c>
      <c r="J1036" t="s">
        <v>1947</v>
      </c>
      <c r="K1036" t="s">
        <v>2213</v>
      </c>
      <c r="L1036">
        <v>65480.587200000002</v>
      </c>
      <c r="M1036" s="15">
        <v>42155</v>
      </c>
    </row>
    <row r="1037" spans="1:13" x14ac:dyDescent="0.2">
      <c r="A1037">
        <v>1035</v>
      </c>
      <c r="B1037" t="s">
        <v>1925</v>
      </c>
      <c r="C1037" t="s">
        <v>1912</v>
      </c>
      <c r="D1037">
        <v>12.5</v>
      </c>
      <c r="E1037" t="s">
        <v>1927</v>
      </c>
      <c r="F1037" t="s">
        <v>2149</v>
      </c>
      <c r="G1037" t="s">
        <v>1915</v>
      </c>
      <c r="H1037" t="s">
        <v>1929</v>
      </c>
      <c r="I1037" t="s">
        <v>1963</v>
      </c>
      <c r="J1037" t="s">
        <v>1947</v>
      </c>
      <c r="K1037" t="s">
        <v>2211</v>
      </c>
      <c r="L1037">
        <v>71874.720000000001</v>
      </c>
      <c r="M1037" s="15">
        <v>42346</v>
      </c>
    </row>
    <row r="1038" spans="1:13" x14ac:dyDescent="0.2">
      <c r="A1038">
        <v>1036</v>
      </c>
      <c r="B1038" t="s">
        <v>1925</v>
      </c>
      <c r="C1038" t="s">
        <v>1926</v>
      </c>
      <c r="D1038">
        <v>15.6</v>
      </c>
      <c r="E1038" t="s">
        <v>1942</v>
      </c>
      <c r="F1038" t="s">
        <v>1928</v>
      </c>
      <c r="G1038" t="s">
        <v>1944</v>
      </c>
      <c r="H1038" t="s">
        <v>1945</v>
      </c>
      <c r="I1038" t="s">
        <v>1930</v>
      </c>
      <c r="J1038" t="s">
        <v>1947</v>
      </c>
      <c r="K1038" t="s">
        <v>1953</v>
      </c>
      <c r="L1038">
        <v>39533.760000000002</v>
      </c>
      <c r="M1038" s="15">
        <v>42222</v>
      </c>
    </row>
    <row r="1039" spans="1:13" x14ac:dyDescent="0.2">
      <c r="A1039">
        <v>1037</v>
      </c>
      <c r="B1039" t="s">
        <v>2095</v>
      </c>
      <c r="C1039" t="s">
        <v>1912</v>
      </c>
      <c r="D1039">
        <v>14</v>
      </c>
      <c r="E1039" t="s">
        <v>1958</v>
      </c>
      <c r="F1039" t="s">
        <v>2178</v>
      </c>
      <c r="G1039" t="s">
        <v>1915</v>
      </c>
      <c r="H1039" t="s">
        <v>1929</v>
      </c>
      <c r="I1039" t="s">
        <v>1963</v>
      </c>
      <c r="J1039" t="s">
        <v>1947</v>
      </c>
      <c r="K1039" t="s">
        <v>2257</v>
      </c>
      <c r="L1039">
        <v>91908</v>
      </c>
      <c r="M1039" s="15">
        <v>42368</v>
      </c>
    </row>
    <row r="1040" spans="1:13" x14ac:dyDescent="0.2">
      <c r="A1040">
        <v>1038</v>
      </c>
      <c r="B1040" t="s">
        <v>1966</v>
      </c>
      <c r="C1040" t="s">
        <v>1926</v>
      </c>
      <c r="D1040">
        <v>15.6</v>
      </c>
      <c r="E1040" t="s">
        <v>1927</v>
      </c>
      <c r="F1040" t="s">
        <v>2316</v>
      </c>
      <c r="G1040" t="s">
        <v>1915</v>
      </c>
      <c r="H1040" t="s">
        <v>1929</v>
      </c>
      <c r="I1040" t="s">
        <v>1963</v>
      </c>
      <c r="J1040" t="s">
        <v>2277</v>
      </c>
      <c r="K1040" t="s">
        <v>2409</v>
      </c>
      <c r="L1040">
        <v>56633.976000000002</v>
      </c>
      <c r="M1040" s="15">
        <v>42287</v>
      </c>
    </row>
    <row r="1041" spans="1:13" x14ac:dyDescent="0.2">
      <c r="A1041">
        <v>1039</v>
      </c>
      <c r="B1041" t="s">
        <v>1925</v>
      </c>
      <c r="C1041" t="s">
        <v>1926</v>
      </c>
      <c r="D1041">
        <v>14</v>
      </c>
      <c r="E1041" t="s">
        <v>1927</v>
      </c>
      <c r="F1041" t="s">
        <v>1928</v>
      </c>
      <c r="G1041" t="s">
        <v>1915</v>
      </c>
      <c r="H1041" t="s">
        <v>1929</v>
      </c>
      <c r="I1041" t="s">
        <v>1930</v>
      </c>
      <c r="J1041" t="s">
        <v>1947</v>
      </c>
      <c r="K1041" t="s">
        <v>2252</v>
      </c>
      <c r="L1041">
        <v>53839.972800000003</v>
      </c>
      <c r="M1041" s="15">
        <v>42155</v>
      </c>
    </row>
    <row r="1042" spans="1:13" x14ac:dyDescent="0.2">
      <c r="A1042">
        <v>1040</v>
      </c>
      <c r="B1042" t="s">
        <v>1976</v>
      </c>
      <c r="C1042" t="s">
        <v>1989</v>
      </c>
      <c r="D1042">
        <v>15.6</v>
      </c>
      <c r="E1042" t="s">
        <v>1980</v>
      </c>
      <c r="F1042" t="s">
        <v>2149</v>
      </c>
      <c r="G1042" t="s">
        <v>1944</v>
      </c>
      <c r="H1042" t="s">
        <v>1929</v>
      </c>
      <c r="I1042" t="s">
        <v>1963</v>
      </c>
      <c r="J1042" t="s">
        <v>1947</v>
      </c>
      <c r="K1042" t="s">
        <v>2048</v>
      </c>
      <c r="L1042">
        <v>45128.160000000003</v>
      </c>
      <c r="M1042" s="15">
        <v>42100</v>
      </c>
    </row>
    <row r="1043" spans="1:13" x14ac:dyDescent="0.2">
      <c r="A1043">
        <v>1041</v>
      </c>
      <c r="B1043" t="s">
        <v>2132</v>
      </c>
      <c r="C1043" t="s">
        <v>1926</v>
      </c>
      <c r="D1043">
        <v>14</v>
      </c>
      <c r="E1043" t="s">
        <v>1942</v>
      </c>
      <c r="F1043" t="s">
        <v>2410</v>
      </c>
      <c r="G1043" t="s">
        <v>2007</v>
      </c>
      <c r="H1043" t="s">
        <v>2008</v>
      </c>
      <c r="I1043" t="s">
        <v>2051</v>
      </c>
      <c r="J1043" t="s">
        <v>1947</v>
      </c>
      <c r="K1043" t="s">
        <v>2203</v>
      </c>
      <c r="L1043">
        <v>11231.424000000001</v>
      </c>
      <c r="M1043" s="15">
        <v>42298</v>
      </c>
    </row>
    <row r="1044" spans="1:13" x14ac:dyDescent="0.2">
      <c r="A1044">
        <v>1042</v>
      </c>
      <c r="B1044" t="s">
        <v>2095</v>
      </c>
      <c r="C1044" t="s">
        <v>1926</v>
      </c>
      <c r="D1044">
        <v>15.6</v>
      </c>
      <c r="E1044" t="s">
        <v>1958</v>
      </c>
      <c r="F1044" t="s">
        <v>2149</v>
      </c>
      <c r="G1044" t="s">
        <v>1935</v>
      </c>
      <c r="H1044" t="s">
        <v>1929</v>
      </c>
      <c r="I1044" t="s">
        <v>2180</v>
      </c>
      <c r="J1044" t="s">
        <v>1947</v>
      </c>
      <c r="K1044" t="s">
        <v>2038</v>
      </c>
      <c r="L1044">
        <v>75924</v>
      </c>
      <c r="M1044" s="15">
        <v>42283</v>
      </c>
    </row>
    <row r="1045" spans="1:13" x14ac:dyDescent="0.2">
      <c r="A1045">
        <v>1043</v>
      </c>
      <c r="B1045" t="s">
        <v>1976</v>
      </c>
      <c r="C1045" t="s">
        <v>1926</v>
      </c>
      <c r="D1045">
        <v>15.6</v>
      </c>
      <c r="E1045" t="s">
        <v>1927</v>
      </c>
      <c r="F1045" t="s">
        <v>2096</v>
      </c>
      <c r="G1045" t="s">
        <v>1915</v>
      </c>
      <c r="H1045" t="s">
        <v>1929</v>
      </c>
      <c r="I1045" t="s">
        <v>1963</v>
      </c>
      <c r="J1045" t="s">
        <v>1947</v>
      </c>
      <c r="K1045" t="s">
        <v>1993</v>
      </c>
      <c r="L1045">
        <v>55922.688000000002</v>
      </c>
      <c r="M1045" s="15">
        <v>42045</v>
      </c>
    </row>
    <row r="1046" spans="1:13" x14ac:dyDescent="0.2">
      <c r="A1046">
        <v>1044</v>
      </c>
      <c r="B1046" t="s">
        <v>1925</v>
      </c>
      <c r="C1046" t="s">
        <v>1926</v>
      </c>
      <c r="D1046">
        <v>14</v>
      </c>
      <c r="E1046" t="s">
        <v>1927</v>
      </c>
      <c r="F1046" t="s">
        <v>2096</v>
      </c>
      <c r="G1046" t="s">
        <v>1944</v>
      </c>
      <c r="H1046" t="s">
        <v>1945</v>
      </c>
      <c r="I1046" t="s">
        <v>1963</v>
      </c>
      <c r="J1046" t="s">
        <v>1947</v>
      </c>
      <c r="K1046" t="s">
        <v>2377</v>
      </c>
      <c r="L1046">
        <v>53280</v>
      </c>
      <c r="M1046" s="15">
        <v>42129</v>
      </c>
    </row>
    <row r="1047" spans="1:13" x14ac:dyDescent="0.2">
      <c r="A1047">
        <v>1045</v>
      </c>
      <c r="B1047" t="s">
        <v>1925</v>
      </c>
      <c r="C1047" t="s">
        <v>1926</v>
      </c>
      <c r="D1047">
        <v>15.6</v>
      </c>
      <c r="E1047" t="s">
        <v>1927</v>
      </c>
      <c r="F1047" t="s">
        <v>2316</v>
      </c>
      <c r="G1047" t="s">
        <v>1915</v>
      </c>
      <c r="H1047" t="s">
        <v>2152</v>
      </c>
      <c r="I1047" t="s">
        <v>1963</v>
      </c>
      <c r="J1047" t="s">
        <v>1947</v>
      </c>
      <c r="K1047" t="s">
        <v>2213</v>
      </c>
      <c r="L1047">
        <v>112065.9552</v>
      </c>
      <c r="M1047" s="15">
        <v>42363</v>
      </c>
    </row>
    <row r="1048" spans="1:13" x14ac:dyDescent="0.2">
      <c r="A1048">
        <v>1046</v>
      </c>
      <c r="B1048" t="s">
        <v>1925</v>
      </c>
      <c r="C1048" t="s">
        <v>1926</v>
      </c>
      <c r="D1048">
        <v>14</v>
      </c>
      <c r="E1048" t="s">
        <v>1927</v>
      </c>
      <c r="F1048" t="s">
        <v>2096</v>
      </c>
      <c r="G1048" t="s">
        <v>1915</v>
      </c>
      <c r="H1048" t="s">
        <v>1929</v>
      </c>
      <c r="I1048" t="s">
        <v>1963</v>
      </c>
      <c r="J1048" t="s">
        <v>2277</v>
      </c>
      <c r="K1048" t="s">
        <v>2237</v>
      </c>
      <c r="L1048">
        <v>78268.320000000007</v>
      </c>
      <c r="M1048" s="15">
        <v>42354</v>
      </c>
    </row>
    <row r="1049" spans="1:13" x14ac:dyDescent="0.2">
      <c r="A1049">
        <v>1047</v>
      </c>
      <c r="B1049" t="s">
        <v>2041</v>
      </c>
      <c r="C1049" t="s">
        <v>1982</v>
      </c>
      <c r="D1049">
        <v>17.3</v>
      </c>
      <c r="E1049" t="s">
        <v>1958</v>
      </c>
      <c r="F1049" t="s">
        <v>2293</v>
      </c>
      <c r="G1049" t="s">
        <v>1935</v>
      </c>
      <c r="H1049" t="s">
        <v>2023</v>
      </c>
      <c r="I1049" t="s">
        <v>2163</v>
      </c>
      <c r="J1049" t="s">
        <v>1947</v>
      </c>
      <c r="K1049" t="s">
        <v>2261</v>
      </c>
      <c r="L1049">
        <v>82351.699200000003</v>
      </c>
      <c r="M1049" s="15">
        <v>42250</v>
      </c>
    </row>
    <row r="1050" spans="1:13" x14ac:dyDescent="0.2">
      <c r="A1050">
        <v>1048</v>
      </c>
      <c r="B1050" t="s">
        <v>1976</v>
      </c>
      <c r="C1050" t="s">
        <v>1982</v>
      </c>
      <c r="D1050">
        <v>17.3</v>
      </c>
      <c r="E1050" t="s">
        <v>1958</v>
      </c>
      <c r="F1050" t="s">
        <v>2264</v>
      </c>
      <c r="G1050" t="s">
        <v>1935</v>
      </c>
      <c r="H1050" t="s">
        <v>1984</v>
      </c>
      <c r="I1050" t="s">
        <v>2163</v>
      </c>
      <c r="J1050" t="s">
        <v>1947</v>
      </c>
      <c r="K1050" t="s">
        <v>2294</v>
      </c>
      <c r="L1050">
        <v>122010.6672</v>
      </c>
      <c r="M1050" s="15">
        <v>42139</v>
      </c>
    </row>
    <row r="1051" spans="1:13" x14ac:dyDescent="0.2">
      <c r="A1051">
        <v>1049</v>
      </c>
      <c r="B1051" t="s">
        <v>1954</v>
      </c>
      <c r="C1051" t="s">
        <v>2222</v>
      </c>
      <c r="D1051">
        <v>11.6</v>
      </c>
      <c r="E1051" t="s">
        <v>1942</v>
      </c>
      <c r="F1051" t="s">
        <v>2049</v>
      </c>
      <c r="G1051" t="s">
        <v>1944</v>
      </c>
      <c r="H1051" t="s">
        <v>2201</v>
      </c>
      <c r="I1051" t="s">
        <v>2051</v>
      </c>
      <c r="J1051" t="s">
        <v>2187</v>
      </c>
      <c r="K1051" t="s">
        <v>2013</v>
      </c>
      <c r="L1051">
        <v>15339.312</v>
      </c>
      <c r="M1051" s="15">
        <v>42013</v>
      </c>
    </row>
    <row r="1052" spans="1:13" x14ac:dyDescent="0.2">
      <c r="A1052">
        <v>1050</v>
      </c>
      <c r="B1052" t="s">
        <v>1976</v>
      </c>
      <c r="C1052" t="s">
        <v>1926</v>
      </c>
      <c r="D1052">
        <v>14</v>
      </c>
      <c r="E1052" t="s">
        <v>2226</v>
      </c>
      <c r="F1052" t="s">
        <v>2178</v>
      </c>
      <c r="G1052" t="s">
        <v>1935</v>
      </c>
      <c r="H1052" t="s">
        <v>1929</v>
      </c>
      <c r="I1052" t="s">
        <v>1963</v>
      </c>
      <c r="J1052" t="s">
        <v>2277</v>
      </c>
      <c r="K1052" t="s">
        <v>2106</v>
      </c>
      <c r="L1052">
        <v>139593.60000000001</v>
      </c>
      <c r="M1052" s="15">
        <v>42256</v>
      </c>
    </row>
    <row r="1053" spans="1:13" x14ac:dyDescent="0.2">
      <c r="A1053">
        <v>1051</v>
      </c>
      <c r="B1053" t="s">
        <v>1925</v>
      </c>
      <c r="C1053" t="s">
        <v>1926</v>
      </c>
      <c r="D1053">
        <v>15.6</v>
      </c>
      <c r="E1053" t="s">
        <v>1958</v>
      </c>
      <c r="F1053" t="s">
        <v>1973</v>
      </c>
      <c r="G1053" t="s">
        <v>1915</v>
      </c>
      <c r="H1053" t="s">
        <v>1978</v>
      </c>
      <c r="I1053" t="s">
        <v>1979</v>
      </c>
      <c r="J1053" t="s">
        <v>1947</v>
      </c>
      <c r="K1053" t="s">
        <v>1992</v>
      </c>
      <c r="L1053">
        <v>52161.120000000003</v>
      </c>
      <c r="M1053" s="15">
        <v>42135</v>
      </c>
    </row>
    <row r="1054" spans="1:13" x14ac:dyDescent="0.2">
      <c r="A1054">
        <v>1052</v>
      </c>
      <c r="B1054" t="s">
        <v>1966</v>
      </c>
      <c r="C1054" t="s">
        <v>1989</v>
      </c>
      <c r="D1054">
        <v>15.6</v>
      </c>
      <c r="E1054" t="s">
        <v>1980</v>
      </c>
      <c r="F1054" t="s">
        <v>2411</v>
      </c>
      <c r="G1054" t="s">
        <v>1915</v>
      </c>
      <c r="H1054" t="s">
        <v>1929</v>
      </c>
      <c r="I1054" t="s">
        <v>1930</v>
      </c>
      <c r="J1054" t="s">
        <v>1947</v>
      </c>
      <c r="K1054" t="s">
        <v>1993</v>
      </c>
      <c r="L1054">
        <v>58288.32</v>
      </c>
      <c r="M1054" s="15">
        <v>42264</v>
      </c>
    </row>
    <row r="1055" spans="1:13" x14ac:dyDescent="0.2">
      <c r="A1055">
        <v>1053</v>
      </c>
      <c r="B1055" t="s">
        <v>1925</v>
      </c>
      <c r="C1055" t="s">
        <v>1926</v>
      </c>
      <c r="D1055">
        <v>15.6</v>
      </c>
      <c r="E1055" t="s">
        <v>1942</v>
      </c>
      <c r="F1055" t="s">
        <v>1928</v>
      </c>
      <c r="G1055" t="s">
        <v>1944</v>
      </c>
      <c r="H1055" t="s">
        <v>1929</v>
      </c>
      <c r="I1055" t="s">
        <v>1930</v>
      </c>
      <c r="J1055" t="s">
        <v>1947</v>
      </c>
      <c r="K1055" t="s">
        <v>1953</v>
      </c>
      <c r="L1055">
        <v>52161.120000000003</v>
      </c>
      <c r="M1055" s="15">
        <v>42230</v>
      </c>
    </row>
    <row r="1056" spans="1:13" x14ac:dyDescent="0.2">
      <c r="A1056">
        <v>1054</v>
      </c>
      <c r="B1056" t="s">
        <v>1966</v>
      </c>
      <c r="C1056" t="s">
        <v>1912</v>
      </c>
      <c r="D1056">
        <v>13.3</v>
      </c>
      <c r="E1056" t="s">
        <v>2080</v>
      </c>
      <c r="F1056" t="s">
        <v>1973</v>
      </c>
      <c r="G1056" t="s">
        <v>1935</v>
      </c>
      <c r="H1056" t="s">
        <v>2136</v>
      </c>
      <c r="I1056" t="s">
        <v>1930</v>
      </c>
      <c r="J1056" t="s">
        <v>1947</v>
      </c>
      <c r="K1056" t="s">
        <v>2013</v>
      </c>
      <c r="L1056">
        <v>120093.12</v>
      </c>
      <c r="M1056" s="15">
        <v>42113</v>
      </c>
    </row>
    <row r="1057" spans="1:13" x14ac:dyDescent="0.2">
      <c r="A1057">
        <v>1055</v>
      </c>
      <c r="B1057" t="s">
        <v>1925</v>
      </c>
      <c r="C1057" t="s">
        <v>1926</v>
      </c>
      <c r="D1057">
        <v>15.6</v>
      </c>
      <c r="E1057" t="s">
        <v>1942</v>
      </c>
      <c r="F1057" t="s">
        <v>2266</v>
      </c>
      <c r="G1057" t="s">
        <v>1944</v>
      </c>
      <c r="H1057" t="s">
        <v>1945</v>
      </c>
      <c r="I1057" t="s">
        <v>1963</v>
      </c>
      <c r="J1057" t="s">
        <v>1947</v>
      </c>
      <c r="K1057" t="s">
        <v>2239</v>
      </c>
      <c r="L1057">
        <v>37570.392</v>
      </c>
      <c r="M1057" s="15">
        <v>42337</v>
      </c>
    </row>
    <row r="1058" spans="1:13" x14ac:dyDescent="0.2">
      <c r="A1058">
        <v>1056</v>
      </c>
      <c r="B1058" t="s">
        <v>1925</v>
      </c>
      <c r="C1058" t="s">
        <v>1926</v>
      </c>
      <c r="D1058">
        <v>15.6</v>
      </c>
      <c r="E1058" t="s">
        <v>1942</v>
      </c>
      <c r="F1058" t="s">
        <v>1928</v>
      </c>
      <c r="G1058" t="s">
        <v>1944</v>
      </c>
      <c r="H1058" t="s">
        <v>1945</v>
      </c>
      <c r="I1058" t="s">
        <v>1930</v>
      </c>
      <c r="J1058" t="s">
        <v>1931</v>
      </c>
      <c r="K1058" t="s">
        <v>2067</v>
      </c>
      <c r="L1058">
        <v>26586.720000000001</v>
      </c>
      <c r="M1058" s="15">
        <v>42097</v>
      </c>
    </row>
    <row r="1059" spans="1:13" x14ac:dyDescent="0.2">
      <c r="A1059">
        <v>1057</v>
      </c>
      <c r="B1059" t="s">
        <v>1941</v>
      </c>
      <c r="C1059" t="s">
        <v>1926</v>
      </c>
      <c r="D1059">
        <v>15.6</v>
      </c>
      <c r="E1059" t="s">
        <v>1942</v>
      </c>
      <c r="F1059" t="s">
        <v>2198</v>
      </c>
      <c r="G1059" t="s">
        <v>1915</v>
      </c>
      <c r="H1059" t="s">
        <v>1978</v>
      </c>
      <c r="I1059" t="s">
        <v>1946</v>
      </c>
      <c r="J1059" t="s">
        <v>1947</v>
      </c>
      <c r="K1059" t="s">
        <v>2038</v>
      </c>
      <c r="L1059">
        <v>23922.720000000001</v>
      </c>
      <c r="M1059" s="15">
        <v>42193</v>
      </c>
    </row>
    <row r="1060" spans="1:13" x14ac:dyDescent="0.2">
      <c r="A1060">
        <v>1058</v>
      </c>
      <c r="B1060" t="s">
        <v>1966</v>
      </c>
      <c r="C1060" t="s">
        <v>1989</v>
      </c>
      <c r="D1060">
        <v>13.3</v>
      </c>
      <c r="E1060" t="s">
        <v>1980</v>
      </c>
      <c r="F1060" t="s">
        <v>1973</v>
      </c>
      <c r="G1060" t="s">
        <v>2026</v>
      </c>
      <c r="H1060" t="s">
        <v>1929</v>
      </c>
      <c r="I1060" t="s">
        <v>1930</v>
      </c>
      <c r="J1060" t="s">
        <v>1947</v>
      </c>
      <c r="K1060" t="s">
        <v>1961</v>
      </c>
      <c r="L1060">
        <v>69210.720000000001</v>
      </c>
      <c r="M1060" s="15">
        <v>42318</v>
      </c>
    </row>
    <row r="1061" spans="1:13" x14ac:dyDescent="0.2">
      <c r="A1061">
        <v>1059</v>
      </c>
      <c r="B1061" t="s">
        <v>2041</v>
      </c>
      <c r="C1061" t="s">
        <v>1982</v>
      </c>
      <c r="D1061">
        <v>15.6</v>
      </c>
      <c r="E1061" t="s">
        <v>1927</v>
      </c>
      <c r="F1061" t="s">
        <v>2264</v>
      </c>
      <c r="G1061" t="s">
        <v>1935</v>
      </c>
      <c r="H1061" t="s">
        <v>2023</v>
      </c>
      <c r="I1061" t="s">
        <v>2024</v>
      </c>
      <c r="J1061" t="s">
        <v>1947</v>
      </c>
      <c r="K1061" t="s">
        <v>2305</v>
      </c>
      <c r="L1061">
        <v>96916.32</v>
      </c>
      <c r="M1061" s="15">
        <v>42128</v>
      </c>
    </row>
    <row r="1062" spans="1:13" x14ac:dyDescent="0.2">
      <c r="M1062" s="15"/>
    </row>
    <row r="1063" spans="1:13" x14ac:dyDescent="0.2">
      <c r="A1063">
        <v>1061</v>
      </c>
      <c r="B1063" t="s">
        <v>1954</v>
      </c>
      <c r="C1063" t="s">
        <v>1982</v>
      </c>
      <c r="D1063">
        <v>17.3</v>
      </c>
      <c r="E1063" t="s">
        <v>1958</v>
      </c>
      <c r="F1063" t="s">
        <v>2264</v>
      </c>
      <c r="G1063" t="s">
        <v>1935</v>
      </c>
      <c r="H1063" t="s">
        <v>1978</v>
      </c>
      <c r="I1063" t="s">
        <v>2273</v>
      </c>
      <c r="J1063" t="s">
        <v>1931</v>
      </c>
      <c r="K1063" t="s">
        <v>2412</v>
      </c>
      <c r="L1063">
        <v>53173.440000000002</v>
      </c>
      <c r="M1063" s="15">
        <v>42208</v>
      </c>
    </row>
    <row r="1064" spans="1:13" x14ac:dyDescent="0.2">
      <c r="A1064">
        <v>1062</v>
      </c>
      <c r="B1064" t="s">
        <v>1966</v>
      </c>
      <c r="C1064" t="s">
        <v>1926</v>
      </c>
      <c r="D1064">
        <v>15.6</v>
      </c>
      <c r="E1064" t="s">
        <v>1927</v>
      </c>
      <c r="F1064" t="s">
        <v>1928</v>
      </c>
      <c r="G1064" t="s">
        <v>1944</v>
      </c>
      <c r="H1064" t="s">
        <v>1978</v>
      </c>
      <c r="I1064" t="s">
        <v>2004</v>
      </c>
      <c r="J1064" t="s">
        <v>1947</v>
      </c>
      <c r="K1064" t="s">
        <v>2182</v>
      </c>
      <c r="L1064">
        <v>29783.52</v>
      </c>
      <c r="M1064" s="15">
        <v>42165</v>
      </c>
    </row>
    <row r="1065" spans="1:13" x14ac:dyDescent="0.2">
      <c r="A1065">
        <v>1063</v>
      </c>
      <c r="B1065" t="s">
        <v>1966</v>
      </c>
      <c r="C1065" t="s">
        <v>1926</v>
      </c>
      <c r="D1065">
        <v>15.6</v>
      </c>
      <c r="E1065" t="s">
        <v>1927</v>
      </c>
      <c r="F1065" t="s">
        <v>1973</v>
      </c>
      <c r="G1065" t="s">
        <v>1935</v>
      </c>
      <c r="H1065" t="s">
        <v>2060</v>
      </c>
      <c r="I1065" t="s">
        <v>2087</v>
      </c>
      <c r="J1065" t="s">
        <v>1947</v>
      </c>
      <c r="K1065" t="s">
        <v>2343</v>
      </c>
      <c r="L1065">
        <v>52746.667200000004</v>
      </c>
      <c r="M1065" s="15">
        <v>42230</v>
      </c>
    </row>
    <row r="1066" spans="1:13" x14ac:dyDescent="0.2">
      <c r="A1066">
        <v>1064</v>
      </c>
      <c r="B1066" t="s">
        <v>2041</v>
      </c>
      <c r="C1066" t="s">
        <v>1982</v>
      </c>
      <c r="D1066">
        <v>15.6</v>
      </c>
      <c r="E1066" t="s">
        <v>1927</v>
      </c>
      <c r="F1066" t="s">
        <v>2264</v>
      </c>
      <c r="G1066" t="s">
        <v>1935</v>
      </c>
      <c r="H1066" t="s">
        <v>2023</v>
      </c>
      <c r="I1066" t="s">
        <v>2024</v>
      </c>
      <c r="J1066" t="s">
        <v>1947</v>
      </c>
      <c r="K1066" t="s">
        <v>2048</v>
      </c>
      <c r="L1066">
        <v>102777.12</v>
      </c>
      <c r="M1066" s="15">
        <v>42080</v>
      </c>
    </row>
    <row r="1067" spans="1:13" x14ac:dyDescent="0.2">
      <c r="A1067">
        <v>1065</v>
      </c>
      <c r="B1067" t="s">
        <v>1966</v>
      </c>
      <c r="C1067" t="s">
        <v>1912</v>
      </c>
      <c r="D1067">
        <v>13.3</v>
      </c>
      <c r="E1067" t="s">
        <v>1927</v>
      </c>
      <c r="F1067" t="s">
        <v>1973</v>
      </c>
      <c r="G1067" t="s">
        <v>1915</v>
      </c>
      <c r="H1067" t="s">
        <v>1929</v>
      </c>
      <c r="I1067" t="s">
        <v>1930</v>
      </c>
      <c r="J1067" t="s">
        <v>1947</v>
      </c>
      <c r="K1067" t="s">
        <v>2124</v>
      </c>
      <c r="L1067">
        <v>77682.240000000005</v>
      </c>
      <c r="M1067" s="15">
        <v>42029</v>
      </c>
    </row>
    <row r="1068" spans="1:13" x14ac:dyDescent="0.2">
      <c r="A1068">
        <v>1066</v>
      </c>
      <c r="B1068" t="s">
        <v>1954</v>
      </c>
      <c r="C1068" t="s">
        <v>1982</v>
      </c>
      <c r="D1068">
        <v>17.3</v>
      </c>
      <c r="E1068" t="s">
        <v>1958</v>
      </c>
      <c r="F1068" t="s">
        <v>2293</v>
      </c>
      <c r="G1068" t="s">
        <v>2058</v>
      </c>
      <c r="H1068" t="s">
        <v>2136</v>
      </c>
      <c r="I1068" t="s">
        <v>2413</v>
      </c>
      <c r="J1068" t="s">
        <v>1947</v>
      </c>
      <c r="K1068" t="s">
        <v>2387</v>
      </c>
      <c r="L1068">
        <v>211788</v>
      </c>
      <c r="M1068" s="15">
        <v>42100</v>
      </c>
    </row>
    <row r="1069" spans="1:13" x14ac:dyDescent="0.2">
      <c r="A1069">
        <v>1067</v>
      </c>
      <c r="B1069" t="s">
        <v>1966</v>
      </c>
      <c r="C1069" t="s">
        <v>1989</v>
      </c>
      <c r="D1069">
        <v>13.3</v>
      </c>
      <c r="E1069" t="s">
        <v>1990</v>
      </c>
      <c r="F1069" t="s">
        <v>2149</v>
      </c>
      <c r="G1069" t="s">
        <v>1915</v>
      </c>
      <c r="H1069" t="s">
        <v>1929</v>
      </c>
      <c r="I1069" t="s">
        <v>1963</v>
      </c>
      <c r="J1069" t="s">
        <v>1947</v>
      </c>
      <c r="K1069" t="s">
        <v>1991</v>
      </c>
      <c r="L1069">
        <v>42517.972800000003</v>
      </c>
      <c r="M1069" s="15">
        <v>42194</v>
      </c>
    </row>
    <row r="1070" spans="1:13" x14ac:dyDescent="0.2">
      <c r="A1070">
        <v>1068</v>
      </c>
      <c r="B1070" t="s">
        <v>1966</v>
      </c>
      <c r="C1070" t="s">
        <v>1982</v>
      </c>
      <c r="D1070">
        <v>15.6</v>
      </c>
      <c r="E1070" t="s">
        <v>2143</v>
      </c>
      <c r="F1070" t="s">
        <v>2264</v>
      </c>
      <c r="G1070" t="s">
        <v>1935</v>
      </c>
      <c r="H1070" t="s">
        <v>2023</v>
      </c>
      <c r="I1070" t="s">
        <v>2301</v>
      </c>
      <c r="J1070" t="s">
        <v>1947</v>
      </c>
      <c r="K1070" t="s">
        <v>2322</v>
      </c>
      <c r="L1070">
        <v>70809.119999999995</v>
      </c>
      <c r="M1070" s="15">
        <v>42295</v>
      </c>
    </row>
    <row r="1071" spans="1:13" x14ac:dyDescent="0.2">
      <c r="A1071">
        <v>1069</v>
      </c>
      <c r="B1071" t="s">
        <v>1911</v>
      </c>
      <c r="C1071" t="s">
        <v>1912</v>
      </c>
      <c r="D1071">
        <v>12</v>
      </c>
      <c r="E1071" t="s">
        <v>1969</v>
      </c>
      <c r="F1071" t="s">
        <v>2414</v>
      </c>
      <c r="G1071" t="s">
        <v>1915</v>
      </c>
      <c r="H1071" t="s">
        <v>1950</v>
      </c>
      <c r="I1071" t="s">
        <v>2099</v>
      </c>
      <c r="J1071" t="s">
        <v>1952</v>
      </c>
      <c r="K1071" t="s">
        <v>2365</v>
      </c>
      <c r="L1071">
        <v>69264</v>
      </c>
      <c r="M1071" s="15">
        <v>42232</v>
      </c>
    </row>
    <row r="1072" spans="1:13" x14ac:dyDescent="0.2">
      <c r="A1072">
        <v>1070</v>
      </c>
      <c r="B1072" t="s">
        <v>1966</v>
      </c>
      <c r="C1072" t="s">
        <v>1926</v>
      </c>
      <c r="D1072">
        <v>15.6</v>
      </c>
      <c r="E1072" t="s">
        <v>1942</v>
      </c>
      <c r="F1072" t="s">
        <v>2266</v>
      </c>
      <c r="G1072" t="s">
        <v>1944</v>
      </c>
      <c r="H1072" t="s">
        <v>1945</v>
      </c>
      <c r="I1072" t="s">
        <v>1963</v>
      </c>
      <c r="J1072" t="s">
        <v>1947</v>
      </c>
      <c r="K1072" t="s">
        <v>2129</v>
      </c>
      <c r="L1072">
        <v>25679.894400000001</v>
      </c>
      <c r="M1072" s="15">
        <v>42063</v>
      </c>
    </row>
    <row r="1073" spans="1:13" x14ac:dyDescent="0.2">
      <c r="A1073">
        <v>1071</v>
      </c>
      <c r="B1073" t="s">
        <v>1925</v>
      </c>
      <c r="C1073" t="s">
        <v>1926</v>
      </c>
      <c r="D1073">
        <v>15.6</v>
      </c>
      <c r="E1073" t="s">
        <v>1942</v>
      </c>
      <c r="F1073" t="s">
        <v>2096</v>
      </c>
      <c r="G1073" t="s">
        <v>1944</v>
      </c>
      <c r="H1073" t="s">
        <v>1945</v>
      </c>
      <c r="I1073" t="s">
        <v>1963</v>
      </c>
      <c r="J1073" t="s">
        <v>1947</v>
      </c>
      <c r="K1073" t="s">
        <v>2239</v>
      </c>
      <c r="L1073">
        <v>63882.720000000001</v>
      </c>
      <c r="M1073" s="15">
        <v>42079</v>
      </c>
    </row>
    <row r="1074" spans="1:13" x14ac:dyDescent="0.2">
      <c r="A1074">
        <v>1072</v>
      </c>
      <c r="B1074" t="s">
        <v>1925</v>
      </c>
      <c r="C1074" t="s">
        <v>1912</v>
      </c>
      <c r="D1074">
        <v>12.5</v>
      </c>
      <c r="E1074" t="s">
        <v>1927</v>
      </c>
      <c r="F1074" t="s">
        <v>2096</v>
      </c>
      <c r="G1074" t="s">
        <v>1915</v>
      </c>
      <c r="H1074" t="s">
        <v>1929</v>
      </c>
      <c r="I1074" t="s">
        <v>1963</v>
      </c>
      <c r="J1074" t="s">
        <v>2277</v>
      </c>
      <c r="K1074" t="s">
        <v>2211</v>
      </c>
      <c r="L1074">
        <v>63882.720000000001</v>
      </c>
      <c r="M1074" s="15">
        <v>42285</v>
      </c>
    </row>
    <row r="1075" spans="1:13" x14ac:dyDescent="0.2">
      <c r="A1075">
        <v>1073</v>
      </c>
      <c r="B1075" t="s">
        <v>1925</v>
      </c>
      <c r="C1075" t="s">
        <v>1926</v>
      </c>
      <c r="D1075">
        <v>13.3</v>
      </c>
      <c r="E1075" t="s">
        <v>1927</v>
      </c>
      <c r="F1075" t="s">
        <v>1973</v>
      </c>
      <c r="G1075" t="s">
        <v>1915</v>
      </c>
      <c r="H1075" t="s">
        <v>1929</v>
      </c>
      <c r="I1075" t="s">
        <v>1930</v>
      </c>
      <c r="J1075" t="s">
        <v>1947</v>
      </c>
      <c r="K1075" t="s">
        <v>2037</v>
      </c>
      <c r="L1075">
        <v>58075.199999999997</v>
      </c>
      <c r="M1075" s="15">
        <v>42045</v>
      </c>
    </row>
    <row r="1076" spans="1:13" x14ac:dyDescent="0.2">
      <c r="A1076">
        <v>1074</v>
      </c>
      <c r="B1076" t="s">
        <v>1976</v>
      </c>
      <c r="C1076" t="s">
        <v>1912</v>
      </c>
      <c r="D1076">
        <v>12.5</v>
      </c>
      <c r="E1076" t="s">
        <v>1980</v>
      </c>
      <c r="F1076" t="s">
        <v>2149</v>
      </c>
      <c r="G1076" t="s">
        <v>1915</v>
      </c>
      <c r="H1076" t="s">
        <v>1929</v>
      </c>
      <c r="I1076" t="s">
        <v>1963</v>
      </c>
      <c r="J1076" t="s">
        <v>1947</v>
      </c>
      <c r="K1076" t="s">
        <v>1957</v>
      </c>
      <c r="L1076">
        <v>91294.747199999998</v>
      </c>
      <c r="M1076" s="15">
        <v>42201</v>
      </c>
    </row>
    <row r="1077" spans="1:13" x14ac:dyDescent="0.2">
      <c r="A1077">
        <v>1075</v>
      </c>
      <c r="B1077" t="s">
        <v>1976</v>
      </c>
      <c r="C1077" t="s">
        <v>1926</v>
      </c>
      <c r="D1077">
        <v>17.3</v>
      </c>
      <c r="E1077" t="s">
        <v>2133</v>
      </c>
      <c r="F1077" t="s">
        <v>2096</v>
      </c>
      <c r="G1077" t="s">
        <v>1915</v>
      </c>
      <c r="H1077" t="s">
        <v>2415</v>
      </c>
      <c r="I1077" t="s">
        <v>2416</v>
      </c>
      <c r="J1077" t="s">
        <v>1947</v>
      </c>
      <c r="K1077" t="s">
        <v>2417</v>
      </c>
      <c r="L1077">
        <v>35111.519999999997</v>
      </c>
      <c r="M1077" s="15">
        <v>42101</v>
      </c>
    </row>
    <row r="1078" spans="1:13" x14ac:dyDescent="0.2">
      <c r="A1078">
        <v>1076</v>
      </c>
      <c r="B1078" t="s">
        <v>1976</v>
      </c>
      <c r="C1078" t="s">
        <v>1926</v>
      </c>
      <c r="D1078">
        <v>15.6</v>
      </c>
      <c r="E1078" t="s">
        <v>1958</v>
      </c>
      <c r="F1078" t="s">
        <v>2333</v>
      </c>
      <c r="G1078" t="s">
        <v>1944</v>
      </c>
      <c r="H1078" t="s">
        <v>1978</v>
      </c>
      <c r="I1078" t="s">
        <v>2153</v>
      </c>
      <c r="J1078" t="s">
        <v>1947</v>
      </c>
      <c r="K1078" t="s">
        <v>1993</v>
      </c>
      <c r="L1078">
        <v>52054.559999999998</v>
      </c>
      <c r="M1078" s="15">
        <v>42291</v>
      </c>
    </row>
    <row r="1079" spans="1:13" x14ac:dyDescent="0.2">
      <c r="A1079">
        <v>1077</v>
      </c>
      <c r="B1079" t="s">
        <v>2041</v>
      </c>
      <c r="C1079" t="s">
        <v>1982</v>
      </c>
      <c r="D1079">
        <v>17.3</v>
      </c>
      <c r="E1079" t="s">
        <v>1927</v>
      </c>
      <c r="F1079" t="s">
        <v>2022</v>
      </c>
      <c r="G1079" t="s">
        <v>1935</v>
      </c>
      <c r="H1079" t="s">
        <v>2023</v>
      </c>
      <c r="I1079" t="s">
        <v>2043</v>
      </c>
      <c r="J1079" t="s">
        <v>1947</v>
      </c>
      <c r="K1079" t="s">
        <v>2261</v>
      </c>
      <c r="L1079">
        <v>133146.72</v>
      </c>
      <c r="M1079" s="15">
        <v>42246</v>
      </c>
    </row>
    <row r="1080" spans="1:13" x14ac:dyDescent="0.2">
      <c r="A1080">
        <v>1078</v>
      </c>
      <c r="B1080" t="s">
        <v>1976</v>
      </c>
      <c r="C1080" t="s">
        <v>1926</v>
      </c>
      <c r="D1080">
        <v>15.6</v>
      </c>
      <c r="E1080" t="s">
        <v>1942</v>
      </c>
      <c r="F1080" t="s">
        <v>2096</v>
      </c>
      <c r="G1080" t="s">
        <v>1944</v>
      </c>
      <c r="H1080" t="s">
        <v>1945</v>
      </c>
      <c r="I1080" t="s">
        <v>1963</v>
      </c>
      <c r="J1080" t="s">
        <v>1947</v>
      </c>
      <c r="K1080" t="s">
        <v>1948</v>
      </c>
      <c r="L1080">
        <v>28771.200000000001</v>
      </c>
      <c r="M1080" s="15">
        <v>42296</v>
      </c>
    </row>
    <row r="1081" spans="1:13" x14ac:dyDescent="0.2">
      <c r="A1081">
        <v>1079</v>
      </c>
      <c r="B1081" t="s">
        <v>1925</v>
      </c>
      <c r="C1081" t="s">
        <v>1926</v>
      </c>
      <c r="D1081">
        <v>15.6</v>
      </c>
      <c r="E1081" t="s">
        <v>1927</v>
      </c>
      <c r="F1081" t="s">
        <v>2096</v>
      </c>
      <c r="G1081" t="s">
        <v>1944</v>
      </c>
      <c r="H1081" t="s">
        <v>1945</v>
      </c>
      <c r="I1081" t="s">
        <v>1963</v>
      </c>
      <c r="J1081" t="s">
        <v>2277</v>
      </c>
      <c r="K1081" t="s">
        <v>2239</v>
      </c>
      <c r="L1081">
        <v>50083.199999999997</v>
      </c>
      <c r="M1081" s="15">
        <v>42330</v>
      </c>
    </row>
    <row r="1082" spans="1:13" x14ac:dyDescent="0.2">
      <c r="A1082">
        <v>1080</v>
      </c>
      <c r="B1082" t="s">
        <v>1976</v>
      </c>
      <c r="C1082" t="s">
        <v>1912</v>
      </c>
      <c r="D1082">
        <v>12.5</v>
      </c>
      <c r="E1082" t="s">
        <v>2366</v>
      </c>
      <c r="F1082" t="s">
        <v>2098</v>
      </c>
      <c r="G1082" t="s">
        <v>1915</v>
      </c>
      <c r="H1082" t="s">
        <v>1936</v>
      </c>
      <c r="I1082" t="s">
        <v>2099</v>
      </c>
      <c r="J1082" t="s">
        <v>1947</v>
      </c>
      <c r="K1082" t="s">
        <v>2418</v>
      </c>
      <c r="L1082">
        <v>74538.720000000001</v>
      </c>
      <c r="M1082" s="15">
        <v>42257</v>
      </c>
    </row>
    <row r="1083" spans="1:13" x14ac:dyDescent="0.2">
      <c r="A1083">
        <v>1081</v>
      </c>
      <c r="B1083" t="s">
        <v>1976</v>
      </c>
      <c r="C1083" t="s">
        <v>1982</v>
      </c>
      <c r="D1083">
        <v>17.3</v>
      </c>
      <c r="E1083" t="s">
        <v>1958</v>
      </c>
      <c r="F1083" t="s">
        <v>2293</v>
      </c>
      <c r="G1083" t="s">
        <v>2118</v>
      </c>
      <c r="H1083" t="s">
        <v>2419</v>
      </c>
      <c r="I1083" t="s">
        <v>2163</v>
      </c>
      <c r="J1083" t="s">
        <v>1947</v>
      </c>
      <c r="K1083" t="s">
        <v>2294</v>
      </c>
      <c r="L1083">
        <v>172627.20000000001</v>
      </c>
      <c r="M1083" s="15">
        <v>42237</v>
      </c>
    </row>
    <row r="1084" spans="1:13" x14ac:dyDescent="0.2">
      <c r="A1084">
        <v>1082</v>
      </c>
      <c r="B1084" t="s">
        <v>1976</v>
      </c>
      <c r="C1084" t="s">
        <v>1989</v>
      </c>
      <c r="D1084">
        <v>10.1</v>
      </c>
      <c r="E1084" t="s">
        <v>2420</v>
      </c>
      <c r="F1084" t="s">
        <v>2421</v>
      </c>
      <c r="G1084" t="s">
        <v>1944</v>
      </c>
      <c r="H1084" t="s">
        <v>2003</v>
      </c>
      <c r="I1084" t="s">
        <v>2051</v>
      </c>
      <c r="J1084" t="s">
        <v>1947</v>
      </c>
      <c r="K1084" t="s">
        <v>2422</v>
      </c>
      <c r="L1084">
        <v>34433.265599999999</v>
      </c>
      <c r="M1084" s="15">
        <v>42176</v>
      </c>
    </row>
    <row r="1085" spans="1:13" x14ac:dyDescent="0.2">
      <c r="A1085">
        <v>1083</v>
      </c>
      <c r="B1085" t="s">
        <v>1925</v>
      </c>
      <c r="C1085" t="s">
        <v>1912</v>
      </c>
      <c r="D1085">
        <v>13.3</v>
      </c>
      <c r="E1085" t="s">
        <v>2140</v>
      </c>
      <c r="F1085" t="s">
        <v>1973</v>
      </c>
      <c r="G1085" t="s">
        <v>1935</v>
      </c>
      <c r="H1085" t="s">
        <v>1936</v>
      </c>
      <c r="I1085" t="s">
        <v>1930</v>
      </c>
      <c r="J1085" t="s">
        <v>1947</v>
      </c>
      <c r="K1085" t="s">
        <v>1957</v>
      </c>
      <c r="L1085">
        <v>109170.72</v>
      </c>
      <c r="M1085" s="15">
        <v>42058</v>
      </c>
    </row>
    <row r="1086" spans="1:13" x14ac:dyDescent="0.2">
      <c r="A1086">
        <v>1084</v>
      </c>
      <c r="B1086" t="s">
        <v>1966</v>
      </c>
      <c r="C1086" t="s">
        <v>1926</v>
      </c>
      <c r="D1086">
        <v>15.6</v>
      </c>
      <c r="E1086" t="s">
        <v>1927</v>
      </c>
      <c r="F1086" t="s">
        <v>1928</v>
      </c>
      <c r="G1086" t="s">
        <v>1915</v>
      </c>
      <c r="H1086" t="s">
        <v>1929</v>
      </c>
      <c r="I1086" t="s">
        <v>1930</v>
      </c>
      <c r="J1086" t="s">
        <v>1947</v>
      </c>
      <c r="K1086" t="s">
        <v>2169</v>
      </c>
      <c r="L1086">
        <v>39960</v>
      </c>
      <c r="M1086" s="15">
        <v>42195</v>
      </c>
    </row>
    <row r="1087" spans="1:13" x14ac:dyDescent="0.2">
      <c r="A1087">
        <v>1085</v>
      </c>
      <c r="B1087" t="s">
        <v>1925</v>
      </c>
      <c r="C1087" t="s">
        <v>1926</v>
      </c>
      <c r="D1087">
        <v>14</v>
      </c>
      <c r="E1087" t="s">
        <v>1927</v>
      </c>
      <c r="F1087" t="s">
        <v>2096</v>
      </c>
      <c r="G1087" t="s">
        <v>1944</v>
      </c>
      <c r="H1087" t="s">
        <v>1945</v>
      </c>
      <c r="I1087" t="s">
        <v>1963</v>
      </c>
      <c r="J1087" t="s">
        <v>2277</v>
      </c>
      <c r="K1087" t="s">
        <v>2377</v>
      </c>
      <c r="L1087">
        <v>54931.147199999999</v>
      </c>
      <c r="M1087" s="15">
        <v>42268</v>
      </c>
    </row>
    <row r="1088" spans="1:13" x14ac:dyDescent="0.2">
      <c r="A1088">
        <v>1086</v>
      </c>
      <c r="B1088" t="s">
        <v>1925</v>
      </c>
      <c r="C1088" t="s">
        <v>2142</v>
      </c>
      <c r="D1088">
        <v>15.6</v>
      </c>
      <c r="E1088" t="s">
        <v>1927</v>
      </c>
      <c r="F1088" t="s">
        <v>2149</v>
      </c>
      <c r="G1088" t="s">
        <v>1915</v>
      </c>
      <c r="H1088" t="s">
        <v>1929</v>
      </c>
      <c r="I1088" t="s">
        <v>2423</v>
      </c>
      <c r="J1088" t="s">
        <v>2277</v>
      </c>
      <c r="K1088" t="s">
        <v>2052</v>
      </c>
      <c r="L1088">
        <v>79653.600000000006</v>
      </c>
      <c r="M1088" s="15">
        <v>42282</v>
      </c>
    </row>
    <row r="1089" spans="1:13" x14ac:dyDescent="0.2">
      <c r="A1089">
        <v>1087</v>
      </c>
      <c r="B1089" t="s">
        <v>1976</v>
      </c>
      <c r="C1089" t="s">
        <v>1926</v>
      </c>
      <c r="D1089">
        <v>14</v>
      </c>
      <c r="E1089" t="s">
        <v>1927</v>
      </c>
      <c r="F1089" t="s">
        <v>2096</v>
      </c>
      <c r="G1089" t="s">
        <v>1915</v>
      </c>
      <c r="H1089" t="s">
        <v>2268</v>
      </c>
      <c r="I1089" t="s">
        <v>1963</v>
      </c>
      <c r="J1089" t="s">
        <v>2277</v>
      </c>
      <c r="K1089" t="s">
        <v>2045</v>
      </c>
      <c r="L1089">
        <v>63882.720000000001</v>
      </c>
      <c r="M1089" s="15">
        <v>42013</v>
      </c>
    </row>
    <row r="1090" spans="1:13" x14ac:dyDescent="0.2">
      <c r="A1090">
        <v>1088</v>
      </c>
      <c r="B1090" t="s">
        <v>1925</v>
      </c>
      <c r="C1090" t="s">
        <v>1926</v>
      </c>
      <c r="D1090">
        <v>13.3</v>
      </c>
      <c r="E1090" t="s">
        <v>2400</v>
      </c>
      <c r="F1090" t="s">
        <v>2424</v>
      </c>
      <c r="G1090" t="s">
        <v>1944</v>
      </c>
      <c r="H1090" t="s">
        <v>2008</v>
      </c>
      <c r="I1090" t="s">
        <v>2099</v>
      </c>
      <c r="J1090" t="s">
        <v>2187</v>
      </c>
      <c r="K1090" t="s">
        <v>2124</v>
      </c>
      <c r="L1090">
        <v>32767.200000000001</v>
      </c>
      <c r="M1090" s="15">
        <v>42268</v>
      </c>
    </row>
    <row r="1091" spans="1:13" x14ac:dyDescent="0.2">
      <c r="A1091">
        <v>1089</v>
      </c>
      <c r="B1091" t="s">
        <v>1941</v>
      </c>
      <c r="C1091" t="s">
        <v>1926</v>
      </c>
      <c r="D1091">
        <v>15.6</v>
      </c>
      <c r="E1091" t="s">
        <v>1942</v>
      </c>
      <c r="F1091" t="s">
        <v>2198</v>
      </c>
      <c r="G1091" t="s">
        <v>1944</v>
      </c>
      <c r="H1091" t="s">
        <v>1945</v>
      </c>
      <c r="I1091" t="s">
        <v>1946</v>
      </c>
      <c r="J1091" t="s">
        <v>1947</v>
      </c>
      <c r="K1091" t="s">
        <v>2038</v>
      </c>
      <c r="L1091">
        <v>20619.36</v>
      </c>
      <c r="M1091" s="15">
        <v>42365</v>
      </c>
    </row>
    <row r="1092" spans="1:13" x14ac:dyDescent="0.2">
      <c r="A1092">
        <v>1090</v>
      </c>
      <c r="B1092" t="s">
        <v>1966</v>
      </c>
      <c r="C1092" t="s">
        <v>1926</v>
      </c>
      <c r="D1092">
        <v>15.6</v>
      </c>
      <c r="E1092" t="s">
        <v>1942</v>
      </c>
      <c r="F1092" t="s">
        <v>2425</v>
      </c>
      <c r="G1092" t="s">
        <v>1944</v>
      </c>
      <c r="H1092" t="s">
        <v>1945</v>
      </c>
      <c r="I1092" t="s">
        <v>2004</v>
      </c>
      <c r="J1092" t="s">
        <v>2018</v>
      </c>
      <c r="K1092" t="s">
        <v>1968</v>
      </c>
      <c r="L1092">
        <v>20965.147199999999</v>
      </c>
      <c r="M1092" s="15">
        <v>42084</v>
      </c>
    </row>
    <row r="1093" spans="1:13" x14ac:dyDescent="0.2">
      <c r="A1093">
        <v>1091</v>
      </c>
      <c r="B1093" t="s">
        <v>1925</v>
      </c>
      <c r="C1093" t="s">
        <v>1926</v>
      </c>
      <c r="D1093">
        <v>15.6</v>
      </c>
      <c r="E1093" t="s">
        <v>1942</v>
      </c>
      <c r="F1093" t="s">
        <v>1962</v>
      </c>
      <c r="G1093" t="s">
        <v>1944</v>
      </c>
      <c r="H1093" t="s">
        <v>1978</v>
      </c>
      <c r="I1093" t="s">
        <v>1963</v>
      </c>
      <c r="J1093" t="s">
        <v>1931</v>
      </c>
      <c r="K1093" t="s">
        <v>1932</v>
      </c>
      <c r="L1093">
        <v>18434.3472</v>
      </c>
      <c r="M1093" s="15">
        <v>42149</v>
      </c>
    </row>
    <row r="1094" spans="1:13" x14ac:dyDescent="0.2">
      <c r="A1094">
        <v>1092</v>
      </c>
      <c r="B1094" t="s">
        <v>1954</v>
      </c>
      <c r="C1094" t="s">
        <v>1982</v>
      </c>
      <c r="D1094">
        <v>17.3</v>
      </c>
      <c r="E1094" t="s">
        <v>1958</v>
      </c>
      <c r="F1094" t="s">
        <v>2022</v>
      </c>
      <c r="G1094" t="s">
        <v>1915</v>
      </c>
      <c r="H1094" t="s">
        <v>2023</v>
      </c>
      <c r="I1094" t="s">
        <v>2024</v>
      </c>
      <c r="J1094" t="s">
        <v>1947</v>
      </c>
      <c r="K1094" t="s">
        <v>2059</v>
      </c>
      <c r="L1094">
        <v>85194.72</v>
      </c>
      <c r="M1094" s="15">
        <v>42026</v>
      </c>
    </row>
    <row r="1095" spans="1:13" x14ac:dyDescent="0.2">
      <c r="A1095">
        <v>1093</v>
      </c>
      <c r="B1095" t="s">
        <v>1966</v>
      </c>
      <c r="C1095" t="s">
        <v>1912</v>
      </c>
      <c r="D1095">
        <v>13.3</v>
      </c>
      <c r="E1095" t="s">
        <v>1958</v>
      </c>
      <c r="F1095" t="s">
        <v>1959</v>
      </c>
      <c r="G1095" t="s">
        <v>1944</v>
      </c>
      <c r="H1095" t="s">
        <v>1929</v>
      </c>
      <c r="I1095" t="s">
        <v>1996</v>
      </c>
      <c r="J1095" t="s">
        <v>1947</v>
      </c>
      <c r="K1095" t="s">
        <v>2046</v>
      </c>
      <c r="L1095">
        <v>43601.688000000002</v>
      </c>
      <c r="M1095" s="15">
        <v>42332</v>
      </c>
    </row>
    <row r="1096" spans="1:13" x14ac:dyDescent="0.2">
      <c r="A1096">
        <v>1094</v>
      </c>
      <c r="B1096" t="s">
        <v>1925</v>
      </c>
      <c r="C1096" t="s">
        <v>2222</v>
      </c>
      <c r="D1096">
        <v>12.5</v>
      </c>
      <c r="E1096" t="s">
        <v>1942</v>
      </c>
      <c r="F1096" t="s">
        <v>2096</v>
      </c>
      <c r="G1096" t="s">
        <v>1944</v>
      </c>
      <c r="H1096" t="s">
        <v>1916</v>
      </c>
      <c r="I1096" t="s">
        <v>1963</v>
      </c>
      <c r="J1096" t="s">
        <v>2277</v>
      </c>
      <c r="K1096" t="s">
        <v>2038</v>
      </c>
      <c r="L1096">
        <v>85194.72</v>
      </c>
      <c r="M1096" s="15">
        <v>42130</v>
      </c>
    </row>
    <row r="1097" spans="1:13" x14ac:dyDescent="0.2">
      <c r="A1097">
        <v>1095</v>
      </c>
      <c r="B1097" t="s">
        <v>1941</v>
      </c>
      <c r="C1097" t="s">
        <v>1926</v>
      </c>
      <c r="D1097">
        <v>15.6</v>
      </c>
      <c r="E1097" t="s">
        <v>1927</v>
      </c>
      <c r="F1097" t="s">
        <v>1928</v>
      </c>
      <c r="G1097" t="s">
        <v>1915</v>
      </c>
      <c r="H1097" t="s">
        <v>2023</v>
      </c>
      <c r="I1097" t="s">
        <v>2153</v>
      </c>
      <c r="J1097" t="s">
        <v>1947</v>
      </c>
      <c r="K1097" t="s">
        <v>2038</v>
      </c>
      <c r="L1097">
        <v>42570.720000000001</v>
      </c>
      <c r="M1097" s="15">
        <v>42206</v>
      </c>
    </row>
    <row r="1098" spans="1:13" x14ac:dyDescent="0.2">
      <c r="A1098">
        <v>1096</v>
      </c>
      <c r="B1098" t="s">
        <v>1966</v>
      </c>
      <c r="C1098" t="s">
        <v>1926</v>
      </c>
      <c r="D1098">
        <v>15.6</v>
      </c>
      <c r="E1098" t="s">
        <v>1927</v>
      </c>
      <c r="F1098" t="s">
        <v>1928</v>
      </c>
      <c r="G1098" t="s">
        <v>1915</v>
      </c>
      <c r="H1098" t="s">
        <v>1978</v>
      </c>
      <c r="I1098" t="s">
        <v>2087</v>
      </c>
      <c r="J1098" t="s">
        <v>1947</v>
      </c>
      <c r="K1098" t="s">
        <v>2088</v>
      </c>
      <c r="L1098">
        <v>34035.264000000003</v>
      </c>
      <c r="M1098" s="15">
        <v>42151</v>
      </c>
    </row>
    <row r="1099" spans="1:13" x14ac:dyDescent="0.2">
      <c r="A1099">
        <v>1097</v>
      </c>
      <c r="B1099" t="s">
        <v>2041</v>
      </c>
      <c r="C1099" t="s">
        <v>1982</v>
      </c>
      <c r="D1099">
        <v>17.3</v>
      </c>
      <c r="E1099" t="s">
        <v>1927</v>
      </c>
      <c r="F1099" t="s">
        <v>2264</v>
      </c>
      <c r="G1099" t="s">
        <v>1915</v>
      </c>
      <c r="H1099" t="s">
        <v>1929</v>
      </c>
      <c r="I1099" t="s">
        <v>2273</v>
      </c>
      <c r="J1099" t="s">
        <v>1947</v>
      </c>
      <c r="K1099" t="s">
        <v>2217</v>
      </c>
      <c r="L1099">
        <v>85194.72</v>
      </c>
      <c r="M1099" s="15">
        <v>42196</v>
      </c>
    </row>
    <row r="1100" spans="1:13" x14ac:dyDescent="0.2">
      <c r="A1100">
        <v>1098</v>
      </c>
      <c r="B1100" t="s">
        <v>1925</v>
      </c>
      <c r="C1100" t="s">
        <v>1926</v>
      </c>
      <c r="D1100">
        <v>15.6</v>
      </c>
      <c r="E1100" t="s">
        <v>1942</v>
      </c>
      <c r="F1100" t="s">
        <v>2204</v>
      </c>
      <c r="G1100" t="s">
        <v>1944</v>
      </c>
      <c r="H1100" t="s">
        <v>1978</v>
      </c>
      <c r="I1100" t="s">
        <v>2205</v>
      </c>
      <c r="J1100" t="s">
        <v>1947</v>
      </c>
      <c r="K1100" t="s">
        <v>2067</v>
      </c>
      <c r="L1100">
        <v>26640</v>
      </c>
      <c r="M1100" s="15">
        <v>42268</v>
      </c>
    </row>
    <row r="1101" spans="1:13" x14ac:dyDescent="0.2">
      <c r="A1101">
        <v>1099</v>
      </c>
      <c r="B1101" t="s">
        <v>1954</v>
      </c>
      <c r="C1101" t="s">
        <v>1982</v>
      </c>
      <c r="D1101">
        <v>17.3</v>
      </c>
      <c r="E1101" t="s">
        <v>1958</v>
      </c>
      <c r="F1101" t="s">
        <v>2264</v>
      </c>
      <c r="G1101" t="s">
        <v>1935</v>
      </c>
      <c r="H1101" t="s">
        <v>1984</v>
      </c>
      <c r="I1101" t="s">
        <v>2163</v>
      </c>
      <c r="J1101" t="s">
        <v>1947</v>
      </c>
      <c r="K1101" t="s">
        <v>2164</v>
      </c>
      <c r="L1101">
        <v>122490.72</v>
      </c>
      <c r="M1101" s="15">
        <v>42287</v>
      </c>
    </row>
    <row r="1102" spans="1:13" x14ac:dyDescent="0.2">
      <c r="A1102">
        <v>1100</v>
      </c>
      <c r="B1102" t="s">
        <v>1966</v>
      </c>
      <c r="C1102" t="s">
        <v>1912</v>
      </c>
      <c r="D1102">
        <v>12.5</v>
      </c>
      <c r="E1102" t="s">
        <v>1942</v>
      </c>
      <c r="F1102" t="s">
        <v>2266</v>
      </c>
      <c r="G1102" t="s">
        <v>1944</v>
      </c>
      <c r="H1102" t="s">
        <v>1945</v>
      </c>
      <c r="I1102" t="s">
        <v>1963</v>
      </c>
      <c r="J1102" t="s">
        <v>2277</v>
      </c>
      <c r="K1102" t="s">
        <v>2073</v>
      </c>
      <c r="L1102">
        <v>60480.792000000001</v>
      </c>
      <c r="M1102" s="15">
        <v>42288</v>
      </c>
    </row>
    <row r="1103" spans="1:13" x14ac:dyDescent="0.2">
      <c r="A1103">
        <v>1101</v>
      </c>
      <c r="B1103" t="s">
        <v>1966</v>
      </c>
      <c r="C1103" t="s">
        <v>1912</v>
      </c>
      <c r="D1103">
        <v>12.5</v>
      </c>
      <c r="E1103" t="s">
        <v>1942</v>
      </c>
      <c r="F1103" t="s">
        <v>2266</v>
      </c>
      <c r="G1103" t="s">
        <v>1944</v>
      </c>
      <c r="H1103" t="s">
        <v>1916</v>
      </c>
      <c r="I1103" t="s">
        <v>1963</v>
      </c>
      <c r="J1103" t="s">
        <v>2277</v>
      </c>
      <c r="K1103" t="s">
        <v>2073</v>
      </c>
      <c r="L1103">
        <v>62176.161599999999</v>
      </c>
      <c r="M1103" s="15">
        <v>42274</v>
      </c>
    </row>
    <row r="1104" spans="1:13" x14ac:dyDescent="0.2">
      <c r="A1104">
        <v>1102</v>
      </c>
      <c r="B1104" t="s">
        <v>1941</v>
      </c>
      <c r="C1104" t="s">
        <v>1926</v>
      </c>
      <c r="D1104">
        <v>15.6</v>
      </c>
      <c r="E1104" t="s">
        <v>1942</v>
      </c>
      <c r="F1104" t="s">
        <v>2185</v>
      </c>
      <c r="G1104" t="s">
        <v>1944</v>
      </c>
      <c r="H1104" t="s">
        <v>2186</v>
      </c>
      <c r="I1104" t="s">
        <v>2004</v>
      </c>
      <c r="J1104" t="s">
        <v>2187</v>
      </c>
      <c r="K1104" t="s">
        <v>2389</v>
      </c>
      <c r="L1104">
        <v>11135.52</v>
      </c>
      <c r="M1104" s="15">
        <v>42311</v>
      </c>
    </row>
    <row r="1105" spans="1:13" x14ac:dyDescent="0.2">
      <c r="A1105">
        <v>1103</v>
      </c>
      <c r="B1105" t="s">
        <v>1925</v>
      </c>
      <c r="C1105" t="s">
        <v>2142</v>
      </c>
      <c r="D1105">
        <v>17.3</v>
      </c>
      <c r="E1105" t="s">
        <v>1958</v>
      </c>
      <c r="F1105" t="s">
        <v>2264</v>
      </c>
      <c r="G1105" t="s">
        <v>1915</v>
      </c>
      <c r="H1105" t="s">
        <v>1978</v>
      </c>
      <c r="I1105" t="s">
        <v>2426</v>
      </c>
      <c r="J1105" t="s">
        <v>2277</v>
      </c>
      <c r="K1105" t="s">
        <v>2417</v>
      </c>
      <c r="L1105">
        <v>154458.72</v>
      </c>
      <c r="M1105" s="15">
        <v>42310</v>
      </c>
    </row>
    <row r="1106" spans="1:13" x14ac:dyDescent="0.2">
      <c r="A1106">
        <v>1104</v>
      </c>
      <c r="B1106" t="s">
        <v>1976</v>
      </c>
      <c r="C1106" t="s">
        <v>1982</v>
      </c>
      <c r="D1106">
        <v>15.6</v>
      </c>
      <c r="E1106" t="s">
        <v>1927</v>
      </c>
      <c r="F1106" t="s">
        <v>2022</v>
      </c>
      <c r="G1106" t="s">
        <v>1935</v>
      </c>
      <c r="H1106" t="s">
        <v>1936</v>
      </c>
      <c r="I1106" t="s">
        <v>2047</v>
      </c>
      <c r="J1106" t="s">
        <v>1947</v>
      </c>
      <c r="K1106" t="s">
        <v>2038</v>
      </c>
      <c r="L1106">
        <v>63882.720000000001</v>
      </c>
      <c r="M1106" s="15">
        <v>42196</v>
      </c>
    </row>
    <row r="1107" spans="1:13" x14ac:dyDescent="0.2">
      <c r="A1107">
        <v>1105</v>
      </c>
      <c r="B1107" t="s">
        <v>1966</v>
      </c>
      <c r="C1107" t="s">
        <v>1912</v>
      </c>
      <c r="D1107">
        <v>12.5</v>
      </c>
      <c r="E1107" t="s">
        <v>1942</v>
      </c>
      <c r="F1107" t="s">
        <v>2096</v>
      </c>
      <c r="G1107" t="s">
        <v>1915</v>
      </c>
      <c r="H1107" t="s">
        <v>1929</v>
      </c>
      <c r="I1107" t="s">
        <v>1963</v>
      </c>
      <c r="J1107" t="s">
        <v>2277</v>
      </c>
      <c r="K1107" t="s">
        <v>2073</v>
      </c>
      <c r="L1107">
        <v>75289.967999999993</v>
      </c>
      <c r="M1107" s="15">
        <v>42351</v>
      </c>
    </row>
    <row r="1108" spans="1:13" x14ac:dyDescent="0.2">
      <c r="A1108">
        <v>1106</v>
      </c>
      <c r="B1108" t="s">
        <v>2041</v>
      </c>
      <c r="C1108" t="s">
        <v>1982</v>
      </c>
      <c r="D1108">
        <v>17.3</v>
      </c>
      <c r="E1108" t="s">
        <v>1927</v>
      </c>
      <c r="F1108" t="s">
        <v>2264</v>
      </c>
      <c r="G1108" t="s">
        <v>1915</v>
      </c>
      <c r="H1108" t="s">
        <v>1984</v>
      </c>
      <c r="I1108" t="s">
        <v>2278</v>
      </c>
      <c r="J1108" t="s">
        <v>1947</v>
      </c>
      <c r="K1108" t="s">
        <v>2148</v>
      </c>
      <c r="L1108">
        <v>80516.203200000004</v>
      </c>
      <c r="M1108" s="15">
        <v>42310</v>
      </c>
    </row>
    <row r="1109" spans="1:13" x14ac:dyDescent="0.2">
      <c r="A1109">
        <v>1107</v>
      </c>
      <c r="B1109" t="s">
        <v>1976</v>
      </c>
      <c r="C1109" t="s">
        <v>1989</v>
      </c>
      <c r="D1109">
        <v>15.6</v>
      </c>
      <c r="E1109" t="s">
        <v>1980</v>
      </c>
      <c r="F1109" t="s">
        <v>2096</v>
      </c>
      <c r="G1109" t="s">
        <v>1944</v>
      </c>
      <c r="H1109" t="s">
        <v>1929</v>
      </c>
      <c r="I1109" t="s">
        <v>1963</v>
      </c>
      <c r="J1109" t="s">
        <v>1947</v>
      </c>
      <c r="K1109" t="s">
        <v>1948</v>
      </c>
      <c r="L1109">
        <v>46193.760000000002</v>
      </c>
      <c r="M1109" s="15">
        <v>42278</v>
      </c>
    </row>
    <row r="1110" spans="1:13" x14ac:dyDescent="0.2">
      <c r="A1110">
        <v>1108</v>
      </c>
      <c r="B1110" t="s">
        <v>1925</v>
      </c>
      <c r="C1110" t="s">
        <v>1926</v>
      </c>
      <c r="D1110">
        <v>15.6</v>
      </c>
      <c r="E1110" t="s">
        <v>1927</v>
      </c>
      <c r="F1110" t="s">
        <v>2010</v>
      </c>
      <c r="G1110" t="s">
        <v>1944</v>
      </c>
      <c r="H1110" t="s">
        <v>1978</v>
      </c>
      <c r="I1110" t="s">
        <v>2250</v>
      </c>
      <c r="J1110" t="s">
        <v>1947</v>
      </c>
      <c r="K1110" t="s">
        <v>1948</v>
      </c>
      <c r="L1110">
        <v>21205.439999999999</v>
      </c>
      <c r="M1110" s="15">
        <v>42317</v>
      </c>
    </row>
    <row r="1111" spans="1:13" x14ac:dyDescent="0.2">
      <c r="A1111">
        <v>1109</v>
      </c>
      <c r="B1111" t="s">
        <v>1954</v>
      </c>
      <c r="C1111" t="s">
        <v>1982</v>
      </c>
      <c r="D1111">
        <v>15.6</v>
      </c>
      <c r="E1111" t="s">
        <v>1958</v>
      </c>
      <c r="F1111" t="s">
        <v>2264</v>
      </c>
      <c r="G1111" t="s">
        <v>1935</v>
      </c>
      <c r="H1111" t="s">
        <v>1984</v>
      </c>
      <c r="I1111" t="s">
        <v>2278</v>
      </c>
      <c r="J1111" t="s">
        <v>1947</v>
      </c>
      <c r="K1111" t="s">
        <v>2304</v>
      </c>
      <c r="L1111">
        <v>71341.919999999998</v>
      </c>
      <c r="M1111" s="15">
        <v>42196</v>
      </c>
    </row>
    <row r="1112" spans="1:13" x14ac:dyDescent="0.2">
      <c r="A1112">
        <v>1110</v>
      </c>
      <c r="B1112" t="s">
        <v>1925</v>
      </c>
      <c r="C1112" t="s">
        <v>1926</v>
      </c>
      <c r="D1112">
        <v>13.3</v>
      </c>
      <c r="E1112" t="s">
        <v>2080</v>
      </c>
      <c r="F1112" t="s">
        <v>2427</v>
      </c>
      <c r="G1112" t="s">
        <v>1915</v>
      </c>
      <c r="H1112" t="s">
        <v>1929</v>
      </c>
      <c r="I1112" t="s">
        <v>2099</v>
      </c>
      <c r="J1112" t="s">
        <v>1947</v>
      </c>
      <c r="K1112" t="s">
        <v>2241</v>
      </c>
      <c r="L1112">
        <v>90522.72</v>
      </c>
      <c r="M1112" s="15">
        <v>42132</v>
      </c>
    </row>
    <row r="1113" spans="1:13" x14ac:dyDescent="0.2">
      <c r="A1113">
        <v>1111</v>
      </c>
      <c r="B1113" t="s">
        <v>1966</v>
      </c>
      <c r="C1113" t="s">
        <v>1926</v>
      </c>
      <c r="D1113">
        <v>15.6</v>
      </c>
      <c r="E1113" t="s">
        <v>1942</v>
      </c>
      <c r="F1113" t="s">
        <v>2096</v>
      </c>
      <c r="G1113" t="s">
        <v>1944</v>
      </c>
      <c r="H1113" t="s">
        <v>1945</v>
      </c>
      <c r="I1113" t="s">
        <v>2428</v>
      </c>
      <c r="J1113" t="s">
        <v>2277</v>
      </c>
      <c r="K1113" t="s">
        <v>2170</v>
      </c>
      <c r="L1113">
        <v>40980.311999999998</v>
      </c>
      <c r="M1113" s="15">
        <v>42035</v>
      </c>
    </row>
    <row r="1114" spans="1:13" x14ac:dyDescent="0.2">
      <c r="A1114">
        <v>1112</v>
      </c>
      <c r="B1114" t="s">
        <v>1976</v>
      </c>
      <c r="C1114" t="s">
        <v>1926</v>
      </c>
      <c r="D1114">
        <v>15.6</v>
      </c>
      <c r="E1114" t="s">
        <v>1942</v>
      </c>
      <c r="F1114" t="s">
        <v>2181</v>
      </c>
      <c r="G1114" t="s">
        <v>1944</v>
      </c>
      <c r="H1114" t="s">
        <v>1916</v>
      </c>
      <c r="I1114" t="s">
        <v>1963</v>
      </c>
      <c r="J1114" t="s">
        <v>1947</v>
      </c>
      <c r="K1114" t="s">
        <v>1948</v>
      </c>
      <c r="L1114">
        <v>22857.119999999999</v>
      </c>
      <c r="M1114" s="15">
        <v>42265</v>
      </c>
    </row>
    <row r="1115" spans="1:13" x14ac:dyDescent="0.2">
      <c r="A1115">
        <v>1113</v>
      </c>
      <c r="B1115" t="s">
        <v>1925</v>
      </c>
      <c r="C1115" t="s">
        <v>1912</v>
      </c>
      <c r="D1115">
        <v>13.3</v>
      </c>
      <c r="E1115" t="s">
        <v>1927</v>
      </c>
      <c r="F1115" t="s">
        <v>2149</v>
      </c>
      <c r="G1115" t="s">
        <v>1915</v>
      </c>
      <c r="H1115" t="s">
        <v>1936</v>
      </c>
      <c r="I1115" t="s">
        <v>1963</v>
      </c>
      <c r="J1115" t="s">
        <v>1947</v>
      </c>
      <c r="K1115" t="s">
        <v>2241</v>
      </c>
      <c r="L1115">
        <v>104908.32</v>
      </c>
      <c r="M1115" s="15">
        <v>42143</v>
      </c>
    </row>
    <row r="1116" spans="1:13" x14ac:dyDescent="0.2">
      <c r="A1116">
        <v>1114</v>
      </c>
      <c r="B1116" t="s">
        <v>1976</v>
      </c>
      <c r="C1116" t="s">
        <v>1989</v>
      </c>
      <c r="D1116">
        <v>10.1</v>
      </c>
      <c r="E1116" t="s">
        <v>2420</v>
      </c>
      <c r="F1116" t="s">
        <v>2421</v>
      </c>
      <c r="G1116" t="s">
        <v>1944</v>
      </c>
      <c r="H1116" t="s">
        <v>2003</v>
      </c>
      <c r="I1116" t="s">
        <v>2051</v>
      </c>
      <c r="J1116" t="s">
        <v>2429</v>
      </c>
      <c r="K1116" t="s">
        <v>2422</v>
      </c>
      <c r="L1116">
        <v>29250.720000000001</v>
      </c>
      <c r="M1116" s="15">
        <v>42234</v>
      </c>
    </row>
    <row r="1117" spans="1:13" x14ac:dyDescent="0.2">
      <c r="A1117">
        <v>1115</v>
      </c>
      <c r="B1117" t="s">
        <v>1966</v>
      </c>
      <c r="C1117" t="s">
        <v>1912</v>
      </c>
      <c r="D1117">
        <v>13.3</v>
      </c>
      <c r="E1117" t="s">
        <v>1927</v>
      </c>
      <c r="F1117" t="s">
        <v>2081</v>
      </c>
      <c r="G1117" t="s">
        <v>1915</v>
      </c>
      <c r="H1117" t="s">
        <v>1929</v>
      </c>
      <c r="I1117" t="s">
        <v>1917</v>
      </c>
      <c r="J1117" t="s">
        <v>1947</v>
      </c>
      <c r="K1117" t="s">
        <v>2082</v>
      </c>
      <c r="L1117">
        <v>73473.119999999995</v>
      </c>
      <c r="M1117" s="15">
        <v>42123</v>
      </c>
    </row>
    <row r="1118" spans="1:13" x14ac:dyDescent="0.2">
      <c r="A1118">
        <v>1116</v>
      </c>
      <c r="B1118" t="s">
        <v>1976</v>
      </c>
      <c r="C1118" t="s">
        <v>1982</v>
      </c>
      <c r="D1118">
        <v>17.3</v>
      </c>
      <c r="E1118" t="s">
        <v>1958</v>
      </c>
      <c r="F1118" t="s">
        <v>2293</v>
      </c>
      <c r="G1118" t="s">
        <v>1935</v>
      </c>
      <c r="H1118" t="s">
        <v>2430</v>
      </c>
      <c r="I1118" t="s">
        <v>2163</v>
      </c>
      <c r="J1118" t="s">
        <v>1947</v>
      </c>
      <c r="K1118" t="s">
        <v>2294</v>
      </c>
      <c r="L1118">
        <v>146519.46720000001</v>
      </c>
      <c r="M1118" s="15">
        <v>42173</v>
      </c>
    </row>
    <row r="1119" spans="1:13" x14ac:dyDescent="0.2">
      <c r="A1119">
        <v>1117</v>
      </c>
      <c r="B1119" t="s">
        <v>2134</v>
      </c>
      <c r="C1119" t="s">
        <v>1912</v>
      </c>
      <c r="D1119">
        <v>12.5</v>
      </c>
      <c r="E1119" t="s">
        <v>2431</v>
      </c>
      <c r="F1119" t="s">
        <v>2149</v>
      </c>
      <c r="G1119" t="s">
        <v>1915</v>
      </c>
      <c r="H1119" t="s">
        <v>1929</v>
      </c>
      <c r="I1119" t="s">
        <v>1963</v>
      </c>
      <c r="J1119" t="s">
        <v>1947</v>
      </c>
      <c r="K1119" t="s">
        <v>2072</v>
      </c>
      <c r="L1119">
        <v>54825.120000000003</v>
      </c>
      <c r="M1119" s="15">
        <v>42019</v>
      </c>
    </row>
    <row r="1120" spans="1:13" x14ac:dyDescent="0.2">
      <c r="A1120">
        <v>1118</v>
      </c>
      <c r="B1120" t="s">
        <v>2095</v>
      </c>
      <c r="C1120" t="s">
        <v>1912</v>
      </c>
      <c r="D1120">
        <v>13.3</v>
      </c>
      <c r="E1120" t="s">
        <v>1927</v>
      </c>
      <c r="F1120" t="s">
        <v>1973</v>
      </c>
      <c r="G1120" t="s">
        <v>1935</v>
      </c>
      <c r="H1120" t="s">
        <v>1936</v>
      </c>
      <c r="I1120" t="s">
        <v>1930</v>
      </c>
      <c r="J1120" t="s">
        <v>1947</v>
      </c>
      <c r="K1120" t="s">
        <v>2114</v>
      </c>
      <c r="L1120">
        <v>118601.28</v>
      </c>
      <c r="M1120" s="15">
        <v>42225</v>
      </c>
    </row>
    <row r="1121" spans="1:13" x14ac:dyDescent="0.2">
      <c r="A1121">
        <v>1119</v>
      </c>
      <c r="B1121" t="s">
        <v>1954</v>
      </c>
      <c r="C1121" t="s">
        <v>1982</v>
      </c>
      <c r="D1121">
        <v>17.3</v>
      </c>
      <c r="E1121" t="s">
        <v>1927</v>
      </c>
      <c r="F1121" t="s">
        <v>2264</v>
      </c>
      <c r="G1121" t="s">
        <v>1915</v>
      </c>
      <c r="H1121" t="s">
        <v>1984</v>
      </c>
      <c r="I1121" t="s">
        <v>2278</v>
      </c>
      <c r="J1121" t="s">
        <v>1947</v>
      </c>
      <c r="K1121" t="s">
        <v>2432</v>
      </c>
      <c r="L1121">
        <v>69929.467199999999</v>
      </c>
      <c r="M1121" s="15">
        <v>42170</v>
      </c>
    </row>
    <row r="1122" spans="1:13" x14ac:dyDescent="0.2">
      <c r="A1122">
        <v>1120</v>
      </c>
      <c r="B1122" t="s">
        <v>2132</v>
      </c>
      <c r="C1122" t="s">
        <v>1926</v>
      </c>
      <c r="D1122">
        <v>13.3</v>
      </c>
      <c r="E1122" t="s">
        <v>1927</v>
      </c>
      <c r="F1122" t="s">
        <v>2410</v>
      </c>
      <c r="G1122" t="s">
        <v>1944</v>
      </c>
      <c r="H1122" t="s">
        <v>2008</v>
      </c>
      <c r="I1122" t="s">
        <v>2051</v>
      </c>
      <c r="J1122" t="s">
        <v>1947</v>
      </c>
      <c r="K1122" t="s">
        <v>1995</v>
      </c>
      <c r="L1122">
        <v>10442.879999999999</v>
      </c>
      <c r="M1122" s="15">
        <v>42284</v>
      </c>
    </row>
    <row r="1123" spans="1:13" x14ac:dyDescent="0.2">
      <c r="A1123">
        <v>1121</v>
      </c>
      <c r="B1123" t="s">
        <v>1925</v>
      </c>
      <c r="C1123" t="s">
        <v>1926</v>
      </c>
      <c r="D1123">
        <v>13.3</v>
      </c>
      <c r="E1123" t="s">
        <v>1927</v>
      </c>
      <c r="F1123" t="s">
        <v>2096</v>
      </c>
      <c r="G1123" t="s">
        <v>1915</v>
      </c>
      <c r="H1123" t="s">
        <v>1929</v>
      </c>
      <c r="I1123" t="s">
        <v>1963</v>
      </c>
      <c r="J1123" t="s">
        <v>1947</v>
      </c>
      <c r="K1123" t="s">
        <v>2241</v>
      </c>
      <c r="L1123">
        <v>90043.199999999997</v>
      </c>
      <c r="M1123" s="15">
        <v>42225</v>
      </c>
    </row>
    <row r="1124" spans="1:13" x14ac:dyDescent="0.2">
      <c r="A1124">
        <v>1122</v>
      </c>
      <c r="B1124" t="s">
        <v>1925</v>
      </c>
      <c r="C1124" t="s">
        <v>1926</v>
      </c>
      <c r="D1124">
        <v>14</v>
      </c>
      <c r="E1124" t="s">
        <v>1927</v>
      </c>
      <c r="F1124" t="s">
        <v>2096</v>
      </c>
      <c r="G1124" t="s">
        <v>1915</v>
      </c>
      <c r="H1124" t="s">
        <v>1929</v>
      </c>
      <c r="I1124" t="s">
        <v>1963</v>
      </c>
      <c r="J1124" t="s">
        <v>2277</v>
      </c>
      <c r="K1124" t="s">
        <v>2237</v>
      </c>
      <c r="L1124">
        <v>80612.639999999999</v>
      </c>
      <c r="M1124" s="15">
        <v>42221</v>
      </c>
    </row>
    <row r="1125" spans="1:13" x14ac:dyDescent="0.2">
      <c r="A1125">
        <v>1123</v>
      </c>
      <c r="B1125" t="s">
        <v>1966</v>
      </c>
      <c r="C1125" t="s">
        <v>1926</v>
      </c>
      <c r="D1125">
        <v>15.6</v>
      </c>
      <c r="E1125" t="s">
        <v>1942</v>
      </c>
      <c r="F1125" t="s">
        <v>2096</v>
      </c>
      <c r="G1125" t="s">
        <v>1944</v>
      </c>
      <c r="H1125" t="s">
        <v>1945</v>
      </c>
      <c r="I1125" t="s">
        <v>1963</v>
      </c>
      <c r="J1125" t="s">
        <v>2018</v>
      </c>
      <c r="K1125" t="s">
        <v>2409</v>
      </c>
      <c r="L1125">
        <v>27899.006399999998</v>
      </c>
      <c r="M1125" s="15">
        <v>42243</v>
      </c>
    </row>
    <row r="1126" spans="1:13" x14ac:dyDescent="0.2">
      <c r="A1126">
        <v>1124</v>
      </c>
      <c r="B1126" t="s">
        <v>1954</v>
      </c>
      <c r="C1126" t="s">
        <v>1926</v>
      </c>
      <c r="D1126">
        <v>15.6</v>
      </c>
      <c r="E1126" t="s">
        <v>1942</v>
      </c>
      <c r="F1126" t="s">
        <v>1977</v>
      </c>
      <c r="G1126" t="s">
        <v>1944</v>
      </c>
      <c r="H1126" t="s">
        <v>1978</v>
      </c>
      <c r="I1126" t="s">
        <v>1930</v>
      </c>
      <c r="J1126" t="s">
        <v>1947</v>
      </c>
      <c r="K1126" t="s">
        <v>2021</v>
      </c>
      <c r="L1126">
        <v>23176.799999999999</v>
      </c>
      <c r="M1126" s="15">
        <v>42140</v>
      </c>
    </row>
    <row r="1127" spans="1:13" x14ac:dyDescent="0.2">
      <c r="A1127">
        <v>1125</v>
      </c>
      <c r="B1127" t="s">
        <v>1976</v>
      </c>
      <c r="C1127" t="s">
        <v>1989</v>
      </c>
      <c r="D1127">
        <v>14</v>
      </c>
      <c r="E1127" t="s">
        <v>1980</v>
      </c>
      <c r="F1127" t="s">
        <v>2149</v>
      </c>
      <c r="G1127" t="s">
        <v>1915</v>
      </c>
      <c r="H1127" t="s">
        <v>1929</v>
      </c>
      <c r="I1127" t="s">
        <v>1963</v>
      </c>
      <c r="J1127" t="s">
        <v>1947</v>
      </c>
      <c r="K1127" t="s">
        <v>2048</v>
      </c>
      <c r="L1127">
        <v>88924.32</v>
      </c>
      <c r="M1127" s="15">
        <v>42028</v>
      </c>
    </row>
    <row r="1128" spans="1:13" x14ac:dyDescent="0.2">
      <c r="A1128">
        <v>1126</v>
      </c>
      <c r="B1128" t="s">
        <v>1976</v>
      </c>
      <c r="C1128" t="s">
        <v>1989</v>
      </c>
      <c r="D1128">
        <v>10.1</v>
      </c>
      <c r="E1128" t="s">
        <v>2420</v>
      </c>
      <c r="F1128" t="s">
        <v>2421</v>
      </c>
      <c r="G1128" t="s">
        <v>1944</v>
      </c>
      <c r="H1128" t="s">
        <v>2003</v>
      </c>
      <c r="I1128" t="s">
        <v>2051</v>
      </c>
      <c r="J1128" t="s">
        <v>1947</v>
      </c>
      <c r="K1128" t="s">
        <v>2422</v>
      </c>
      <c r="L1128">
        <v>25521.119999999999</v>
      </c>
      <c r="M1128" s="15">
        <v>42240</v>
      </c>
    </row>
    <row r="1129" spans="1:13" x14ac:dyDescent="0.2">
      <c r="A1129">
        <v>1127</v>
      </c>
      <c r="B1129" t="s">
        <v>1925</v>
      </c>
      <c r="C1129" t="s">
        <v>1912</v>
      </c>
      <c r="D1129">
        <v>12.5</v>
      </c>
      <c r="E1129" t="s">
        <v>1942</v>
      </c>
      <c r="F1129" t="s">
        <v>2316</v>
      </c>
      <c r="G1129" t="s">
        <v>1915</v>
      </c>
      <c r="H1129" t="s">
        <v>1929</v>
      </c>
      <c r="I1129" t="s">
        <v>1963</v>
      </c>
      <c r="J1129" t="s">
        <v>2277</v>
      </c>
      <c r="K1129" t="s">
        <v>2211</v>
      </c>
      <c r="L1129">
        <v>100965.6</v>
      </c>
      <c r="M1129" s="15">
        <v>42312</v>
      </c>
    </row>
    <row r="1130" spans="1:13" x14ac:dyDescent="0.2">
      <c r="A1130">
        <v>1128</v>
      </c>
      <c r="B1130" t="s">
        <v>1976</v>
      </c>
      <c r="C1130" t="s">
        <v>1982</v>
      </c>
      <c r="D1130">
        <v>15.6</v>
      </c>
      <c r="E1130" t="s">
        <v>1958</v>
      </c>
      <c r="F1130" t="s">
        <v>1983</v>
      </c>
      <c r="G1130" t="s">
        <v>1915</v>
      </c>
      <c r="H1130" t="s">
        <v>1984</v>
      </c>
      <c r="I1130" t="s">
        <v>2024</v>
      </c>
      <c r="J1130" t="s">
        <v>1931</v>
      </c>
      <c r="K1130" t="s">
        <v>2038</v>
      </c>
      <c r="L1130">
        <v>52693.919999999998</v>
      </c>
      <c r="M1130" s="15">
        <v>42025</v>
      </c>
    </row>
    <row r="1131" spans="1:13" x14ac:dyDescent="0.2">
      <c r="A1131">
        <v>1129</v>
      </c>
      <c r="B1131" t="s">
        <v>1925</v>
      </c>
      <c r="C1131" t="s">
        <v>1982</v>
      </c>
      <c r="D1131">
        <v>17.3</v>
      </c>
      <c r="E1131" t="s">
        <v>1958</v>
      </c>
      <c r="F1131" t="s">
        <v>2333</v>
      </c>
      <c r="G1131" t="s">
        <v>1915</v>
      </c>
      <c r="H1131" t="s">
        <v>1984</v>
      </c>
      <c r="I1131" t="s">
        <v>2024</v>
      </c>
      <c r="J1131" t="s">
        <v>1947</v>
      </c>
      <c r="K1131" t="s">
        <v>2139</v>
      </c>
      <c r="L1131">
        <v>60153.120000000003</v>
      </c>
      <c r="M1131" s="15">
        <v>42157</v>
      </c>
    </row>
    <row r="1132" spans="1:13" x14ac:dyDescent="0.2">
      <c r="A1132">
        <v>1130</v>
      </c>
      <c r="B1132" t="s">
        <v>1925</v>
      </c>
      <c r="C1132" t="s">
        <v>1926</v>
      </c>
      <c r="D1132">
        <v>15.6</v>
      </c>
      <c r="E1132" t="s">
        <v>1942</v>
      </c>
      <c r="F1132" t="s">
        <v>1973</v>
      </c>
      <c r="G1132" t="s">
        <v>1915</v>
      </c>
      <c r="H1132" t="s">
        <v>2060</v>
      </c>
      <c r="I1132" t="s">
        <v>1930</v>
      </c>
      <c r="J1132" t="s">
        <v>1947</v>
      </c>
      <c r="K1132" t="s">
        <v>1953</v>
      </c>
      <c r="L1132">
        <v>33513.120000000003</v>
      </c>
      <c r="M1132" s="15">
        <v>42262</v>
      </c>
    </row>
    <row r="1133" spans="1:13" x14ac:dyDescent="0.2">
      <c r="A1133">
        <v>1131</v>
      </c>
      <c r="B1133" t="s">
        <v>1976</v>
      </c>
      <c r="C1133" t="s">
        <v>1989</v>
      </c>
      <c r="D1133">
        <v>14</v>
      </c>
      <c r="E1133" t="s">
        <v>1980</v>
      </c>
      <c r="F1133" t="s">
        <v>2178</v>
      </c>
      <c r="G1133" t="s">
        <v>1915</v>
      </c>
      <c r="H1133" t="s">
        <v>1936</v>
      </c>
      <c r="I1133" t="s">
        <v>2433</v>
      </c>
      <c r="J1133" t="s">
        <v>2277</v>
      </c>
      <c r="K1133" t="s">
        <v>2048</v>
      </c>
      <c r="L1133">
        <v>109244.2464</v>
      </c>
      <c r="M1133" s="15">
        <v>42164</v>
      </c>
    </row>
    <row r="1134" spans="1:13" x14ac:dyDescent="0.2">
      <c r="A1134">
        <v>1132</v>
      </c>
      <c r="B1134" t="s">
        <v>1954</v>
      </c>
      <c r="C1134" t="s">
        <v>1926</v>
      </c>
      <c r="D1134">
        <v>14</v>
      </c>
      <c r="E1134" t="s">
        <v>1942</v>
      </c>
      <c r="F1134" t="s">
        <v>2014</v>
      </c>
      <c r="G1134" t="s">
        <v>1944</v>
      </c>
      <c r="H1134" t="s">
        <v>2008</v>
      </c>
      <c r="I1134" t="s">
        <v>2015</v>
      </c>
      <c r="J1134" t="s">
        <v>1947</v>
      </c>
      <c r="K1134" t="s">
        <v>2073</v>
      </c>
      <c r="L1134">
        <v>14811.84</v>
      </c>
      <c r="M1134" s="15">
        <v>42224</v>
      </c>
    </row>
    <row r="1135" spans="1:13" x14ac:dyDescent="0.2">
      <c r="A1135">
        <v>1133</v>
      </c>
      <c r="B1135" t="s">
        <v>1925</v>
      </c>
      <c r="C1135" t="s">
        <v>1912</v>
      </c>
      <c r="D1135">
        <v>15.6</v>
      </c>
      <c r="E1135" t="s">
        <v>1927</v>
      </c>
      <c r="F1135" t="s">
        <v>1973</v>
      </c>
      <c r="G1135" t="s">
        <v>1915</v>
      </c>
      <c r="H1135" t="s">
        <v>1929</v>
      </c>
      <c r="I1135" t="s">
        <v>1930</v>
      </c>
      <c r="J1135" t="s">
        <v>1947</v>
      </c>
      <c r="K1135" t="s">
        <v>2213</v>
      </c>
      <c r="L1135">
        <v>40066.559999999998</v>
      </c>
      <c r="M1135" s="15">
        <v>42052</v>
      </c>
    </row>
    <row r="1136" spans="1:13" x14ac:dyDescent="0.2">
      <c r="A1136">
        <v>1134</v>
      </c>
      <c r="B1136" t="s">
        <v>1941</v>
      </c>
      <c r="C1136" t="s">
        <v>1926</v>
      </c>
      <c r="D1136">
        <v>15.6</v>
      </c>
      <c r="E1136" t="s">
        <v>1927</v>
      </c>
      <c r="F1136" t="s">
        <v>1928</v>
      </c>
      <c r="G1136" t="s">
        <v>1944</v>
      </c>
      <c r="H1136" t="s">
        <v>1978</v>
      </c>
      <c r="I1136" t="s">
        <v>1979</v>
      </c>
      <c r="J1136" t="s">
        <v>1947</v>
      </c>
      <c r="K1136" t="s">
        <v>2141</v>
      </c>
      <c r="L1136">
        <v>32820.480000000003</v>
      </c>
      <c r="M1136" s="15">
        <v>42123</v>
      </c>
    </row>
    <row r="1137" spans="1:13" x14ac:dyDescent="0.2">
      <c r="A1137">
        <v>1135</v>
      </c>
      <c r="B1137" t="s">
        <v>1976</v>
      </c>
      <c r="C1137" t="s">
        <v>1926</v>
      </c>
      <c r="D1137">
        <v>15.6</v>
      </c>
      <c r="E1137" t="s">
        <v>1927</v>
      </c>
      <c r="F1137" t="s">
        <v>2149</v>
      </c>
      <c r="G1137" t="s">
        <v>1935</v>
      </c>
      <c r="H1137" t="s">
        <v>2102</v>
      </c>
      <c r="I1137" t="s">
        <v>2434</v>
      </c>
      <c r="J1137" t="s">
        <v>1947</v>
      </c>
      <c r="K1137" t="s">
        <v>1986</v>
      </c>
      <c r="L1137">
        <v>58554.720000000001</v>
      </c>
      <c r="M1137" s="15">
        <v>42015</v>
      </c>
    </row>
    <row r="1138" spans="1:13" x14ac:dyDescent="0.2">
      <c r="A1138">
        <v>1136</v>
      </c>
      <c r="B1138" t="s">
        <v>1925</v>
      </c>
      <c r="C1138" t="s">
        <v>2142</v>
      </c>
      <c r="D1138">
        <v>17.3</v>
      </c>
      <c r="E1138" t="s">
        <v>1958</v>
      </c>
      <c r="F1138" t="s">
        <v>2264</v>
      </c>
      <c r="G1138" t="s">
        <v>1915</v>
      </c>
      <c r="H1138" t="s">
        <v>1929</v>
      </c>
      <c r="I1138" t="s">
        <v>2435</v>
      </c>
      <c r="J1138" t="s">
        <v>2277</v>
      </c>
      <c r="K1138" t="s">
        <v>2053</v>
      </c>
      <c r="L1138">
        <v>210424.03200000001</v>
      </c>
      <c r="M1138" s="15">
        <v>42066</v>
      </c>
    </row>
    <row r="1139" spans="1:13" x14ac:dyDescent="0.2">
      <c r="A1139">
        <v>1137</v>
      </c>
      <c r="B1139" t="s">
        <v>1966</v>
      </c>
      <c r="C1139" t="s">
        <v>1926</v>
      </c>
      <c r="D1139">
        <v>15.6</v>
      </c>
      <c r="E1139" t="s">
        <v>1942</v>
      </c>
      <c r="F1139" t="s">
        <v>1928</v>
      </c>
      <c r="G1139" t="s">
        <v>1915</v>
      </c>
      <c r="H1139" t="s">
        <v>1978</v>
      </c>
      <c r="I1139" t="s">
        <v>2087</v>
      </c>
      <c r="J1139" t="s">
        <v>1947</v>
      </c>
      <c r="K1139" t="s">
        <v>1986</v>
      </c>
      <c r="L1139">
        <v>41771.519999999997</v>
      </c>
      <c r="M1139" s="15">
        <v>42246</v>
      </c>
    </row>
    <row r="1140" spans="1:13" x14ac:dyDescent="0.2">
      <c r="A1140">
        <v>1138</v>
      </c>
      <c r="B1140" t="s">
        <v>2041</v>
      </c>
      <c r="C1140" t="s">
        <v>1982</v>
      </c>
      <c r="D1140">
        <v>17.3</v>
      </c>
      <c r="E1140" t="s">
        <v>1927</v>
      </c>
      <c r="F1140" t="s">
        <v>2230</v>
      </c>
      <c r="G1140" t="s">
        <v>1935</v>
      </c>
      <c r="H1140" t="s">
        <v>2023</v>
      </c>
      <c r="I1140" t="s">
        <v>2163</v>
      </c>
      <c r="J1140" t="s">
        <v>1947</v>
      </c>
      <c r="K1140" t="s">
        <v>2261</v>
      </c>
      <c r="L1140">
        <v>127818.72</v>
      </c>
      <c r="M1140" s="15">
        <v>42316</v>
      </c>
    </row>
    <row r="1141" spans="1:13" x14ac:dyDescent="0.2">
      <c r="A1141">
        <v>1139</v>
      </c>
      <c r="B1141" t="s">
        <v>1925</v>
      </c>
      <c r="C1141" t="s">
        <v>1912</v>
      </c>
      <c r="D1141">
        <v>15.6</v>
      </c>
      <c r="E1141" t="s">
        <v>1927</v>
      </c>
      <c r="F1141" t="s">
        <v>2149</v>
      </c>
      <c r="G1141" t="s">
        <v>1915</v>
      </c>
      <c r="H1141" t="s">
        <v>1929</v>
      </c>
      <c r="I1141" t="s">
        <v>1963</v>
      </c>
      <c r="J1141" t="s">
        <v>2277</v>
      </c>
      <c r="K1141" t="s">
        <v>1999</v>
      </c>
      <c r="L1141">
        <v>115709.24159999999</v>
      </c>
      <c r="M1141" s="15">
        <v>42329</v>
      </c>
    </row>
    <row r="1142" spans="1:13" x14ac:dyDescent="0.2">
      <c r="A1142">
        <v>1140</v>
      </c>
      <c r="B1142" t="s">
        <v>1976</v>
      </c>
      <c r="C1142" t="s">
        <v>1989</v>
      </c>
      <c r="D1142">
        <v>14</v>
      </c>
      <c r="E1142" t="s">
        <v>2366</v>
      </c>
      <c r="F1142" t="s">
        <v>2178</v>
      </c>
      <c r="G1142" t="s">
        <v>1935</v>
      </c>
      <c r="H1142" t="s">
        <v>1936</v>
      </c>
      <c r="I1142" t="s">
        <v>1963</v>
      </c>
      <c r="J1142" t="s">
        <v>1947</v>
      </c>
      <c r="K1142" t="s">
        <v>2019</v>
      </c>
      <c r="L1142">
        <v>130003.2</v>
      </c>
      <c r="M1142" s="15">
        <v>42105</v>
      </c>
    </row>
    <row r="1143" spans="1:13" x14ac:dyDescent="0.2">
      <c r="A1143">
        <v>1141</v>
      </c>
      <c r="B1143" t="s">
        <v>2041</v>
      </c>
      <c r="C1143" t="s">
        <v>1982</v>
      </c>
      <c r="D1143">
        <v>15.6</v>
      </c>
      <c r="E1143" t="s">
        <v>1927</v>
      </c>
      <c r="F1143" t="s">
        <v>2022</v>
      </c>
      <c r="G1143" t="s">
        <v>1915</v>
      </c>
      <c r="H1143" t="s">
        <v>1984</v>
      </c>
      <c r="I1143" t="s">
        <v>1985</v>
      </c>
      <c r="J1143" t="s">
        <v>1947</v>
      </c>
      <c r="K1143" t="s">
        <v>2038</v>
      </c>
      <c r="L1143">
        <v>60888.383999999998</v>
      </c>
      <c r="M1143" s="15">
        <v>42061</v>
      </c>
    </row>
    <row r="1144" spans="1:13" x14ac:dyDescent="0.2">
      <c r="A1144">
        <v>1142</v>
      </c>
      <c r="B1144" t="s">
        <v>1925</v>
      </c>
      <c r="C1144" t="s">
        <v>1989</v>
      </c>
      <c r="D1144">
        <v>13.3</v>
      </c>
      <c r="E1144" t="s">
        <v>1990</v>
      </c>
      <c r="F1144" t="s">
        <v>2316</v>
      </c>
      <c r="G1144" t="s">
        <v>1915</v>
      </c>
      <c r="H1144" t="s">
        <v>1929</v>
      </c>
      <c r="I1144" t="s">
        <v>1963</v>
      </c>
      <c r="J1144" t="s">
        <v>1947</v>
      </c>
      <c r="K1144" t="s">
        <v>2104</v>
      </c>
      <c r="L1144">
        <v>86793.12</v>
      </c>
      <c r="M1144" s="15">
        <v>42082</v>
      </c>
    </row>
    <row r="1145" spans="1:13" x14ac:dyDescent="0.2">
      <c r="A1145">
        <v>1143</v>
      </c>
      <c r="B1145" t="s">
        <v>1925</v>
      </c>
      <c r="C1145" t="s">
        <v>2142</v>
      </c>
      <c r="D1145">
        <v>15.6</v>
      </c>
      <c r="E1145" t="s">
        <v>1958</v>
      </c>
      <c r="F1145" t="s">
        <v>2264</v>
      </c>
      <c r="G1145" t="s">
        <v>1915</v>
      </c>
      <c r="H1145" t="s">
        <v>1929</v>
      </c>
      <c r="I1145" t="s">
        <v>2352</v>
      </c>
      <c r="J1145" t="s">
        <v>2277</v>
      </c>
      <c r="K1145" t="s">
        <v>2304</v>
      </c>
      <c r="L1145">
        <v>118761.12</v>
      </c>
      <c r="M1145" s="15">
        <v>42150</v>
      </c>
    </row>
    <row r="1146" spans="1:13" x14ac:dyDescent="0.2">
      <c r="A1146">
        <v>1144</v>
      </c>
      <c r="B1146" t="s">
        <v>1925</v>
      </c>
      <c r="C1146" t="s">
        <v>1989</v>
      </c>
      <c r="D1146">
        <v>13.3</v>
      </c>
      <c r="E1146" t="s">
        <v>2177</v>
      </c>
      <c r="F1146" t="s">
        <v>2178</v>
      </c>
      <c r="G1146" t="s">
        <v>1915</v>
      </c>
      <c r="H1146" t="s">
        <v>1929</v>
      </c>
      <c r="I1146" t="s">
        <v>1963</v>
      </c>
      <c r="J1146" t="s">
        <v>1947</v>
      </c>
      <c r="K1146" t="s">
        <v>2104</v>
      </c>
      <c r="L1146">
        <v>95850.72</v>
      </c>
      <c r="M1146" s="15">
        <v>42050</v>
      </c>
    </row>
    <row r="1147" spans="1:13" x14ac:dyDescent="0.2">
      <c r="A1147">
        <v>1145</v>
      </c>
      <c r="B1147" t="s">
        <v>1925</v>
      </c>
      <c r="C1147" t="s">
        <v>2142</v>
      </c>
      <c r="D1147">
        <v>15.6</v>
      </c>
      <c r="E1147" t="s">
        <v>1927</v>
      </c>
      <c r="F1147" t="s">
        <v>2264</v>
      </c>
      <c r="G1147" t="s">
        <v>1915</v>
      </c>
      <c r="H1147" t="s">
        <v>1929</v>
      </c>
      <c r="I1147" t="s">
        <v>2352</v>
      </c>
      <c r="J1147" t="s">
        <v>2277</v>
      </c>
      <c r="K1147" t="s">
        <v>2125</v>
      </c>
      <c r="L1147">
        <v>101178.72</v>
      </c>
      <c r="M1147" s="15">
        <v>42311</v>
      </c>
    </row>
    <row r="1148" spans="1:13" x14ac:dyDescent="0.2">
      <c r="A1148">
        <v>1146</v>
      </c>
      <c r="B1148" t="s">
        <v>1925</v>
      </c>
      <c r="C1148" t="s">
        <v>1912</v>
      </c>
      <c r="D1148">
        <v>12.5</v>
      </c>
      <c r="E1148" t="s">
        <v>1927</v>
      </c>
      <c r="F1148" t="s">
        <v>2436</v>
      </c>
      <c r="G1148" t="s">
        <v>1915</v>
      </c>
      <c r="H1148" t="s">
        <v>1929</v>
      </c>
      <c r="I1148" t="s">
        <v>1963</v>
      </c>
      <c r="J1148" t="s">
        <v>2277</v>
      </c>
      <c r="K1148" t="s">
        <v>2211</v>
      </c>
      <c r="L1148">
        <v>122381.496</v>
      </c>
      <c r="M1148" s="15">
        <v>42161</v>
      </c>
    </row>
    <row r="1149" spans="1:13" x14ac:dyDescent="0.2">
      <c r="A1149">
        <v>1147</v>
      </c>
      <c r="B1149" t="s">
        <v>1966</v>
      </c>
      <c r="C1149" t="s">
        <v>1926</v>
      </c>
      <c r="D1149">
        <v>15.6</v>
      </c>
      <c r="E1149" t="s">
        <v>1927</v>
      </c>
      <c r="F1149" t="s">
        <v>1973</v>
      </c>
      <c r="G1149" t="s">
        <v>1915</v>
      </c>
      <c r="H1149" t="s">
        <v>1929</v>
      </c>
      <c r="I1149" t="s">
        <v>1979</v>
      </c>
      <c r="J1149" t="s">
        <v>1947</v>
      </c>
      <c r="K1149" t="s">
        <v>2169</v>
      </c>
      <c r="L1149">
        <v>53807.472000000002</v>
      </c>
      <c r="M1149" s="15">
        <v>42175</v>
      </c>
    </row>
    <row r="1150" spans="1:13" x14ac:dyDescent="0.2">
      <c r="A1150">
        <v>1148</v>
      </c>
      <c r="B1150" t="s">
        <v>1925</v>
      </c>
      <c r="C1150" t="s">
        <v>1926</v>
      </c>
      <c r="D1150">
        <v>15.6</v>
      </c>
      <c r="E1150" t="s">
        <v>1927</v>
      </c>
      <c r="F1150" t="s">
        <v>2096</v>
      </c>
      <c r="G1150" t="s">
        <v>1915</v>
      </c>
      <c r="H1150" t="s">
        <v>1929</v>
      </c>
      <c r="I1150" t="s">
        <v>1963</v>
      </c>
      <c r="J1150" t="s">
        <v>2277</v>
      </c>
      <c r="K1150" t="s">
        <v>1999</v>
      </c>
      <c r="L1150">
        <v>84129.12</v>
      </c>
      <c r="M1150" s="15">
        <v>42145</v>
      </c>
    </row>
    <row r="1151" spans="1:13" x14ac:dyDescent="0.2">
      <c r="A1151">
        <v>1149</v>
      </c>
      <c r="B1151" t="s">
        <v>1976</v>
      </c>
      <c r="C1151" t="s">
        <v>1989</v>
      </c>
      <c r="D1151">
        <v>14</v>
      </c>
      <c r="E1151" t="s">
        <v>2366</v>
      </c>
      <c r="F1151" t="s">
        <v>2149</v>
      </c>
      <c r="G1151" t="s">
        <v>1915</v>
      </c>
      <c r="H1151" t="s">
        <v>1929</v>
      </c>
      <c r="I1151" t="s">
        <v>1963</v>
      </c>
      <c r="J1151" t="s">
        <v>1947</v>
      </c>
      <c r="K1151" t="s">
        <v>2236</v>
      </c>
      <c r="L1151">
        <v>124621.92</v>
      </c>
      <c r="M1151" s="15">
        <v>42107</v>
      </c>
    </row>
    <row r="1152" spans="1:13" x14ac:dyDescent="0.2">
      <c r="A1152">
        <v>1150</v>
      </c>
      <c r="B1152" t="s">
        <v>1976</v>
      </c>
      <c r="C1152" t="s">
        <v>1926</v>
      </c>
      <c r="D1152">
        <v>15.6</v>
      </c>
      <c r="E1152" t="s">
        <v>1942</v>
      </c>
      <c r="F1152" t="s">
        <v>2181</v>
      </c>
      <c r="G1152" t="s">
        <v>1944</v>
      </c>
      <c r="H1152" t="s">
        <v>1978</v>
      </c>
      <c r="I1152" t="s">
        <v>1963</v>
      </c>
      <c r="J1152" t="s">
        <v>1931</v>
      </c>
      <c r="K1152" t="s">
        <v>2052</v>
      </c>
      <c r="L1152">
        <v>18061.919999999998</v>
      </c>
      <c r="M1152" s="15">
        <v>42030</v>
      </c>
    </row>
    <row r="1153" spans="1:13" x14ac:dyDescent="0.2">
      <c r="A1153">
        <v>1151</v>
      </c>
      <c r="B1153" t="s">
        <v>1925</v>
      </c>
      <c r="C1153" t="s">
        <v>1926</v>
      </c>
      <c r="D1153">
        <v>15.6</v>
      </c>
      <c r="E1153" t="s">
        <v>1942</v>
      </c>
      <c r="F1153" t="s">
        <v>2282</v>
      </c>
      <c r="G1153" t="s">
        <v>1944</v>
      </c>
      <c r="H1153" t="s">
        <v>1945</v>
      </c>
      <c r="I1153" t="s">
        <v>2283</v>
      </c>
      <c r="J1153" t="s">
        <v>1947</v>
      </c>
      <c r="K1153" t="s">
        <v>1932</v>
      </c>
      <c r="L1153">
        <v>15824.16</v>
      </c>
      <c r="M1153" s="15">
        <v>42126</v>
      </c>
    </row>
    <row r="1154" spans="1:13" x14ac:dyDescent="0.2">
      <c r="A1154">
        <v>1152</v>
      </c>
      <c r="B1154" t="s">
        <v>1976</v>
      </c>
      <c r="C1154" t="s">
        <v>1926</v>
      </c>
      <c r="D1154">
        <v>15.6</v>
      </c>
      <c r="E1154" t="s">
        <v>1927</v>
      </c>
      <c r="F1154" t="s">
        <v>2096</v>
      </c>
      <c r="G1154" t="s">
        <v>1915</v>
      </c>
      <c r="H1154" t="s">
        <v>1978</v>
      </c>
      <c r="I1154" t="s">
        <v>2416</v>
      </c>
      <c r="J1154" t="s">
        <v>1931</v>
      </c>
      <c r="K1154" t="s">
        <v>2343</v>
      </c>
      <c r="L1154">
        <v>31914.720000000001</v>
      </c>
      <c r="M1154" s="15">
        <v>42114</v>
      </c>
    </row>
    <row r="1155" spans="1:13" x14ac:dyDescent="0.2">
      <c r="A1155">
        <v>1153</v>
      </c>
      <c r="B1155" t="s">
        <v>1966</v>
      </c>
      <c r="C1155" t="s">
        <v>1982</v>
      </c>
      <c r="D1155">
        <v>15.6</v>
      </c>
      <c r="E1155" t="s">
        <v>1927</v>
      </c>
      <c r="F1155" t="s">
        <v>2022</v>
      </c>
      <c r="G1155" t="s">
        <v>1915</v>
      </c>
      <c r="H1155" t="s">
        <v>1978</v>
      </c>
      <c r="I1155" t="s">
        <v>2386</v>
      </c>
      <c r="J1155" t="s">
        <v>1947</v>
      </c>
      <c r="K1155" t="s">
        <v>2076</v>
      </c>
      <c r="L1155">
        <v>63882.720000000001</v>
      </c>
      <c r="M1155" s="15">
        <v>42074</v>
      </c>
    </row>
    <row r="1156" spans="1:13" x14ac:dyDescent="0.2">
      <c r="A1156">
        <v>1154</v>
      </c>
      <c r="B1156" t="s">
        <v>1966</v>
      </c>
      <c r="C1156" t="s">
        <v>1926</v>
      </c>
      <c r="D1156">
        <v>15.6</v>
      </c>
      <c r="E1156" t="s">
        <v>2354</v>
      </c>
      <c r="F1156" t="s">
        <v>2333</v>
      </c>
      <c r="G1156" t="s">
        <v>1915</v>
      </c>
      <c r="H1156" t="s">
        <v>1929</v>
      </c>
      <c r="I1156" t="s">
        <v>2437</v>
      </c>
      <c r="J1156" t="s">
        <v>1947</v>
      </c>
      <c r="K1156" t="s">
        <v>1953</v>
      </c>
      <c r="L1156">
        <v>119916.2304</v>
      </c>
      <c r="M1156" s="15">
        <v>42247</v>
      </c>
    </row>
    <row r="1157" spans="1:13" x14ac:dyDescent="0.2">
      <c r="A1157">
        <v>1155</v>
      </c>
      <c r="B1157" t="s">
        <v>1925</v>
      </c>
      <c r="C1157" t="s">
        <v>1926</v>
      </c>
      <c r="D1157">
        <v>15.6</v>
      </c>
      <c r="E1157" t="s">
        <v>1927</v>
      </c>
      <c r="F1157" t="s">
        <v>2167</v>
      </c>
      <c r="G1157" t="s">
        <v>1944</v>
      </c>
      <c r="H1157" t="s">
        <v>1929</v>
      </c>
      <c r="I1157" t="s">
        <v>2039</v>
      </c>
      <c r="J1157" t="s">
        <v>1947</v>
      </c>
      <c r="K1157" t="s">
        <v>1992</v>
      </c>
      <c r="L1157">
        <v>25515.2592</v>
      </c>
      <c r="M1157" s="15">
        <v>42024</v>
      </c>
    </row>
    <row r="1158" spans="1:13" x14ac:dyDescent="0.2">
      <c r="A1158">
        <v>1156</v>
      </c>
      <c r="B1158" t="s">
        <v>2041</v>
      </c>
      <c r="C1158" t="s">
        <v>1982</v>
      </c>
      <c r="D1158">
        <v>17.3</v>
      </c>
      <c r="E1158" t="s">
        <v>1927</v>
      </c>
      <c r="F1158" t="s">
        <v>2022</v>
      </c>
      <c r="G1158" t="s">
        <v>1935</v>
      </c>
      <c r="H1158" t="s">
        <v>2023</v>
      </c>
      <c r="I1158" t="s">
        <v>2047</v>
      </c>
      <c r="J1158" t="s">
        <v>1947</v>
      </c>
      <c r="K1158" t="s">
        <v>2059</v>
      </c>
      <c r="L1158">
        <v>79536.384000000005</v>
      </c>
      <c r="M1158" s="15">
        <v>42309</v>
      </c>
    </row>
    <row r="1159" spans="1:13" x14ac:dyDescent="0.2">
      <c r="A1159">
        <v>1157</v>
      </c>
      <c r="B1159" t="s">
        <v>1976</v>
      </c>
      <c r="C1159" t="s">
        <v>1912</v>
      </c>
      <c r="D1159">
        <v>14</v>
      </c>
      <c r="E1159" t="s">
        <v>1927</v>
      </c>
      <c r="F1159" t="s">
        <v>2178</v>
      </c>
      <c r="G1159" t="s">
        <v>2026</v>
      </c>
      <c r="H1159" t="s">
        <v>1936</v>
      </c>
      <c r="I1159" t="s">
        <v>1963</v>
      </c>
      <c r="J1159" t="s">
        <v>2277</v>
      </c>
      <c r="K1159" t="s">
        <v>2046</v>
      </c>
      <c r="L1159">
        <v>122490.72</v>
      </c>
      <c r="M1159" s="15">
        <v>42043</v>
      </c>
    </row>
    <row r="1160" spans="1:13" x14ac:dyDescent="0.2">
      <c r="A1160">
        <v>1158</v>
      </c>
      <c r="B1160" t="s">
        <v>1976</v>
      </c>
      <c r="C1160" t="s">
        <v>1926</v>
      </c>
      <c r="D1160">
        <v>15.6</v>
      </c>
      <c r="E1160" t="s">
        <v>1927</v>
      </c>
      <c r="F1160" t="s">
        <v>2096</v>
      </c>
      <c r="G1160" t="s">
        <v>1915</v>
      </c>
      <c r="H1160" t="s">
        <v>2102</v>
      </c>
      <c r="I1160" t="s">
        <v>2416</v>
      </c>
      <c r="J1160" t="s">
        <v>1947</v>
      </c>
      <c r="K1160" t="s">
        <v>1986</v>
      </c>
      <c r="L1160">
        <v>42010.747199999998</v>
      </c>
      <c r="M1160" s="15">
        <v>42204</v>
      </c>
    </row>
    <row r="1161" spans="1:13" x14ac:dyDescent="0.2">
      <c r="A1161">
        <v>1159</v>
      </c>
      <c r="B1161" t="s">
        <v>1925</v>
      </c>
      <c r="C1161" t="s">
        <v>1989</v>
      </c>
      <c r="D1161">
        <v>13.3</v>
      </c>
      <c r="E1161" t="s">
        <v>2177</v>
      </c>
      <c r="F1161" t="s">
        <v>2178</v>
      </c>
      <c r="G1161" t="s">
        <v>1915</v>
      </c>
      <c r="H1161" t="s">
        <v>1936</v>
      </c>
      <c r="I1161" t="s">
        <v>1963</v>
      </c>
      <c r="J1161" t="s">
        <v>1947</v>
      </c>
      <c r="K1161" t="s">
        <v>2104</v>
      </c>
      <c r="L1161">
        <v>108744.48</v>
      </c>
      <c r="M1161" s="15">
        <v>42149</v>
      </c>
    </row>
    <row r="1162" spans="1:13" x14ac:dyDescent="0.2">
      <c r="A1162">
        <v>1160</v>
      </c>
      <c r="B1162" t="s">
        <v>1976</v>
      </c>
      <c r="C1162" t="s">
        <v>1912</v>
      </c>
      <c r="D1162">
        <v>14</v>
      </c>
      <c r="E1162" t="s">
        <v>1927</v>
      </c>
      <c r="F1162" t="s">
        <v>2178</v>
      </c>
      <c r="G1162" t="s">
        <v>1915</v>
      </c>
      <c r="H1162" t="s">
        <v>1929</v>
      </c>
      <c r="I1162" t="s">
        <v>1963</v>
      </c>
      <c r="J1162" t="s">
        <v>2277</v>
      </c>
      <c r="K1162" t="s">
        <v>2045</v>
      </c>
      <c r="L1162">
        <v>79866.720000000001</v>
      </c>
      <c r="M1162" s="15">
        <v>42146</v>
      </c>
    </row>
    <row r="1163" spans="1:13" x14ac:dyDescent="0.2">
      <c r="A1163">
        <v>1161</v>
      </c>
      <c r="B1163" t="s">
        <v>2041</v>
      </c>
      <c r="C1163" t="s">
        <v>1982</v>
      </c>
      <c r="D1163">
        <v>14</v>
      </c>
      <c r="E1163" t="s">
        <v>1927</v>
      </c>
      <c r="F1163" t="s">
        <v>2264</v>
      </c>
      <c r="G1163" t="s">
        <v>1935</v>
      </c>
      <c r="H1163" t="s">
        <v>2023</v>
      </c>
      <c r="I1163" t="s">
        <v>2301</v>
      </c>
      <c r="J1163" t="s">
        <v>1947</v>
      </c>
      <c r="K1163" t="s">
        <v>2045</v>
      </c>
      <c r="L1163">
        <v>94252.32</v>
      </c>
      <c r="M1163" s="15">
        <v>42140</v>
      </c>
    </row>
    <row r="1164" spans="1:13" x14ac:dyDescent="0.2">
      <c r="A1164">
        <v>1162</v>
      </c>
      <c r="B1164" t="s">
        <v>1925</v>
      </c>
      <c r="C1164" t="s">
        <v>1982</v>
      </c>
      <c r="D1164">
        <v>15.6</v>
      </c>
      <c r="E1164" t="s">
        <v>1958</v>
      </c>
      <c r="F1164" t="s">
        <v>2022</v>
      </c>
      <c r="G1164" t="s">
        <v>1915</v>
      </c>
      <c r="H1164" t="s">
        <v>1978</v>
      </c>
      <c r="I1164" t="s">
        <v>1985</v>
      </c>
      <c r="J1164" t="s">
        <v>1947</v>
      </c>
      <c r="K1164" t="s">
        <v>2076</v>
      </c>
      <c r="L1164">
        <v>47898.720000000001</v>
      </c>
      <c r="M1164" s="15">
        <v>42143</v>
      </c>
    </row>
    <row r="1165" spans="1:13" x14ac:dyDescent="0.2">
      <c r="A1165">
        <v>1163</v>
      </c>
      <c r="B1165" t="s">
        <v>1976</v>
      </c>
      <c r="C1165" t="s">
        <v>1926</v>
      </c>
      <c r="D1165">
        <v>15.6</v>
      </c>
      <c r="E1165" t="s">
        <v>1942</v>
      </c>
      <c r="F1165" t="s">
        <v>2181</v>
      </c>
      <c r="G1165" t="s">
        <v>1915</v>
      </c>
      <c r="H1165" t="s">
        <v>1978</v>
      </c>
      <c r="I1165" t="s">
        <v>1963</v>
      </c>
      <c r="J1165" t="s">
        <v>1947</v>
      </c>
      <c r="K1165" t="s">
        <v>1968</v>
      </c>
      <c r="L1165">
        <v>24455.52</v>
      </c>
      <c r="M1165" s="15">
        <v>42140</v>
      </c>
    </row>
    <row r="1166" spans="1:13" x14ac:dyDescent="0.2">
      <c r="A1166">
        <v>1164</v>
      </c>
      <c r="B1166" t="s">
        <v>1925</v>
      </c>
      <c r="C1166" t="s">
        <v>1926</v>
      </c>
      <c r="D1166">
        <v>15.6</v>
      </c>
      <c r="E1166" t="s">
        <v>1942</v>
      </c>
      <c r="F1166" t="s">
        <v>2096</v>
      </c>
      <c r="G1166" t="s">
        <v>1944</v>
      </c>
      <c r="H1166" t="s">
        <v>1945</v>
      </c>
      <c r="I1166" t="s">
        <v>1963</v>
      </c>
      <c r="J1166" t="s">
        <v>1931</v>
      </c>
      <c r="K1166" t="s">
        <v>1948</v>
      </c>
      <c r="L1166">
        <v>25414.0272</v>
      </c>
      <c r="M1166" s="15">
        <v>42215</v>
      </c>
    </row>
    <row r="1167" spans="1:13" x14ac:dyDescent="0.2">
      <c r="A1167">
        <v>1165</v>
      </c>
      <c r="B1167" t="s">
        <v>1966</v>
      </c>
      <c r="C1167" t="s">
        <v>1982</v>
      </c>
      <c r="D1167">
        <v>15.6</v>
      </c>
      <c r="E1167" t="s">
        <v>2143</v>
      </c>
      <c r="F1167" t="s">
        <v>2022</v>
      </c>
      <c r="G1167" t="s">
        <v>1915</v>
      </c>
      <c r="H1167" t="s">
        <v>1984</v>
      </c>
      <c r="I1167" t="s">
        <v>2047</v>
      </c>
      <c r="J1167" t="s">
        <v>1947</v>
      </c>
      <c r="K1167" t="s">
        <v>2076</v>
      </c>
      <c r="L1167">
        <v>79813.440000000002</v>
      </c>
      <c r="M1167" s="15">
        <v>42118</v>
      </c>
    </row>
    <row r="1168" spans="1:13" x14ac:dyDescent="0.2">
      <c r="A1168">
        <v>1166</v>
      </c>
      <c r="B1168" t="s">
        <v>1976</v>
      </c>
      <c r="C1168" t="s">
        <v>1926</v>
      </c>
      <c r="D1168">
        <v>15.6</v>
      </c>
      <c r="E1168" t="s">
        <v>1958</v>
      </c>
      <c r="F1168" t="s">
        <v>1928</v>
      </c>
      <c r="G1168" t="s">
        <v>1915</v>
      </c>
      <c r="H1168" t="s">
        <v>1929</v>
      </c>
      <c r="I1168" t="s">
        <v>1930</v>
      </c>
      <c r="J1168" t="s">
        <v>1947</v>
      </c>
      <c r="K1168" t="s">
        <v>2127</v>
      </c>
      <c r="L1168">
        <v>74059.199999999997</v>
      </c>
      <c r="M1168" s="15">
        <v>42101</v>
      </c>
    </row>
    <row r="1169" spans="1:13" x14ac:dyDescent="0.2">
      <c r="A1169">
        <v>1167</v>
      </c>
      <c r="B1169" t="s">
        <v>1976</v>
      </c>
      <c r="C1169" t="s">
        <v>1926</v>
      </c>
      <c r="D1169">
        <v>15.6</v>
      </c>
      <c r="E1169" t="s">
        <v>1927</v>
      </c>
      <c r="F1169" t="s">
        <v>1962</v>
      </c>
      <c r="G1169" t="s">
        <v>1944</v>
      </c>
      <c r="H1169" t="s">
        <v>1978</v>
      </c>
      <c r="I1169" t="s">
        <v>2151</v>
      </c>
      <c r="J1169" t="s">
        <v>1947</v>
      </c>
      <c r="K1169" t="s">
        <v>1968</v>
      </c>
      <c r="L1169">
        <v>24935.040000000001</v>
      </c>
      <c r="M1169" s="15">
        <v>42350</v>
      </c>
    </row>
    <row r="1170" spans="1:13" x14ac:dyDescent="0.2">
      <c r="A1170">
        <v>1168</v>
      </c>
      <c r="B1170" t="s">
        <v>1925</v>
      </c>
      <c r="C1170" t="s">
        <v>1926</v>
      </c>
      <c r="D1170">
        <v>14</v>
      </c>
      <c r="E1170" t="s">
        <v>1942</v>
      </c>
      <c r="F1170" t="s">
        <v>2049</v>
      </c>
      <c r="G1170" t="s">
        <v>2007</v>
      </c>
      <c r="H1170" t="s">
        <v>2008</v>
      </c>
      <c r="I1170" t="s">
        <v>2051</v>
      </c>
      <c r="J1170" t="s">
        <v>1947</v>
      </c>
      <c r="K1170" t="s">
        <v>2016</v>
      </c>
      <c r="L1170">
        <v>13266.72</v>
      </c>
      <c r="M1170" s="15">
        <v>42140</v>
      </c>
    </row>
    <row r="1171" spans="1:13" x14ac:dyDescent="0.2">
      <c r="A1171">
        <v>1169</v>
      </c>
      <c r="B1171" t="s">
        <v>2041</v>
      </c>
      <c r="C1171" t="s">
        <v>1982</v>
      </c>
      <c r="D1171">
        <v>15.6</v>
      </c>
      <c r="E1171" t="s">
        <v>1958</v>
      </c>
      <c r="F1171" t="s">
        <v>1973</v>
      </c>
      <c r="G1171" t="s">
        <v>1915</v>
      </c>
      <c r="H1171" t="s">
        <v>1978</v>
      </c>
      <c r="I1171" t="s">
        <v>1985</v>
      </c>
      <c r="J1171" t="s">
        <v>1947</v>
      </c>
      <c r="K1171" t="s">
        <v>1968</v>
      </c>
      <c r="L1171">
        <v>44701.919999999998</v>
      </c>
      <c r="M1171" s="15">
        <v>42119</v>
      </c>
    </row>
    <row r="1172" spans="1:13" x14ac:dyDescent="0.2">
      <c r="A1172">
        <v>1170</v>
      </c>
      <c r="B1172" t="s">
        <v>1925</v>
      </c>
      <c r="C1172" t="s">
        <v>1926</v>
      </c>
      <c r="D1172">
        <v>15.6</v>
      </c>
      <c r="E1172" t="s">
        <v>1927</v>
      </c>
      <c r="F1172" t="s">
        <v>2149</v>
      </c>
      <c r="G1172" t="s">
        <v>1915</v>
      </c>
      <c r="H1172" t="s">
        <v>1929</v>
      </c>
      <c r="I1172" t="s">
        <v>1963</v>
      </c>
      <c r="J1172" t="s">
        <v>1947</v>
      </c>
      <c r="K1172" t="s">
        <v>2067</v>
      </c>
      <c r="L1172">
        <v>36177.120000000003</v>
      </c>
      <c r="M1172" s="15">
        <v>42206</v>
      </c>
    </row>
    <row r="1173" spans="1:13" x14ac:dyDescent="0.2">
      <c r="A1173">
        <v>1171</v>
      </c>
      <c r="B1173" t="s">
        <v>1925</v>
      </c>
      <c r="C1173" t="s">
        <v>1926</v>
      </c>
      <c r="D1173">
        <v>15.6</v>
      </c>
      <c r="E1173" t="s">
        <v>1927</v>
      </c>
      <c r="F1173" t="s">
        <v>1955</v>
      </c>
      <c r="G1173" t="s">
        <v>1935</v>
      </c>
      <c r="H1173" t="s">
        <v>1936</v>
      </c>
      <c r="I1173" t="s">
        <v>1960</v>
      </c>
      <c r="J1173" t="s">
        <v>1947</v>
      </c>
      <c r="K1173" t="s">
        <v>1948</v>
      </c>
      <c r="L1173">
        <v>61751.519999999997</v>
      </c>
      <c r="M1173" s="15">
        <v>42181</v>
      </c>
    </row>
    <row r="1174" spans="1:13" x14ac:dyDescent="0.2">
      <c r="A1174">
        <v>1172</v>
      </c>
      <c r="B1174" t="s">
        <v>1954</v>
      </c>
      <c r="C1174" t="s">
        <v>1926</v>
      </c>
      <c r="D1174">
        <v>15.6</v>
      </c>
      <c r="E1174" t="s">
        <v>1942</v>
      </c>
      <c r="F1174" t="s">
        <v>2326</v>
      </c>
      <c r="G1174" t="s">
        <v>1944</v>
      </c>
      <c r="H1174" t="s">
        <v>1945</v>
      </c>
      <c r="I1174" t="s">
        <v>2004</v>
      </c>
      <c r="J1174" t="s">
        <v>1947</v>
      </c>
      <c r="K1174" t="s">
        <v>1968</v>
      </c>
      <c r="L1174">
        <v>19660.32</v>
      </c>
      <c r="M1174" s="15">
        <v>42276</v>
      </c>
    </row>
    <row r="1175" spans="1:13" x14ac:dyDescent="0.2">
      <c r="A1175">
        <v>1173</v>
      </c>
      <c r="B1175" t="s">
        <v>1976</v>
      </c>
      <c r="C1175" t="s">
        <v>1926</v>
      </c>
      <c r="D1175">
        <v>15.6</v>
      </c>
      <c r="E1175" t="s">
        <v>1942</v>
      </c>
      <c r="F1175" t="s">
        <v>2096</v>
      </c>
      <c r="G1175" t="s">
        <v>1944</v>
      </c>
      <c r="H1175" t="s">
        <v>1945</v>
      </c>
      <c r="I1175" t="s">
        <v>1963</v>
      </c>
      <c r="J1175" t="s">
        <v>1931</v>
      </c>
      <c r="K1175" t="s">
        <v>1948</v>
      </c>
      <c r="L1175">
        <v>21205.439999999999</v>
      </c>
      <c r="M1175" s="15">
        <v>42224</v>
      </c>
    </row>
    <row r="1176" spans="1:13" x14ac:dyDescent="0.2">
      <c r="A1176">
        <v>1174</v>
      </c>
      <c r="B1176" t="s">
        <v>1976</v>
      </c>
      <c r="C1176" t="s">
        <v>1926</v>
      </c>
      <c r="D1176">
        <v>15.6</v>
      </c>
      <c r="E1176" t="s">
        <v>1927</v>
      </c>
      <c r="F1176" t="s">
        <v>1973</v>
      </c>
      <c r="G1176" t="s">
        <v>1915</v>
      </c>
      <c r="H1176" t="s">
        <v>1978</v>
      </c>
      <c r="I1176" t="s">
        <v>1979</v>
      </c>
      <c r="J1176" t="s">
        <v>1931</v>
      </c>
      <c r="K1176" t="s">
        <v>1968</v>
      </c>
      <c r="L1176">
        <v>37775.519999999997</v>
      </c>
      <c r="M1176" s="15">
        <v>42171</v>
      </c>
    </row>
    <row r="1177" spans="1:13" x14ac:dyDescent="0.2">
      <c r="A1177">
        <v>1175</v>
      </c>
      <c r="B1177" t="s">
        <v>1954</v>
      </c>
      <c r="C1177" t="s">
        <v>1926</v>
      </c>
      <c r="D1177">
        <v>14</v>
      </c>
      <c r="E1177" t="s">
        <v>1927</v>
      </c>
      <c r="F1177" t="s">
        <v>1977</v>
      </c>
      <c r="G1177" t="s">
        <v>1944</v>
      </c>
      <c r="H1177" t="s">
        <v>1929</v>
      </c>
      <c r="I1177" t="s">
        <v>1930</v>
      </c>
      <c r="J1177" t="s">
        <v>1947</v>
      </c>
      <c r="K1177" t="s">
        <v>2021</v>
      </c>
      <c r="L1177">
        <v>40972.32</v>
      </c>
      <c r="M1177" s="15">
        <v>42279</v>
      </c>
    </row>
    <row r="1178" spans="1:13" x14ac:dyDescent="0.2">
      <c r="A1178">
        <v>1176</v>
      </c>
      <c r="B1178" t="s">
        <v>1976</v>
      </c>
      <c r="C1178" t="s">
        <v>1926</v>
      </c>
      <c r="D1178">
        <v>15.6</v>
      </c>
      <c r="E1178" t="s">
        <v>1927</v>
      </c>
      <c r="F1178" t="s">
        <v>2149</v>
      </c>
      <c r="G1178" t="s">
        <v>1944</v>
      </c>
      <c r="H1178" t="s">
        <v>2102</v>
      </c>
      <c r="I1178" t="s">
        <v>1963</v>
      </c>
      <c r="J1178" t="s">
        <v>2277</v>
      </c>
      <c r="K1178" t="s">
        <v>2343</v>
      </c>
      <c r="L1178">
        <v>43956</v>
      </c>
      <c r="M1178" s="15">
        <v>42282</v>
      </c>
    </row>
    <row r="1179" spans="1:13" x14ac:dyDescent="0.2">
      <c r="A1179">
        <v>1177</v>
      </c>
      <c r="B1179" t="s">
        <v>1976</v>
      </c>
      <c r="C1179" t="s">
        <v>1982</v>
      </c>
      <c r="D1179">
        <v>15.6</v>
      </c>
      <c r="E1179" t="s">
        <v>1958</v>
      </c>
      <c r="F1179" t="s">
        <v>2264</v>
      </c>
      <c r="G1179" t="s">
        <v>1935</v>
      </c>
      <c r="H1179" t="s">
        <v>1936</v>
      </c>
      <c r="I1179" t="s">
        <v>2314</v>
      </c>
      <c r="J1179" t="s">
        <v>1947</v>
      </c>
      <c r="K1179" t="s">
        <v>2315</v>
      </c>
      <c r="L1179">
        <v>69530.399999999994</v>
      </c>
      <c r="M1179" s="15">
        <v>42185</v>
      </c>
    </row>
    <row r="1180" spans="1:13" x14ac:dyDescent="0.2">
      <c r="A1180">
        <v>1178</v>
      </c>
      <c r="B1180" t="s">
        <v>2041</v>
      </c>
      <c r="C1180" t="s">
        <v>1982</v>
      </c>
      <c r="D1180">
        <v>15.6</v>
      </c>
      <c r="E1180" t="s">
        <v>1927</v>
      </c>
      <c r="F1180" t="s">
        <v>2264</v>
      </c>
      <c r="G1180" t="s">
        <v>1935</v>
      </c>
      <c r="H1180" t="s">
        <v>1984</v>
      </c>
      <c r="I1180" t="s">
        <v>2301</v>
      </c>
      <c r="J1180" t="s">
        <v>1947</v>
      </c>
      <c r="K1180" t="s">
        <v>1992</v>
      </c>
      <c r="L1180">
        <v>114731.5536</v>
      </c>
      <c r="M1180" s="15">
        <v>42252</v>
      </c>
    </row>
    <row r="1181" spans="1:13" x14ac:dyDescent="0.2">
      <c r="A1181">
        <v>1179</v>
      </c>
      <c r="B1181" t="s">
        <v>1925</v>
      </c>
      <c r="C1181" t="s">
        <v>1926</v>
      </c>
      <c r="D1181">
        <v>15.6</v>
      </c>
      <c r="E1181" t="s">
        <v>1942</v>
      </c>
      <c r="F1181" t="s">
        <v>2266</v>
      </c>
      <c r="G1181" t="s">
        <v>1944</v>
      </c>
      <c r="H1181" t="s">
        <v>1945</v>
      </c>
      <c r="I1181" t="s">
        <v>1963</v>
      </c>
      <c r="J1181" t="s">
        <v>1947</v>
      </c>
      <c r="K1181" t="s">
        <v>2382</v>
      </c>
      <c r="L1181">
        <v>34632</v>
      </c>
      <c r="M1181" s="15">
        <v>42176</v>
      </c>
    </row>
    <row r="1182" spans="1:13" x14ac:dyDescent="0.2">
      <c r="A1182">
        <v>1180</v>
      </c>
      <c r="B1182" t="s">
        <v>1976</v>
      </c>
      <c r="C1182" t="s">
        <v>1989</v>
      </c>
      <c r="D1182">
        <v>14</v>
      </c>
      <c r="E1182" t="s">
        <v>2366</v>
      </c>
      <c r="F1182" t="s">
        <v>2096</v>
      </c>
      <c r="G1182" t="s">
        <v>1915</v>
      </c>
      <c r="H1182" t="s">
        <v>1929</v>
      </c>
      <c r="I1182" t="s">
        <v>1963</v>
      </c>
      <c r="J1182" t="s">
        <v>1947</v>
      </c>
      <c r="K1182" t="s">
        <v>2179</v>
      </c>
      <c r="L1182">
        <v>87219.36</v>
      </c>
      <c r="M1182" s="15">
        <v>42261</v>
      </c>
    </row>
    <row r="1183" spans="1:13" x14ac:dyDescent="0.2">
      <c r="A1183">
        <v>1181</v>
      </c>
      <c r="B1183" t="s">
        <v>1976</v>
      </c>
      <c r="C1183" t="s">
        <v>1912</v>
      </c>
      <c r="D1183">
        <v>15.6</v>
      </c>
      <c r="E1183" t="s">
        <v>1927</v>
      </c>
      <c r="F1183" t="s">
        <v>1973</v>
      </c>
      <c r="G1183" t="s">
        <v>2074</v>
      </c>
      <c r="H1183" t="s">
        <v>1929</v>
      </c>
      <c r="I1183" t="s">
        <v>2075</v>
      </c>
      <c r="J1183" t="s">
        <v>1947</v>
      </c>
      <c r="K1183" t="s">
        <v>2377</v>
      </c>
      <c r="L1183">
        <v>44275.68</v>
      </c>
      <c r="M1183" s="15">
        <v>42259</v>
      </c>
    </row>
    <row r="1184" spans="1:13" x14ac:dyDescent="0.2">
      <c r="A1184">
        <v>1182</v>
      </c>
      <c r="B1184" t="s">
        <v>1966</v>
      </c>
      <c r="C1184" t="s">
        <v>1926</v>
      </c>
      <c r="D1184">
        <v>15.6</v>
      </c>
      <c r="E1184" t="s">
        <v>1927</v>
      </c>
      <c r="F1184" t="s">
        <v>1973</v>
      </c>
      <c r="G1184" t="s">
        <v>1915</v>
      </c>
      <c r="H1184" t="s">
        <v>1929</v>
      </c>
      <c r="I1184" t="s">
        <v>2219</v>
      </c>
      <c r="J1184" t="s">
        <v>2018</v>
      </c>
      <c r="K1184" t="s">
        <v>2334</v>
      </c>
      <c r="L1184">
        <v>47686.132799999999</v>
      </c>
      <c r="M1184" s="15">
        <v>42100</v>
      </c>
    </row>
    <row r="1185" spans="1:13" x14ac:dyDescent="0.2">
      <c r="A1185">
        <v>1183</v>
      </c>
      <c r="B1185" t="s">
        <v>1941</v>
      </c>
      <c r="C1185" t="s">
        <v>1926</v>
      </c>
      <c r="D1185">
        <v>15.6</v>
      </c>
      <c r="E1185" t="s">
        <v>1942</v>
      </c>
      <c r="F1185" t="s">
        <v>2438</v>
      </c>
      <c r="G1185" t="s">
        <v>1944</v>
      </c>
      <c r="H1185" t="s">
        <v>1945</v>
      </c>
      <c r="I1185" t="s">
        <v>2015</v>
      </c>
      <c r="J1185" t="s">
        <v>1947</v>
      </c>
      <c r="K1185" t="s">
        <v>1948</v>
      </c>
      <c r="L1185">
        <v>17742.240000000002</v>
      </c>
      <c r="M1185" s="15">
        <v>42067</v>
      </c>
    </row>
    <row r="1186" spans="1:13" x14ac:dyDescent="0.2">
      <c r="A1186">
        <v>1184</v>
      </c>
      <c r="B1186" t="s">
        <v>1925</v>
      </c>
      <c r="C1186" t="s">
        <v>1926</v>
      </c>
      <c r="D1186">
        <v>15.6</v>
      </c>
      <c r="E1186" t="s">
        <v>1958</v>
      </c>
      <c r="F1186" t="s">
        <v>2264</v>
      </c>
      <c r="G1186" t="s">
        <v>2074</v>
      </c>
      <c r="H1186" t="s">
        <v>1978</v>
      </c>
      <c r="I1186" t="s">
        <v>2278</v>
      </c>
      <c r="J1186" t="s">
        <v>1947</v>
      </c>
      <c r="K1186" t="s">
        <v>2169</v>
      </c>
      <c r="L1186">
        <v>42570.720000000001</v>
      </c>
      <c r="M1186" s="15">
        <v>42200</v>
      </c>
    </row>
    <row r="1187" spans="1:13" x14ac:dyDescent="0.2">
      <c r="A1187">
        <v>1185</v>
      </c>
      <c r="B1187" t="s">
        <v>1954</v>
      </c>
      <c r="C1187" t="s">
        <v>1982</v>
      </c>
      <c r="D1187">
        <v>15.6</v>
      </c>
      <c r="E1187" t="s">
        <v>1958</v>
      </c>
      <c r="F1187" t="s">
        <v>2264</v>
      </c>
      <c r="G1187" t="s">
        <v>1915</v>
      </c>
      <c r="H1187" t="s">
        <v>2023</v>
      </c>
      <c r="I1187" t="s">
        <v>2278</v>
      </c>
      <c r="J1187" t="s">
        <v>1947</v>
      </c>
      <c r="K1187" t="s">
        <v>2439</v>
      </c>
      <c r="L1187">
        <v>48431.519999999997</v>
      </c>
      <c r="M1187" s="15">
        <v>42144</v>
      </c>
    </row>
    <row r="1188" spans="1:13" x14ac:dyDescent="0.2">
      <c r="A1188">
        <v>1186</v>
      </c>
      <c r="B1188" t="s">
        <v>1966</v>
      </c>
      <c r="C1188" t="s">
        <v>1989</v>
      </c>
      <c r="D1188">
        <v>15.6</v>
      </c>
      <c r="E1188" t="s">
        <v>1990</v>
      </c>
      <c r="F1188" t="s">
        <v>1973</v>
      </c>
      <c r="G1188" t="s">
        <v>1935</v>
      </c>
      <c r="H1188" t="s">
        <v>1936</v>
      </c>
      <c r="I1188" t="s">
        <v>1930</v>
      </c>
      <c r="J1188" t="s">
        <v>1947</v>
      </c>
      <c r="K1188" t="s">
        <v>2409</v>
      </c>
      <c r="L1188">
        <v>62817.120000000003</v>
      </c>
      <c r="M1188" s="15">
        <v>42352</v>
      </c>
    </row>
    <row r="1189" spans="1:13" x14ac:dyDescent="0.2">
      <c r="A1189">
        <v>1187</v>
      </c>
      <c r="B1189" t="s">
        <v>1941</v>
      </c>
      <c r="C1189" t="s">
        <v>1926</v>
      </c>
      <c r="D1189">
        <v>15.6</v>
      </c>
      <c r="E1189" t="s">
        <v>1927</v>
      </c>
      <c r="F1189" t="s">
        <v>1928</v>
      </c>
      <c r="G1189" t="s">
        <v>1944</v>
      </c>
      <c r="H1189" t="s">
        <v>1929</v>
      </c>
      <c r="I1189" t="s">
        <v>1979</v>
      </c>
      <c r="J1189" t="s">
        <v>1947</v>
      </c>
      <c r="K1189" t="s">
        <v>2141</v>
      </c>
      <c r="L1189">
        <v>36816.480000000003</v>
      </c>
      <c r="M1189" s="15">
        <v>42208</v>
      </c>
    </row>
    <row r="1190" spans="1:13" x14ac:dyDescent="0.2">
      <c r="A1190">
        <v>1188</v>
      </c>
      <c r="B1190" t="s">
        <v>1966</v>
      </c>
      <c r="C1190" t="s">
        <v>1912</v>
      </c>
      <c r="D1190">
        <v>13.3</v>
      </c>
      <c r="E1190" t="s">
        <v>2080</v>
      </c>
      <c r="F1190" t="s">
        <v>2316</v>
      </c>
      <c r="G1190" t="s">
        <v>1915</v>
      </c>
      <c r="H1190" t="s">
        <v>1929</v>
      </c>
      <c r="I1190" t="s">
        <v>1963</v>
      </c>
      <c r="J1190" t="s">
        <v>2018</v>
      </c>
      <c r="K1190" t="s">
        <v>2082</v>
      </c>
      <c r="L1190">
        <v>58554.720000000001</v>
      </c>
      <c r="M1190" s="15">
        <v>42031</v>
      </c>
    </row>
    <row r="1191" spans="1:13" x14ac:dyDescent="0.2">
      <c r="A1191">
        <v>1189</v>
      </c>
      <c r="B1191" t="s">
        <v>1941</v>
      </c>
      <c r="C1191" t="s">
        <v>1982</v>
      </c>
      <c r="D1191">
        <v>17.3</v>
      </c>
      <c r="E1191" t="s">
        <v>1958</v>
      </c>
      <c r="F1191" t="s">
        <v>2022</v>
      </c>
      <c r="G1191" t="s">
        <v>1935</v>
      </c>
      <c r="H1191" t="s">
        <v>2023</v>
      </c>
      <c r="I1191" t="s">
        <v>2043</v>
      </c>
      <c r="J1191" t="s">
        <v>1947</v>
      </c>
      <c r="K1191" t="s">
        <v>2344</v>
      </c>
      <c r="L1191">
        <v>138474.72</v>
      </c>
      <c r="M1191" s="15">
        <v>42044</v>
      </c>
    </row>
    <row r="1192" spans="1:13" x14ac:dyDescent="0.2">
      <c r="A1192">
        <v>1190</v>
      </c>
      <c r="B1192" t="s">
        <v>1976</v>
      </c>
      <c r="C1192" t="s">
        <v>1982</v>
      </c>
      <c r="D1192">
        <v>15.6</v>
      </c>
      <c r="E1192" t="s">
        <v>1958</v>
      </c>
      <c r="F1192" t="s">
        <v>1983</v>
      </c>
      <c r="G1192" t="s">
        <v>1915</v>
      </c>
      <c r="H1192" t="s">
        <v>1978</v>
      </c>
      <c r="I1192" t="s">
        <v>1985</v>
      </c>
      <c r="J1192" t="s">
        <v>1947</v>
      </c>
      <c r="K1192" t="s">
        <v>2038</v>
      </c>
      <c r="L1192">
        <v>43636.32</v>
      </c>
      <c r="M1192" s="15">
        <v>42292</v>
      </c>
    </row>
    <row r="1193" spans="1:13" x14ac:dyDescent="0.2">
      <c r="A1193">
        <v>1191</v>
      </c>
      <c r="B1193" t="s">
        <v>2242</v>
      </c>
      <c r="C1193" t="s">
        <v>1989</v>
      </c>
      <c r="D1193">
        <v>12.3</v>
      </c>
      <c r="E1193" t="s">
        <v>2440</v>
      </c>
      <c r="F1193" t="s">
        <v>2441</v>
      </c>
      <c r="G1193" t="s">
        <v>1944</v>
      </c>
      <c r="H1193" t="s">
        <v>2008</v>
      </c>
      <c r="I1193" t="s">
        <v>2442</v>
      </c>
      <c r="J1193" t="s">
        <v>2187</v>
      </c>
      <c r="K1193" t="s">
        <v>2234</v>
      </c>
      <c r="L1193">
        <v>35111.519999999997</v>
      </c>
      <c r="M1193" s="15">
        <v>42284</v>
      </c>
    </row>
    <row r="1194" spans="1:13" x14ac:dyDescent="0.2">
      <c r="A1194">
        <v>1192</v>
      </c>
      <c r="B1194" t="s">
        <v>1925</v>
      </c>
      <c r="C1194" t="s">
        <v>1926</v>
      </c>
      <c r="D1194">
        <v>15.6</v>
      </c>
      <c r="E1194" t="s">
        <v>1942</v>
      </c>
      <c r="F1194" t="s">
        <v>1928</v>
      </c>
      <c r="G1194" t="s">
        <v>1944</v>
      </c>
      <c r="H1194" t="s">
        <v>1945</v>
      </c>
      <c r="I1194" t="s">
        <v>1930</v>
      </c>
      <c r="J1194" t="s">
        <v>1947</v>
      </c>
      <c r="K1194" t="s">
        <v>1932</v>
      </c>
      <c r="L1194">
        <v>25840.799999999999</v>
      </c>
      <c r="M1194" s="15">
        <v>42294</v>
      </c>
    </row>
    <row r="1195" spans="1:13" x14ac:dyDescent="0.2">
      <c r="A1195">
        <v>1193</v>
      </c>
      <c r="B1195" t="s">
        <v>1911</v>
      </c>
      <c r="C1195" t="s">
        <v>1912</v>
      </c>
      <c r="D1195">
        <v>12</v>
      </c>
      <c r="E1195" t="s">
        <v>1969</v>
      </c>
      <c r="F1195" t="s">
        <v>2414</v>
      </c>
      <c r="G1195" t="s">
        <v>1915</v>
      </c>
      <c r="H1195" t="s">
        <v>1950</v>
      </c>
      <c r="I1195" t="s">
        <v>2364</v>
      </c>
      <c r="J1195" t="s">
        <v>1952</v>
      </c>
      <c r="K1195" t="s">
        <v>2365</v>
      </c>
      <c r="L1195">
        <v>61964.639999999999</v>
      </c>
      <c r="M1195" s="15">
        <v>42088</v>
      </c>
    </row>
    <row r="1196" spans="1:13" x14ac:dyDescent="0.2">
      <c r="A1196">
        <v>1194</v>
      </c>
      <c r="B1196" t="s">
        <v>1966</v>
      </c>
      <c r="C1196" t="s">
        <v>1989</v>
      </c>
      <c r="D1196">
        <v>13.3</v>
      </c>
      <c r="E1196" t="s">
        <v>1980</v>
      </c>
      <c r="F1196" t="s">
        <v>1928</v>
      </c>
      <c r="G1196" t="s">
        <v>1915</v>
      </c>
      <c r="H1196" t="s">
        <v>1929</v>
      </c>
      <c r="I1196" t="s">
        <v>1930</v>
      </c>
      <c r="J1196" t="s">
        <v>1947</v>
      </c>
      <c r="K1196" t="s">
        <v>1961</v>
      </c>
      <c r="L1196">
        <v>63882.720000000001</v>
      </c>
      <c r="M1196" s="15">
        <v>42086</v>
      </c>
    </row>
    <row r="1197" spans="1:13" x14ac:dyDescent="0.2">
      <c r="A1197">
        <v>1195</v>
      </c>
      <c r="B1197" t="s">
        <v>1925</v>
      </c>
      <c r="C1197" t="s">
        <v>1926</v>
      </c>
      <c r="D1197">
        <v>15.6</v>
      </c>
      <c r="E1197" t="s">
        <v>1958</v>
      </c>
      <c r="F1197" t="s">
        <v>2022</v>
      </c>
      <c r="G1197" t="s">
        <v>2026</v>
      </c>
      <c r="H1197" t="s">
        <v>1984</v>
      </c>
      <c r="I1197" t="s">
        <v>1985</v>
      </c>
      <c r="J1197" t="s">
        <v>1947</v>
      </c>
      <c r="K1197" t="s">
        <v>2443</v>
      </c>
      <c r="L1197">
        <v>70702.559999999998</v>
      </c>
      <c r="M1197" s="15">
        <v>42317</v>
      </c>
    </row>
    <row r="1198" spans="1:13" x14ac:dyDescent="0.2">
      <c r="A1198">
        <v>1196</v>
      </c>
      <c r="B1198" t="s">
        <v>1976</v>
      </c>
      <c r="C1198" t="s">
        <v>1926</v>
      </c>
      <c r="D1198">
        <v>15.6</v>
      </c>
      <c r="E1198" t="s">
        <v>1942</v>
      </c>
      <c r="F1198" t="s">
        <v>1962</v>
      </c>
      <c r="G1198" t="s">
        <v>1944</v>
      </c>
      <c r="H1198" t="s">
        <v>1978</v>
      </c>
      <c r="I1198" t="s">
        <v>1967</v>
      </c>
      <c r="J1198" t="s">
        <v>1931</v>
      </c>
      <c r="K1198" t="s">
        <v>2052</v>
      </c>
      <c r="L1198">
        <v>19607.04</v>
      </c>
      <c r="M1198" s="15">
        <v>42151</v>
      </c>
    </row>
    <row r="1199" spans="1:13" x14ac:dyDescent="0.2">
      <c r="A1199">
        <v>1197</v>
      </c>
      <c r="B1199" t="s">
        <v>1954</v>
      </c>
      <c r="C1199" t="s">
        <v>1982</v>
      </c>
      <c r="D1199">
        <v>17.3</v>
      </c>
      <c r="E1199" t="s">
        <v>1958</v>
      </c>
      <c r="F1199" t="s">
        <v>2264</v>
      </c>
      <c r="G1199" t="s">
        <v>1935</v>
      </c>
      <c r="H1199" t="s">
        <v>2119</v>
      </c>
      <c r="I1199" t="s">
        <v>2163</v>
      </c>
      <c r="J1199" t="s">
        <v>1947</v>
      </c>
      <c r="K1199" t="s">
        <v>2164</v>
      </c>
      <c r="L1199">
        <v>114552</v>
      </c>
      <c r="M1199" s="15">
        <v>42317</v>
      </c>
    </row>
    <row r="1200" spans="1:13" x14ac:dyDescent="0.2">
      <c r="A1200">
        <v>1198</v>
      </c>
      <c r="B1200" t="s">
        <v>1941</v>
      </c>
      <c r="C1200" t="s">
        <v>1926</v>
      </c>
      <c r="D1200">
        <v>15.6</v>
      </c>
      <c r="E1200" t="s">
        <v>1942</v>
      </c>
      <c r="F1200" t="s">
        <v>2438</v>
      </c>
      <c r="G1200" t="s">
        <v>1944</v>
      </c>
      <c r="H1200" t="s">
        <v>1978</v>
      </c>
      <c r="I1200" t="s">
        <v>2015</v>
      </c>
      <c r="J1200" t="s">
        <v>2018</v>
      </c>
      <c r="K1200" t="s">
        <v>1948</v>
      </c>
      <c r="L1200">
        <v>14492.16</v>
      </c>
      <c r="M1200" s="15">
        <v>42328</v>
      </c>
    </row>
    <row r="1201" spans="1:13" x14ac:dyDescent="0.2">
      <c r="A1201">
        <v>1199</v>
      </c>
      <c r="B1201" t="s">
        <v>2041</v>
      </c>
      <c r="C1201" t="s">
        <v>1982</v>
      </c>
      <c r="D1201">
        <v>17.3</v>
      </c>
      <c r="E1201" t="s">
        <v>1927</v>
      </c>
      <c r="F1201" t="s">
        <v>2022</v>
      </c>
      <c r="G1201" t="s">
        <v>1935</v>
      </c>
      <c r="H1201" t="s">
        <v>2023</v>
      </c>
      <c r="I1201" t="s">
        <v>2024</v>
      </c>
      <c r="J1201" t="s">
        <v>1947</v>
      </c>
      <c r="K1201" t="s">
        <v>2044</v>
      </c>
      <c r="L1201">
        <v>109165.39200000001</v>
      </c>
      <c r="M1201" s="15">
        <v>42299</v>
      </c>
    </row>
    <row r="1202" spans="1:13" x14ac:dyDescent="0.2">
      <c r="A1202">
        <v>1200</v>
      </c>
      <c r="B1202" t="s">
        <v>1966</v>
      </c>
      <c r="C1202" t="s">
        <v>1926</v>
      </c>
      <c r="D1202">
        <v>15.6</v>
      </c>
      <c r="E1202" t="s">
        <v>1942</v>
      </c>
      <c r="F1202" t="s">
        <v>2181</v>
      </c>
      <c r="G1202" t="s">
        <v>1944</v>
      </c>
      <c r="H1202" t="s">
        <v>1916</v>
      </c>
      <c r="I1202" t="s">
        <v>2325</v>
      </c>
      <c r="J1202" t="s">
        <v>1947</v>
      </c>
      <c r="K1202" t="s">
        <v>1993</v>
      </c>
      <c r="L1202">
        <v>26586.720000000001</v>
      </c>
      <c r="M1202" s="15">
        <v>42174</v>
      </c>
    </row>
    <row r="1203" spans="1:13" x14ac:dyDescent="0.2">
      <c r="A1203">
        <v>1201</v>
      </c>
      <c r="B1203" t="s">
        <v>1976</v>
      </c>
      <c r="C1203" t="s">
        <v>1926</v>
      </c>
      <c r="D1203">
        <v>15.6</v>
      </c>
      <c r="E1203" t="s">
        <v>1942</v>
      </c>
      <c r="F1203" t="s">
        <v>2149</v>
      </c>
      <c r="G1203" t="s">
        <v>1915</v>
      </c>
      <c r="H1203" t="s">
        <v>1945</v>
      </c>
      <c r="I1203" t="s">
        <v>2035</v>
      </c>
      <c r="J1203" t="s">
        <v>1931</v>
      </c>
      <c r="K1203" t="s">
        <v>1968</v>
      </c>
      <c r="L1203">
        <v>33513.120000000003</v>
      </c>
      <c r="M1203" s="15">
        <v>42178</v>
      </c>
    </row>
    <row r="1204" spans="1:13" x14ac:dyDescent="0.2">
      <c r="M1204" s="15"/>
    </row>
    <row r="1205" spans="1:13" x14ac:dyDescent="0.2">
      <c r="A1205">
        <v>1203</v>
      </c>
      <c r="B1205" t="s">
        <v>1966</v>
      </c>
      <c r="C1205" t="s">
        <v>1912</v>
      </c>
      <c r="D1205">
        <v>13.3</v>
      </c>
      <c r="E1205" t="s">
        <v>2080</v>
      </c>
      <c r="F1205" t="s">
        <v>1973</v>
      </c>
      <c r="G1205" t="s">
        <v>1935</v>
      </c>
      <c r="H1205" t="s">
        <v>1936</v>
      </c>
      <c r="I1205" t="s">
        <v>1930</v>
      </c>
      <c r="J1205" t="s">
        <v>1947</v>
      </c>
      <c r="K1205" t="s">
        <v>2013</v>
      </c>
      <c r="L1205">
        <v>142790.39999999999</v>
      </c>
      <c r="M1205" s="15">
        <v>42122</v>
      </c>
    </row>
    <row r="1206" spans="1:13" x14ac:dyDescent="0.2">
      <c r="A1206">
        <v>1204</v>
      </c>
      <c r="B1206" t="s">
        <v>1954</v>
      </c>
      <c r="C1206" t="s">
        <v>1982</v>
      </c>
      <c r="D1206">
        <v>15.6</v>
      </c>
      <c r="E1206" t="s">
        <v>1927</v>
      </c>
      <c r="F1206" t="s">
        <v>2264</v>
      </c>
      <c r="G1206" t="s">
        <v>1915</v>
      </c>
      <c r="H1206" t="s">
        <v>1978</v>
      </c>
      <c r="I1206" t="s">
        <v>2024</v>
      </c>
      <c r="J1206" t="s">
        <v>1947</v>
      </c>
      <c r="K1206" t="s">
        <v>1968</v>
      </c>
      <c r="L1206">
        <v>62284.32</v>
      </c>
      <c r="M1206" s="15">
        <v>42081</v>
      </c>
    </row>
    <row r="1207" spans="1:13" x14ac:dyDescent="0.2">
      <c r="A1207">
        <v>1205</v>
      </c>
      <c r="B1207" t="s">
        <v>1966</v>
      </c>
      <c r="C1207" t="s">
        <v>1926</v>
      </c>
      <c r="D1207">
        <v>15.6</v>
      </c>
      <c r="E1207" t="s">
        <v>1927</v>
      </c>
      <c r="F1207" t="s">
        <v>1928</v>
      </c>
      <c r="G1207" t="s">
        <v>1915</v>
      </c>
      <c r="H1207" t="s">
        <v>1929</v>
      </c>
      <c r="I1207" t="s">
        <v>2087</v>
      </c>
      <c r="J1207" t="s">
        <v>1947</v>
      </c>
      <c r="K1207" t="s">
        <v>2088</v>
      </c>
      <c r="L1207">
        <v>47365.919999999998</v>
      </c>
      <c r="M1207" s="15">
        <v>42341</v>
      </c>
    </row>
    <row r="1208" spans="1:13" x14ac:dyDescent="0.2">
      <c r="A1208">
        <v>1206</v>
      </c>
      <c r="B1208" t="s">
        <v>1925</v>
      </c>
      <c r="C1208" t="s">
        <v>1926</v>
      </c>
      <c r="D1208">
        <v>15.6</v>
      </c>
      <c r="E1208" t="s">
        <v>1942</v>
      </c>
      <c r="F1208" t="s">
        <v>1928</v>
      </c>
      <c r="G1208" t="s">
        <v>1915</v>
      </c>
      <c r="H1208" t="s">
        <v>1929</v>
      </c>
      <c r="I1208" t="s">
        <v>1930</v>
      </c>
      <c r="J1208" t="s">
        <v>1947</v>
      </c>
      <c r="K1208" t="s">
        <v>1992</v>
      </c>
      <c r="L1208">
        <v>30849.119999999999</v>
      </c>
      <c r="M1208" s="15">
        <v>42272</v>
      </c>
    </row>
    <row r="1209" spans="1:13" x14ac:dyDescent="0.2">
      <c r="A1209">
        <v>1207</v>
      </c>
      <c r="B1209" t="s">
        <v>1976</v>
      </c>
      <c r="C1209" t="s">
        <v>1926</v>
      </c>
      <c r="D1209">
        <v>15.6</v>
      </c>
      <c r="E1209" t="s">
        <v>1942</v>
      </c>
      <c r="F1209" t="s">
        <v>2444</v>
      </c>
      <c r="G1209" t="s">
        <v>1944</v>
      </c>
      <c r="H1209" t="s">
        <v>1945</v>
      </c>
      <c r="I1209" t="s">
        <v>2283</v>
      </c>
      <c r="J1209" t="s">
        <v>1947</v>
      </c>
      <c r="K1209" t="s">
        <v>1968</v>
      </c>
      <c r="L1209">
        <v>15930.72</v>
      </c>
      <c r="M1209" s="15">
        <v>42310</v>
      </c>
    </row>
    <row r="1210" spans="1:13" x14ac:dyDescent="0.2">
      <c r="A1210">
        <v>1208</v>
      </c>
      <c r="B1210" t="s">
        <v>1941</v>
      </c>
      <c r="C1210" t="s">
        <v>1926</v>
      </c>
      <c r="D1210">
        <v>17.3</v>
      </c>
      <c r="E1210" t="s">
        <v>2133</v>
      </c>
      <c r="F1210" t="s">
        <v>2181</v>
      </c>
      <c r="G1210" t="s">
        <v>1915</v>
      </c>
      <c r="H1210" t="s">
        <v>1978</v>
      </c>
      <c r="I1210" t="s">
        <v>1979</v>
      </c>
      <c r="J1210" t="s">
        <v>1947</v>
      </c>
      <c r="K1210" t="s">
        <v>2445</v>
      </c>
      <c r="L1210">
        <v>33513.120000000003</v>
      </c>
      <c r="M1210" s="15">
        <v>42058</v>
      </c>
    </row>
    <row r="1211" spans="1:13" x14ac:dyDescent="0.2">
      <c r="A1211">
        <v>1209</v>
      </c>
      <c r="B1211" t="s">
        <v>1954</v>
      </c>
      <c r="C1211" t="s">
        <v>1982</v>
      </c>
      <c r="D1211">
        <v>15.6</v>
      </c>
      <c r="E1211" t="s">
        <v>1927</v>
      </c>
      <c r="F1211" t="s">
        <v>2022</v>
      </c>
      <c r="G1211" t="s">
        <v>1935</v>
      </c>
      <c r="H1211" t="s">
        <v>2023</v>
      </c>
      <c r="I1211" t="s">
        <v>2043</v>
      </c>
      <c r="J1211" t="s">
        <v>1947</v>
      </c>
      <c r="K1211" t="s">
        <v>1968</v>
      </c>
      <c r="L1211">
        <v>130482.72</v>
      </c>
      <c r="M1211" s="15">
        <v>42073</v>
      </c>
    </row>
    <row r="1212" spans="1:13" x14ac:dyDescent="0.2">
      <c r="A1212">
        <v>1210</v>
      </c>
      <c r="B1212" t="s">
        <v>1911</v>
      </c>
      <c r="C1212" t="s">
        <v>1912</v>
      </c>
      <c r="D1212">
        <v>12</v>
      </c>
      <c r="E1212" t="s">
        <v>1969</v>
      </c>
      <c r="F1212" t="s">
        <v>2362</v>
      </c>
      <c r="G1212" t="s">
        <v>1915</v>
      </c>
      <c r="H1212" t="s">
        <v>2363</v>
      </c>
      <c r="I1212" t="s">
        <v>2099</v>
      </c>
      <c r="J1212" t="s">
        <v>1952</v>
      </c>
      <c r="K1212" t="s">
        <v>2365</v>
      </c>
      <c r="L1212">
        <v>68145.119999999995</v>
      </c>
      <c r="M1212" s="15">
        <v>42181</v>
      </c>
    </row>
    <row r="1213" spans="1:13" x14ac:dyDescent="0.2">
      <c r="A1213">
        <v>1211</v>
      </c>
      <c r="B1213" t="s">
        <v>1954</v>
      </c>
      <c r="C1213" t="s">
        <v>1926</v>
      </c>
      <c r="D1213">
        <v>15.6</v>
      </c>
      <c r="E1213" t="s">
        <v>1927</v>
      </c>
      <c r="F1213" t="s">
        <v>2022</v>
      </c>
      <c r="G1213" t="s">
        <v>1935</v>
      </c>
      <c r="H1213" t="s">
        <v>1984</v>
      </c>
      <c r="I1213" t="s">
        <v>2024</v>
      </c>
      <c r="J1213" t="s">
        <v>1947</v>
      </c>
      <c r="K1213" t="s">
        <v>1968</v>
      </c>
      <c r="L1213">
        <v>93186.72</v>
      </c>
      <c r="M1213" s="15">
        <v>42045</v>
      </c>
    </row>
    <row r="1214" spans="1:13" x14ac:dyDescent="0.2">
      <c r="A1214">
        <v>1212</v>
      </c>
      <c r="B1214" t="s">
        <v>2041</v>
      </c>
      <c r="C1214" t="s">
        <v>1982</v>
      </c>
      <c r="D1214">
        <v>17.3</v>
      </c>
      <c r="E1214" t="s">
        <v>1958</v>
      </c>
      <c r="F1214" t="s">
        <v>2264</v>
      </c>
      <c r="G1214" t="s">
        <v>1935</v>
      </c>
      <c r="H1214" t="s">
        <v>2023</v>
      </c>
      <c r="I1214" t="s">
        <v>2024</v>
      </c>
      <c r="J1214" t="s">
        <v>1947</v>
      </c>
      <c r="K1214" t="s">
        <v>2044</v>
      </c>
      <c r="L1214">
        <v>103842.1872</v>
      </c>
      <c r="M1214" s="15">
        <v>42238</v>
      </c>
    </row>
    <row r="1215" spans="1:13" x14ac:dyDescent="0.2">
      <c r="A1215">
        <v>1213</v>
      </c>
      <c r="B1215" t="s">
        <v>1966</v>
      </c>
      <c r="C1215" t="s">
        <v>1989</v>
      </c>
      <c r="D1215">
        <v>15.6</v>
      </c>
      <c r="E1215" t="s">
        <v>1980</v>
      </c>
      <c r="F1215" t="s">
        <v>1928</v>
      </c>
      <c r="G1215" t="s">
        <v>1915</v>
      </c>
      <c r="H1215" t="s">
        <v>1929</v>
      </c>
      <c r="I1215" t="s">
        <v>1930</v>
      </c>
      <c r="J1215" t="s">
        <v>1947</v>
      </c>
      <c r="K1215" t="s">
        <v>2446</v>
      </c>
      <c r="L1215">
        <v>53226.720000000001</v>
      </c>
      <c r="M1215" s="15">
        <v>42144</v>
      </c>
    </row>
    <row r="1216" spans="1:13" x14ac:dyDescent="0.2">
      <c r="A1216">
        <v>1214</v>
      </c>
      <c r="B1216" t="s">
        <v>1954</v>
      </c>
      <c r="C1216" t="s">
        <v>1982</v>
      </c>
      <c r="D1216">
        <v>17.3</v>
      </c>
      <c r="E1216" t="s">
        <v>1927</v>
      </c>
      <c r="F1216" t="s">
        <v>2022</v>
      </c>
      <c r="G1216" t="s">
        <v>1935</v>
      </c>
      <c r="H1216" t="s">
        <v>2023</v>
      </c>
      <c r="I1216" t="s">
        <v>2024</v>
      </c>
      <c r="J1216" t="s">
        <v>1947</v>
      </c>
      <c r="K1216" t="s">
        <v>2148</v>
      </c>
      <c r="L1216">
        <v>103842.72</v>
      </c>
      <c r="M1216" s="15">
        <v>42209</v>
      </c>
    </row>
    <row r="1217" spans="1:13" x14ac:dyDescent="0.2">
      <c r="A1217">
        <v>1215</v>
      </c>
      <c r="B1217" t="s">
        <v>1941</v>
      </c>
      <c r="C1217" t="s">
        <v>2222</v>
      </c>
      <c r="D1217">
        <v>11.6</v>
      </c>
      <c r="E1217" t="s">
        <v>1942</v>
      </c>
      <c r="F1217" t="s">
        <v>2185</v>
      </c>
      <c r="G1217" t="s">
        <v>2007</v>
      </c>
      <c r="H1217" t="s">
        <v>2050</v>
      </c>
      <c r="I1217" t="s">
        <v>2004</v>
      </c>
      <c r="J1217" t="s">
        <v>2187</v>
      </c>
      <c r="K1217" t="s">
        <v>1957</v>
      </c>
      <c r="L1217">
        <v>9270.7199999999993</v>
      </c>
      <c r="M1217" s="15">
        <v>42046</v>
      </c>
    </row>
    <row r="1218" spans="1:13" x14ac:dyDescent="0.2">
      <c r="A1218">
        <v>1216</v>
      </c>
      <c r="B1218" t="s">
        <v>1941</v>
      </c>
      <c r="C1218" t="s">
        <v>1926</v>
      </c>
      <c r="D1218">
        <v>17.3</v>
      </c>
      <c r="E1218" t="s">
        <v>2133</v>
      </c>
      <c r="F1218" t="s">
        <v>1962</v>
      </c>
      <c r="G1218" t="s">
        <v>1944</v>
      </c>
      <c r="H1218" t="s">
        <v>1978</v>
      </c>
      <c r="I1218" t="s">
        <v>1979</v>
      </c>
      <c r="J1218" t="s">
        <v>1947</v>
      </c>
      <c r="K1218" t="s">
        <v>2445</v>
      </c>
      <c r="L1218">
        <v>31861.439999999999</v>
      </c>
      <c r="M1218" s="15">
        <v>42361</v>
      </c>
    </row>
    <row r="1219" spans="1:13" x14ac:dyDescent="0.2">
      <c r="A1219">
        <v>1217</v>
      </c>
      <c r="B1219" t="s">
        <v>1976</v>
      </c>
      <c r="C1219" t="s">
        <v>1926</v>
      </c>
      <c r="D1219">
        <v>17.3</v>
      </c>
      <c r="E1219" t="s">
        <v>2133</v>
      </c>
      <c r="F1219" t="s">
        <v>1928</v>
      </c>
      <c r="G1219" t="s">
        <v>1915</v>
      </c>
      <c r="H1219" t="s">
        <v>1978</v>
      </c>
      <c r="I1219" t="s">
        <v>1930</v>
      </c>
      <c r="J1219" t="s">
        <v>1931</v>
      </c>
      <c r="K1219" t="s">
        <v>2019</v>
      </c>
      <c r="L1219">
        <v>28717.919999999998</v>
      </c>
      <c r="M1219" s="15">
        <v>42021</v>
      </c>
    </row>
    <row r="1220" spans="1:13" x14ac:dyDescent="0.2">
      <c r="A1220">
        <v>1218</v>
      </c>
      <c r="B1220" t="s">
        <v>1976</v>
      </c>
      <c r="C1220" t="s">
        <v>1982</v>
      </c>
      <c r="D1220">
        <v>15.6</v>
      </c>
      <c r="E1220" t="s">
        <v>1958</v>
      </c>
      <c r="F1220" t="s">
        <v>2264</v>
      </c>
      <c r="G1220" t="s">
        <v>1915</v>
      </c>
      <c r="H1220" t="s">
        <v>1984</v>
      </c>
      <c r="I1220" t="s">
        <v>2303</v>
      </c>
      <c r="J1220" t="s">
        <v>1947</v>
      </c>
      <c r="K1220" t="s">
        <v>2217</v>
      </c>
      <c r="L1220">
        <v>67772.160000000003</v>
      </c>
      <c r="M1220" s="15">
        <v>42275</v>
      </c>
    </row>
    <row r="1221" spans="1:13" x14ac:dyDescent="0.2">
      <c r="A1221">
        <v>1219</v>
      </c>
      <c r="B1221" t="s">
        <v>1941</v>
      </c>
      <c r="C1221" t="s">
        <v>1989</v>
      </c>
      <c r="D1221">
        <v>14</v>
      </c>
      <c r="E1221" t="s">
        <v>1980</v>
      </c>
      <c r="F1221" t="s">
        <v>2247</v>
      </c>
      <c r="G1221" t="s">
        <v>1915</v>
      </c>
      <c r="H1221" t="s">
        <v>1929</v>
      </c>
      <c r="I1221" t="s">
        <v>1971</v>
      </c>
      <c r="J1221" t="s">
        <v>1947</v>
      </c>
      <c r="K1221" t="s">
        <v>2013</v>
      </c>
      <c r="L1221">
        <v>61218.720000000001</v>
      </c>
      <c r="M1221" s="15">
        <v>42360</v>
      </c>
    </row>
    <row r="1222" spans="1:13" x14ac:dyDescent="0.2">
      <c r="A1222">
        <v>1220</v>
      </c>
      <c r="B1222" t="s">
        <v>1976</v>
      </c>
      <c r="C1222" t="s">
        <v>1926</v>
      </c>
      <c r="D1222">
        <v>15.6</v>
      </c>
      <c r="E1222" t="s">
        <v>1958</v>
      </c>
      <c r="F1222" t="s">
        <v>2178</v>
      </c>
      <c r="G1222" t="s">
        <v>1915</v>
      </c>
      <c r="H1222" t="s">
        <v>1929</v>
      </c>
      <c r="I1222" t="s">
        <v>1963</v>
      </c>
      <c r="J1222" t="s">
        <v>1947</v>
      </c>
      <c r="K1222" t="s">
        <v>1993</v>
      </c>
      <c r="L1222">
        <v>81465.119999999995</v>
      </c>
      <c r="M1222" s="15">
        <v>42041</v>
      </c>
    </row>
    <row r="1223" spans="1:13" x14ac:dyDescent="0.2">
      <c r="A1223">
        <v>1221</v>
      </c>
      <c r="B1223" t="s">
        <v>2041</v>
      </c>
      <c r="C1223" t="s">
        <v>1982</v>
      </c>
      <c r="D1223">
        <v>15.6</v>
      </c>
      <c r="E1223" t="s">
        <v>1927</v>
      </c>
      <c r="F1223" t="s">
        <v>2264</v>
      </c>
      <c r="G1223" t="s">
        <v>1915</v>
      </c>
      <c r="H1223" t="s">
        <v>1984</v>
      </c>
      <c r="I1223" t="s">
        <v>2024</v>
      </c>
      <c r="J1223" t="s">
        <v>1947</v>
      </c>
      <c r="K1223" t="s">
        <v>1968</v>
      </c>
      <c r="L1223">
        <v>78647.140799999994</v>
      </c>
      <c r="M1223" s="15">
        <v>42102</v>
      </c>
    </row>
    <row r="1224" spans="1:13" x14ac:dyDescent="0.2">
      <c r="A1224">
        <v>1222</v>
      </c>
      <c r="B1224" t="s">
        <v>1925</v>
      </c>
      <c r="C1224" t="s">
        <v>1926</v>
      </c>
      <c r="D1224">
        <v>15.6</v>
      </c>
      <c r="E1224" t="s">
        <v>1927</v>
      </c>
      <c r="F1224" t="s">
        <v>2208</v>
      </c>
      <c r="G1224" t="s">
        <v>2074</v>
      </c>
      <c r="H1224" t="s">
        <v>1978</v>
      </c>
      <c r="I1224" t="s">
        <v>1996</v>
      </c>
      <c r="J1224" t="s">
        <v>1947</v>
      </c>
      <c r="K1224" t="s">
        <v>1948</v>
      </c>
      <c r="L1224">
        <v>28185.119999999999</v>
      </c>
      <c r="M1224" s="15">
        <v>42316</v>
      </c>
    </row>
    <row r="1225" spans="1:13" x14ac:dyDescent="0.2">
      <c r="A1225">
        <v>1223</v>
      </c>
      <c r="B1225" t="s">
        <v>1966</v>
      </c>
      <c r="C1225" t="s">
        <v>1912</v>
      </c>
      <c r="D1225">
        <v>12.5</v>
      </c>
      <c r="E1225" t="s">
        <v>1990</v>
      </c>
      <c r="F1225" t="s">
        <v>2316</v>
      </c>
      <c r="G1225" t="s">
        <v>1915</v>
      </c>
      <c r="H1225" t="s">
        <v>1929</v>
      </c>
      <c r="I1225" t="s">
        <v>1963</v>
      </c>
      <c r="J1225" t="s">
        <v>2277</v>
      </c>
      <c r="K1225" t="s">
        <v>2211</v>
      </c>
      <c r="L1225">
        <v>91288.353600000002</v>
      </c>
      <c r="M1225" s="15">
        <v>42172</v>
      </c>
    </row>
    <row r="1226" spans="1:13" x14ac:dyDescent="0.2">
      <c r="A1226">
        <v>1224</v>
      </c>
      <c r="B1226" t="s">
        <v>1966</v>
      </c>
      <c r="C1226" t="s">
        <v>1989</v>
      </c>
      <c r="D1226">
        <v>15</v>
      </c>
      <c r="E1226" t="s">
        <v>1990</v>
      </c>
      <c r="F1226" t="s">
        <v>1977</v>
      </c>
      <c r="G1226" t="s">
        <v>1944</v>
      </c>
      <c r="H1226" t="s">
        <v>1945</v>
      </c>
      <c r="I1226" t="s">
        <v>1930</v>
      </c>
      <c r="J1226" t="s">
        <v>1947</v>
      </c>
      <c r="K1226" t="s">
        <v>2162</v>
      </c>
      <c r="L1226">
        <v>27119.52</v>
      </c>
      <c r="M1226" s="15">
        <v>42023</v>
      </c>
    </row>
    <row r="1227" spans="1:13" x14ac:dyDescent="0.2">
      <c r="A1227">
        <v>1225</v>
      </c>
      <c r="B1227" t="s">
        <v>1954</v>
      </c>
      <c r="C1227" t="s">
        <v>1926</v>
      </c>
      <c r="D1227">
        <v>15.6</v>
      </c>
      <c r="E1227" t="s">
        <v>1942</v>
      </c>
      <c r="F1227" t="s">
        <v>2204</v>
      </c>
      <c r="G1227" t="s">
        <v>1944</v>
      </c>
      <c r="H1227" t="s">
        <v>1978</v>
      </c>
      <c r="I1227" t="s">
        <v>2205</v>
      </c>
      <c r="J1227" t="s">
        <v>1947</v>
      </c>
      <c r="K1227" t="s">
        <v>2025</v>
      </c>
      <c r="L1227">
        <v>16463.52</v>
      </c>
      <c r="M1227" s="15">
        <v>42119</v>
      </c>
    </row>
    <row r="1228" spans="1:13" x14ac:dyDescent="0.2">
      <c r="A1228">
        <v>1226</v>
      </c>
      <c r="B1228" t="s">
        <v>1966</v>
      </c>
      <c r="C1228" t="s">
        <v>1912</v>
      </c>
      <c r="D1228">
        <v>13.3</v>
      </c>
      <c r="E1228" t="s">
        <v>2080</v>
      </c>
      <c r="F1228" t="s">
        <v>1973</v>
      </c>
      <c r="G1228" t="s">
        <v>1915</v>
      </c>
      <c r="H1228" t="s">
        <v>1929</v>
      </c>
      <c r="I1228" t="s">
        <v>1930</v>
      </c>
      <c r="J1228" t="s">
        <v>1947</v>
      </c>
      <c r="K1228" t="s">
        <v>2124</v>
      </c>
      <c r="L1228">
        <v>78694.559999999998</v>
      </c>
      <c r="M1228" s="15">
        <v>42153</v>
      </c>
    </row>
    <row r="1229" spans="1:13" x14ac:dyDescent="0.2">
      <c r="A1229">
        <v>1227</v>
      </c>
      <c r="B1229" t="s">
        <v>1966</v>
      </c>
      <c r="C1229" t="s">
        <v>1926</v>
      </c>
      <c r="D1229">
        <v>15.6</v>
      </c>
      <c r="E1229" t="s">
        <v>1942</v>
      </c>
      <c r="F1229" t="s">
        <v>1928</v>
      </c>
      <c r="G1229" t="s">
        <v>1944</v>
      </c>
      <c r="H1229" t="s">
        <v>1978</v>
      </c>
      <c r="I1229" t="s">
        <v>1963</v>
      </c>
      <c r="J1229" t="s">
        <v>2018</v>
      </c>
      <c r="K1229" t="s">
        <v>2169</v>
      </c>
      <c r="L1229">
        <v>27804.700799999999</v>
      </c>
      <c r="M1229" s="15">
        <v>42232</v>
      </c>
    </row>
    <row r="1230" spans="1:13" x14ac:dyDescent="0.2">
      <c r="A1230">
        <v>1228</v>
      </c>
      <c r="B1230" t="s">
        <v>1976</v>
      </c>
      <c r="C1230" t="s">
        <v>1982</v>
      </c>
      <c r="D1230">
        <v>15.6</v>
      </c>
      <c r="E1230" t="s">
        <v>1980</v>
      </c>
      <c r="F1230" t="s">
        <v>2264</v>
      </c>
      <c r="G1230" t="s">
        <v>1935</v>
      </c>
      <c r="H1230" t="s">
        <v>1984</v>
      </c>
      <c r="I1230" t="s">
        <v>2278</v>
      </c>
      <c r="J1230" t="s">
        <v>1947</v>
      </c>
      <c r="K1230" t="s">
        <v>2217</v>
      </c>
      <c r="L1230">
        <v>54825.120000000003</v>
      </c>
      <c r="M1230" s="15">
        <v>42095</v>
      </c>
    </row>
    <row r="1231" spans="1:13" x14ac:dyDescent="0.2">
      <c r="A1231">
        <v>1229</v>
      </c>
      <c r="B1231" t="s">
        <v>2041</v>
      </c>
      <c r="C1231" t="s">
        <v>1982</v>
      </c>
      <c r="D1231">
        <v>15.6</v>
      </c>
      <c r="E1231" t="s">
        <v>1927</v>
      </c>
      <c r="F1231" t="s">
        <v>2022</v>
      </c>
      <c r="G1231" t="s">
        <v>1915</v>
      </c>
      <c r="H1231" t="s">
        <v>1984</v>
      </c>
      <c r="I1231" t="s">
        <v>1985</v>
      </c>
      <c r="J1231" t="s">
        <v>1947</v>
      </c>
      <c r="K1231" t="s">
        <v>1968</v>
      </c>
      <c r="L1231">
        <v>61218.720000000001</v>
      </c>
      <c r="M1231" s="15">
        <v>42271</v>
      </c>
    </row>
    <row r="1232" spans="1:13" x14ac:dyDescent="0.2">
      <c r="A1232">
        <v>1230</v>
      </c>
      <c r="B1232" t="s">
        <v>1976</v>
      </c>
      <c r="C1232" t="s">
        <v>2222</v>
      </c>
      <c r="D1232">
        <v>12.5</v>
      </c>
      <c r="E1232" t="s">
        <v>1980</v>
      </c>
      <c r="F1232" t="s">
        <v>2436</v>
      </c>
      <c r="G1232" t="s">
        <v>1935</v>
      </c>
      <c r="H1232" t="s">
        <v>1936</v>
      </c>
      <c r="I1232" t="s">
        <v>1963</v>
      </c>
      <c r="J1232" t="s">
        <v>1947</v>
      </c>
      <c r="K1232" t="s">
        <v>1957</v>
      </c>
      <c r="L1232">
        <v>87912</v>
      </c>
      <c r="M1232" s="15">
        <v>42041</v>
      </c>
    </row>
    <row r="1233" spans="1:13" x14ac:dyDescent="0.2">
      <c r="A1233">
        <v>1231</v>
      </c>
      <c r="B1233" t="s">
        <v>2134</v>
      </c>
      <c r="C1233" t="s">
        <v>1982</v>
      </c>
      <c r="D1233">
        <v>14</v>
      </c>
      <c r="E1233" t="s">
        <v>1927</v>
      </c>
      <c r="F1233" t="s">
        <v>2022</v>
      </c>
      <c r="G1233" t="s">
        <v>1935</v>
      </c>
      <c r="H1233" t="s">
        <v>2136</v>
      </c>
      <c r="I1233" t="s">
        <v>2024</v>
      </c>
      <c r="J1233" t="s">
        <v>1947</v>
      </c>
      <c r="K1233" t="s">
        <v>2127</v>
      </c>
      <c r="L1233">
        <v>186426.72</v>
      </c>
      <c r="M1233" s="15">
        <v>42180</v>
      </c>
    </row>
    <row r="1234" spans="1:13" x14ac:dyDescent="0.2">
      <c r="A1234">
        <v>1232</v>
      </c>
      <c r="B1234" t="s">
        <v>1966</v>
      </c>
      <c r="C1234" t="s">
        <v>1926</v>
      </c>
      <c r="D1234">
        <v>15.6</v>
      </c>
      <c r="E1234" t="s">
        <v>2146</v>
      </c>
      <c r="F1234" t="s">
        <v>1977</v>
      </c>
      <c r="G1234" t="s">
        <v>1915</v>
      </c>
      <c r="H1234" t="s">
        <v>1978</v>
      </c>
      <c r="I1234" t="s">
        <v>1930</v>
      </c>
      <c r="J1234" t="s">
        <v>1947</v>
      </c>
      <c r="K1234" t="s">
        <v>1993</v>
      </c>
      <c r="L1234">
        <v>24988.852800000001</v>
      </c>
      <c r="M1234" s="15">
        <v>42155</v>
      </c>
    </row>
    <row r="1235" spans="1:13" x14ac:dyDescent="0.2">
      <c r="A1235">
        <v>1233</v>
      </c>
      <c r="B1235" t="s">
        <v>2041</v>
      </c>
      <c r="C1235" t="s">
        <v>1982</v>
      </c>
      <c r="D1235">
        <v>17.3</v>
      </c>
      <c r="E1235" t="s">
        <v>1927</v>
      </c>
      <c r="F1235" t="s">
        <v>2022</v>
      </c>
      <c r="G1235" t="s">
        <v>1935</v>
      </c>
      <c r="H1235" t="s">
        <v>2023</v>
      </c>
      <c r="I1235" t="s">
        <v>2024</v>
      </c>
      <c r="J1235" t="s">
        <v>1947</v>
      </c>
      <c r="K1235" t="s">
        <v>2059</v>
      </c>
      <c r="L1235">
        <v>85141.440000000002</v>
      </c>
      <c r="M1235" s="15">
        <v>42248</v>
      </c>
    </row>
    <row r="1236" spans="1:13" x14ac:dyDescent="0.2">
      <c r="A1236">
        <v>1234</v>
      </c>
      <c r="B1236" t="s">
        <v>1911</v>
      </c>
      <c r="C1236" t="s">
        <v>1912</v>
      </c>
      <c r="D1236">
        <v>11.6</v>
      </c>
      <c r="E1236" t="s">
        <v>1942</v>
      </c>
      <c r="F1236" t="s">
        <v>1994</v>
      </c>
      <c r="G1236" t="s">
        <v>1944</v>
      </c>
      <c r="H1236" t="s">
        <v>1950</v>
      </c>
      <c r="I1236" t="s">
        <v>1923</v>
      </c>
      <c r="J1236" t="s">
        <v>1952</v>
      </c>
      <c r="K1236" t="s">
        <v>2388</v>
      </c>
      <c r="L1236">
        <v>51095.519999999997</v>
      </c>
      <c r="M1236" s="15">
        <v>42011</v>
      </c>
    </row>
    <row r="1237" spans="1:13" x14ac:dyDescent="0.2">
      <c r="A1237">
        <v>1235</v>
      </c>
      <c r="B1237" t="s">
        <v>1925</v>
      </c>
      <c r="C1237" t="s">
        <v>1926</v>
      </c>
      <c r="D1237">
        <v>15.6</v>
      </c>
      <c r="E1237" t="s">
        <v>1927</v>
      </c>
      <c r="F1237" t="s">
        <v>1962</v>
      </c>
      <c r="G1237" t="s">
        <v>1944</v>
      </c>
      <c r="H1237" t="s">
        <v>1978</v>
      </c>
      <c r="I1237" t="s">
        <v>1963</v>
      </c>
      <c r="J1237" t="s">
        <v>1947</v>
      </c>
      <c r="K1237" t="s">
        <v>1948</v>
      </c>
      <c r="L1237">
        <v>25467.84</v>
      </c>
      <c r="M1237" s="15">
        <v>42038</v>
      </c>
    </row>
    <row r="1238" spans="1:13" x14ac:dyDescent="0.2">
      <c r="A1238">
        <v>1236</v>
      </c>
      <c r="B1238" t="s">
        <v>1925</v>
      </c>
      <c r="C1238" t="s">
        <v>1912</v>
      </c>
      <c r="D1238">
        <v>14</v>
      </c>
      <c r="E1238" t="s">
        <v>2248</v>
      </c>
      <c r="F1238" t="s">
        <v>2149</v>
      </c>
      <c r="G1238" t="s">
        <v>1915</v>
      </c>
      <c r="H1238" t="s">
        <v>1929</v>
      </c>
      <c r="I1238" t="s">
        <v>1963</v>
      </c>
      <c r="J1238" t="s">
        <v>2277</v>
      </c>
      <c r="K1238" t="s">
        <v>2377</v>
      </c>
      <c r="L1238">
        <v>117119.5632</v>
      </c>
      <c r="M1238" s="15">
        <v>42188</v>
      </c>
    </row>
    <row r="1239" spans="1:13" x14ac:dyDescent="0.2">
      <c r="A1239">
        <v>1237</v>
      </c>
      <c r="B1239" t="s">
        <v>1966</v>
      </c>
      <c r="C1239" t="s">
        <v>1926</v>
      </c>
      <c r="D1239">
        <v>15.6</v>
      </c>
      <c r="E1239" t="s">
        <v>1942</v>
      </c>
      <c r="F1239" t="s">
        <v>2096</v>
      </c>
      <c r="G1239" t="s">
        <v>1944</v>
      </c>
      <c r="H1239" t="s">
        <v>1945</v>
      </c>
      <c r="I1239" t="s">
        <v>1963</v>
      </c>
      <c r="J1239" t="s">
        <v>2277</v>
      </c>
      <c r="K1239" t="s">
        <v>2170</v>
      </c>
      <c r="L1239">
        <v>39267.360000000001</v>
      </c>
      <c r="M1239" s="15">
        <v>42300</v>
      </c>
    </row>
    <row r="1240" spans="1:13" x14ac:dyDescent="0.2">
      <c r="A1240">
        <v>1238</v>
      </c>
      <c r="B1240" t="s">
        <v>2041</v>
      </c>
      <c r="C1240" t="s">
        <v>1982</v>
      </c>
      <c r="D1240">
        <v>15.6</v>
      </c>
      <c r="E1240" t="s">
        <v>1927</v>
      </c>
      <c r="F1240" t="s">
        <v>2264</v>
      </c>
      <c r="G1240" t="s">
        <v>1915</v>
      </c>
      <c r="H1240" t="s">
        <v>1984</v>
      </c>
      <c r="I1240" t="s">
        <v>2278</v>
      </c>
      <c r="J1240" t="s">
        <v>1947</v>
      </c>
      <c r="K1240" t="s">
        <v>1993</v>
      </c>
      <c r="L1240">
        <v>62284.32</v>
      </c>
      <c r="M1240" s="15">
        <v>42170</v>
      </c>
    </row>
    <row r="1241" spans="1:13" x14ac:dyDescent="0.2">
      <c r="A1241">
        <v>1239</v>
      </c>
      <c r="B1241" t="s">
        <v>1976</v>
      </c>
      <c r="C1241" t="s">
        <v>1926</v>
      </c>
      <c r="D1241">
        <v>13.3</v>
      </c>
      <c r="E1241" t="s">
        <v>1958</v>
      </c>
      <c r="F1241" t="s">
        <v>1973</v>
      </c>
      <c r="G1241" t="s">
        <v>1935</v>
      </c>
      <c r="H1241" t="s">
        <v>1936</v>
      </c>
      <c r="I1241" t="s">
        <v>1930</v>
      </c>
      <c r="J1241" t="s">
        <v>1947</v>
      </c>
      <c r="K1241" t="s">
        <v>2046</v>
      </c>
      <c r="L1241">
        <v>79866.720000000001</v>
      </c>
      <c r="M1241" s="15">
        <v>42241</v>
      </c>
    </row>
    <row r="1242" spans="1:13" x14ac:dyDescent="0.2">
      <c r="A1242">
        <v>1240</v>
      </c>
      <c r="B1242" t="s">
        <v>1976</v>
      </c>
      <c r="C1242" t="s">
        <v>1926</v>
      </c>
      <c r="D1242">
        <v>15.6</v>
      </c>
      <c r="E1242" t="s">
        <v>1927</v>
      </c>
      <c r="F1242" t="s">
        <v>2214</v>
      </c>
      <c r="G1242" t="s">
        <v>2074</v>
      </c>
      <c r="H1242" t="s">
        <v>1929</v>
      </c>
      <c r="I1242" t="s">
        <v>1996</v>
      </c>
      <c r="J1242" t="s">
        <v>1947</v>
      </c>
      <c r="K1242" t="s">
        <v>1968</v>
      </c>
      <c r="L1242">
        <v>31838.529600000002</v>
      </c>
      <c r="M1242" s="15">
        <v>42213</v>
      </c>
    </row>
    <row r="1243" spans="1:13" x14ac:dyDescent="0.2">
      <c r="A1243">
        <v>1241</v>
      </c>
      <c r="B1243" t="s">
        <v>1954</v>
      </c>
      <c r="C1243" t="s">
        <v>1912</v>
      </c>
      <c r="D1243">
        <v>13.3</v>
      </c>
      <c r="E1243" t="s">
        <v>1927</v>
      </c>
      <c r="F1243" t="s">
        <v>2149</v>
      </c>
      <c r="G1243" t="s">
        <v>1915</v>
      </c>
      <c r="H1243" t="s">
        <v>1929</v>
      </c>
      <c r="I1243" t="s">
        <v>1963</v>
      </c>
      <c r="J1243" t="s">
        <v>1947</v>
      </c>
      <c r="K1243" t="s">
        <v>2203</v>
      </c>
      <c r="L1243">
        <v>68198.399999999994</v>
      </c>
      <c r="M1243" s="15">
        <v>42073</v>
      </c>
    </row>
    <row r="1244" spans="1:13" x14ac:dyDescent="0.2">
      <c r="A1244">
        <v>1242</v>
      </c>
      <c r="B1244" t="s">
        <v>1941</v>
      </c>
      <c r="C1244" t="s">
        <v>1926</v>
      </c>
      <c r="D1244">
        <v>15.6</v>
      </c>
      <c r="E1244" t="s">
        <v>1942</v>
      </c>
      <c r="F1244" t="s">
        <v>2181</v>
      </c>
      <c r="G1244" t="s">
        <v>1944</v>
      </c>
      <c r="H1244" t="s">
        <v>1945</v>
      </c>
      <c r="I1244" t="s">
        <v>1963</v>
      </c>
      <c r="J1244" t="s">
        <v>2018</v>
      </c>
      <c r="K1244" t="s">
        <v>2038</v>
      </c>
      <c r="L1244">
        <v>19276.704000000002</v>
      </c>
      <c r="M1244" s="15">
        <v>42094</v>
      </c>
    </row>
    <row r="1245" spans="1:13" x14ac:dyDescent="0.2">
      <c r="A1245">
        <v>1243</v>
      </c>
      <c r="B1245" t="s">
        <v>1966</v>
      </c>
      <c r="C1245" t="s">
        <v>1989</v>
      </c>
      <c r="D1245">
        <v>17.3</v>
      </c>
      <c r="E1245" t="s">
        <v>1990</v>
      </c>
      <c r="F1245" t="s">
        <v>1973</v>
      </c>
      <c r="G1245" t="s">
        <v>1935</v>
      </c>
      <c r="H1245" t="s">
        <v>1936</v>
      </c>
      <c r="I1245" t="s">
        <v>1979</v>
      </c>
      <c r="J1245" t="s">
        <v>1947</v>
      </c>
      <c r="K1245" t="s">
        <v>2028</v>
      </c>
      <c r="L1245">
        <v>95850.72</v>
      </c>
      <c r="M1245" s="15">
        <v>42098</v>
      </c>
    </row>
    <row r="1246" spans="1:13" x14ac:dyDescent="0.2">
      <c r="A1246">
        <v>1244</v>
      </c>
      <c r="B1246" t="s">
        <v>1925</v>
      </c>
      <c r="C1246" t="s">
        <v>1926</v>
      </c>
      <c r="D1246">
        <v>14</v>
      </c>
      <c r="E1246" t="s">
        <v>1927</v>
      </c>
      <c r="F1246" t="s">
        <v>2096</v>
      </c>
      <c r="G1246" t="s">
        <v>1944</v>
      </c>
      <c r="H1246" t="s">
        <v>1929</v>
      </c>
      <c r="I1246" t="s">
        <v>1963</v>
      </c>
      <c r="J1246" t="s">
        <v>2277</v>
      </c>
      <c r="K1246" t="s">
        <v>2377</v>
      </c>
      <c r="L1246">
        <v>58607.467199999999</v>
      </c>
      <c r="M1246" s="15">
        <v>42007</v>
      </c>
    </row>
    <row r="1247" spans="1:13" x14ac:dyDescent="0.2">
      <c r="M1247" s="15"/>
    </row>
    <row r="1248" spans="1:13" x14ac:dyDescent="0.2">
      <c r="A1248">
        <v>1246</v>
      </c>
      <c r="B1248" t="s">
        <v>1966</v>
      </c>
      <c r="C1248" t="s">
        <v>1926</v>
      </c>
      <c r="D1248">
        <v>14</v>
      </c>
      <c r="E1248" t="s">
        <v>1942</v>
      </c>
      <c r="F1248" t="s">
        <v>1928</v>
      </c>
      <c r="G1248" t="s">
        <v>1944</v>
      </c>
      <c r="H1248" t="s">
        <v>1945</v>
      </c>
      <c r="I1248" t="s">
        <v>1930</v>
      </c>
      <c r="J1248" t="s">
        <v>1947</v>
      </c>
      <c r="K1248" t="s">
        <v>1961</v>
      </c>
      <c r="L1248">
        <v>46620</v>
      </c>
      <c r="M1248" s="15">
        <v>42176</v>
      </c>
    </row>
    <row r="1249" spans="1:13" x14ac:dyDescent="0.2">
      <c r="A1249">
        <v>1247</v>
      </c>
      <c r="B1249" t="s">
        <v>1954</v>
      </c>
      <c r="C1249" t="s">
        <v>1982</v>
      </c>
      <c r="D1249">
        <v>15.6</v>
      </c>
      <c r="E1249" t="s">
        <v>1958</v>
      </c>
      <c r="F1249" t="s">
        <v>2264</v>
      </c>
      <c r="G1249" t="s">
        <v>1935</v>
      </c>
      <c r="H1249" t="s">
        <v>2023</v>
      </c>
      <c r="I1249" t="s">
        <v>2043</v>
      </c>
      <c r="J1249" t="s">
        <v>1947</v>
      </c>
      <c r="K1249" t="s">
        <v>2447</v>
      </c>
      <c r="L1249">
        <v>123876</v>
      </c>
      <c r="M1249" s="15">
        <v>42285</v>
      </c>
    </row>
    <row r="1250" spans="1:13" x14ac:dyDescent="0.2">
      <c r="A1250">
        <v>1248</v>
      </c>
      <c r="B1250" t="s">
        <v>1976</v>
      </c>
      <c r="C1250" t="s">
        <v>1926</v>
      </c>
      <c r="D1250">
        <v>15.6</v>
      </c>
      <c r="E1250" t="s">
        <v>1958</v>
      </c>
      <c r="F1250" t="s">
        <v>1928</v>
      </c>
      <c r="G1250" t="s">
        <v>1915</v>
      </c>
      <c r="H1250" t="s">
        <v>1929</v>
      </c>
      <c r="I1250" t="s">
        <v>1930</v>
      </c>
      <c r="J1250" t="s">
        <v>1931</v>
      </c>
      <c r="K1250" t="s">
        <v>1993</v>
      </c>
      <c r="L1250">
        <v>30529.439999999999</v>
      </c>
      <c r="M1250" s="15">
        <v>42212</v>
      </c>
    </row>
    <row r="1251" spans="1:13" x14ac:dyDescent="0.2">
      <c r="A1251">
        <v>1249</v>
      </c>
      <c r="B1251" t="s">
        <v>1966</v>
      </c>
      <c r="C1251" t="s">
        <v>1989</v>
      </c>
      <c r="D1251">
        <v>13.3</v>
      </c>
      <c r="E1251" t="s">
        <v>2080</v>
      </c>
      <c r="F1251" t="s">
        <v>2130</v>
      </c>
      <c r="G1251" t="s">
        <v>1915</v>
      </c>
      <c r="H1251" t="s">
        <v>1929</v>
      </c>
      <c r="I1251" t="s">
        <v>1971</v>
      </c>
      <c r="J1251" t="s">
        <v>1947</v>
      </c>
      <c r="K1251" t="s">
        <v>2292</v>
      </c>
      <c r="L1251">
        <v>96596.64</v>
      </c>
      <c r="M1251" s="15">
        <v>42344</v>
      </c>
    </row>
    <row r="1252" spans="1:13" x14ac:dyDescent="0.2">
      <c r="A1252">
        <v>1250</v>
      </c>
      <c r="B1252" t="s">
        <v>1966</v>
      </c>
      <c r="C1252" t="s">
        <v>1926</v>
      </c>
      <c r="D1252">
        <v>15.6</v>
      </c>
      <c r="E1252" t="s">
        <v>1942</v>
      </c>
      <c r="F1252" t="s">
        <v>2204</v>
      </c>
      <c r="G1252" t="s">
        <v>1944</v>
      </c>
      <c r="H1252" t="s">
        <v>1945</v>
      </c>
      <c r="I1252" t="s">
        <v>2004</v>
      </c>
      <c r="J1252" t="s">
        <v>2018</v>
      </c>
      <c r="K1252" t="s">
        <v>1968</v>
      </c>
      <c r="L1252">
        <v>17262.72</v>
      </c>
      <c r="M1252" s="15">
        <v>42265</v>
      </c>
    </row>
    <row r="1253" spans="1:13" x14ac:dyDescent="0.2">
      <c r="A1253">
        <v>1251</v>
      </c>
      <c r="B1253" t="s">
        <v>1925</v>
      </c>
      <c r="C1253" t="s">
        <v>1926</v>
      </c>
      <c r="D1253">
        <v>15.6</v>
      </c>
      <c r="E1253" t="s">
        <v>1942</v>
      </c>
      <c r="F1253" t="s">
        <v>2010</v>
      </c>
      <c r="G1253" t="s">
        <v>1944</v>
      </c>
      <c r="H1253" t="s">
        <v>1945</v>
      </c>
      <c r="I1253" t="s">
        <v>2036</v>
      </c>
      <c r="J1253" t="s">
        <v>1947</v>
      </c>
      <c r="K1253" t="s">
        <v>1932</v>
      </c>
      <c r="L1253">
        <v>21258.720000000001</v>
      </c>
      <c r="M1253" s="15">
        <v>42051</v>
      </c>
    </row>
    <row r="1254" spans="1:13" x14ac:dyDescent="0.2">
      <c r="A1254">
        <v>1252</v>
      </c>
      <c r="B1254" t="s">
        <v>1976</v>
      </c>
      <c r="C1254" t="s">
        <v>1926</v>
      </c>
      <c r="D1254">
        <v>15.6</v>
      </c>
      <c r="E1254" t="s">
        <v>1927</v>
      </c>
      <c r="F1254" t="s">
        <v>2266</v>
      </c>
      <c r="G1254" t="s">
        <v>2074</v>
      </c>
      <c r="H1254" t="s">
        <v>1916</v>
      </c>
      <c r="I1254" t="s">
        <v>2035</v>
      </c>
      <c r="J1254" t="s">
        <v>1947</v>
      </c>
      <c r="K1254" t="s">
        <v>2038</v>
      </c>
      <c r="L1254">
        <v>30316.32</v>
      </c>
      <c r="M1254" s="15">
        <v>42276</v>
      </c>
    </row>
    <row r="1255" spans="1:13" x14ac:dyDescent="0.2">
      <c r="A1255">
        <v>1253</v>
      </c>
      <c r="B1255" t="s">
        <v>1976</v>
      </c>
      <c r="C1255" t="s">
        <v>1926</v>
      </c>
      <c r="D1255">
        <v>14</v>
      </c>
      <c r="E1255" t="s">
        <v>1958</v>
      </c>
      <c r="F1255" t="s">
        <v>2096</v>
      </c>
      <c r="G1255" t="s">
        <v>1915</v>
      </c>
      <c r="H1255" t="s">
        <v>1929</v>
      </c>
      <c r="I1255" t="s">
        <v>1963</v>
      </c>
      <c r="J1255" t="s">
        <v>1947</v>
      </c>
      <c r="K1255" t="s">
        <v>2052</v>
      </c>
      <c r="L1255">
        <v>57116.160000000003</v>
      </c>
      <c r="M1255" s="15">
        <v>42367</v>
      </c>
    </row>
    <row r="1256" spans="1:13" x14ac:dyDescent="0.2">
      <c r="A1256">
        <v>1254</v>
      </c>
      <c r="B1256" t="s">
        <v>1966</v>
      </c>
      <c r="C1256" t="s">
        <v>1926</v>
      </c>
      <c r="D1256">
        <v>15.6</v>
      </c>
      <c r="E1256" t="s">
        <v>1942</v>
      </c>
      <c r="F1256" t="s">
        <v>2425</v>
      </c>
      <c r="G1256" t="s">
        <v>1944</v>
      </c>
      <c r="H1256" t="s">
        <v>1945</v>
      </c>
      <c r="I1256" t="s">
        <v>2004</v>
      </c>
      <c r="J1256" t="s">
        <v>1947</v>
      </c>
      <c r="K1256" t="s">
        <v>1968</v>
      </c>
      <c r="L1256">
        <v>23655.787199999999</v>
      </c>
      <c r="M1256" s="15">
        <v>42257</v>
      </c>
    </row>
    <row r="1257" spans="1:13" x14ac:dyDescent="0.2">
      <c r="A1257">
        <v>1255</v>
      </c>
      <c r="B1257" t="s">
        <v>1954</v>
      </c>
      <c r="C1257" t="s">
        <v>1926</v>
      </c>
      <c r="D1257">
        <v>15.6</v>
      </c>
      <c r="E1257" t="s">
        <v>1942</v>
      </c>
      <c r="F1257" t="s">
        <v>2014</v>
      </c>
      <c r="G1257" t="s">
        <v>1944</v>
      </c>
      <c r="H1257" t="s">
        <v>1978</v>
      </c>
      <c r="I1257" t="s">
        <v>2015</v>
      </c>
      <c r="J1257" t="s">
        <v>1947</v>
      </c>
      <c r="K1257" t="s">
        <v>2021</v>
      </c>
      <c r="L1257">
        <v>18061.919999999998</v>
      </c>
      <c r="M1257" s="15">
        <v>42316</v>
      </c>
    </row>
    <row r="1258" spans="1:13" x14ac:dyDescent="0.2">
      <c r="A1258">
        <v>1256</v>
      </c>
      <c r="B1258" t="s">
        <v>1954</v>
      </c>
      <c r="C1258" t="s">
        <v>1982</v>
      </c>
      <c r="D1258">
        <v>17.3</v>
      </c>
      <c r="E1258" t="s">
        <v>1958</v>
      </c>
      <c r="F1258" t="s">
        <v>2264</v>
      </c>
      <c r="G1258" t="s">
        <v>1935</v>
      </c>
      <c r="H1258" t="s">
        <v>1984</v>
      </c>
      <c r="I1258" t="s">
        <v>2301</v>
      </c>
      <c r="J1258" t="s">
        <v>1947</v>
      </c>
      <c r="K1258" t="s">
        <v>2448</v>
      </c>
      <c r="L1258">
        <v>101232</v>
      </c>
      <c r="M1258" s="15">
        <v>42040</v>
      </c>
    </row>
    <row r="1259" spans="1:13" x14ac:dyDescent="0.2">
      <c r="A1259">
        <v>1257</v>
      </c>
      <c r="B1259" t="s">
        <v>1966</v>
      </c>
      <c r="C1259" t="s">
        <v>1926</v>
      </c>
      <c r="D1259">
        <v>15.6</v>
      </c>
      <c r="E1259" t="s">
        <v>1942</v>
      </c>
      <c r="F1259" t="s">
        <v>1962</v>
      </c>
      <c r="G1259" t="s">
        <v>1944</v>
      </c>
      <c r="H1259" t="s">
        <v>1945</v>
      </c>
      <c r="I1259" t="s">
        <v>1963</v>
      </c>
      <c r="J1259" t="s">
        <v>1947</v>
      </c>
      <c r="K1259" t="s">
        <v>2300</v>
      </c>
      <c r="L1259">
        <v>26107.200000000001</v>
      </c>
      <c r="M1259" s="15">
        <v>42318</v>
      </c>
    </row>
    <row r="1260" spans="1:13" x14ac:dyDescent="0.2">
      <c r="A1260">
        <v>1258</v>
      </c>
      <c r="B1260" t="s">
        <v>1976</v>
      </c>
      <c r="C1260" t="s">
        <v>1926</v>
      </c>
      <c r="D1260">
        <v>15.6</v>
      </c>
      <c r="E1260" t="s">
        <v>1927</v>
      </c>
      <c r="F1260" t="s">
        <v>2149</v>
      </c>
      <c r="G1260" t="s">
        <v>1915</v>
      </c>
      <c r="H1260" t="s">
        <v>2102</v>
      </c>
      <c r="I1260" t="s">
        <v>2416</v>
      </c>
      <c r="J1260" t="s">
        <v>2277</v>
      </c>
      <c r="K1260" t="s">
        <v>2343</v>
      </c>
      <c r="L1260">
        <v>47685.599999999999</v>
      </c>
      <c r="M1260" s="15">
        <v>42377</v>
      </c>
    </row>
    <row r="1261" spans="1:13" x14ac:dyDescent="0.2">
      <c r="A1261">
        <v>1259</v>
      </c>
      <c r="B1261" t="s">
        <v>2041</v>
      </c>
      <c r="C1261" t="s">
        <v>1982</v>
      </c>
      <c r="D1261">
        <v>15.6</v>
      </c>
      <c r="E1261" t="s">
        <v>1927</v>
      </c>
      <c r="F1261" t="s">
        <v>2264</v>
      </c>
      <c r="G1261" t="s">
        <v>1915</v>
      </c>
      <c r="H1261" t="s">
        <v>1984</v>
      </c>
      <c r="I1261" t="s">
        <v>2278</v>
      </c>
      <c r="J1261" t="s">
        <v>1947</v>
      </c>
      <c r="K1261" t="s">
        <v>2038</v>
      </c>
      <c r="L1261">
        <v>65481.120000000003</v>
      </c>
      <c r="M1261" s="15">
        <v>42071</v>
      </c>
    </row>
    <row r="1262" spans="1:13" x14ac:dyDescent="0.2">
      <c r="A1262">
        <v>1260</v>
      </c>
      <c r="B1262" t="s">
        <v>1976</v>
      </c>
      <c r="C1262" t="s">
        <v>1989</v>
      </c>
      <c r="D1262">
        <v>14</v>
      </c>
      <c r="E1262" t="s">
        <v>1990</v>
      </c>
      <c r="F1262" t="s">
        <v>2096</v>
      </c>
      <c r="G1262" t="s">
        <v>1944</v>
      </c>
      <c r="H1262" t="s">
        <v>1916</v>
      </c>
      <c r="I1262" t="s">
        <v>1963</v>
      </c>
      <c r="J1262" t="s">
        <v>1947</v>
      </c>
      <c r="K1262" t="s">
        <v>2048</v>
      </c>
      <c r="L1262">
        <v>44382.772799999999</v>
      </c>
      <c r="M1262" s="15">
        <v>42300</v>
      </c>
    </row>
    <row r="1263" spans="1:13" x14ac:dyDescent="0.2">
      <c r="A1263">
        <v>1261</v>
      </c>
      <c r="B1263" t="s">
        <v>1954</v>
      </c>
      <c r="C1263" t="s">
        <v>1912</v>
      </c>
      <c r="D1263">
        <v>13.3</v>
      </c>
      <c r="E1263" t="s">
        <v>1958</v>
      </c>
      <c r="F1263" t="s">
        <v>2449</v>
      </c>
      <c r="G1263" t="s">
        <v>1915</v>
      </c>
      <c r="H1263" t="s">
        <v>1936</v>
      </c>
      <c r="I1263" t="s">
        <v>2099</v>
      </c>
      <c r="J1263" t="s">
        <v>1947</v>
      </c>
      <c r="K1263" t="s">
        <v>2013</v>
      </c>
      <c r="L1263">
        <v>38841.120000000003</v>
      </c>
      <c r="M1263" s="15">
        <v>42268</v>
      </c>
    </row>
    <row r="1264" spans="1:13" x14ac:dyDescent="0.2">
      <c r="A1264">
        <v>1262</v>
      </c>
      <c r="B1264" t="s">
        <v>1966</v>
      </c>
      <c r="C1264" t="s">
        <v>1926</v>
      </c>
      <c r="D1264">
        <v>15.6</v>
      </c>
      <c r="E1264" t="s">
        <v>1942</v>
      </c>
      <c r="F1264" t="s">
        <v>1977</v>
      </c>
      <c r="G1264" t="s">
        <v>2074</v>
      </c>
      <c r="H1264" t="s">
        <v>1978</v>
      </c>
      <c r="I1264" t="s">
        <v>1930</v>
      </c>
      <c r="J1264" t="s">
        <v>1947</v>
      </c>
      <c r="K1264" t="s">
        <v>1993</v>
      </c>
      <c r="L1264">
        <v>24455.52</v>
      </c>
      <c r="M1264" s="15">
        <v>42202</v>
      </c>
    </row>
    <row r="1265" spans="1:13" x14ac:dyDescent="0.2">
      <c r="A1265">
        <v>1263</v>
      </c>
      <c r="B1265" t="s">
        <v>1941</v>
      </c>
      <c r="C1265" t="s">
        <v>1926</v>
      </c>
      <c r="D1265">
        <v>15.6</v>
      </c>
      <c r="E1265" t="s">
        <v>1942</v>
      </c>
      <c r="F1265" t="s">
        <v>2049</v>
      </c>
      <c r="G1265" t="s">
        <v>1944</v>
      </c>
      <c r="H1265" t="s">
        <v>1945</v>
      </c>
      <c r="I1265" t="s">
        <v>2051</v>
      </c>
      <c r="J1265" t="s">
        <v>2018</v>
      </c>
      <c r="K1265" t="s">
        <v>2038</v>
      </c>
      <c r="L1265">
        <v>15397.92</v>
      </c>
      <c r="M1265" s="15">
        <v>42231</v>
      </c>
    </row>
    <row r="1266" spans="1:13" x14ac:dyDescent="0.2">
      <c r="A1266">
        <v>1264</v>
      </c>
      <c r="B1266" t="s">
        <v>1966</v>
      </c>
      <c r="C1266" t="s">
        <v>1926</v>
      </c>
      <c r="D1266">
        <v>15.6</v>
      </c>
      <c r="E1266" t="s">
        <v>1942</v>
      </c>
      <c r="F1266" t="s">
        <v>2326</v>
      </c>
      <c r="G1266" t="s">
        <v>2007</v>
      </c>
      <c r="H1266" t="s">
        <v>1945</v>
      </c>
      <c r="I1266" t="s">
        <v>2004</v>
      </c>
      <c r="J1266" t="s">
        <v>1947</v>
      </c>
      <c r="K1266" t="s">
        <v>2389</v>
      </c>
      <c r="L1266">
        <v>20193.12</v>
      </c>
      <c r="M1266" s="15">
        <v>42208</v>
      </c>
    </row>
    <row r="1267" spans="1:13" x14ac:dyDescent="0.2">
      <c r="A1267">
        <v>1265</v>
      </c>
      <c r="B1267" t="s">
        <v>1976</v>
      </c>
      <c r="C1267" t="s">
        <v>1926</v>
      </c>
      <c r="D1267">
        <v>15.6</v>
      </c>
      <c r="E1267" t="s">
        <v>1958</v>
      </c>
      <c r="F1267" t="s">
        <v>2264</v>
      </c>
      <c r="G1267" t="s">
        <v>1915</v>
      </c>
      <c r="H1267" t="s">
        <v>1978</v>
      </c>
      <c r="I1267" t="s">
        <v>2278</v>
      </c>
      <c r="J1267" t="s">
        <v>1947</v>
      </c>
      <c r="K1267" t="s">
        <v>2217</v>
      </c>
      <c r="L1267">
        <v>47898.720000000001</v>
      </c>
      <c r="M1267" s="15">
        <v>42021</v>
      </c>
    </row>
    <row r="1268" spans="1:13" x14ac:dyDescent="0.2">
      <c r="A1268">
        <v>1266</v>
      </c>
      <c r="B1268" t="s">
        <v>1925</v>
      </c>
      <c r="C1268" t="s">
        <v>1926</v>
      </c>
      <c r="D1268">
        <v>15.6</v>
      </c>
      <c r="E1268" t="s">
        <v>1927</v>
      </c>
      <c r="F1268" t="s">
        <v>2450</v>
      </c>
      <c r="G1268" t="s">
        <v>2074</v>
      </c>
      <c r="H1268" t="s">
        <v>2102</v>
      </c>
      <c r="I1268" t="s">
        <v>2325</v>
      </c>
      <c r="J1268" t="s">
        <v>1947</v>
      </c>
      <c r="K1268" t="s">
        <v>1953</v>
      </c>
      <c r="L1268">
        <v>29303.467199999999</v>
      </c>
      <c r="M1268" s="15">
        <v>42161</v>
      </c>
    </row>
    <row r="1269" spans="1:13" x14ac:dyDescent="0.2">
      <c r="A1269">
        <v>1267</v>
      </c>
      <c r="B1269" t="s">
        <v>1966</v>
      </c>
      <c r="C1269" t="s">
        <v>1926</v>
      </c>
      <c r="D1269">
        <v>15.6</v>
      </c>
      <c r="E1269" t="s">
        <v>1942</v>
      </c>
      <c r="F1269" t="s">
        <v>1973</v>
      </c>
      <c r="G1269" t="s">
        <v>1915</v>
      </c>
      <c r="H1269" t="s">
        <v>1978</v>
      </c>
      <c r="I1269" t="s">
        <v>1967</v>
      </c>
      <c r="J1269" t="s">
        <v>2018</v>
      </c>
      <c r="K1269" t="s">
        <v>1993</v>
      </c>
      <c r="L1269">
        <v>42943.147199999999</v>
      </c>
      <c r="M1269" s="15">
        <v>42168</v>
      </c>
    </row>
    <row r="1270" spans="1:13" x14ac:dyDescent="0.2">
      <c r="A1270">
        <v>1268</v>
      </c>
      <c r="B1270" t="s">
        <v>1925</v>
      </c>
      <c r="C1270" t="s">
        <v>2222</v>
      </c>
      <c r="D1270">
        <v>11.6</v>
      </c>
      <c r="E1270" t="s">
        <v>1942</v>
      </c>
      <c r="F1270" t="s">
        <v>2049</v>
      </c>
      <c r="G1270" t="s">
        <v>2007</v>
      </c>
      <c r="H1270" t="s">
        <v>2008</v>
      </c>
      <c r="I1270" t="s">
        <v>2051</v>
      </c>
      <c r="J1270" t="s">
        <v>1947</v>
      </c>
      <c r="K1270" t="s">
        <v>2339</v>
      </c>
      <c r="L1270">
        <v>11135.52</v>
      </c>
      <c r="M1270" s="15">
        <v>42179</v>
      </c>
    </row>
    <row r="1271" spans="1:13" x14ac:dyDescent="0.2">
      <c r="A1271">
        <v>1269</v>
      </c>
      <c r="B1271" t="s">
        <v>1954</v>
      </c>
      <c r="C1271" t="s">
        <v>1926</v>
      </c>
      <c r="D1271">
        <v>15.6</v>
      </c>
      <c r="E1271" t="s">
        <v>1942</v>
      </c>
      <c r="F1271" t="s">
        <v>2149</v>
      </c>
      <c r="G1271" t="s">
        <v>1944</v>
      </c>
      <c r="H1271" t="s">
        <v>1945</v>
      </c>
      <c r="I1271" t="s">
        <v>2075</v>
      </c>
      <c r="J1271" t="s">
        <v>1947</v>
      </c>
      <c r="K1271" t="s">
        <v>1968</v>
      </c>
      <c r="L1271">
        <v>38378.649599999997</v>
      </c>
      <c r="M1271" s="15">
        <v>42081</v>
      </c>
    </row>
    <row r="1272" spans="1:13" x14ac:dyDescent="0.2">
      <c r="A1272">
        <v>1270</v>
      </c>
      <c r="B1272" t="s">
        <v>1976</v>
      </c>
      <c r="C1272" t="s">
        <v>1989</v>
      </c>
      <c r="D1272">
        <v>14</v>
      </c>
      <c r="E1272" t="s">
        <v>1980</v>
      </c>
      <c r="F1272" t="s">
        <v>2149</v>
      </c>
      <c r="G1272" t="s">
        <v>1944</v>
      </c>
      <c r="H1272" t="s">
        <v>1916</v>
      </c>
      <c r="I1272" t="s">
        <v>1963</v>
      </c>
      <c r="J1272" t="s">
        <v>1947</v>
      </c>
      <c r="K1272" t="s">
        <v>2048</v>
      </c>
      <c r="L1272">
        <v>33992.639999999999</v>
      </c>
      <c r="M1272" s="15">
        <v>42160</v>
      </c>
    </row>
    <row r="1273" spans="1:13" x14ac:dyDescent="0.2">
      <c r="A1273">
        <v>1271</v>
      </c>
      <c r="B1273" t="s">
        <v>1976</v>
      </c>
      <c r="C1273" t="s">
        <v>1989</v>
      </c>
      <c r="D1273">
        <v>13.3</v>
      </c>
      <c r="E1273" t="s">
        <v>2286</v>
      </c>
      <c r="F1273" t="s">
        <v>2149</v>
      </c>
      <c r="G1273" t="s">
        <v>1935</v>
      </c>
      <c r="H1273" t="s">
        <v>1936</v>
      </c>
      <c r="I1273" t="s">
        <v>1963</v>
      </c>
      <c r="J1273" t="s">
        <v>1947</v>
      </c>
      <c r="K1273" t="s">
        <v>1957</v>
      </c>
      <c r="L1273">
        <v>79866.720000000001</v>
      </c>
      <c r="M1273" s="15">
        <v>42195</v>
      </c>
    </row>
    <row r="1274" spans="1:13" x14ac:dyDescent="0.2">
      <c r="A1274">
        <v>1272</v>
      </c>
      <c r="B1274" t="s">
        <v>1976</v>
      </c>
      <c r="C1274" t="s">
        <v>1926</v>
      </c>
      <c r="D1274">
        <v>14</v>
      </c>
      <c r="E1274" t="s">
        <v>1942</v>
      </c>
      <c r="F1274" t="s">
        <v>2326</v>
      </c>
      <c r="G1274" t="s">
        <v>2007</v>
      </c>
      <c r="H1274" t="s">
        <v>2003</v>
      </c>
      <c r="I1274" t="s">
        <v>2004</v>
      </c>
      <c r="J1274" t="s">
        <v>1947</v>
      </c>
      <c r="K1274" t="s">
        <v>2073</v>
      </c>
      <c r="L1274">
        <v>12201.12</v>
      </c>
      <c r="M1274" s="15">
        <v>42344</v>
      </c>
    </row>
    <row r="1275" spans="1:13" x14ac:dyDescent="0.2">
      <c r="A1275">
        <v>1273</v>
      </c>
      <c r="B1275" t="s">
        <v>1925</v>
      </c>
      <c r="C1275" t="s">
        <v>1926</v>
      </c>
      <c r="D1275">
        <v>15.6</v>
      </c>
      <c r="E1275" t="s">
        <v>1942</v>
      </c>
      <c r="F1275" t="s">
        <v>2149</v>
      </c>
      <c r="G1275" t="s">
        <v>2074</v>
      </c>
      <c r="H1275" t="s">
        <v>1978</v>
      </c>
      <c r="I1275" t="s">
        <v>2416</v>
      </c>
      <c r="J1275" t="s">
        <v>1947</v>
      </c>
      <c r="K1275" t="s">
        <v>2188</v>
      </c>
      <c r="L1275">
        <v>40705.919999999998</v>
      </c>
      <c r="M1275" s="15">
        <v>42299</v>
      </c>
    </row>
    <row r="1276" spans="1:13" x14ac:dyDescent="0.2">
      <c r="A1276">
        <v>1274</v>
      </c>
      <c r="B1276" t="s">
        <v>1954</v>
      </c>
      <c r="C1276" t="s">
        <v>1926</v>
      </c>
      <c r="D1276">
        <v>15.6</v>
      </c>
      <c r="E1276" t="s">
        <v>1942</v>
      </c>
      <c r="F1276" t="s">
        <v>2326</v>
      </c>
      <c r="G1276" t="s">
        <v>1944</v>
      </c>
      <c r="H1276" t="s">
        <v>1945</v>
      </c>
      <c r="I1276" t="s">
        <v>2004</v>
      </c>
      <c r="J1276" t="s">
        <v>1947</v>
      </c>
      <c r="K1276" t="s">
        <v>1968</v>
      </c>
      <c r="L1276">
        <v>19660.32</v>
      </c>
      <c r="M1276" s="15">
        <v>42137</v>
      </c>
    </row>
    <row r="1277" spans="1:13" x14ac:dyDescent="0.2">
      <c r="A1277">
        <v>1275</v>
      </c>
      <c r="B1277" t="s">
        <v>1954</v>
      </c>
      <c r="C1277" t="s">
        <v>1912</v>
      </c>
      <c r="D1277">
        <v>13.3</v>
      </c>
      <c r="E1277" t="s">
        <v>1958</v>
      </c>
      <c r="F1277" t="s">
        <v>2449</v>
      </c>
      <c r="G1277" t="s">
        <v>1915</v>
      </c>
      <c r="H1277" t="s">
        <v>1936</v>
      </c>
      <c r="I1277" t="s">
        <v>2099</v>
      </c>
      <c r="J1277" t="s">
        <v>1947</v>
      </c>
      <c r="K1277" t="s">
        <v>2013</v>
      </c>
      <c r="L1277">
        <v>38841.120000000003</v>
      </c>
      <c r="M1277" s="15">
        <v>42117</v>
      </c>
    </row>
    <row r="1278" spans="1:13" x14ac:dyDescent="0.2">
      <c r="A1278">
        <v>1276</v>
      </c>
      <c r="B1278" t="s">
        <v>1966</v>
      </c>
      <c r="C1278" t="s">
        <v>1926</v>
      </c>
      <c r="D1278">
        <v>15.6</v>
      </c>
      <c r="E1278" t="s">
        <v>1942</v>
      </c>
      <c r="F1278" t="s">
        <v>1977</v>
      </c>
      <c r="G1278" t="s">
        <v>2074</v>
      </c>
      <c r="H1278" t="s">
        <v>1978</v>
      </c>
      <c r="I1278" t="s">
        <v>1930</v>
      </c>
      <c r="J1278" t="s">
        <v>1947</v>
      </c>
      <c r="K1278" t="s">
        <v>1993</v>
      </c>
      <c r="L1278">
        <v>24455.52</v>
      </c>
      <c r="M1278" s="15">
        <v>42103</v>
      </c>
    </row>
    <row r="1279" spans="1:13" x14ac:dyDescent="0.2">
      <c r="A1279">
        <v>1277</v>
      </c>
      <c r="B1279" t="s">
        <v>1941</v>
      </c>
      <c r="C1279" t="s">
        <v>1926</v>
      </c>
      <c r="D1279">
        <v>15.6</v>
      </c>
      <c r="E1279" t="s">
        <v>1942</v>
      </c>
      <c r="F1279" t="s">
        <v>2049</v>
      </c>
      <c r="G1279" t="s">
        <v>1944</v>
      </c>
      <c r="H1279" t="s">
        <v>1945</v>
      </c>
      <c r="I1279" t="s">
        <v>2051</v>
      </c>
      <c r="J1279" t="s">
        <v>2018</v>
      </c>
      <c r="K1279" t="s">
        <v>2038</v>
      </c>
      <c r="L1279">
        <v>15397.92</v>
      </c>
      <c r="M1279" s="15">
        <v>42201</v>
      </c>
    </row>
    <row r="1280" spans="1:13" x14ac:dyDescent="0.2">
      <c r="A1280">
        <v>1278</v>
      </c>
      <c r="B1280" t="s">
        <v>1966</v>
      </c>
      <c r="C1280" t="s">
        <v>1926</v>
      </c>
      <c r="D1280">
        <v>15.6</v>
      </c>
      <c r="E1280" t="s">
        <v>1942</v>
      </c>
      <c r="F1280" t="s">
        <v>2326</v>
      </c>
      <c r="G1280" t="s">
        <v>2007</v>
      </c>
      <c r="H1280" t="s">
        <v>1945</v>
      </c>
      <c r="I1280" t="s">
        <v>2004</v>
      </c>
      <c r="J1280" t="s">
        <v>1947</v>
      </c>
      <c r="K1280" t="s">
        <v>2389</v>
      </c>
      <c r="L1280">
        <v>20193.12</v>
      </c>
      <c r="M1280" s="15">
        <v>42270</v>
      </c>
    </row>
    <row r="1281" spans="1:13" x14ac:dyDescent="0.2">
      <c r="A1281">
        <v>1279</v>
      </c>
      <c r="B1281" t="s">
        <v>1976</v>
      </c>
      <c r="C1281" t="s">
        <v>1926</v>
      </c>
      <c r="D1281">
        <v>15.6</v>
      </c>
      <c r="E1281" t="s">
        <v>1958</v>
      </c>
      <c r="F1281" t="s">
        <v>2264</v>
      </c>
      <c r="G1281" t="s">
        <v>1915</v>
      </c>
      <c r="H1281" t="s">
        <v>1978</v>
      </c>
      <c r="I1281" t="s">
        <v>2278</v>
      </c>
      <c r="J1281" t="s">
        <v>1947</v>
      </c>
      <c r="K1281" t="s">
        <v>2217</v>
      </c>
      <c r="L1281">
        <v>47898.720000000001</v>
      </c>
      <c r="M1281" s="15">
        <v>42079</v>
      </c>
    </row>
    <row r="1282" spans="1:13" x14ac:dyDescent="0.2">
      <c r="A1282">
        <v>1280</v>
      </c>
      <c r="B1282" t="s">
        <v>1925</v>
      </c>
      <c r="C1282" t="s">
        <v>1926</v>
      </c>
      <c r="D1282">
        <v>15.6</v>
      </c>
      <c r="E1282" t="s">
        <v>1927</v>
      </c>
      <c r="F1282" t="s">
        <v>2450</v>
      </c>
      <c r="G1282" t="s">
        <v>2074</v>
      </c>
      <c r="H1282" t="s">
        <v>2102</v>
      </c>
      <c r="I1282" t="s">
        <v>2325</v>
      </c>
      <c r="J1282" t="s">
        <v>1947</v>
      </c>
      <c r="K1282" t="s">
        <v>1953</v>
      </c>
      <c r="L1282">
        <v>29303.467199999999</v>
      </c>
      <c r="M1282" s="15">
        <v>42190</v>
      </c>
    </row>
    <row r="1283" spans="1:13" x14ac:dyDescent="0.2">
      <c r="A1283">
        <v>1281</v>
      </c>
      <c r="B1283" t="s">
        <v>1966</v>
      </c>
      <c r="C1283" t="s">
        <v>1926</v>
      </c>
      <c r="D1283">
        <v>15.6</v>
      </c>
      <c r="E1283" t="s">
        <v>1942</v>
      </c>
      <c r="F1283" t="s">
        <v>1973</v>
      </c>
      <c r="G1283" t="s">
        <v>1915</v>
      </c>
      <c r="H1283" t="s">
        <v>1978</v>
      </c>
      <c r="I1283" t="s">
        <v>1967</v>
      </c>
      <c r="J1283" t="s">
        <v>2018</v>
      </c>
      <c r="K1283" t="s">
        <v>1993</v>
      </c>
      <c r="L1283">
        <v>42943.147199999999</v>
      </c>
      <c r="M1283" s="15">
        <v>42179</v>
      </c>
    </row>
    <row r="1284" spans="1:13" x14ac:dyDescent="0.2">
      <c r="A1284">
        <v>1282</v>
      </c>
      <c r="B1284" t="s">
        <v>1925</v>
      </c>
      <c r="C1284" t="s">
        <v>2222</v>
      </c>
      <c r="D1284">
        <v>11.6</v>
      </c>
      <c r="E1284" t="s">
        <v>1942</v>
      </c>
      <c r="F1284" t="s">
        <v>2049</v>
      </c>
      <c r="G1284" t="s">
        <v>2007</v>
      </c>
      <c r="H1284" t="s">
        <v>2008</v>
      </c>
      <c r="I1284" t="s">
        <v>2051</v>
      </c>
      <c r="J1284" t="s">
        <v>1947</v>
      </c>
      <c r="K1284" t="s">
        <v>2339</v>
      </c>
      <c r="L1284">
        <v>11135.52</v>
      </c>
      <c r="M1284" s="15">
        <v>42142</v>
      </c>
    </row>
    <row r="1285" spans="1:13" x14ac:dyDescent="0.2">
      <c r="A1285">
        <v>1283</v>
      </c>
      <c r="B1285" t="s">
        <v>1954</v>
      </c>
      <c r="C1285" t="s">
        <v>1926</v>
      </c>
      <c r="D1285">
        <v>15.6</v>
      </c>
      <c r="E1285" t="s">
        <v>1942</v>
      </c>
      <c r="F1285" t="s">
        <v>2149</v>
      </c>
      <c r="G1285" t="s">
        <v>1944</v>
      </c>
      <c r="H1285" t="s">
        <v>1945</v>
      </c>
      <c r="I1285" t="s">
        <v>2075</v>
      </c>
      <c r="J1285" t="s">
        <v>1947</v>
      </c>
      <c r="K1285" t="s">
        <v>1968</v>
      </c>
      <c r="L1285">
        <v>38378.649599999997</v>
      </c>
      <c r="M1285" s="15">
        <v>42067</v>
      </c>
    </row>
    <row r="1286" spans="1:13" x14ac:dyDescent="0.2">
      <c r="A1286">
        <v>1284</v>
      </c>
      <c r="B1286" t="s">
        <v>1976</v>
      </c>
      <c r="C1286" t="s">
        <v>1989</v>
      </c>
      <c r="D1286">
        <v>14</v>
      </c>
      <c r="E1286" t="s">
        <v>1980</v>
      </c>
      <c r="F1286" t="s">
        <v>2149</v>
      </c>
      <c r="G1286" t="s">
        <v>1944</v>
      </c>
      <c r="H1286" t="s">
        <v>1916</v>
      </c>
      <c r="I1286" t="s">
        <v>1963</v>
      </c>
      <c r="J1286" t="s">
        <v>1947</v>
      </c>
      <c r="K1286" t="s">
        <v>2048</v>
      </c>
      <c r="L1286">
        <v>33992.639999999999</v>
      </c>
      <c r="M1286" s="15">
        <v>42318</v>
      </c>
    </row>
    <row r="1287" spans="1:13" x14ac:dyDescent="0.2">
      <c r="A1287">
        <v>1285</v>
      </c>
      <c r="B1287" t="s">
        <v>1976</v>
      </c>
      <c r="C1287" t="s">
        <v>1989</v>
      </c>
      <c r="D1287">
        <v>13.3</v>
      </c>
      <c r="E1287" t="s">
        <v>2286</v>
      </c>
      <c r="F1287" t="s">
        <v>2149</v>
      </c>
      <c r="G1287" t="s">
        <v>1935</v>
      </c>
      <c r="H1287" t="s">
        <v>1936</v>
      </c>
      <c r="I1287" t="s">
        <v>1963</v>
      </c>
      <c r="J1287" t="s">
        <v>1947</v>
      </c>
      <c r="K1287" t="s">
        <v>1957</v>
      </c>
      <c r="L1287">
        <v>79866.720000000001</v>
      </c>
      <c r="M1287" s="15">
        <v>42029</v>
      </c>
    </row>
    <row r="1288" spans="1:13" x14ac:dyDescent="0.2">
      <c r="A1288">
        <v>1286</v>
      </c>
      <c r="B1288" t="s">
        <v>1976</v>
      </c>
      <c r="C1288" t="s">
        <v>1926</v>
      </c>
      <c r="D1288">
        <v>14</v>
      </c>
      <c r="E1288" t="s">
        <v>1942</v>
      </c>
      <c r="F1288" t="s">
        <v>2326</v>
      </c>
      <c r="G1288" t="s">
        <v>2007</v>
      </c>
      <c r="H1288" t="s">
        <v>2003</v>
      </c>
      <c r="I1288" t="s">
        <v>2004</v>
      </c>
      <c r="J1288" t="s">
        <v>1947</v>
      </c>
      <c r="K1288" t="s">
        <v>2073</v>
      </c>
      <c r="L1288">
        <v>12201.12</v>
      </c>
      <c r="M1288" s="15">
        <v>42167</v>
      </c>
    </row>
    <row r="1289" spans="1:13" x14ac:dyDescent="0.2">
      <c r="A1289">
        <v>1287</v>
      </c>
      <c r="B1289" t="s">
        <v>1925</v>
      </c>
      <c r="C1289" t="s">
        <v>1926</v>
      </c>
      <c r="D1289">
        <v>15.6</v>
      </c>
      <c r="E1289" t="s">
        <v>1942</v>
      </c>
      <c r="F1289" t="s">
        <v>2149</v>
      </c>
      <c r="G1289" t="s">
        <v>2074</v>
      </c>
      <c r="H1289" t="s">
        <v>1978</v>
      </c>
      <c r="I1289" t="s">
        <v>2416</v>
      </c>
      <c r="J1289" t="s">
        <v>1947</v>
      </c>
      <c r="K1289" t="s">
        <v>2188</v>
      </c>
      <c r="L1289">
        <v>40705.919999999998</v>
      </c>
      <c r="M1289" s="15">
        <v>42272</v>
      </c>
    </row>
    <row r="1290" spans="1:13" x14ac:dyDescent="0.2">
      <c r="A1290">
        <v>1288</v>
      </c>
      <c r="B1290" t="s">
        <v>1954</v>
      </c>
      <c r="C1290" t="s">
        <v>1926</v>
      </c>
      <c r="D1290">
        <v>15.6</v>
      </c>
      <c r="E1290" t="s">
        <v>1942</v>
      </c>
      <c r="F1290" t="s">
        <v>2326</v>
      </c>
      <c r="G1290" t="s">
        <v>1944</v>
      </c>
      <c r="H1290" t="s">
        <v>1945</v>
      </c>
      <c r="I1290" t="s">
        <v>2004</v>
      </c>
      <c r="J1290" t="s">
        <v>1947</v>
      </c>
      <c r="K1290" t="s">
        <v>1968</v>
      </c>
      <c r="L1290">
        <v>19660.32</v>
      </c>
      <c r="M1290" s="15">
        <v>42019</v>
      </c>
    </row>
    <row r="1291" spans="1:13" x14ac:dyDescent="0.2">
      <c r="A1291">
        <v>1289</v>
      </c>
      <c r="B1291" t="s">
        <v>1954</v>
      </c>
      <c r="C1291" t="s">
        <v>1912</v>
      </c>
      <c r="D1291">
        <v>13.3</v>
      </c>
      <c r="E1291" t="s">
        <v>1958</v>
      </c>
      <c r="F1291" t="s">
        <v>2449</v>
      </c>
      <c r="G1291" t="s">
        <v>1915</v>
      </c>
      <c r="H1291" t="s">
        <v>1936</v>
      </c>
      <c r="I1291" t="s">
        <v>2099</v>
      </c>
      <c r="J1291" t="s">
        <v>1947</v>
      </c>
      <c r="K1291" t="s">
        <v>2013</v>
      </c>
      <c r="L1291">
        <v>38841.120000000003</v>
      </c>
      <c r="M1291" s="15">
        <v>42235</v>
      </c>
    </row>
    <row r="1292" spans="1:13" x14ac:dyDescent="0.2">
      <c r="A1292">
        <v>1290</v>
      </c>
      <c r="B1292" t="s">
        <v>1966</v>
      </c>
      <c r="C1292" t="s">
        <v>1926</v>
      </c>
      <c r="D1292">
        <v>15.6</v>
      </c>
      <c r="E1292" t="s">
        <v>1942</v>
      </c>
      <c r="F1292" t="s">
        <v>1977</v>
      </c>
      <c r="G1292" t="s">
        <v>2074</v>
      </c>
      <c r="H1292" t="s">
        <v>1978</v>
      </c>
      <c r="I1292" t="s">
        <v>1930</v>
      </c>
      <c r="J1292" t="s">
        <v>1947</v>
      </c>
      <c r="K1292" t="s">
        <v>1993</v>
      </c>
      <c r="L1292">
        <v>24455.52</v>
      </c>
      <c r="M1292" s="15">
        <v>42360</v>
      </c>
    </row>
    <row r="1293" spans="1:13" x14ac:dyDescent="0.2">
      <c r="A1293">
        <v>1291</v>
      </c>
      <c r="B1293" t="s">
        <v>1941</v>
      </c>
      <c r="C1293" t="s">
        <v>1926</v>
      </c>
      <c r="D1293">
        <v>15.6</v>
      </c>
      <c r="E1293" t="s">
        <v>1942</v>
      </c>
      <c r="F1293" t="s">
        <v>2049</v>
      </c>
      <c r="G1293" t="s">
        <v>1944</v>
      </c>
      <c r="H1293" t="s">
        <v>1945</v>
      </c>
      <c r="I1293" t="s">
        <v>2051</v>
      </c>
      <c r="J1293" t="s">
        <v>2018</v>
      </c>
      <c r="K1293" t="s">
        <v>2038</v>
      </c>
      <c r="L1293">
        <v>15397.92</v>
      </c>
      <c r="M1293" s="15">
        <v>42278</v>
      </c>
    </row>
    <row r="1294" spans="1:13" x14ac:dyDescent="0.2">
      <c r="A1294">
        <v>1292</v>
      </c>
      <c r="B1294" t="s">
        <v>1966</v>
      </c>
      <c r="C1294" t="s">
        <v>1926</v>
      </c>
      <c r="D1294">
        <v>15.6</v>
      </c>
      <c r="E1294" t="s">
        <v>1942</v>
      </c>
      <c r="F1294" t="s">
        <v>2326</v>
      </c>
      <c r="G1294" t="s">
        <v>2007</v>
      </c>
      <c r="H1294" t="s">
        <v>1945</v>
      </c>
      <c r="I1294" t="s">
        <v>2004</v>
      </c>
      <c r="J1294" t="s">
        <v>1947</v>
      </c>
      <c r="K1294" t="s">
        <v>2389</v>
      </c>
      <c r="L1294">
        <v>20193.12</v>
      </c>
      <c r="M1294" s="15">
        <v>42154</v>
      </c>
    </row>
    <row r="1295" spans="1:13" x14ac:dyDescent="0.2">
      <c r="A1295">
        <v>1293</v>
      </c>
      <c r="B1295" t="s">
        <v>1976</v>
      </c>
      <c r="C1295" t="s">
        <v>1926</v>
      </c>
      <c r="D1295">
        <v>15.6</v>
      </c>
      <c r="E1295" t="s">
        <v>1958</v>
      </c>
      <c r="F1295" t="s">
        <v>2264</v>
      </c>
      <c r="G1295" t="s">
        <v>1915</v>
      </c>
      <c r="H1295" t="s">
        <v>1978</v>
      </c>
      <c r="I1295" t="s">
        <v>2278</v>
      </c>
      <c r="J1295" t="s">
        <v>1947</v>
      </c>
      <c r="K1295" t="s">
        <v>2217</v>
      </c>
      <c r="L1295">
        <v>47898.720000000001</v>
      </c>
      <c r="M1295" s="15">
        <v>42171</v>
      </c>
    </row>
    <row r="1296" spans="1:13" x14ac:dyDescent="0.2">
      <c r="A1296">
        <v>1294</v>
      </c>
      <c r="B1296" t="s">
        <v>1925</v>
      </c>
      <c r="C1296" t="s">
        <v>1926</v>
      </c>
      <c r="D1296">
        <v>15.6</v>
      </c>
      <c r="E1296" t="s">
        <v>1927</v>
      </c>
      <c r="F1296" t="s">
        <v>2450</v>
      </c>
      <c r="G1296" t="s">
        <v>2074</v>
      </c>
      <c r="H1296" t="s">
        <v>2102</v>
      </c>
      <c r="I1296" t="s">
        <v>2325</v>
      </c>
      <c r="J1296" t="s">
        <v>1947</v>
      </c>
      <c r="K1296" t="s">
        <v>1953</v>
      </c>
      <c r="L1296">
        <v>29303.467199999999</v>
      </c>
      <c r="M1296" s="15">
        <v>42015</v>
      </c>
    </row>
    <row r="1297" spans="1:13" x14ac:dyDescent="0.2">
      <c r="A1297">
        <v>1295</v>
      </c>
      <c r="B1297" t="s">
        <v>1966</v>
      </c>
      <c r="C1297" t="s">
        <v>1926</v>
      </c>
      <c r="D1297">
        <v>15.6</v>
      </c>
      <c r="E1297" t="s">
        <v>1942</v>
      </c>
      <c r="F1297" t="s">
        <v>1973</v>
      </c>
      <c r="G1297" t="s">
        <v>1915</v>
      </c>
      <c r="H1297" t="s">
        <v>1978</v>
      </c>
      <c r="I1297" t="s">
        <v>1967</v>
      </c>
      <c r="J1297" t="s">
        <v>2018</v>
      </c>
      <c r="K1297" t="s">
        <v>1993</v>
      </c>
      <c r="L1297">
        <v>42943.147199999999</v>
      </c>
      <c r="M1297" s="15">
        <v>42364</v>
      </c>
    </row>
    <row r="1298" spans="1:13" x14ac:dyDescent="0.2">
      <c r="A1298">
        <v>1296</v>
      </c>
      <c r="B1298" t="s">
        <v>1925</v>
      </c>
      <c r="C1298" t="s">
        <v>2222</v>
      </c>
      <c r="D1298">
        <v>11.6</v>
      </c>
      <c r="E1298" t="s">
        <v>1942</v>
      </c>
      <c r="F1298" t="s">
        <v>2049</v>
      </c>
      <c r="G1298" t="s">
        <v>2007</v>
      </c>
      <c r="H1298" t="s">
        <v>2008</v>
      </c>
      <c r="I1298" t="s">
        <v>2051</v>
      </c>
      <c r="J1298" t="s">
        <v>1947</v>
      </c>
      <c r="K1298" t="s">
        <v>2339</v>
      </c>
      <c r="L1298">
        <v>11135.52</v>
      </c>
      <c r="M1298" s="15">
        <v>42093</v>
      </c>
    </row>
    <row r="1299" spans="1:13" x14ac:dyDescent="0.2">
      <c r="A1299">
        <v>1297</v>
      </c>
      <c r="B1299" t="s">
        <v>1954</v>
      </c>
      <c r="C1299" t="s">
        <v>1926</v>
      </c>
      <c r="D1299">
        <v>15.6</v>
      </c>
      <c r="E1299" t="s">
        <v>1942</v>
      </c>
      <c r="F1299" t="s">
        <v>2149</v>
      </c>
      <c r="G1299" t="s">
        <v>1944</v>
      </c>
      <c r="H1299" t="s">
        <v>1945</v>
      </c>
      <c r="I1299" t="s">
        <v>2075</v>
      </c>
      <c r="J1299" t="s">
        <v>1947</v>
      </c>
      <c r="K1299" t="s">
        <v>1968</v>
      </c>
      <c r="L1299">
        <v>38378.649599999997</v>
      </c>
      <c r="M1299" s="15">
        <v>42062</v>
      </c>
    </row>
    <row r="1300" spans="1:13" x14ac:dyDescent="0.2">
      <c r="A1300">
        <v>1298</v>
      </c>
      <c r="B1300" t="s">
        <v>1976</v>
      </c>
      <c r="C1300" t="s">
        <v>1989</v>
      </c>
      <c r="D1300">
        <v>14</v>
      </c>
      <c r="E1300" t="s">
        <v>1980</v>
      </c>
      <c r="F1300" t="s">
        <v>2149</v>
      </c>
      <c r="G1300" t="s">
        <v>1944</v>
      </c>
      <c r="H1300" t="s">
        <v>1916</v>
      </c>
      <c r="I1300" t="s">
        <v>1963</v>
      </c>
      <c r="J1300" t="s">
        <v>1947</v>
      </c>
      <c r="K1300" t="s">
        <v>2048</v>
      </c>
      <c r="L1300">
        <v>33992.639999999999</v>
      </c>
      <c r="M1300" s="15">
        <v>42289</v>
      </c>
    </row>
    <row r="1301" spans="1:13" x14ac:dyDescent="0.2">
      <c r="A1301">
        <v>1299</v>
      </c>
      <c r="B1301" t="s">
        <v>1976</v>
      </c>
      <c r="C1301" t="s">
        <v>1989</v>
      </c>
      <c r="D1301">
        <v>13.3</v>
      </c>
      <c r="E1301" t="s">
        <v>2286</v>
      </c>
      <c r="F1301" t="s">
        <v>2149</v>
      </c>
      <c r="G1301" t="s">
        <v>1935</v>
      </c>
      <c r="H1301" t="s">
        <v>1936</v>
      </c>
      <c r="I1301" t="s">
        <v>1963</v>
      </c>
      <c r="J1301" t="s">
        <v>1947</v>
      </c>
      <c r="K1301" t="s">
        <v>1957</v>
      </c>
      <c r="L1301">
        <v>79866.720000000001</v>
      </c>
      <c r="M1301" s="15">
        <v>42203</v>
      </c>
    </row>
    <row r="1302" spans="1:13" x14ac:dyDescent="0.2">
      <c r="A1302">
        <v>1300</v>
      </c>
      <c r="B1302" t="s">
        <v>1976</v>
      </c>
      <c r="C1302" t="s">
        <v>1926</v>
      </c>
      <c r="D1302">
        <v>14</v>
      </c>
      <c r="E1302" t="s">
        <v>1942</v>
      </c>
      <c r="F1302" t="s">
        <v>2326</v>
      </c>
      <c r="G1302" t="s">
        <v>2007</v>
      </c>
      <c r="H1302" t="s">
        <v>2003</v>
      </c>
      <c r="I1302" t="s">
        <v>2004</v>
      </c>
      <c r="J1302" t="s">
        <v>1947</v>
      </c>
      <c r="K1302" t="s">
        <v>2073</v>
      </c>
      <c r="L1302">
        <v>12201.12</v>
      </c>
      <c r="M1302" s="15">
        <v>42127</v>
      </c>
    </row>
    <row r="1303" spans="1:13" x14ac:dyDescent="0.2">
      <c r="A1303">
        <v>1301</v>
      </c>
      <c r="B1303" t="s">
        <v>1925</v>
      </c>
      <c r="C1303" t="s">
        <v>1926</v>
      </c>
      <c r="D1303">
        <v>15.6</v>
      </c>
      <c r="E1303" t="s">
        <v>1942</v>
      </c>
      <c r="F1303" t="s">
        <v>2149</v>
      </c>
      <c r="G1303" t="s">
        <v>2074</v>
      </c>
      <c r="H1303" t="s">
        <v>1978</v>
      </c>
      <c r="I1303" t="s">
        <v>2416</v>
      </c>
      <c r="J1303" t="s">
        <v>1947</v>
      </c>
      <c r="K1303" t="s">
        <v>2188</v>
      </c>
      <c r="L1303">
        <v>40705.919999999998</v>
      </c>
      <c r="M1303" s="15">
        <v>42320</v>
      </c>
    </row>
    <row r="1304" spans="1:13" x14ac:dyDescent="0.2">
      <c r="A1304">
        <v>1302</v>
      </c>
      <c r="B1304" t="s">
        <v>1954</v>
      </c>
      <c r="C1304" t="s">
        <v>1926</v>
      </c>
      <c r="D1304">
        <v>15.6</v>
      </c>
      <c r="E1304" t="s">
        <v>1942</v>
      </c>
      <c r="F1304" t="s">
        <v>2326</v>
      </c>
      <c r="G1304" t="s">
        <v>1944</v>
      </c>
      <c r="H1304" t="s">
        <v>1945</v>
      </c>
      <c r="I1304" t="s">
        <v>2004</v>
      </c>
      <c r="J1304" t="s">
        <v>1947</v>
      </c>
      <c r="K1304" t="s">
        <v>1968</v>
      </c>
      <c r="L1304">
        <v>19660.32</v>
      </c>
      <c r="M1304" s="15">
        <v>42281</v>
      </c>
    </row>
  </sheetData>
  <autoFilter ref="A1:M21" xr:uid="{E9ED2742-18BF-9640-AE15-99DC37E1F434}"/>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35BB9-8E15-0544-B17E-A4AB7894B77D}">
  <dimension ref="A1:S1274"/>
  <sheetViews>
    <sheetView tabSelected="1" topLeftCell="D1" workbookViewId="0">
      <selection activeCell="P2" sqref="P2"/>
    </sheetView>
  </sheetViews>
  <sheetFormatPr baseColWidth="10" defaultRowHeight="16" x14ac:dyDescent="0.2"/>
  <cols>
    <col min="7" max="7" width="10.83203125" style="16"/>
    <col min="13" max="13" width="10.83203125" style="16"/>
  </cols>
  <sheetData>
    <row r="1" spans="1:19" x14ac:dyDescent="0.2">
      <c r="A1" t="s">
        <v>217</v>
      </c>
      <c r="B1" t="s">
        <v>1891</v>
      </c>
      <c r="C1" t="s">
        <v>1901</v>
      </c>
      <c r="D1" t="s">
        <v>1902</v>
      </c>
      <c r="E1" t="s">
        <v>1903</v>
      </c>
      <c r="F1" t="s">
        <v>1904</v>
      </c>
      <c r="G1" s="16" t="s">
        <v>2513</v>
      </c>
      <c r="H1" t="s">
        <v>1905</v>
      </c>
      <c r="I1" t="s">
        <v>1906</v>
      </c>
      <c r="J1" t="s">
        <v>1907</v>
      </c>
      <c r="K1" t="s">
        <v>1908</v>
      </c>
      <c r="L1" t="s">
        <v>1909</v>
      </c>
      <c r="M1" s="16" t="s">
        <v>2514</v>
      </c>
      <c r="N1" t="s">
        <v>1910</v>
      </c>
      <c r="O1" t="s">
        <v>2452</v>
      </c>
      <c r="P1" s="16" t="s">
        <v>2518</v>
      </c>
      <c r="Q1" s="16" t="s">
        <v>2519</v>
      </c>
    </row>
    <row r="2" spans="1:19" x14ac:dyDescent="0.2">
      <c r="A2">
        <v>0</v>
      </c>
      <c r="B2" t="s">
        <v>1911</v>
      </c>
      <c r="C2" t="s">
        <v>1912</v>
      </c>
      <c r="D2">
        <v>13.3</v>
      </c>
      <c r="E2" t="s">
        <v>1913</v>
      </c>
      <c r="F2" t="s">
        <v>1914</v>
      </c>
      <c r="G2" s="16" t="str">
        <f>LEFT(F2,FIND(" ",F2)-1)</f>
        <v>Intel</v>
      </c>
      <c r="H2" t="s">
        <v>1915</v>
      </c>
      <c r="I2" t="s">
        <v>1916</v>
      </c>
      <c r="J2" t="s">
        <v>1917</v>
      </c>
      <c r="K2" t="s">
        <v>1918</v>
      </c>
      <c r="L2" t="s">
        <v>1919</v>
      </c>
      <c r="M2" s="16">
        <f>LEFT(L2,LEN(L2)-2)*1</f>
        <v>1.37</v>
      </c>
      <c r="N2">
        <v>71378.683199999999</v>
      </c>
      <c r="O2" s="15">
        <v>42257</v>
      </c>
      <c r="P2" s="22">
        <f>YEAR(O2)</f>
        <v>2015</v>
      </c>
      <c r="Q2" s="22">
        <f>MONTH(O2)</f>
        <v>9</v>
      </c>
      <c r="S2" t="s">
        <v>2458</v>
      </c>
    </row>
    <row r="3" spans="1:19" x14ac:dyDescent="0.2">
      <c r="A3">
        <v>1</v>
      </c>
      <c r="B3" t="s">
        <v>1911</v>
      </c>
      <c r="C3" t="s">
        <v>1912</v>
      </c>
      <c r="D3">
        <v>13.3</v>
      </c>
      <c r="E3" t="s">
        <v>1920</v>
      </c>
      <c r="F3" t="s">
        <v>1921</v>
      </c>
      <c r="G3" s="16" t="str">
        <f t="shared" ref="G3:G66" si="0">LEFT(F3,FIND(" ",F3)-1)</f>
        <v>Intel</v>
      </c>
      <c r="H3" t="s">
        <v>1915</v>
      </c>
      <c r="I3" t="s">
        <v>1922</v>
      </c>
      <c r="J3" t="s">
        <v>1923</v>
      </c>
      <c r="K3" t="s">
        <v>1918</v>
      </c>
      <c r="L3" t="s">
        <v>1924</v>
      </c>
      <c r="M3" s="16">
        <f t="shared" ref="M3:M66" si="1">LEFT(L3,LEN(L3)-2)*1</f>
        <v>1.34</v>
      </c>
      <c r="N3">
        <v>47895.523200000003</v>
      </c>
      <c r="O3" s="15">
        <v>42265</v>
      </c>
      <c r="P3" s="22">
        <f t="shared" ref="P3:P66" si="2">YEAR(O3)</f>
        <v>2015</v>
      </c>
      <c r="Q3" s="22">
        <f t="shared" ref="Q3:Q66" si="3">MONTH(O3)</f>
        <v>9</v>
      </c>
    </row>
    <row r="4" spans="1:19" x14ac:dyDescent="0.2">
      <c r="A4">
        <v>2</v>
      </c>
      <c r="B4" t="s">
        <v>1925</v>
      </c>
      <c r="C4" t="s">
        <v>1926</v>
      </c>
      <c r="D4">
        <v>15.6</v>
      </c>
      <c r="E4" t="s">
        <v>1927</v>
      </c>
      <c r="F4" t="s">
        <v>1928</v>
      </c>
      <c r="G4" s="16" t="str">
        <f t="shared" si="0"/>
        <v>Intel</v>
      </c>
      <c r="H4" t="s">
        <v>1915</v>
      </c>
      <c r="I4" t="s">
        <v>1929</v>
      </c>
      <c r="J4" t="s">
        <v>1930</v>
      </c>
      <c r="K4" t="s">
        <v>1931</v>
      </c>
      <c r="L4" t="s">
        <v>1932</v>
      </c>
      <c r="M4" s="16">
        <f t="shared" si="1"/>
        <v>1.86</v>
      </c>
      <c r="N4">
        <v>30636</v>
      </c>
      <c r="O4" s="15">
        <v>42055</v>
      </c>
      <c r="P4" s="22">
        <f t="shared" si="2"/>
        <v>2015</v>
      </c>
      <c r="Q4" s="22">
        <f t="shared" si="3"/>
        <v>2</v>
      </c>
      <c r="S4" t="s">
        <v>2451</v>
      </c>
    </row>
    <row r="5" spans="1:19" x14ac:dyDescent="0.2">
      <c r="A5">
        <v>3</v>
      </c>
      <c r="B5" t="s">
        <v>1911</v>
      </c>
      <c r="C5" t="s">
        <v>1912</v>
      </c>
      <c r="D5">
        <v>15.4</v>
      </c>
      <c r="E5" t="s">
        <v>1933</v>
      </c>
      <c r="F5" t="s">
        <v>1934</v>
      </c>
      <c r="G5" s="16" t="str">
        <f t="shared" si="0"/>
        <v>Intel</v>
      </c>
      <c r="H5" t="s">
        <v>1935</v>
      </c>
      <c r="I5" t="s">
        <v>1936</v>
      </c>
      <c r="J5" t="s">
        <v>1937</v>
      </c>
      <c r="K5" t="s">
        <v>1918</v>
      </c>
      <c r="L5" t="s">
        <v>1938</v>
      </c>
      <c r="M5" s="16">
        <f t="shared" si="1"/>
        <v>1.83</v>
      </c>
      <c r="N5">
        <v>135195.33600000001</v>
      </c>
      <c r="O5" s="15">
        <v>42066</v>
      </c>
      <c r="P5" s="22">
        <f t="shared" si="2"/>
        <v>2015</v>
      </c>
      <c r="Q5" s="22">
        <f t="shared" si="3"/>
        <v>3</v>
      </c>
      <c r="S5" t="s">
        <v>2522</v>
      </c>
    </row>
    <row r="6" spans="1:19" x14ac:dyDescent="0.2">
      <c r="A6">
        <v>4</v>
      </c>
      <c r="B6" t="s">
        <v>1911</v>
      </c>
      <c r="C6" t="s">
        <v>1912</v>
      </c>
      <c r="D6">
        <v>13.3</v>
      </c>
      <c r="E6" t="s">
        <v>1913</v>
      </c>
      <c r="F6" t="s">
        <v>1939</v>
      </c>
      <c r="G6" s="16" t="str">
        <f t="shared" si="0"/>
        <v>Intel</v>
      </c>
      <c r="H6" t="s">
        <v>1915</v>
      </c>
      <c r="I6" t="s">
        <v>1929</v>
      </c>
      <c r="J6" t="s">
        <v>1940</v>
      </c>
      <c r="K6" t="s">
        <v>1918</v>
      </c>
      <c r="L6" t="s">
        <v>1919</v>
      </c>
      <c r="M6" s="16">
        <f t="shared" si="1"/>
        <v>1.37</v>
      </c>
      <c r="N6">
        <v>96095.808000000005</v>
      </c>
      <c r="O6" s="15">
        <v>42067</v>
      </c>
      <c r="P6" s="22">
        <f t="shared" si="2"/>
        <v>2015</v>
      </c>
      <c r="Q6" s="22">
        <f t="shared" si="3"/>
        <v>3</v>
      </c>
      <c r="S6" t="s">
        <v>2455</v>
      </c>
    </row>
    <row r="7" spans="1:19" x14ac:dyDescent="0.2">
      <c r="A7">
        <v>5</v>
      </c>
      <c r="B7" t="s">
        <v>1941</v>
      </c>
      <c r="C7" t="s">
        <v>1926</v>
      </c>
      <c r="D7">
        <v>15.6</v>
      </c>
      <c r="E7" t="s">
        <v>1942</v>
      </c>
      <c r="F7" t="s">
        <v>1943</v>
      </c>
      <c r="G7" s="16" t="str">
        <f t="shared" si="0"/>
        <v>AMD</v>
      </c>
      <c r="H7" t="s">
        <v>1944</v>
      </c>
      <c r="I7" t="s">
        <v>1945</v>
      </c>
      <c r="J7" t="s">
        <v>1946</v>
      </c>
      <c r="K7" t="s">
        <v>1947</v>
      </c>
      <c r="L7" t="s">
        <v>1948</v>
      </c>
      <c r="M7" s="16">
        <f t="shared" si="1"/>
        <v>2.1</v>
      </c>
      <c r="N7">
        <v>21312</v>
      </c>
      <c r="O7" s="15">
        <v>42303</v>
      </c>
      <c r="P7" s="22">
        <f t="shared" si="2"/>
        <v>2015</v>
      </c>
      <c r="Q7" s="22">
        <f t="shared" si="3"/>
        <v>10</v>
      </c>
      <c r="S7" t="s">
        <v>2457</v>
      </c>
    </row>
    <row r="8" spans="1:19" x14ac:dyDescent="0.2">
      <c r="A8">
        <v>6</v>
      </c>
      <c r="B8" t="s">
        <v>1911</v>
      </c>
      <c r="C8" t="s">
        <v>1912</v>
      </c>
      <c r="D8">
        <v>15.4</v>
      </c>
      <c r="E8" t="s">
        <v>1933</v>
      </c>
      <c r="F8" t="s">
        <v>1949</v>
      </c>
      <c r="G8" s="16" t="str">
        <f t="shared" si="0"/>
        <v>Intel</v>
      </c>
      <c r="H8" t="s">
        <v>1935</v>
      </c>
      <c r="I8" t="s">
        <v>1950</v>
      </c>
      <c r="J8" t="s">
        <v>1951</v>
      </c>
      <c r="K8" t="s">
        <v>1952</v>
      </c>
      <c r="L8" t="s">
        <v>1953</v>
      </c>
      <c r="M8" s="16">
        <f t="shared" si="1"/>
        <v>2.04</v>
      </c>
      <c r="N8">
        <v>114017.60159999999</v>
      </c>
      <c r="O8" s="15">
        <v>42189</v>
      </c>
      <c r="P8" s="22">
        <f t="shared" si="2"/>
        <v>2015</v>
      </c>
      <c r="Q8" s="22">
        <f t="shared" si="3"/>
        <v>7</v>
      </c>
      <c r="S8" t="s">
        <v>2456</v>
      </c>
    </row>
    <row r="9" spans="1:19" x14ac:dyDescent="0.2">
      <c r="A9">
        <v>7</v>
      </c>
      <c r="B9" t="s">
        <v>1911</v>
      </c>
      <c r="C9" t="s">
        <v>1912</v>
      </c>
      <c r="D9">
        <v>13.3</v>
      </c>
      <c r="E9" t="s">
        <v>1920</v>
      </c>
      <c r="F9" t="s">
        <v>1921</v>
      </c>
      <c r="G9" s="16" t="str">
        <f t="shared" si="0"/>
        <v>Intel</v>
      </c>
      <c r="H9" t="s">
        <v>1915</v>
      </c>
      <c r="I9" t="s">
        <v>1950</v>
      </c>
      <c r="J9" t="s">
        <v>1923</v>
      </c>
      <c r="K9" t="s">
        <v>1918</v>
      </c>
      <c r="L9" t="s">
        <v>1924</v>
      </c>
      <c r="M9" s="16">
        <f t="shared" si="1"/>
        <v>1.34</v>
      </c>
      <c r="N9">
        <v>61735.536</v>
      </c>
      <c r="O9" s="15">
        <v>42143</v>
      </c>
      <c r="P9" s="22">
        <f t="shared" si="2"/>
        <v>2015</v>
      </c>
      <c r="Q9" s="22">
        <f t="shared" si="3"/>
        <v>5</v>
      </c>
    </row>
    <row r="10" spans="1:19" x14ac:dyDescent="0.2">
      <c r="A10">
        <v>8</v>
      </c>
      <c r="B10" t="s">
        <v>1954</v>
      </c>
      <c r="C10" t="s">
        <v>1912</v>
      </c>
      <c r="D10">
        <v>14</v>
      </c>
      <c r="E10" t="s">
        <v>1927</v>
      </c>
      <c r="F10" t="s">
        <v>1955</v>
      </c>
      <c r="G10" s="16" t="str">
        <f t="shared" si="0"/>
        <v>Intel</v>
      </c>
      <c r="H10" t="s">
        <v>1935</v>
      </c>
      <c r="I10" t="s">
        <v>1936</v>
      </c>
      <c r="J10" t="s">
        <v>1956</v>
      </c>
      <c r="K10" t="s">
        <v>1947</v>
      </c>
      <c r="L10" t="s">
        <v>1957</v>
      </c>
      <c r="M10" s="16">
        <f t="shared" si="1"/>
        <v>1.3</v>
      </c>
      <c r="N10">
        <v>79653.600000000006</v>
      </c>
      <c r="O10" s="15">
        <v>42107</v>
      </c>
      <c r="P10" s="22">
        <f t="shared" si="2"/>
        <v>2015</v>
      </c>
      <c r="Q10" s="22">
        <f t="shared" si="3"/>
        <v>4</v>
      </c>
    </row>
    <row r="11" spans="1:19" x14ac:dyDescent="0.2">
      <c r="A11">
        <v>9</v>
      </c>
      <c r="B11" t="s">
        <v>1941</v>
      </c>
      <c r="C11" t="s">
        <v>1912</v>
      </c>
      <c r="D11">
        <v>14</v>
      </c>
      <c r="E11" t="s">
        <v>1958</v>
      </c>
      <c r="F11" t="s">
        <v>1959</v>
      </c>
      <c r="G11" s="16" t="str">
        <f t="shared" si="0"/>
        <v>Intel</v>
      </c>
      <c r="H11" t="s">
        <v>1915</v>
      </c>
      <c r="I11" t="s">
        <v>1929</v>
      </c>
      <c r="J11" t="s">
        <v>1960</v>
      </c>
      <c r="K11" t="s">
        <v>1947</v>
      </c>
      <c r="L11" t="s">
        <v>1961</v>
      </c>
      <c r="M11" s="16">
        <f t="shared" si="1"/>
        <v>1.6</v>
      </c>
      <c r="N11">
        <v>41025.599999999999</v>
      </c>
      <c r="O11" s="15">
        <v>42225</v>
      </c>
      <c r="P11" s="22">
        <f t="shared" si="2"/>
        <v>2015</v>
      </c>
      <c r="Q11" s="22">
        <f t="shared" si="3"/>
        <v>8</v>
      </c>
      <c r="S11" t="s">
        <v>2511</v>
      </c>
    </row>
    <row r="12" spans="1:19" x14ac:dyDescent="0.2">
      <c r="A12">
        <v>10</v>
      </c>
      <c r="B12" t="s">
        <v>1925</v>
      </c>
      <c r="C12" t="s">
        <v>1926</v>
      </c>
      <c r="D12">
        <v>15.6</v>
      </c>
      <c r="E12" t="s">
        <v>1942</v>
      </c>
      <c r="F12" t="s">
        <v>1928</v>
      </c>
      <c r="G12" s="16" t="str">
        <f t="shared" si="0"/>
        <v>Intel</v>
      </c>
      <c r="H12" t="s">
        <v>1944</v>
      </c>
      <c r="I12" t="s">
        <v>1945</v>
      </c>
      <c r="J12" t="s">
        <v>1930</v>
      </c>
      <c r="K12" t="s">
        <v>1931</v>
      </c>
      <c r="L12" t="s">
        <v>1932</v>
      </c>
      <c r="M12" s="16">
        <f t="shared" si="1"/>
        <v>1.86</v>
      </c>
      <c r="N12">
        <v>20986.991999999998</v>
      </c>
      <c r="O12" s="15">
        <v>42365</v>
      </c>
      <c r="P12" s="22">
        <f t="shared" si="2"/>
        <v>2015</v>
      </c>
      <c r="Q12" s="22">
        <f t="shared" si="3"/>
        <v>12</v>
      </c>
      <c r="S12" t="s">
        <v>2512</v>
      </c>
    </row>
    <row r="13" spans="1:19" x14ac:dyDescent="0.2">
      <c r="A13">
        <v>11</v>
      </c>
      <c r="B13" t="s">
        <v>1925</v>
      </c>
      <c r="C13" t="s">
        <v>1926</v>
      </c>
      <c r="D13">
        <v>15.6</v>
      </c>
      <c r="E13" t="s">
        <v>1927</v>
      </c>
      <c r="F13" t="s">
        <v>1962</v>
      </c>
      <c r="G13" s="16" t="str">
        <f t="shared" si="0"/>
        <v>Intel</v>
      </c>
      <c r="H13" t="s">
        <v>1944</v>
      </c>
      <c r="I13" t="s">
        <v>1945</v>
      </c>
      <c r="J13" t="s">
        <v>1963</v>
      </c>
      <c r="K13" t="s">
        <v>1931</v>
      </c>
      <c r="L13" t="s">
        <v>1932</v>
      </c>
      <c r="M13" s="16">
        <f t="shared" si="1"/>
        <v>1.86</v>
      </c>
      <c r="N13">
        <v>18381.067200000001</v>
      </c>
      <c r="O13" s="15">
        <v>42340</v>
      </c>
      <c r="P13" s="22">
        <f t="shared" si="2"/>
        <v>2015</v>
      </c>
      <c r="Q13" s="22">
        <f t="shared" si="3"/>
        <v>12</v>
      </c>
      <c r="S13" t="s">
        <v>2515</v>
      </c>
    </row>
    <row r="14" spans="1:19" x14ac:dyDescent="0.2">
      <c r="A14">
        <v>12</v>
      </c>
      <c r="B14" t="s">
        <v>1911</v>
      </c>
      <c r="C14" t="s">
        <v>1912</v>
      </c>
      <c r="D14">
        <v>15.4</v>
      </c>
      <c r="E14" t="s">
        <v>1933</v>
      </c>
      <c r="F14" t="s">
        <v>1964</v>
      </c>
      <c r="G14" s="16" t="str">
        <f t="shared" si="0"/>
        <v>Intel</v>
      </c>
      <c r="H14" t="s">
        <v>1935</v>
      </c>
      <c r="I14" t="s">
        <v>1929</v>
      </c>
      <c r="J14" t="s">
        <v>1965</v>
      </c>
      <c r="K14" t="s">
        <v>1918</v>
      </c>
      <c r="L14" t="s">
        <v>1938</v>
      </c>
      <c r="M14" s="16">
        <f t="shared" si="1"/>
        <v>1.83</v>
      </c>
      <c r="N14">
        <v>130001.60159999999</v>
      </c>
      <c r="O14" s="15">
        <v>42366</v>
      </c>
      <c r="P14" s="22">
        <f t="shared" si="2"/>
        <v>2015</v>
      </c>
      <c r="Q14" s="22">
        <f t="shared" si="3"/>
        <v>12</v>
      </c>
      <c r="S14" t="s">
        <v>2516</v>
      </c>
    </row>
    <row r="15" spans="1:19" x14ac:dyDescent="0.2">
      <c r="A15">
        <v>13</v>
      </c>
      <c r="B15" t="s">
        <v>1966</v>
      </c>
      <c r="C15" t="s">
        <v>1926</v>
      </c>
      <c r="D15">
        <v>15.6</v>
      </c>
      <c r="E15" t="s">
        <v>1927</v>
      </c>
      <c r="F15" t="s">
        <v>1962</v>
      </c>
      <c r="G15" s="16" t="str">
        <f t="shared" si="0"/>
        <v>Intel</v>
      </c>
      <c r="H15" t="s">
        <v>1944</v>
      </c>
      <c r="I15" t="s">
        <v>1929</v>
      </c>
      <c r="J15" t="s">
        <v>1967</v>
      </c>
      <c r="K15" t="s">
        <v>1947</v>
      </c>
      <c r="L15" t="s">
        <v>1968</v>
      </c>
      <c r="M15" s="16">
        <f t="shared" si="1"/>
        <v>2.2000000000000002</v>
      </c>
      <c r="N15">
        <v>26581.392</v>
      </c>
      <c r="O15" s="15">
        <v>42016</v>
      </c>
      <c r="P15" s="22">
        <f t="shared" si="2"/>
        <v>2015</v>
      </c>
      <c r="Q15" s="22">
        <f t="shared" si="3"/>
        <v>1</v>
      </c>
      <c r="S15" t="s">
        <v>2517</v>
      </c>
    </row>
    <row r="16" spans="1:19" x14ac:dyDescent="0.2">
      <c r="A16">
        <v>14</v>
      </c>
      <c r="B16" t="s">
        <v>1911</v>
      </c>
      <c r="C16" t="s">
        <v>1912</v>
      </c>
      <c r="D16">
        <v>12</v>
      </c>
      <c r="E16" t="s">
        <v>1969</v>
      </c>
      <c r="F16" t="s">
        <v>1970</v>
      </c>
      <c r="G16" s="16" t="str">
        <f t="shared" si="0"/>
        <v>Intel</v>
      </c>
      <c r="H16" t="s">
        <v>1915</v>
      </c>
      <c r="I16" t="s">
        <v>1929</v>
      </c>
      <c r="J16" t="s">
        <v>1971</v>
      </c>
      <c r="K16" t="s">
        <v>1918</v>
      </c>
      <c r="L16" t="s">
        <v>1972</v>
      </c>
      <c r="M16" s="16">
        <f t="shared" si="1"/>
        <v>0.92</v>
      </c>
      <c r="N16">
        <v>67260.672000000006</v>
      </c>
      <c r="O16" s="15">
        <v>42166</v>
      </c>
      <c r="P16" s="22">
        <f t="shared" si="2"/>
        <v>2015</v>
      </c>
      <c r="Q16" s="22">
        <f t="shared" si="3"/>
        <v>6</v>
      </c>
      <c r="S16" t="s">
        <v>2520</v>
      </c>
    </row>
    <row r="17" spans="1:19" x14ac:dyDescent="0.2">
      <c r="A17">
        <v>15</v>
      </c>
      <c r="B17" t="s">
        <v>1911</v>
      </c>
      <c r="C17" t="s">
        <v>1912</v>
      </c>
      <c r="D17">
        <v>13.3</v>
      </c>
      <c r="E17" t="s">
        <v>1913</v>
      </c>
      <c r="F17" t="s">
        <v>1914</v>
      </c>
      <c r="G17" s="16" t="str">
        <f t="shared" si="0"/>
        <v>Intel</v>
      </c>
      <c r="H17" t="s">
        <v>1915</v>
      </c>
      <c r="I17" t="s">
        <v>1929</v>
      </c>
      <c r="J17" t="s">
        <v>1917</v>
      </c>
      <c r="K17" t="s">
        <v>1918</v>
      </c>
      <c r="L17" t="s">
        <v>1919</v>
      </c>
      <c r="M17" s="16">
        <f t="shared" si="1"/>
        <v>1.37</v>
      </c>
      <c r="N17">
        <v>80908.343999999997</v>
      </c>
      <c r="O17" s="15">
        <v>42157</v>
      </c>
      <c r="P17" s="22">
        <f t="shared" si="2"/>
        <v>2015</v>
      </c>
      <c r="Q17" s="22">
        <f t="shared" si="3"/>
        <v>6</v>
      </c>
      <c r="S17" t="s">
        <v>2523</v>
      </c>
    </row>
    <row r="18" spans="1:19" x14ac:dyDescent="0.2">
      <c r="A18">
        <v>16</v>
      </c>
      <c r="B18" t="s">
        <v>1966</v>
      </c>
      <c r="C18" t="s">
        <v>1926</v>
      </c>
      <c r="D18">
        <v>15.6</v>
      </c>
      <c r="E18" t="s">
        <v>1927</v>
      </c>
      <c r="F18" t="s">
        <v>1973</v>
      </c>
      <c r="G18" s="16" t="str">
        <f t="shared" si="0"/>
        <v>Intel</v>
      </c>
      <c r="H18" t="s">
        <v>1915</v>
      </c>
      <c r="I18" t="s">
        <v>1929</v>
      </c>
      <c r="J18" t="s">
        <v>1967</v>
      </c>
      <c r="K18" t="s">
        <v>1947</v>
      </c>
      <c r="L18" t="s">
        <v>1968</v>
      </c>
      <c r="M18" s="16">
        <f t="shared" si="1"/>
        <v>2.2000000000000002</v>
      </c>
      <c r="N18">
        <v>39693.599999999999</v>
      </c>
      <c r="O18" s="15">
        <v>42166</v>
      </c>
      <c r="P18" s="22">
        <f t="shared" si="2"/>
        <v>2015</v>
      </c>
      <c r="Q18" s="22">
        <f t="shared" si="3"/>
        <v>6</v>
      </c>
    </row>
    <row r="19" spans="1:19" x14ac:dyDescent="0.2">
      <c r="A19">
        <v>17</v>
      </c>
      <c r="B19" t="s">
        <v>1911</v>
      </c>
      <c r="C19" t="s">
        <v>1912</v>
      </c>
      <c r="D19">
        <v>15.4</v>
      </c>
      <c r="E19" t="s">
        <v>1933</v>
      </c>
      <c r="F19" t="s">
        <v>1974</v>
      </c>
      <c r="G19" s="16" t="str">
        <f t="shared" si="0"/>
        <v>Intel</v>
      </c>
      <c r="H19" t="s">
        <v>1935</v>
      </c>
      <c r="I19" t="s">
        <v>1936</v>
      </c>
      <c r="J19" t="s">
        <v>1975</v>
      </c>
      <c r="K19" t="s">
        <v>1918</v>
      </c>
      <c r="L19" t="s">
        <v>1938</v>
      </c>
      <c r="M19" s="16">
        <f t="shared" si="1"/>
        <v>1.83</v>
      </c>
      <c r="N19">
        <v>152274.23999999999</v>
      </c>
      <c r="O19" s="15">
        <v>42302</v>
      </c>
      <c r="P19" s="22">
        <f t="shared" si="2"/>
        <v>2015</v>
      </c>
      <c r="Q19" s="22">
        <f t="shared" si="3"/>
        <v>10</v>
      </c>
    </row>
    <row r="20" spans="1:19" x14ac:dyDescent="0.2">
      <c r="A20">
        <v>18</v>
      </c>
      <c r="B20" s="7" t="s">
        <v>1976</v>
      </c>
      <c r="C20" t="s">
        <v>1926</v>
      </c>
      <c r="D20">
        <v>15.6</v>
      </c>
      <c r="E20" t="s">
        <v>1927</v>
      </c>
      <c r="F20" t="s">
        <v>1977</v>
      </c>
      <c r="G20" s="16" t="str">
        <f t="shared" si="0"/>
        <v>Intel</v>
      </c>
      <c r="H20" t="s">
        <v>1915</v>
      </c>
      <c r="I20" t="s">
        <v>1978</v>
      </c>
      <c r="J20" t="s">
        <v>1979</v>
      </c>
      <c r="K20" t="s">
        <v>1931</v>
      </c>
      <c r="L20" t="s">
        <v>1968</v>
      </c>
      <c r="M20" s="16">
        <f t="shared" si="1"/>
        <v>2.2000000000000002</v>
      </c>
      <c r="N20">
        <v>26586.720000000001</v>
      </c>
      <c r="O20" s="15">
        <v>42313</v>
      </c>
      <c r="P20" s="22">
        <f t="shared" si="2"/>
        <v>2015</v>
      </c>
      <c r="Q20" s="22">
        <f t="shared" si="3"/>
        <v>11</v>
      </c>
    </row>
    <row r="21" spans="1:19" x14ac:dyDescent="0.2">
      <c r="A21">
        <v>19</v>
      </c>
      <c r="B21" t="s">
        <v>1966</v>
      </c>
      <c r="C21" t="s">
        <v>1912</v>
      </c>
      <c r="D21">
        <v>13.3</v>
      </c>
      <c r="E21" t="s">
        <v>1980</v>
      </c>
      <c r="F21" t="s">
        <v>1959</v>
      </c>
      <c r="G21" s="16" t="str">
        <f t="shared" si="0"/>
        <v>Intel</v>
      </c>
      <c r="H21" t="s">
        <v>1915</v>
      </c>
      <c r="I21" t="s">
        <v>1916</v>
      </c>
      <c r="J21" t="s">
        <v>1960</v>
      </c>
      <c r="K21" t="s">
        <v>1947</v>
      </c>
      <c r="L21" t="s">
        <v>1981</v>
      </c>
      <c r="M21" s="16">
        <f t="shared" si="1"/>
        <v>1.22</v>
      </c>
      <c r="N21">
        <v>52161.120000000003</v>
      </c>
      <c r="O21" s="15">
        <v>42157</v>
      </c>
      <c r="P21" s="22">
        <f t="shared" si="2"/>
        <v>2015</v>
      </c>
      <c r="Q21" s="22">
        <f t="shared" si="3"/>
        <v>6</v>
      </c>
    </row>
    <row r="22" spans="1:19" x14ac:dyDescent="0.2">
      <c r="A22">
        <v>21</v>
      </c>
      <c r="B22" t="s">
        <v>1976</v>
      </c>
      <c r="C22" t="s">
        <v>1982</v>
      </c>
      <c r="D22">
        <v>15.6</v>
      </c>
      <c r="E22" t="s">
        <v>1958</v>
      </c>
      <c r="F22" t="s">
        <v>1983</v>
      </c>
      <c r="G22" s="16" t="str">
        <f t="shared" si="0"/>
        <v>Intel</v>
      </c>
      <c r="H22" t="s">
        <v>1915</v>
      </c>
      <c r="I22" t="s">
        <v>1984</v>
      </c>
      <c r="J22" t="s">
        <v>1985</v>
      </c>
      <c r="K22" t="s">
        <v>1947</v>
      </c>
      <c r="L22" t="s">
        <v>1986</v>
      </c>
      <c r="M22" s="16">
        <f t="shared" si="1"/>
        <v>2.5</v>
      </c>
      <c r="N22">
        <v>53226.720000000001</v>
      </c>
      <c r="O22" s="15">
        <v>42073</v>
      </c>
      <c r="P22" s="22">
        <f t="shared" si="2"/>
        <v>2015</v>
      </c>
      <c r="Q22" s="22">
        <f t="shared" si="3"/>
        <v>3</v>
      </c>
    </row>
    <row r="23" spans="1:19" x14ac:dyDescent="0.2">
      <c r="A23">
        <v>22</v>
      </c>
      <c r="B23" t="s">
        <v>1925</v>
      </c>
      <c r="C23" t="s">
        <v>1926</v>
      </c>
      <c r="D23">
        <v>15.6</v>
      </c>
      <c r="E23" t="s">
        <v>1942</v>
      </c>
      <c r="F23" t="s">
        <v>1987</v>
      </c>
      <c r="G23" s="16" t="str">
        <f t="shared" si="0"/>
        <v>AMD</v>
      </c>
      <c r="H23" t="s">
        <v>1944</v>
      </c>
      <c r="I23" t="s">
        <v>1945</v>
      </c>
      <c r="J23" t="s">
        <v>1988</v>
      </c>
      <c r="K23" t="s">
        <v>1931</v>
      </c>
      <c r="L23" t="s">
        <v>1932</v>
      </c>
      <c r="M23" s="16">
        <f t="shared" si="1"/>
        <v>1.86</v>
      </c>
      <c r="N23">
        <v>13746.24</v>
      </c>
      <c r="O23" s="15">
        <v>42067</v>
      </c>
      <c r="P23" s="22">
        <f t="shared" si="2"/>
        <v>2015</v>
      </c>
      <c r="Q23" s="22">
        <f t="shared" si="3"/>
        <v>3</v>
      </c>
    </row>
    <row r="24" spans="1:19" x14ac:dyDescent="0.2">
      <c r="A24">
        <v>23</v>
      </c>
      <c r="B24" t="s">
        <v>1966</v>
      </c>
      <c r="C24" t="s">
        <v>1989</v>
      </c>
      <c r="D24">
        <v>13.3</v>
      </c>
      <c r="E24" t="s">
        <v>1990</v>
      </c>
      <c r="F24" t="s">
        <v>1959</v>
      </c>
      <c r="G24" s="16" t="str">
        <f t="shared" si="0"/>
        <v>Intel</v>
      </c>
      <c r="H24" t="s">
        <v>1915</v>
      </c>
      <c r="I24" t="s">
        <v>1929</v>
      </c>
      <c r="J24" t="s">
        <v>1960</v>
      </c>
      <c r="K24" t="s">
        <v>1947</v>
      </c>
      <c r="L24" t="s">
        <v>1991</v>
      </c>
      <c r="M24" s="16">
        <f t="shared" si="1"/>
        <v>1.62</v>
      </c>
      <c r="N24">
        <v>43636.32</v>
      </c>
      <c r="O24" s="15">
        <v>42306</v>
      </c>
      <c r="P24" s="22">
        <f t="shared" si="2"/>
        <v>2015</v>
      </c>
      <c r="Q24" s="22">
        <f t="shared" si="3"/>
        <v>10</v>
      </c>
    </row>
    <row r="25" spans="1:19" x14ac:dyDescent="0.2">
      <c r="A25">
        <v>24</v>
      </c>
      <c r="B25" t="s">
        <v>1925</v>
      </c>
      <c r="C25" t="s">
        <v>1912</v>
      </c>
      <c r="D25">
        <v>15.6</v>
      </c>
      <c r="E25" t="s">
        <v>1927</v>
      </c>
      <c r="F25" t="s">
        <v>1955</v>
      </c>
      <c r="G25" s="16" t="str">
        <f t="shared" si="0"/>
        <v>Intel</v>
      </c>
      <c r="H25" t="s">
        <v>1915</v>
      </c>
      <c r="I25" t="s">
        <v>1929</v>
      </c>
      <c r="J25" t="s">
        <v>1930</v>
      </c>
      <c r="K25" t="s">
        <v>1947</v>
      </c>
      <c r="L25" t="s">
        <v>1992</v>
      </c>
      <c r="M25" s="16">
        <f t="shared" si="1"/>
        <v>1.91</v>
      </c>
      <c r="N25">
        <v>35111.519999999997</v>
      </c>
      <c r="O25" s="15">
        <v>42117</v>
      </c>
      <c r="P25" s="22">
        <f t="shared" si="2"/>
        <v>2015</v>
      </c>
      <c r="Q25" s="22">
        <f t="shared" si="3"/>
        <v>4</v>
      </c>
    </row>
    <row r="26" spans="1:19" x14ac:dyDescent="0.2">
      <c r="A26">
        <v>25</v>
      </c>
      <c r="B26" t="s">
        <v>1966</v>
      </c>
      <c r="C26" t="s">
        <v>1926</v>
      </c>
      <c r="D26">
        <v>15.6</v>
      </c>
      <c r="E26" t="s">
        <v>1942</v>
      </c>
      <c r="F26" t="s">
        <v>1962</v>
      </c>
      <c r="G26" s="16" t="str">
        <f t="shared" si="0"/>
        <v>Intel</v>
      </c>
      <c r="H26" t="s">
        <v>1944</v>
      </c>
      <c r="I26" t="s">
        <v>1978</v>
      </c>
      <c r="J26" t="s">
        <v>1963</v>
      </c>
      <c r="K26" t="s">
        <v>1947</v>
      </c>
      <c r="L26" t="s">
        <v>1993</v>
      </c>
      <c r="M26" s="16">
        <f t="shared" si="1"/>
        <v>2.2999999999999998</v>
      </c>
      <c r="N26">
        <v>22305.139200000001</v>
      </c>
      <c r="O26" s="15">
        <v>42311</v>
      </c>
      <c r="P26" s="22">
        <f t="shared" si="2"/>
        <v>2015</v>
      </c>
      <c r="Q26" s="22">
        <f t="shared" si="3"/>
        <v>11</v>
      </c>
    </row>
    <row r="27" spans="1:19" x14ac:dyDescent="0.2">
      <c r="A27">
        <v>26</v>
      </c>
      <c r="B27" t="s">
        <v>1911</v>
      </c>
      <c r="C27" t="s">
        <v>1912</v>
      </c>
      <c r="D27">
        <v>13.3</v>
      </c>
      <c r="E27" t="s">
        <v>1920</v>
      </c>
      <c r="F27" t="s">
        <v>1994</v>
      </c>
      <c r="G27" s="16" t="str">
        <f t="shared" si="0"/>
        <v>Intel</v>
      </c>
      <c r="H27" t="s">
        <v>1915</v>
      </c>
      <c r="I27" t="s">
        <v>1922</v>
      </c>
      <c r="J27" t="s">
        <v>1923</v>
      </c>
      <c r="K27" t="s">
        <v>1952</v>
      </c>
      <c r="L27" t="s">
        <v>1995</v>
      </c>
      <c r="M27" s="16">
        <f t="shared" si="1"/>
        <v>1.35</v>
      </c>
      <c r="N27">
        <v>58554.720000000001</v>
      </c>
      <c r="O27" s="15">
        <v>42186</v>
      </c>
      <c r="P27" s="22">
        <f t="shared" si="2"/>
        <v>2015</v>
      </c>
      <c r="Q27" s="22">
        <f t="shared" si="3"/>
        <v>7</v>
      </c>
    </row>
    <row r="28" spans="1:19" x14ac:dyDescent="0.2">
      <c r="A28">
        <v>27</v>
      </c>
      <c r="B28" t="s">
        <v>1966</v>
      </c>
      <c r="C28" t="s">
        <v>1926</v>
      </c>
      <c r="D28">
        <v>15.6</v>
      </c>
      <c r="E28" t="s">
        <v>1927</v>
      </c>
      <c r="F28" t="s">
        <v>1959</v>
      </c>
      <c r="G28" s="16" t="str">
        <f t="shared" si="0"/>
        <v>Intel</v>
      </c>
      <c r="H28" t="s">
        <v>1915</v>
      </c>
      <c r="I28" t="s">
        <v>1929</v>
      </c>
      <c r="J28" t="s">
        <v>1996</v>
      </c>
      <c r="K28" t="s">
        <v>1947</v>
      </c>
      <c r="L28" t="s">
        <v>1968</v>
      </c>
      <c r="M28" s="16">
        <f t="shared" si="1"/>
        <v>2.2000000000000002</v>
      </c>
      <c r="N28">
        <v>42624</v>
      </c>
      <c r="O28" s="15">
        <v>42085</v>
      </c>
      <c r="P28" s="22">
        <f t="shared" si="2"/>
        <v>2015</v>
      </c>
      <c r="Q28" s="22">
        <f t="shared" si="3"/>
        <v>3</v>
      </c>
    </row>
    <row r="29" spans="1:19" x14ac:dyDescent="0.2">
      <c r="A29">
        <v>28</v>
      </c>
      <c r="B29" t="s">
        <v>1966</v>
      </c>
      <c r="C29" t="s">
        <v>1912</v>
      </c>
      <c r="D29">
        <v>15.6</v>
      </c>
      <c r="E29" t="s">
        <v>1927</v>
      </c>
      <c r="F29" t="s">
        <v>1997</v>
      </c>
      <c r="G29" s="16" t="str">
        <f t="shared" si="0"/>
        <v>Intel</v>
      </c>
      <c r="H29" t="s">
        <v>1915</v>
      </c>
      <c r="I29" t="s">
        <v>1998</v>
      </c>
      <c r="J29" t="s">
        <v>1960</v>
      </c>
      <c r="K29" t="s">
        <v>1947</v>
      </c>
      <c r="L29" t="s">
        <v>1999</v>
      </c>
      <c r="M29" s="16">
        <f t="shared" si="1"/>
        <v>1.88</v>
      </c>
      <c r="N29">
        <v>69157.440000000002</v>
      </c>
      <c r="O29" s="15">
        <v>42364</v>
      </c>
      <c r="P29" s="22">
        <f t="shared" si="2"/>
        <v>2015</v>
      </c>
      <c r="Q29" s="22">
        <f t="shared" si="3"/>
        <v>12</v>
      </c>
    </row>
    <row r="30" spans="1:19" x14ac:dyDescent="0.2">
      <c r="A30">
        <v>29</v>
      </c>
      <c r="B30" t="s">
        <v>1925</v>
      </c>
      <c r="C30" t="s">
        <v>1926</v>
      </c>
      <c r="D30">
        <v>17.3</v>
      </c>
      <c r="E30" t="s">
        <v>1927</v>
      </c>
      <c r="F30" t="s">
        <v>1959</v>
      </c>
      <c r="G30" s="16" t="str">
        <f t="shared" si="0"/>
        <v>Intel</v>
      </c>
      <c r="H30" t="s">
        <v>1915</v>
      </c>
      <c r="I30" t="s">
        <v>1978</v>
      </c>
      <c r="J30" t="s">
        <v>2000</v>
      </c>
      <c r="K30" t="s">
        <v>1947</v>
      </c>
      <c r="L30" t="s">
        <v>1986</v>
      </c>
      <c r="M30" s="16">
        <f t="shared" si="1"/>
        <v>2.5</v>
      </c>
      <c r="N30">
        <v>47738.879999999997</v>
      </c>
      <c r="O30" s="15">
        <v>42323</v>
      </c>
      <c r="P30" s="22">
        <f t="shared" si="2"/>
        <v>2015</v>
      </c>
      <c r="Q30" s="22">
        <f t="shared" si="3"/>
        <v>11</v>
      </c>
    </row>
    <row r="31" spans="1:19" x14ac:dyDescent="0.2">
      <c r="A31">
        <v>30</v>
      </c>
      <c r="B31" t="s">
        <v>2001</v>
      </c>
      <c r="C31" t="s">
        <v>1926</v>
      </c>
      <c r="D31">
        <v>15.6</v>
      </c>
      <c r="E31" t="s">
        <v>1927</v>
      </c>
      <c r="F31" t="s">
        <v>2002</v>
      </c>
      <c r="G31" s="16" t="str">
        <f t="shared" si="0"/>
        <v>Intel</v>
      </c>
      <c r="H31" t="s">
        <v>1944</v>
      </c>
      <c r="I31" t="s">
        <v>2003</v>
      </c>
      <c r="J31" t="s">
        <v>2004</v>
      </c>
      <c r="K31" t="s">
        <v>1947</v>
      </c>
      <c r="L31" t="s">
        <v>2005</v>
      </c>
      <c r="M31" s="16">
        <f t="shared" si="1"/>
        <v>1.89</v>
      </c>
      <c r="N31">
        <v>13053.0672</v>
      </c>
      <c r="O31" s="15">
        <v>42309</v>
      </c>
      <c r="P31" s="22">
        <f t="shared" si="2"/>
        <v>2015</v>
      </c>
      <c r="Q31" s="22">
        <f t="shared" si="3"/>
        <v>11</v>
      </c>
    </row>
    <row r="32" spans="1:19" x14ac:dyDescent="0.2">
      <c r="A32">
        <v>31</v>
      </c>
      <c r="B32" t="s">
        <v>1954</v>
      </c>
      <c r="C32" t="s">
        <v>1926</v>
      </c>
      <c r="D32">
        <v>14</v>
      </c>
      <c r="E32" t="s">
        <v>1942</v>
      </c>
      <c r="F32" t="s">
        <v>2006</v>
      </c>
      <c r="G32" s="16" t="str">
        <f t="shared" si="0"/>
        <v>AMD</v>
      </c>
      <c r="H32" t="s">
        <v>2007</v>
      </c>
      <c r="I32" t="s">
        <v>2008</v>
      </c>
      <c r="J32" t="s">
        <v>1988</v>
      </c>
      <c r="K32" t="s">
        <v>1947</v>
      </c>
      <c r="L32" t="s">
        <v>2009</v>
      </c>
      <c r="M32" s="16">
        <f t="shared" si="1"/>
        <v>1.65</v>
      </c>
      <c r="N32">
        <v>10602.72</v>
      </c>
      <c r="O32" s="15">
        <v>42083</v>
      </c>
      <c r="P32" s="22">
        <f t="shared" si="2"/>
        <v>2015</v>
      </c>
      <c r="Q32" s="22">
        <f t="shared" si="3"/>
        <v>3</v>
      </c>
    </row>
    <row r="33" spans="1:17" x14ac:dyDescent="0.2">
      <c r="A33">
        <v>32</v>
      </c>
      <c r="B33" t="s">
        <v>1925</v>
      </c>
      <c r="C33" t="s">
        <v>1926</v>
      </c>
      <c r="D33">
        <v>17.3</v>
      </c>
      <c r="E33" t="s">
        <v>1927</v>
      </c>
      <c r="F33" t="s">
        <v>2010</v>
      </c>
      <c r="G33" s="16" t="str">
        <f t="shared" si="0"/>
        <v>AMD</v>
      </c>
      <c r="H33" t="s">
        <v>1944</v>
      </c>
      <c r="I33" t="s">
        <v>1945</v>
      </c>
      <c r="J33" t="s">
        <v>1996</v>
      </c>
      <c r="K33" t="s">
        <v>1947</v>
      </c>
      <c r="L33" t="s">
        <v>2011</v>
      </c>
      <c r="M33" s="16">
        <f t="shared" si="1"/>
        <v>2.71</v>
      </c>
      <c r="N33">
        <v>23389.919999999998</v>
      </c>
      <c r="O33" s="15">
        <v>42016</v>
      </c>
      <c r="P33" s="22">
        <f t="shared" si="2"/>
        <v>2015</v>
      </c>
      <c r="Q33" s="22">
        <f t="shared" si="3"/>
        <v>1</v>
      </c>
    </row>
    <row r="34" spans="1:17" x14ac:dyDescent="0.2">
      <c r="A34">
        <v>33</v>
      </c>
      <c r="B34" t="s">
        <v>1966</v>
      </c>
      <c r="C34" t="s">
        <v>1912</v>
      </c>
      <c r="D34">
        <v>13.3</v>
      </c>
      <c r="E34" t="s">
        <v>2012</v>
      </c>
      <c r="F34" t="s">
        <v>1955</v>
      </c>
      <c r="G34" s="16" t="str">
        <f t="shared" si="0"/>
        <v>Intel</v>
      </c>
      <c r="H34" t="s">
        <v>1935</v>
      </c>
      <c r="I34" t="s">
        <v>1936</v>
      </c>
      <c r="J34" t="s">
        <v>1960</v>
      </c>
      <c r="K34" t="s">
        <v>1947</v>
      </c>
      <c r="L34" t="s">
        <v>2013</v>
      </c>
      <c r="M34" s="16">
        <f t="shared" si="1"/>
        <v>1.2</v>
      </c>
      <c r="N34">
        <v>99580.32</v>
      </c>
      <c r="O34" s="15">
        <v>42057</v>
      </c>
      <c r="P34" s="22">
        <f t="shared" si="2"/>
        <v>2015</v>
      </c>
      <c r="Q34" s="22">
        <f t="shared" si="3"/>
        <v>2</v>
      </c>
    </row>
    <row r="35" spans="1:17" x14ac:dyDescent="0.2">
      <c r="A35">
        <v>34</v>
      </c>
      <c r="B35" t="s">
        <v>1911</v>
      </c>
      <c r="C35" t="s">
        <v>1912</v>
      </c>
      <c r="D35">
        <v>13.3</v>
      </c>
      <c r="E35" t="s">
        <v>1920</v>
      </c>
      <c r="F35" t="s">
        <v>1994</v>
      </c>
      <c r="G35" s="16" t="str">
        <f t="shared" si="0"/>
        <v>Intel</v>
      </c>
      <c r="H35" t="s">
        <v>1915</v>
      </c>
      <c r="I35" t="s">
        <v>1950</v>
      </c>
      <c r="J35" t="s">
        <v>1923</v>
      </c>
      <c r="K35" t="s">
        <v>1952</v>
      </c>
      <c r="L35" t="s">
        <v>1995</v>
      </c>
      <c r="M35" s="16">
        <f t="shared" si="1"/>
        <v>1.35</v>
      </c>
      <c r="N35">
        <v>53173.440000000002</v>
      </c>
      <c r="O35" s="15">
        <v>42035</v>
      </c>
      <c r="P35" s="22">
        <f t="shared" si="2"/>
        <v>2015</v>
      </c>
      <c r="Q35" s="22">
        <f t="shared" si="3"/>
        <v>1</v>
      </c>
    </row>
    <row r="36" spans="1:17" x14ac:dyDescent="0.2">
      <c r="A36">
        <v>35</v>
      </c>
      <c r="B36" t="s">
        <v>1976</v>
      </c>
      <c r="C36" t="s">
        <v>1926</v>
      </c>
      <c r="D36">
        <v>14</v>
      </c>
      <c r="E36" t="s">
        <v>1942</v>
      </c>
      <c r="F36" t="s">
        <v>2014</v>
      </c>
      <c r="G36" s="16" t="str">
        <f t="shared" si="0"/>
        <v>Intel</v>
      </c>
      <c r="H36" t="s">
        <v>1944</v>
      </c>
      <c r="I36" t="s">
        <v>2003</v>
      </c>
      <c r="J36" t="s">
        <v>2015</v>
      </c>
      <c r="K36" t="s">
        <v>1947</v>
      </c>
      <c r="L36" t="s">
        <v>2016</v>
      </c>
      <c r="M36" s="16">
        <f t="shared" si="1"/>
        <v>1.44</v>
      </c>
      <c r="N36">
        <v>13266.72</v>
      </c>
      <c r="O36" s="15">
        <v>42237</v>
      </c>
      <c r="P36" s="22">
        <f t="shared" si="2"/>
        <v>2015</v>
      </c>
      <c r="Q36" s="22">
        <f t="shared" si="3"/>
        <v>8</v>
      </c>
    </row>
    <row r="37" spans="1:17" x14ac:dyDescent="0.2">
      <c r="A37">
        <v>36</v>
      </c>
      <c r="B37" t="s">
        <v>1941</v>
      </c>
      <c r="C37" t="s">
        <v>1926</v>
      </c>
      <c r="D37">
        <v>15.6</v>
      </c>
      <c r="E37" t="s">
        <v>1942</v>
      </c>
      <c r="F37" t="s">
        <v>2017</v>
      </c>
      <c r="G37" s="16" t="str">
        <f t="shared" si="0"/>
        <v>Intel</v>
      </c>
      <c r="H37" t="s">
        <v>1944</v>
      </c>
      <c r="I37" t="s">
        <v>1978</v>
      </c>
      <c r="J37" t="s">
        <v>1930</v>
      </c>
      <c r="K37" t="s">
        <v>2018</v>
      </c>
      <c r="L37" t="s">
        <v>1948</v>
      </c>
      <c r="M37" s="16">
        <f t="shared" si="1"/>
        <v>2.1</v>
      </c>
      <c r="N37">
        <v>19553.759999999998</v>
      </c>
      <c r="O37" s="15">
        <v>42261</v>
      </c>
      <c r="P37" s="22">
        <f t="shared" si="2"/>
        <v>2015</v>
      </c>
      <c r="Q37" s="22">
        <f t="shared" si="3"/>
        <v>9</v>
      </c>
    </row>
    <row r="38" spans="1:17" x14ac:dyDescent="0.2">
      <c r="A38">
        <v>37</v>
      </c>
      <c r="B38" t="s">
        <v>1966</v>
      </c>
      <c r="C38" t="s">
        <v>1926</v>
      </c>
      <c r="D38">
        <v>17.3</v>
      </c>
      <c r="E38" t="s">
        <v>1958</v>
      </c>
      <c r="F38" t="s">
        <v>1959</v>
      </c>
      <c r="G38" s="16" t="str">
        <f t="shared" si="0"/>
        <v>Intel</v>
      </c>
      <c r="H38" t="s">
        <v>1915</v>
      </c>
      <c r="I38" t="s">
        <v>1984</v>
      </c>
      <c r="J38" t="s">
        <v>1996</v>
      </c>
      <c r="K38" t="s">
        <v>1947</v>
      </c>
      <c r="L38" t="s">
        <v>2019</v>
      </c>
      <c r="M38" s="16">
        <f t="shared" si="1"/>
        <v>2.8</v>
      </c>
      <c r="N38">
        <v>52161.120000000003</v>
      </c>
      <c r="O38" s="15">
        <v>42232</v>
      </c>
      <c r="P38" s="22">
        <f t="shared" si="2"/>
        <v>2015</v>
      </c>
      <c r="Q38" s="22">
        <f t="shared" si="3"/>
        <v>8</v>
      </c>
    </row>
    <row r="39" spans="1:17" x14ac:dyDescent="0.2">
      <c r="A39">
        <v>38</v>
      </c>
      <c r="B39" t="s">
        <v>1925</v>
      </c>
      <c r="C39" t="s">
        <v>1926</v>
      </c>
      <c r="D39">
        <v>15.6</v>
      </c>
      <c r="E39" t="s">
        <v>1942</v>
      </c>
      <c r="F39" t="s">
        <v>1928</v>
      </c>
      <c r="G39" s="16" t="str">
        <f t="shared" si="0"/>
        <v>Intel</v>
      </c>
      <c r="H39" t="s">
        <v>1944</v>
      </c>
      <c r="I39" t="s">
        <v>1978</v>
      </c>
      <c r="J39" t="s">
        <v>1930</v>
      </c>
      <c r="K39" t="s">
        <v>1947</v>
      </c>
      <c r="L39" t="s">
        <v>1932</v>
      </c>
      <c r="M39" s="16">
        <f t="shared" si="1"/>
        <v>1.86</v>
      </c>
      <c r="N39">
        <v>26037.403200000001</v>
      </c>
      <c r="O39" s="15">
        <v>42090</v>
      </c>
      <c r="P39" s="22">
        <f t="shared" si="2"/>
        <v>2015</v>
      </c>
      <c r="Q39" s="22">
        <f t="shared" si="3"/>
        <v>3</v>
      </c>
    </row>
    <row r="40" spans="1:17" x14ac:dyDescent="0.2">
      <c r="A40">
        <v>39</v>
      </c>
      <c r="B40" t="s">
        <v>1925</v>
      </c>
      <c r="C40" t="s">
        <v>1926</v>
      </c>
      <c r="D40">
        <v>15.6</v>
      </c>
      <c r="E40" t="s">
        <v>1927</v>
      </c>
      <c r="F40" t="s">
        <v>1959</v>
      </c>
      <c r="G40" s="16" t="str">
        <f t="shared" si="0"/>
        <v>Intel</v>
      </c>
      <c r="H40" t="s">
        <v>1915</v>
      </c>
      <c r="I40" t="s">
        <v>1929</v>
      </c>
      <c r="J40" t="s">
        <v>2020</v>
      </c>
      <c r="K40" t="s">
        <v>1947</v>
      </c>
      <c r="L40" t="s">
        <v>1948</v>
      </c>
      <c r="M40" s="16">
        <f t="shared" si="1"/>
        <v>2.1</v>
      </c>
      <c r="N40">
        <v>46833.120000000003</v>
      </c>
      <c r="O40" s="15">
        <v>42137</v>
      </c>
      <c r="P40" s="22">
        <f t="shared" si="2"/>
        <v>2015</v>
      </c>
      <c r="Q40" s="22">
        <f t="shared" si="3"/>
        <v>5</v>
      </c>
    </row>
    <row r="41" spans="1:17" x14ac:dyDescent="0.2">
      <c r="A41">
        <v>40</v>
      </c>
      <c r="B41" t="s">
        <v>1954</v>
      </c>
      <c r="C41" t="s">
        <v>1926</v>
      </c>
      <c r="D41">
        <v>15.6</v>
      </c>
      <c r="E41" t="s">
        <v>1927</v>
      </c>
      <c r="F41" t="s">
        <v>1962</v>
      </c>
      <c r="G41" s="16" t="str">
        <f t="shared" si="0"/>
        <v>Intel</v>
      </c>
      <c r="H41" t="s">
        <v>1944</v>
      </c>
      <c r="I41" t="s">
        <v>1978</v>
      </c>
      <c r="J41" t="s">
        <v>1930</v>
      </c>
      <c r="K41" t="s">
        <v>2018</v>
      </c>
      <c r="L41" t="s">
        <v>2021</v>
      </c>
      <c r="M41" s="16">
        <f t="shared" si="1"/>
        <v>2</v>
      </c>
      <c r="N41">
        <v>20725.919999999998</v>
      </c>
      <c r="O41" s="15">
        <v>42144</v>
      </c>
      <c r="P41" s="22">
        <f t="shared" si="2"/>
        <v>2015</v>
      </c>
      <c r="Q41" s="22">
        <f t="shared" si="3"/>
        <v>5</v>
      </c>
    </row>
    <row r="42" spans="1:17" x14ac:dyDescent="0.2">
      <c r="A42">
        <v>41</v>
      </c>
      <c r="B42" t="s">
        <v>1966</v>
      </c>
      <c r="C42" t="s">
        <v>1982</v>
      </c>
      <c r="D42">
        <v>15.6</v>
      </c>
      <c r="E42" t="s">
        <v>1958</v>
      </c>
      <c r="F42" t="s">
        <v>2022</v>
      </c>
      <c r="G42" s="16" t="str">
        <f t="shared" si="0"/>
        <v>Intel</v>
      </c>
      <c r="H42" t="s">
        <v>1935</v>
      </c>
      <c r="I42" t="s">
        <v>2023</v>
      </c>
      <c r="J42" t="s">
        <v>2024</v>
      </c>
      <c r="K42" t="s">
        <v>1947</v>
      </c>
      <c r="L42" t="s">
        <v>2025</v>
      </c>
      <c r="M42" s="16">
        <f t="shared" si="1"/>
        <v>2.65</v>
      </c>
      <c r="N42">
        <v>79866.720000000001</v>
      </c>
      <c r="O42" s="15">
        <v>42220</v>
      </c>
      <c r="P42" s="22">
        <f t="shared" si="2"/>
        <v>2015</v>
      </c>
      <c r="Q42" s="22">
        <f t="shared" si="3"/>
        <v>8</v>
      </c>
    </row>
    <row r="43" spans="1:17" x14ac:dyDescent="0.2">
      <c r="A43">
        <v>42</v>
      </c>
      <c r="B43" t="s">
        <v>1954</v>
      </c>
      <c r="C43" t="s">
        <v>1926</v>
      </c>
      <c r="D43">
        <v>15.6</v>
      </c>
      <c r="E43" t="s">
        <v>1942</v>
      </c>
      <c r="F43" t="s">
        <v>1928</v>
      </c>
      <c r="G43" s="16" t="str">
        <f t="shared" si="0"/>
        <v>Intel</v>
      </c>
      <c r="H43" t="s">
        <v>1915</v>
      </c>
      <c r="I43" t="s">
        <v>1978</v>
      </c>
      <c r="J43" t="s">
        <v>1979</v>
      </c>
      <c r="K43" t="s">
        <v>2018</v>
      </c>
      <c r="L43" t="s">
        <v>1993</v>
      </c>
      <c r="M43" s="16">
        <f t="shared" si="1"/>
        <v>2.2999999999999998</v>
      </c>
      <c r="N43">
        <v>27864.907200000001</v>
      </c>
      <c r="O43" s="15">
        <v>42171</v>
      </c>
      <c r="P43" s="22">
        <f t="shared" si="2"/>
        <v>2015</v>
      </c>
      <c r="Q43" s="22">
        <f t="shared" si="3"/>
        <v>6</v>
      </c>
    </row>
    <row r="44" spans="1:17" x14ac:dyDescent="0.2">
      <c r="A44">
        <v>43</v>
      </c>
      <c r="B44" t="s">
        <v>1941</v>
      </c>
      <c r="C44" t="s">
        <v>1926</v>
      </c>
      <c r="D44">
        <v>15.6</v>
      </c>
      <c r="E44" t="s">
        <v>1958</v>
      </c>
      <c r="F44" t="s">
        <v>1959</v>
      </c>
      <c r="G44" s="16" t="str">
        <f t="shared" si="0"/>
        <v>Intel</v>
      </c>
      <c r="H44" t="s">
        <v>1944</v>
      </c>
      <c r="I44" t="s">
        <v>1929</v>
      </c>
      <c r="J44" t="s">
        <v>1960</v>
      </c>
      <c r="K44" t="s">
        <v>1947</v>
      </c>
      <c r="L44" t="s">
        <v>1968</v>
      </c>
      <c r="M44" s="16">
        <f t="shared" si="1"/>
        <v>2.2000000000000002</v>
      </c>
      <c r="N44">
        <v>36336.959999999999</v>
      </c>
      <c r="O44" s="15">
        <v>42133</v>
      </c>
      <c r="P44" s="22">
        <f t="shared" si="2"/>
        <v>2015</v>
      </c>
      <c r="Q44" s="22">
        <f t="shared" si="3"/>
        <v>5</v>
      </c>
    </row>
    <row r="45" spans="1:17" x14ac:dyDescent="0.2">
      <c r="A45">
        <v>44</v>
      </c>
      <c r="B45" t="s">
        <v>1966</v>
      </c>
      <c r="C45" t="s">
        <v>1989</v>
      </c>
      <c r="D45">
        <v>17.3</v>
      </c>
      <c r="E45" t="s">
        <v>1990</v>
      </c>
      <c r="F45" t="s">
        <v>1959</v>
      </c>
      <c r="G45" s="16" t="str">
        <f t="shared" si="0"/>
        <v>Intel</v>
      </c>
      <c r="H45" t="s">
        <v>2026</v>
      </c>
      <c r="I45" t="s">
        <v>1978</v>
      </c>
      <c r="J45" t="s">
        <v>2027</v>
      </c>
      <c r="K45" t="s">
        <v>1947</v>
      </c>
      <c r="L45" t="s">
        <v>2028</v>
      </c>
      <c r="M45" s="16">
        <f t="shared" si="1"/>
        <v>2.77</v>
      </c>
      <c r="N45">
        <v>53226.720000000001</v>
      </c>
      <c r="O45" s="15">
        <v>42222</v>
      </c>
      <c r="P45" s="22">
        <f t="shared" si="2"/>
        <v>2015</v>
      </c>
      <c r="Q45" s="22">
        <f t="shared" si="3"/>
        <v>8</v>
      </c>
    </row>
    <row r="46" spans="1:17" x14ac:dyDescent="0.2">
      <c r="A46">
        <v>45</v>
      </c>
      <c r="B46" t="s">
        <v>1911</v>
      </c>
      <c r="C46" t="s">
        <v>1912</v>
      </c>
      <c r="D46">
        <v>13.3</v>
      </c>
      <c r="E46" t="s">
        <v>1913</v>
      </c>
      <c r="F46" t="s">
        <v>2029</v>
      </c>
      <c r="G46" s="16" t="str">
        <f t="shared" si="0"/>
        <v>Intel</v>
      </c>
      <c r="H46" t="s">
        <v>1915</v>
      </c>
      <c r="I46" t="s">
        <v>1929</v>
      </c>
      <c r="J46" t="s">
        <v>2030</v>
      </c>
      <c r="K46" t="s">
        <v>1918</v>
      </c>
      <c r="L46" t="s">
        <v>1919</v>
      </c>
      <c r="M46" s="16">
        <f t="shared" si="1"/>
        <v>1.37</v>
      </c>
      <c r="N46">
        <v>75604.320000000007</v>
      </c>
      <c r="O46" s="15">
        <v>42241</v>
      </c>
      <c r="P46" s="22">
        <f t="shared" si="2"/>
        <v>2015</v>
      </c>
      <c r="Q46" s="22">
        <f t="shared" si="3"/>
        <v>8</v>
      </c>
    </row>
    <row r="47" spans="1:17" x14ac:dyDescent="0.2">
      <c r="A47">
        <v>47</v>
      </c>
      <c r="B47" t="s">
        <v>1954</v>
      </c>
      <c r="C47" t="s">
        <v>1982</v>
      </c>
      <c r="D47">
        <v>17.3</v>
      </c>
      <c r="E47" t="s">
        <v>1927</v>
      </c>
      <c r="F47" t="s">
        <v>2031</v>
      </c>
      <c r="G47" s="16" t="str">
        <f t="shared" si="0"/>
        <v>AMD</v>
      </c>
      <c r="H47" t="s">
        <v>1915</v>
      </c>
      <c r="I47" t="s">
        <v>2023</v>
      </c>
      <c r="J47" t="s">
        <v>2032</v>
      </c>
      <c r="K47" t="s">
        <v>1947</v>
      </c>
      <c r="L47" t="s">
        <v>2033</v>
      </c>
      <c r="M47" s="16">
        <f t="shared" si="1"/>
        <v>3.2</v>
      </c>
      <c r="N47">
        <v>69210.720000000001</v>
      </c>
      <c r="O47" s="15">
        <v>42154</v>
      </c>
      <c r="P47" s="22">
        <f t="shared" si="2"/>
        <v>2015</v>
      </c>
      <c r="Q47" s="22">
        <f t="shared" si="3"/>
        <v>5</v>
      </c>
    </row>
    <row r="48" spans="1:17" x14ac:dyDescent="0.2">
      <c r="A48">
        <v>48</v>
      </c>
      <c r="B48" t="s">
        <v>1966</v>
      </c>
      <c r="C48" t="s">
        <v>1926</v>
      </c>
      <c r="D48">
        <v>15.6</v>
      </c>
      <c r="E48" t="s">
        <v>1927</v>
      </c>
      <c r="F48" t="s">
        <v>1928</v>
      </c>
      <c r="G48" s="16" t="str">
        <f t="shared" si="0"/>
        <v>Intel</v>
      </c>
      <c r="H48" t="s">
        <v>1944</v>
      </c>
      <c r="I48" t="s">
        <v>1929</v>
      </c>
      <c r="J48" t="s">
        <v>1967</v>
      </c>
      <c r="K48" t="s">
        <v>1947</v>
      </c>
      <c r="L48" t="s">
        <v>1993</v>
      </c>
      <c r="M48" s="16">
        <f t="shared" si="1"/>
        <v>2.2999999999999998</v>
      </c>
      <c r="N48">
        <v>34045.919999999998</v>
      </c>
      <c r="O48" s="15">
        <v>42089</v>
      </c>
      <c r="P48" s="22">
        <f t="shared" si="2"/>
        <v>2015</v>
      </c>
      <c r="Q48" s="22">
        <f t="shared" si="3"/>
        <v>3</v>
      </c>
    </row>
    <row r="49" spans="1:17" x14ac:dyDescent="0.2">
      <c r="A49">
        <v>49</v>
      </c>
      <c r="B49" t="s">
        <v>1954</v>
      </c>
      <c r="C49" t="s">
        <v>1926</v>
      </c>
      <c r="D49">
        <v>17.3</v>
      </c>
      <c r="E49" t="s">
        <v>1942</v>
      </c>
      <c r="F49" t="s">
        <v>2034</v>
      </c>
      <c r="G49" s="16" t="str">
        <f t="shared" si="0"/>
        <v>Intel</v>
      </c>
      <c r="H49" t="s">
        <v>1944</v>
      </c>
      <c r="I49" t="s">
        <v>1978</v>
      </c>
      <c r="J49" t="s">
        <v>2035</v>
      </c>
      <c r="K49" t="s">
        <v>1947</v>
      </c>
      <c r="L49" t="s">
        <v>2019</v>
      </c>
      <c r="M49" s="16">
        <f t="shared" si="1"/>
        <v>2.8</v>
      </c>
      <c r="N49">
        <v>24828.48</v>
      </c>
      <c r="O49" s="15">
        <v>42178</v>
      </c>
      <c r="P49" s="22">
        <f t="shared" si="2"/>
        <v>2015</v>
      </c>
      <c r="Q49" s="22">
        <f t="shared" si="3"/>
        <v>6</v>
      </c>
    </row>
    <row r="50" spans="1:17" x14ac:dyDescent="0.2">
      <c r="A50">
        <v>51</v>
      </c>
      <c r="B50" t="s">
        <v>1941</v>
      </c>
      <c r="C50" t="s">
        <v>1926</v>
      </c>
      <c r="D50">
        <v>15.6</v>
      </c>
      <c r="E50" t="s">
        <v>1958</v>
      </c>
      <c r="F50" t="s">
        <v>1955</v>
      </c>
      <c r="G50" s="16" t="str">
        <f t="shared" si="0"/>
        <v>Intel</v>
      </c>
      <c r="H50" t="s">
        <v>1915</v>
      </c>
      <c r="I50" t="s">
        <v>1929</v>
      </c>
      <c r="J50" t="s">
        <v>1956</v>
      </c>
      <c r="K50" t="s">
        <v>1947</v>
      </c>
      <c r="L50" t="s">
        <v>1968</v>
      </c>
      <c r="M50" s="16">
        <f t="shared" si="1"/>
        <v>2.2000000000000002</v>
      </c>
      <c r="N50">
        <v>44808.480000000003</v>
      </c>
      <c r="O50" s="15">
        <v>42103</v>
      </c>
      <c r="P50" s="22">
        <f t="shared" si="2"/>
        <v>2015</v>
      </c>
      <c r="Q50" s="22">
        <f t="shared" si="3"/>
        <v>4</v>
      </c>
    </row>
    <row r="51" spans="1:17" x14ac:dyDescent="0.2">
      <c r="A51">
        <v>52</v>
      </c>
      <c r="B51" t="s">
        <v>1925</v>
      </c>
      <c r="C51" t="s">
        <v>1926</v>
      </c>
      <c r="D51">
        <v>15.6</v>
      </c>
      <c r="E51" t="s">
        <v>1927</v>
      </c>
      <c r="F51" t="s">
        <v>2010</v>
      </c>
      <c r="G51" s="16" t="str">
        <f t="shared" si="0"/>
        <v>AMD</v>
      </c>
      <c r="H51" t="s">
        <v>1944</v>
      </c>
      <c r="I51" t="s">
        <v>1929</v>
      </c>
      <c r="J51" t="s">
        <v>2036</v>
      </c>
      <c r="K51" t="s">
        <v>1947</v>
      </c>
      <c r="L51" t="s">
        <v>1932</v>
      </c>
      <c r="M51" s="16">
        <f t="shared" si="1"/>
        <v>1.86</v>
      </c>
      <c r="N51">
        <v>21231.547200000001</v>
      </c>
      <c r="O51" s="15">
        <v>42074</v>
      </c>
      <c r="P51" s="22">
        <f t="shared" si="2"/>
        <v>2015</v>
      </c>
      <c r="Q51" s="22">
        <f t="shared" si="3"/>
        <v>3</v>
      </c>
    </row>
    <row r="52" spans="1:17" x14ac:dyDescent="0.2">
      <c r="A52">
        <v>53</v>
      </c>
      <c r="B52" t="s">
        <v>1925</v>
      </c>
      <c r="C52" t="s">
        <v>1926</v>
      </c>
      <c r="D52">
        <v>13.3</v>
      </c>
      <c r="E52" t="s">
        <v>1927</v>
      </c>
      <c r="F52" t="s">
        <v>1955</v>
      </c>
      <c r="G52" s="16" t="str">
        <f t="shared" si="0"/>
        <v>Intel</v>
      </c>
      <c r="H52" t="s">
        <v>1915</v>
      </c>
      <c r="I52" t="s">
        <v>1936</v>
      </c>
      <c r="J52" t="s">
        <v>1960</v>
      </c>
      <c r="K52" t="s">
        <v>1947</v>
      </c>
      <c r="L52" t="s">
        <v>2037</v>
      </c>
      <c r="M52" s="16">
        <f t="shared" si="1"/>
        <v>1.49</v>
      </c>
      <c r="N52">
        <v>58767.839999999997</v>
      </c>
      <c r="O52" s="15">
        <v>42203</v>
      </c>
      <c r="P52" s="22">
        <f t="shared" si="2"/>
        <v>2015</v>
      </c>
      <c r="Q52" s="22">
        <f t="shared" si="3"/>
        <v>7</v>
      </c>
    </row>
    <row r="53" spans="1:17" x14ac:dyDescent="0.2">
      <c r="A53">
        <v>54</v>
      </c>
      <c r="B53" t="s">
        <v>1941</v>
      </c>
      <c r="C53" t="s">
        <v>1926</v>
      </c>
      <c r="D53">
        <v>15.6</v>
      </c>
      <c r="E53" t="s">
        <v>1942</v>
      </c>
      <c r="F53" t="s">
        <v>1977</v>
      </c>
      <c r="G53" s="16" t="str">
        <f t="shared" si="0"/>
        <v>Intel</v>
      </c>
      <c r="H53" t="s">
        <v>1944</v>
      </c>
      <c r="I53" t="s">
        <v>1978</v>
      </c>
      <c r="J53" t="s">
        <v>1930</v>
      </c>
      <c r="K53" t="s">
        <v>1947</v>
      </c>
      <c r="L53" t="s">
        <v>2038</v>
      </c>
      <c r="M53" s="16">
        <f t="shared" si="1"/>
        <v>2.4</v>
      </c>
      <c r="N53">
        <v>20459.52</v>
      </c>
      <c r="O53" s="15">
        <v>42058</v>
      </c>
      <c r="P53" s="22">
        <f t="shared" si="2"/>
        <v>2015</v>
      </c>
      <c r="Q53" s="22">
        <f t="shared" si="3"/>
        <v>2</v>
      </c>
    </row>
    <row r="54" spans="1:17" x14ac:dyDescent="0.2">
      <c r="A54">
        <v>55</v>
      </c>
      <c r="B54" t="s">
        <v>1966</v>
      </c>
      <c r="C54" t="s">
        <v>1926</v>
      </c>
      <c r="D54">
        <v>15.6</v>
      </c>
      <c r="E54" t="s">
        <v>1927</v>
      </c>
      <c r="F54" t="s">
        <v>1955</v>
      </c>
      <c r="G54" s="16" t="str">
        <f t="shared" si="0"/>
        <v>Intel</v>
      </c>
      <c r="H54" t="s">
        <v>1915</v>
      </c>
      <c r="I54" t="s">
        <v>1929</v>
      </c>
      <c r="J54" t="s">
        <v>2039</v>
      </c>
      <c r="K54" t="s">
        <v>1947</v>
      </c>
      <c r="L54" t="s">
        <v>2040</v>
      </c>
      <c r="M54" s="16">
        <f t="shared" si="1"/>
        <v>2.13</v>
      </c>
      <c r="N54">
        <v>40908.383999999998</v>
      </c>
      <c r="O54" s="15">
        <v>42347</v>
      </c>
      <c r="P54" s="22">
        <f t="shared" si="2"/>
        <v>2015</v>
      </c>
      <c r="Q54" s="22">
        <f t="shared" si="3"/>
        <v>12</v>
      </c>
    </row>
    <row r="55" spans="1:17" x14ac:dyDescent="0.2">
      <c r="A55">
        <v>56</v>
      </c>
      <c r="B55" t="s">
        <v>1925</v>
      </c>
      <c r="C55" t="s">
        <v>1926</v>
      </c>
      <c r="D55">
        <v>15.6</v>
      </c>
      <c r="E55" t="s">
        <v>1927</v>
      </c>
      <c r="F55" t="s">
        <v>1962</v>
      </c>
      <c r="G55" s="16" t="str">
        <f t="shared" si="0"/>
        <v>Intel</v>
      </c>
      <c r="H55" t="s">
        <v>1944</v>
      </c>
      <c r="I55" t="s">
        <v>1916</v>
      </c>
      <c r="J55" t="s">
        <v>1963</v>
      </c>
      <c r="K55" t="s">
        <v>1947</v>
      </c>
      <c r="L55" t="s">
        <v>1992</v>
      </c>
      <c r="M55" s="16">
        <f t="shared" si="1"/>
        <v>1.91</v>
      </c>
      <c r="N55">
        <v>23389.919999999998</v>
      </c>
      <c r="O55" s="15">
        <v>42296</v>
      </c>
      <c r="P55" s="22">
        <f t="shared" si="2"/>
        <v>2015</v>
      </c>
      <c r="Q55" s="22">
        <f t="shared" si="3"/>
        <v>10</v>
      </c>
    </row>
    <row r="56" spans="1:17" x14ac:dyDescent="0.2">
      <c r="A56">
        <v>57</v>
      </c>
      <c r="B56" t="s">
        <v>1954</v>
      </c>
      <c r="C56" t="s">
        <v>1926</v>
      </c>
      <c r="D56">
        <v>15.6</v>
      </c>
      <c r="E56" t="s">
        <v>1942</v>
      </c>
      <c r="F56" t="s">
        <v>1928</v>
      </c>
      <c r="G56" s="16" t="str">
        <f t="shared" si="0"/>
        <v>Intel</v>
      </c>
      <c r="H56" t="s">
        <v>1944</v>
      </c>
      <c r="I56" t="s">
        <v>1929</v>
      </c>
      <c r="J56" t="s">
        <v>1930</v>
      </c>
      <c r="K56" t="s">
        <v>1947</v>
      </c>
      <c r="L56" t="s">
        <v>2021</v>
      </c>
      <c r="M56" s="16">
        <f t="shared" si="1"/>
        <v>2</v>
      </c>
      <c r="N56">
        <v>31232.2032</v>
      </c>
      <c r="O56" s="15">
        <v>42135</v>
      </c>
      <c r="P56" s="22">
        <f t="shared" si="2"/>
        <v>2015</v>
      </c>
      <c r="Q56" s="22">
        <f t="shared" si="3"/>
        <v>5</v>
      </c>
    </row>
    <row r="57" spans="1:17" x14ac:dyDescent="0.2">
      <c r="A57">
        <v>58</v>
      </c>
      <c r="B57" t="s">
        <v>2041</v>
      </c>
      <c r="C57" t="s">
        <v>1982</v>
      </c>
      <c r="D57">
        <v>17.3</v>
      </c>
      <c r="E57" t="s">
        <v>1927</v>
      </c>
      <c r="F57" t="s">
        <v>2022</v>
      </c>
      <c r="G57" s="16" t="str">
        <f t="shared" si="0"/>
        <v>Intel</v>
      </c>
      <c r="H57" t="s">
        <v>1935</v>
      </c>
      <c r="I57" t="s">
        <v>2042</v>
      </c>
      <c r="J57" t="s">
        <v>2043</v>
      </c>
      <c r="K57" t="s">
        <v>1947</v>
      </c>
      <c r="L57" t="s">
        <v>2044</v>
      </c>
      <c r="M57" s="16">
        <f t="shared" si="1"/>
        <v>2.4300000000000002</v>
      </c>
      <c r="N57">
        <v>130482.72</v>
      </c>
      <c r="O57" s="15">
        <v>42046</v>
      </c>
      <c r="P57" s="22">
        <f t="shared" si="2"/>
        <v>2015</v>
      </c>
      <c r="Q57" s="22">
        <f t="shared" si="3"/>
        <v>2</v>
      </c>
    </row>
    <row r="58" spans="1:17" x14ac:dyDescent="0.2">
      <c r="A58">
        <v>59</v>
      </c>
      <c r="B58" t="s">
        <v>1954</v>
      </c>
      <c r="C58" t="s">
        <v>1926</v>
      </c>
      <c r="D58">
        <v>15.6</v>
      </c>
      <c r="E58" t="s">
        <v>1927</v>
      </c>
      <c r="F58" t="s">
        <v>1962</v>
      </c>
      <c r="G58" s="16" t="str">
        <f t="shared" si="0"/>
        <v>Intel</v>
      </c>
      <c r="H58" t="s">
        <v>1944</v>
      </c>
      <c r="I58" t="s">
        <v>1929</v>
      </c>
      <c r="J58" t="s">
        <v>1963</v>
      </c>
      <c r="K58" t="s">
        <v>2018</v>
      </c>
      <c r="L58" t="s">
        <v>2021</v>
      </c>
      <c r="M58" s="16">
        <f t="shared" si="1"/>
        <v>2</v>
      </c>
      <c r="N58">
        <v>22111.200000000001</v>
      </c>
      <c r="O58" s="15">
        <v>42068</v>
      </c>
      <c r="P58" s="22">
        <f t="shared" si="2"/>
        <v>2015</v>
      </c>
      <c r="Q58" s="22">
        <f t="shared" si="3"/>
        <v>3</v>
      </c>
    </row>
    <row r="59" spans="1:17" x14ac:dyDescent="0.2">
      <c r="A59">
        <v>60</v>
      </c>
      <c r="B59" t="s">
        <v>1966</v>
      </c>
      <c r="C59" t="s">
        <v>1926</v>
      </c>
      <c r="D59">
        <v>17.3</v>
      </c>
      <c r="E59" t="s">
        <v>1927</v>
      </c>
      <c r="F59" t="s">
        <v>1955</v>
      </c>
      <c r="G59" s="16" t="str">
        <f t="shared" si="0"/>
        <v>Intel</v>
      </c>
      <c r="H59" t="s">
        <v>1935</v>
      </c>
      <c r="I59" t="s">
        <v>2042</v>
      </c>
      <c r="J59" t="s">
        <v>1996</v>
      </c>
      <c r="K59" t="s">
        <v>1947</v>
      </c>
      <c r="L59" t="s">
        <v>2019</v>
      </c>
      <c r="M59" s="16">
        <f t="shared" si="1"/>
        <v>2.8</v>
      </c>
      <c r="N59">
        <v>69210.720000000001</v>
      </c>
      <c r="O59" s="15">
        <v>42164</v>
      </c>
      <c r="P59" s="22">
        <f t="shared" si="2"/>
        <v>2015</v>
      </c>
      <c r="Q59" s="22">
        <f t="shared" si="3"/>
        <v>6</v>
      </c>
    </row>
    <row r="60" spans="1:17" x14ac:dyDescent="0.2">
      <c r="A60">
        <v>61</v>
      </c>
      <c r="B60" t="s">
        <v>1966</v>
      </c>
      <c r="C60" t="s">
        <v>1912</v>
      </c>
      <c r="D60">
        <v>14</v>
      </c>
      <c r="E60" t="s">
        <v>1927</v>
      </c>
      <c r="F60" t="s">
        <v>1959</v>
      </c>
      <c r="G60" s="16" t="str">
        <f t="shared" si="0"/>
        <v>Intel</v>
      </c>
      <c r="H60" t="s">
        <v>1915</v>
      </c>
      <c r="I60" t="s">
        <v>1929</v>
      </c>
      <c r="J60" t="s">
        <v>1960</v>
      </c>
      <c r="K60" t="s">
        <v>1947</v>
      </c>
      <c r="L60" t="s">
        <v>2045</v>
      </c>
      <c r="M60" s="16">
        <f t="shared" si="1"/>
        <v>1.7</v>
      </c>
      <c r="N60">
        <v>46833.120000000003</v>
      </c>
      <c r="O60" s="15">
        <v>42363</v>
      </c>
      <c r="P60" s="22">
        <f t="shared" si="2"/>
        <v>2015</v>
      </c>
      <c r="Q60" s="22">
        <f t="shared" si="3"/>
        <v>12</v>
      </c>
    </row>
    <row r="61" spans="1:17" x14ac:dyDescent="0.2">
      <c r="A61">
        <v>62</v>
      </c>
      <c r="B61" t="s">
        <v>1976</v>
      </c>
      <c r="C61" t="s">
        <v>1926</v>
      </c>
      <c r="D61">
        <v>14</v>
      </c>
      <c r="E61" t="s">
        <v>1958</v>
      </c>
      <c r="F61" t="s">
        <v>2017</v>
      </c>
      <c r="G61" s="16" t="str">
        <f t="shared" si="0"/>
        <v>Intel</v>
      </c>
      <c r="H61" t="s">
        <v>1915</v>
      </c>
      <c r="I61" t="s">
        <v>1929</v>
      </c>
      <c r="J61" t="s">
        <v>1930</v>
      </c>
      <c r="K61" t="s">
        <v>1931</v>
      </c>
      <c r="L61" t="s">
        <v>2045</v>
      </c>
      <c r="M61" s="16">
        <f t="shared" si="1"/>
        <v>1.7</v>
      </c>
      <c r="N61">
        <v>31914.720000000001</v>
      </c>
      <c r="O61" s="15">
        <v>42223</v>
      </c>
      <c r="P61" s="22">
        <f t="shared" si="2"/>
        <v>2015</v>
      </c>
      <c r="Q61" s="22">
        <f t="shared" si="3"/>
        <v>8</v>
      </c>
    </row>
    <row r="62" spans="1:17" x14ac:dyDescent="0.2">
      <c r="A62">
        <v>63</v>
      </c>
      <c r="B62" t="s">
        <v>1954</v>
      </c>
      <c r="C62" t="s">
        <v>1926</v>
      </c>
      <c r="D62">
        <v>14</v>
      </c>
      <c r="E62" t="s">
        <v>1927</v>
      </c>
      <c r="F62" t="s">
        <v>1959</v>
      </c>
      <c r="G62" s="16" t="str">
        <f t="shared" si="0"/>
        <v>Intel</v>
      </c>
      <c r="H62" t="s">
        <v>1915</v>
      </c>
      <c r="I62" t="s">
        <v>1929</v>
      </c>
      <c r="J62" t="s">
        <v>1960</v>
      </c>
      <c r="K62" t="s">
        <v>1947</v>
      </c>
      <c r="L62" t="s">
        <v>2046</v>
      </c>
      <c r="M62" s="16">
        <f t="shared" si="1"/>
        <v>1.4</v>
      </c>
      <c r="N62">
        <v>50136.480000000003</v>
      </c>
      <c r="O62" s="15">
        <v>42165</v>
      </c>
      <c r="P62" s="22">
        <f t="shared" si="2"/>
        <v>2015</v>
      </c>
      <c r="Q62" s="22">
        <f t="shared" si="3"/>
        <v>6</v>
      </c>
    </row>
    <row r="63" spans="1:17" x14ac:dyDescent="0.2">
      <c r="A63">
        <v>64</v>
      </c>
      <c r="B63" t="s">
        <v>1925</v>
      </c>
      <c r="C63" t="s">
        <v>1926</v>
      </c>
      <c r="D63">
        <v>15.6</v>
      </c>
      <c r="E63" t="s">
        <v>1927</v>
      </c>
      <c r="F63" t="s">
        <v>1928</v>
      </c>
      <c r="G63" s="16" t="str">
        <f t="shared" si="0"/>
        <v>Intel</v>
      </c>
      <c r="H63" t="s">
        <v>1915</v>
      </c>
      <c r="I63" t="s">
        <v>1929</v>
      </c>
      <c r="J63" t="s">
        <v>1930</v>
      </c>
      <c r="K63" t="s">
        <v>1947</v>
      </c>
      <c r="L63" t="s">
        <v>1932</v>
      </c>
      <c r="M63" s="16">
        <f t="shared" si="1"/>
        <v>1.86</v>
      </c>
      <c r="N63">
        <v>36763.199999999997</v>
      </c>
      <c r="O63" s="15">
        <v>42179</v>
      </c>
      <c r="P63" s="22">
        <f t="shared" si="2"/>
        <v>2015</v>
      </c>
      <c r="Q63" s="22">
        <f t="shared" si="3"/>
        <v>6</v>
      </c>
    </row>
    <row r="64" spans="1:17" x14ac:dyDescent="0.2">
      <c r="A64">
        <v>65</v>
      </c>
      <c r="B64" t="s">
        <v>1954</v>
      </c>
      <c r="C64" t="s">
        <v>1912</v>
      </c>
      <c r="D64">
        <v>15.6</v>
      </c>
      <c r="E64" t="s">
        <v>1927</v>
      </c>
      <c r="F64" t="s">
        <v>2022</v>
      </c>
      <c r="G64" s="16" t="str">
        <f t="shared" si="0"/>
        <v>Intel</v>
      </c>
      <c r="H64" t="s">
        <v>1935</v>
      </c>
      <c r="I64" t="s">
        <v>1936</v>
      </c>
      <c r="J64" t="s">
        <v>2047</v>
      </c>
      <c r="K64" t="s">
        <v>1947</v>
      </c>
      <c r="L64" t="s">
        <v>2048</v>
      </c>
      <c r="M64" s="16">
        <f t="shared" si="1"/>
        <v>1.8</v>
      </c>
      <c r="N64">
        <v>105654.24</v>
      </c>
      <c r="O64" s="15">
        <v>42343</v>
      </c>
      <c r="P64" s="22">
        <f t="shared" si="2"/>
        <v>2015</v>
      </c>
      <c r="Q64" s="22">
        <f t="shared" si="3"/>
        <v>12</v>
      </c>
    </row>
    <row r="65" spans="1:17" x14ac:dyDescent="0.2">
      <c r="A65">
        <v>66</v>
      </c>
      <c r="B65" t="s">
        <v>1925</v>
      </c>
      <c r="C65" t="s">
        <v>1926</v>
      </c>
      <c r="D65">
        <v>15.6</v>
      </c>
      <c r="E65" t="s">
        <v>1942</v>
      </c>
      <c r="F65" t="s">
        <v>1962</v>
      </c>
      <c r="G65" s="16" t="str">
        <f t="shared" si="0"/>
        <v>Intel</v>
      </c>
      <c r="H65" t="s">
        <v>1944</v>
      </c>
      <c r="I65" t="s">
        <v>1945</v>
      </c>
      <c r="J65" t="s">
        <v>2039</v>
      </c>
      <c r="K65" t="s">
        <v>1947</v>
      </c>
      <c r="L65" t="s">
        <v>1932</v>
      </c>
      <c r="M65" s="16">
        <f t="shared" si="1"/>
        <v>1.86</v>
      </c>
      <c r="N65">
        <v>23373.403200000001</v>
      </c>
      <c r="O65" s="15">
        <v>42124</v>
      </c>
      <c r="P65" s="22">
        <f t="shared" si="2"/>
        <v>2015</v>
      </c>
      <c r="Q65" s="22">
        <f t="shared" si="3"/>
        <v>4</v>
      </c>
    </row>
    <row r="66" spans="1:17" x14ac:dyDescent="0.2">
      <c r="A66">
        <v>67</v>
      </c>
      <c r="B66" t="s">
        <v>1925</v>
      </c>
      <c r="C66" t="s">
        <v>1926</v>
      </c>
      <c r="D66">
        <v>14</v>
      </c>
      <c r="E66" t="s">
        <v>1942</v>
      </c>
      <c r="F66" t="s">
        <v>2049</v>
      </c>
      <c r="G66" s="16" t="str">
        <f t="shared" si="0"/>
        <v>Intel</v>
      </c>
      <c r="H66" t="s">
        <v>1944</v>
      </c>
      <c r="I66" t="s">
        <v>2050</v>
      </c>
      <c r="J66" t="s">
        <v>2051</v>
      </c>
      <c r="K66" t="s">
        <v>1947</v>
      </c>
      <c r="L66" t="s">
        <v>2016</v>
      </c>
      <c r="M66" s="16">
        <f t="shared" si="1"/>
        <v>1.44</v>
      </c>
      <c r="N66">
        <v>12201.12</v>
      </c>
      <c r="O66" s="15">
        <v>42205</v>
      </c>
      <c r="P66" s="22">
        <f t="shared" si="2"/>
        <v>2015</v>
      </c>
      <c r="Q66" s="22">
        <f t="shared" si="3"/>
        <v>7</v>
      </c>
    </row>
    <row r="67" spans="1:17" x14ac:dyDescent="0.2">
      <c r="A67">
        <v>68</v>
      </c>
      <c r="B67" t="s">
        <v>1976</v>
      </c>
      <c r="C67" t="s">
        <v>1926</v>
      </c>
      <c r="D67">
        <v>15.6</v>
      </c>
      <c r="E67" t="s">
        <v>1927</v>
      </c>
      <c r="F67" t="s">
        <v>1928</v>
      </c>
      <c r="G67" s="16" t="str">
        <f t="shared" ref="G67:G130" si="4">LEFT(F67,FIND(" ",F67)-1)</f>
        <v>Intel</v>
      </c>
      <c r="H67" t="s">
        <v>1944</v>
      </c>
      <c r="I67" t="s">
        <v>1978</v>
      </c>
      <c r="J67" t="s">
        <v>1930</v>
      </c>
      <c r="K67" t="s">
        <v>1947</v>
      </c>
      <c r="L67" t="s">
        <v>2052</v>
      </c>
      <c r="M67" s="16">
        <f t="shared" ref="M67:M130" si="5">LEFT(L67,LEN(L67)-2)*1</f>
        <v>1.9</v>
      </c>
      <c r="N67">
        <v>29250.720000000001</v>
      </c>
      <c r="O67" s="15">
        <v>42346</v>
      </c>
      <c r="P67" s="22">
        <f t="shared" ref="P67:P130" si="6">YEAR(O67)</f>
        <v>2015</v>
      </c>
      <c r="Q67" s="22">
        <f t="shared" ref="Q67:Q130" si="7">MONTH(O67)</f>
        <v>12</v>
      </c>
    </row>
    <row r="68" spans="1:17" x14ac:dyDescent="0.2">
      <c r="A68">
        <v>69</v>
      </c>
      <c r="B68" t="s">
        <v>1954</v>
      </c>
      <c r="C68" t="s">
        <v>1982</v>
      </c>
      <c r="D68">
        <v>17.3</v>
      </c>
      <c r="E68" t="s">
        <v>1927</v>
      </c>
      <c r="F68" t="s">
        <v>2022</v>
      </c>
      <c r="G68" s="16" t="str">
        <f t="shared" si="4"/>
        <v>Intel</v>
      </c>
      <c r="H68" t="s">
        <v>2026</v>
      </c>
      <c r="I68" t="s">
        <v>1978</v>
      </c>
      <c r="J68" t="s">
        <v>2047</v>
      </c>
      <c r="K68" t="s">
        <v>2018</v>
      </c>
      <c r="L68" t="s">
        <v>2053</v>
      </c>
      <c r="M68" s="16">
        <f t="shared" si="5"/>
        <v>3</v>
      </c>
      <c r="N68">
        <v>50562.720000000001</v>
      </c>
      <c r="O68" s="15">
        <v>42117</v>
      </c>
      <c r="P68" s="22">
        <f t="shared" si="6"/>
        <v>2015</v>
      </c>
      <c r="Q68" s="22">
        <f t="shared" si="7"/>
        <v>4</v>
      </c>
    </row>
    <row r="69" spans="1:17" x14ac:dyDescent="0.2">
      <c r="A69">
        <v>70</v>
      </c>
      <c r="B69" t="s">
        <v>2054</v>
      </c>
      <c r="C69" t="s">
        <v>1912</v>
      </c>
      <c r="D69">
        <v>13.5</v>
      </c>
      <c r="E69" t="s">
        <v>2055</v>
      </c>
      <c r="F69" t="s">
        <v>1928</v>
      </c>
      <c r="G69" s="16" t="str">
        <f t="shared" si="4"/>
        <v>Intel</v>
      </c>
      <c r="H69" t="s">
        <v>1944</v>
      </c>
      <c r="I69" t="s">
        <v>1916</v>
      </c>
      <c r="J69" t="s">
        <v>1930</v>
      </c>
      <c r="K69" t="s">
        <v>2056</v>
      </c>
      <c r="L69" t="s">
        <v>2057</v>
      </c>
      <c r="M69" s="16">
        <f t="shared" si="5"/>
        <v>1.252</v>
      </c>
      <c r="N69">
        <v>58021.919999999998</v>
      </c>
      <c r="O69" s="15">
        <v>42259</v>
      </c>
      <c r="P69" s="22">
        <f t="shared" si="6"/>
        <v>2015</v>
      </c>
      <c r="Q69" s="22">
        <f t="shared" si="7"/>
        <v>9</v>
      </c>
    </row>
    <row r="70" spans="1:17" x14ac:dyDescent="0.2">
      <c r="A70">
        <v>71</v>
      </c>
      <c r="B70" t="s">
        <v>1966</v>
      </c>
      <c r="C70" t="s">
        <v>1912</v>
      </c>
      <c r="D70">
        <v>13.3</v>
      </c>
      <c r="E70" t="s">
        <v>1958</v>
      </c>
      <c r="F70" t="s">
        <v>1955</v>
      </c>
      <c r="G70" s="16" t="str">
        <f t="shared" si="4"/>
        <v>Intel</v>
      </c>
      <c r="H70" t="s">
        <v>2058</v>
      </c>
      <c r="I70" t="s">
        <v>1929</v>
      </c>
      <c r="J70" t="s">
        <v>1996</v>
      </c>
      <c r="K70" t="s">
        <v>1947</v>
      </c>
      <c r="L70" t="s">
        <v>2046</v>
      </c>
      <c r="M70" s="16">
        <f t="shared" si="5"/>
        <v>1.4</v>
      </c>
      <c r="N70">
        <v>50882.400000000001</v>
      </c>
      <c r="O70" s="15">
        <v>42233</v>
      </c>
      <c r="P70" s="22">
        <f t="shared" si="6"/>
        <v>2015</v>
      </c>
      <c r="Q70" s="22">
        <f t="shared" si="7"/>
        <v>8</v>
      </c>
    </row>
    <row r="71" spans="1:17" x14ac:dyDescent="0.2">
      <c r="A71">
        <v>72</v>
      </c>
      <c r="B71" t="s">
        <v>1966</v>
      </c>
      <c r="C71" t="s">
        <v>1926</v>
      </c>
      <c r="D71">
        <v>15.6</v>
      </c>
      <c r="E71" t="s">
        <v>1927</v>
      </c>
      <c r="F71" t="s">
        <v>1955</v>
      </c>
      <c r="G71" s="16" t="str">
        <f t="shared" si="4"/>
        <v>Intel</v>
      </c>
      <c r="H71" t="s">
        <v>1915</v>
      </c>
      <c r="I71" t="s">
        <v>1929</v>
      </c>
      <c r="J71" t="s">
        <v>1996</v>
      </c>
      <c r="K71" t="s">
        <v>1947</v>
      </c>
      <c r="L71" t="s">
        <v>1968</v>
      </c>
      <c r="M71" s="16">
        <f t="shared" si="5"/>
        <v>2.2000000000000002</v>
      </c>
      <c r="N71">
        <v>46353.599999999999</v>
      </c>
      <c r="O71" s="15">
        <v>42200</v>
      </c>
      <c r="P71" s="22">
        <f t="shared" si="6"/>
        <v>2015</v>
      </c>
      <c r="Q71" s="22">
        <f t="shared" si="7"/>
        <v>7</v>
      </c>
    </row>
    <row r="72" spans="1:17" x14ac:dyDescent="0.2">
      <c r="A72">
        <v>73</v>
      </c>
      <c r="B72" t="s">
        <v>2041</v>
      </c>
      <c r="C72" t="s">
        <v>1982</v>
      </c>
      <c r="D72">
        <v>17.3</v>
      </c>
      <c r="E72" t="s">
        <v>1927</v>
      </c>
      <c r="F72" t="s">
        <v>1983</v>
      </c>
      <c r="G72" s="16" t="str">
        <f t="shared" si="4"/>
        <v>Intel</v>
      </c>
      <c r="H72" t="s">
        <v>1915</v>
      </c>
      <c r="I72" t="s">
        <v>1984</v>
      </c>
      <c r="J72" t="s">
        <v>1985</v>
      </c>
      <c r="K72" t="s">
        <v>1947</v>
      </c>
      <c r="L72" t="s">
        <v>2059</v>
      </c>
      <c r="M72" s="16">
        <f t="shared" si="5"/>
        <v>2.7</v>
      </c>
      <c r="N72">
        <v>58341.599999999999</v>
      </c>
      <c r="O72" s="15">
        <v>42126</v>
      </c>
      <c r="P72" s="22">
        <f t="shared" si="6"/>
        <v>2015</v>
      </c>
      <c r="Q72" s="22">
        <f t="shared" si="7"/>
        <v>5</v>
      </c>
    </row>
    <row r="73" spans="1:17" x14ac:dyDescent="0.2">
      <c r="A73">
        <v>74</v>
      </c>
      <c r="B73" t="s">
        <v>1941</v>
      </c>
      <c r="C73" t="s">
        <v>1926</v>
      </c>
      <c r="D73">
        <v>14</v>
      </c>
      <c r="E73" t="s">
        <v>1942</v>
      </c>
      <c r="F73" t="s">
        <v>1962</v>
      </c>
      <c r="G73" s="16" t="str">
        <f t="shared" si="4"/>
        <v>Intel</v>
      </c>
      <c r="H73" t="s">
        <v>1915</v>
      </c>
      <c r="I73" t="s">
        <v>1978</v>
      </c>
      <c r="J73" t="s">
        <v>1963</v>
      </c>
      <c r="K73" t="s">
        <v>1947</v>
      </c>
      <c r="L73" t="s">
        <v>1948</v>
      </c>
      <c r="M73" s="16">
        <f t="shared" si="5"/>
        <v>2.1</v>
      </c>
      <c r="N73">
        <v>20725.919999999998</v>
      </c>
      <c r="O73" s="15">
        <v>42367</v>
      </c>
      <c r="P73" s="22">
        <f t="shared" si="6"/>
        <v>2015</v>
      </c>
      <c r="Q73" s="22">
        <f t="shared" si="7"/>
        <v>12</v>
      </c>
    </row>
    <row r="74" spans="1:17" x14ac:dyDescent="0.2">
      <c r="A74">
        <v>75</v>
      </c>
      <c r="B74" t="s">
        <v>1954</v>
      </c>
      <c r="C74" t="s">
        <v>1982</v>
      </c>
      <c r="D74">
        <v>15.6</v>
      </c>
      <c r="E74" t="s">
        <v>1927</v>
      </c>
      <c r="F74" t="s">
        <v>2022</v>
      </c>
      <c r="G74" s="16" t="str">
        <f t="shared" si="4"/>
        <v>Intel</v>
      </c>
      <c r="H74" t="s">
        <v>1915</v>
      </c>
      <c r="I74" t="s">
        <v>1978</v>
      </c>
      <c r="J74" t="s">
        <v>1985</v>
      </c>
      <c r="K74" t="s">
        <v>1947</v>
      </c>
      <c r="L74" t="s">
        <v>1968</v>
      </c>
      <c r="M74" s="16">
        <f t="shared" si="5"/>
        <v>2.2000000000000002</v>
      </c>
      <c r="N74">
        <v>50562.720000000001</v>
      </c>
      <c r="O74" s="15">
        <v>42100</v>
      </c>
      <c r="P74" s="22">
        <f t="shared" si="6"/>
        <v>2015</v>
      </c>
      <c r="Q74" s="22">
        <f t="shared" si="7"/>
        <v>4</v>
      </c>
    </row>
    <row r="75" spans="1:17" x14ac:dyDescent="0.2">
      <c r="A75">
        <v>76</v>
      </c>
      <c r="B75" t="s">
        <v>1976</v>
      </c>
      <c r="C75" t="s">
        <v>1926</v>
      </c>
      <c r="D75">
        <v>15.6</v>
      </c>
      <c r="E75" t="s">
        <v>1927</v>
      </c>
      <c r="F75" t="s">
        <v>1928</v>
      </c>
      <c r="G75" s="16" t="str">
        <f t="shared" si="4"/>
        <v>Intel</v>
      </c>
      <c r="H75" t="s">
        <v>1915</v>
      </c>
      <c r="I75" t="s">
        <v>2060</v>
      </c>
      <c r="J75" t="s">
        <v>1930</v>
      </c>
      <c r="K75" t="s">
        <v>1931</v>
      </c>
      <c r="L75" t="s">
        <v>1968</v>
      </c>
      <c r="M75" s="16">
        <f t="shared" si="5"/>
        <v>2.2000000000000002</v>
      </c>
      <c r="N75">
        <v>27652.32</v>
      </c>
      <c r="O75" s="15">
        <v>42328</v>
      </c>
      <c r="P75" s="22">
        <f t="shared" si="6"/>
        <v>2015</v>
      </c>
      <c r="Q75" s="22">
        <f t="shared" si="7"/>
        <v>11</v>
      </c>
    </row>
    <row r="76" spans="1:17" x14ac:dyDescent="0.2">
      <c r="A76">
        <v>77</v>
      </c>
      <c r="B76" t="s">
        <v>1966</v>
      </c>
      <c r="C76" t="s">
        <v>1926</v>
      </c>
      <c r="D76">
        <v>15.6</v>
      </c>
      <c r="E76" t="s">
        <v>1927</v>
      </c>
      <c r="F76" t="s">
        <v>1955</v>
      </c>
      <c r="G76" s="16" t="str">
        <f t="shared" si="4"/>
        <v>Intel</v>
      </c>
      <c r="H76" t="s">
        <v>1915</v>
      </c>
      <c r="I76" t="s">
        <v>1984</v>
      </c>
      <c r="J76" t="s">
        <v>1960</v>
      </c>
      <c r="K76" t="s">
        <v>1947</v>
      </c>
      <c r="L76" t="s">
        <v>2061</v>
      </c>
      <c r="M76" s="16">
        <f t="shared" si="5"/>
        <v>2.02</v>
      </c>
      <c r="N76">
        <v>45554.400000000001</v>
      </c>
      <c r="O76" s="15">
        <v>42303</v>
      </c>
      <c r="P76" s="22">
        <f t="shared" si="6"/>
        <v>2015</v>
      </c>
      <c r="Q76" s="22">
        <f t="shared" si="7"/>
        <v>10</v>
      </c>
    </row>
    <row r="77" spans="1:17" x14ac:dyDescent="0.2">
      <c r="A77">
        <v>78</v>
      </c>
      <c r="B77" t="s">
        <v>1941</v>
      </c>
      <c r="C77" t="s">
        <v>1926</v>
      </c>
      <c r="D77">
        <v>15.6</v>
      </c>
      <c r="E77" t="s">
        <v>1927</v>
      </c>
      <c r="F77" t="s">
        <v>2017</v>
      </c>
      <c r="G77" s="16" t="str">
        <f t="shared" si="4"/>
        <v>Intel</v>
      </c>
      <c r="H77" t="s">
        <v>1944</v>
      </c>
      <c r="I77" t="s">
        <v>1978</v>
      </c>
      <c r="J77" t="s">
        <v>2062</v>
      </c>
      <c r="K77" t="s">
        <v>1947</v>
      </c>
      <c r="L77" t="s">
        <v>1968</v>
      </c>
      <c r="M77" s="16">
        <f t="shared" si="5"/>
        <v>2.2000000000000002</v>
      </c>
      <c r="N77">
        <v>28238.400000000001</v>
      </c>
      <c r="O77" s="15">
        <v>42064</v>
      </c>
      <c r="P77" s="22">
        <f t="shared" si="6"/>
        <v>2015</v>
      </c>
      <c r="Q77" s="22">
        <f t="shared" si="7"/>
        <v>3</v>
      </c>
    </row>
    <row r="78" spans="1:17" x14ac:dyDescent="0.2">
      <c r="A78">
        <v>79</v>
      </c>
      <c r="B78" t="s">
        <v>1925</v>
      </c>
      <c r="C78" t="s">
        <v>1926</v>
      </c>
      <c r="D78">
        <v>17.3</v>
      </c>
      <c r="E78" t="s">
        <v>1927</v>
      </c>
      <c r="F78" t="s">
        <v>1959</v>
      </c>
      <c r="G78" s="16" t="str">
        <f t="shared" si="4"/>
        <v>Intel</v>
      </c>
      <c r="H78" t="s">
        <v>1915</v>
      </c>
      <c r="I78" t="s">
        <v>1984</v>
      </c>
      <c r="J78" t="s">
        <v>2000</v>
      </c>
      <c r="K78" t="s">
        <v>1947</v>
      </c>
      <c r="L78" t="s">
        <v>1986</v>
      </c>
      <c r="M78" s="16">
        <f t="shared" si="5"/>
        <v>2.5</v>
      </c>
      <c r="N78">
        <v>52054.559999999998</v>
      </c>
      <c r="O78" s="15">
        <v>42055</v>
      </c>
      <c r="P78" s="22">
        <f t="shared" si="6"/>
        <v>2015</v>
      </c>
      <c r="Q78" s="22">
        <f t="shared" si="7"/>
        <v>2</v>
      </c>
    </row>
    <row r="79" spans="1:17" x14ac:dyDescent="0.2">
      <c r="A79">
        <v>80</v>
      </c>
      <c r="B79" t="s">
        <v>1966</v>
      </c>
      <c r="C79" t="s">
        <v>1912</v>
      </c>
      <c r="D79">
        <v>15.6</v>
      </c>
      <c r="E79" t="s">
        <v>1958</v>
      </c>
      <c r="F79" t="s">
        <v>1959</v>
      </c>
      <c r="G79" s="16" t="str">
        <f t="shared" si="4"/>
        <v>Intel</v>
      </c>
      <c r="H79" t="s">
        <v>1915</v>
      </c>
      <c r="I79" t="s">
        <v>1929</v>
      </c>
      <c r="J79" t="s">
        <v>1960</v>
      </c>
      <c r="K79" t="s">
        <v>1947</v>
      </c>
      <c r="L79" t="s">
        <v>1999</v>
      </c>
      <c r="M79" s="16">
        <f t="shared" si="5"/>
        <v>1.88</v>
      </c>
      <c r="N79">
        <v>58403.404799999997</v>
      </c>
      <c r="O79" s="15">
        <v>42333</v>
      </c>
      <c r="P79" s="22">
        <f t="shared" si="6"/>
        <v>2015</v>
      </c>
      <c r="Q79" s="22">
        <f t="shared" si="7"/>
        <v>11</v>
      </c>
    </row>
    <row r="80" spans="1:17" x14ac:dyDescent="0.2">
      <c r="A80">
        <v>81</v>
      </c>
      <c r="B80" t="s">
        <v>1911</v>
      </c>
      <c r="C80" t="s">
        <v>1912</v>
      </c>
      <c r="D80">
        <v>12</v>
      </c>
      <c r="E80" t="s">
        <v>1969</v>
      </c>
      <c r="F80" t="s">
        <v>2063</v>
      </c>
      <c r="G80" s="16" t="str">
        <f t="shared" si="4"/>
        <v>Intel</v>
      </c>
      <c r="H80" t="s">
        <v>1915</v>
      </c>
      <c r="I80" t="s">
        <v>1936</v>
      </c>
      <c r="J80" t="s">
        <v>1971</v>
      </c>
      <c r="K80" t="s">
        <v>1918</v>
      </c>
      <c r="L80" t="s">
        <v>1972</v>
      </c>
      <c r="M80" s="16">
        <f t="shared" si="5"/>
        <v>0.92</v>
      </c>
      <c r="N80">
        <v>80452.800000000003</v>
      </c>
      <c r="O80" s="15">
        <v>42346</v>
      </c>
      <c r="P80" s="22">
        <f t="shared" si="6"/>
        <v>2015</v>
      </c>
      <c r="Q80" s="22">
        <f t="shared" si="7"/>
        <v>12</v>
      </c>
    </row>
    <row r="81" spans="1:17" x14ac:dyDescent="0.2">
      <c r="A81">
        <v>82</v>
      </c>
      <c r="B81" t="s">
        <v>1925</v>
      </c>
      <c r="C81" t="s">
        <v>1926</v>
      </c>
      <c r="D81">
        <v>14</v>
      </c>
      <c r="E81" t="s">
        <v>1927</v>
      </c>
      <c r="F81" t="s">
        <v>1959</v>
      </c>
      <c r="G81" s="16" t="str">
        <f t="shared" si="4"/>
        <v>Intel</v>
      </c>
      <c r="H81" t="s">
        <v>1915</v>
      </c>
      <c r="I81" t="s">
        <v>1929</v>
      </c>
      <c r="J81" t="s">
        <v>1930</v>
      </c>
      <c r="K81" t="s">
        <v>1947</v>
      </c>
      <c r="L81" t="s">
        <v>2064</v>
      </c>
      <c r="M81" s="16">
        <f t="shared" si="5"/>
        <v>1.63</v>
      </c>
      <c r="N81">
        <v>45820.800000000003</v>
      </c>
      <c r="O81" s="15">
        <v>42104</v>
      </c>
      <c r="P81" s="22">
        <f t="shared" si="6"/>
        <v>2015</v>
      </c>
      <c r="Q81" s="22">
        <f t="shared" si="7"/>
        <v>4</v>
      </c>
    </row>
    <row r="82" spans="1:17" x14ac:dyDescent="0.2">
      <c r="A82">
        <v>83</v>
      </c>
      <c r="B82" t="s">
        <v>1976</v>
      </c>
      <c r="C82" t="s">
        <v>1926</v>
      </c>
      <c r="D82">
        <v>15.6</v>
      </c>
      <c r="E82" t="s">
        <v>1927</v>
      </c>
      <c r="F82" t="s">
        <v>2010</v>
      </c>
      <c r="G82" s="16" t="str">
        <f t="shared" si="4"/>
        <v>AMD</v>
      </c>
      <c r="H82" t="s">
        <v>1944</v>
      </c>
      <c r="I82" t="s">
        <v>1916</v>
      </c>
      <c r="J82" t="s">
        <v>2065</v>
      </c>
      <c r="K82" t="s">
        <v>1947</v>
      </c>
      <c r="L82" t="s">
        <v>1968</v>
      </c>
      <c r="M82" s="16">
        <f t="shared" si="5"/>
        <v>2.2000000000000002</v>
      </c>
      <c r="N82">
        <v>21258.720000000001</v>
      </c>
      <c r="O82" s="15">
        <v>42182</v>
      </c>
      <c r="P82" s="22">
        <f t="shared" si="6"/>
        <v>2015</v>
      </c>
      <c r="Q82" s="22">
        <f t="shared" si="7"/>
        <v>6</v>
      </c>
    </row>
    <row r="83" spans="1:17" x14ac:dyDescent="0.2">
      <c r="A83">
        <v>84</v>
      </c>
      <c r="B83" t="s">
        <v>1941</v>
      </c>
      <c r="C83" t="s">
        <v>1926</v>
      </c>
      <c r="D83">
        <v>15.6</v>
      </c>
      <c r="E83" t="s">
        <v>1942</v>
      </c>
      <c r="F83" t="s">
        <v>1943</v>
      </c>
      <c r="G83" s="16" t="str">
        <f t="shared" si="4"/>
        <v>AMD</v>
      </c>
      <c r="H83" t="s">
        <v>1944</v>
      </c>
      <c r="I83" t="s">
        <v>1978</v>
      </c>
      <c r="J83" t="s">
        <v>1946</v>
      </c>
      <c r="K83" t="s">
        <v>1947</v>
      </c>
      <c r="L83" t="s">
        <v>1948</v>
      </c>
      <c r="M83" s="16">
        <f t="shared" si="5"/>
        <v>2.1</v>
      </c>
      <c r="N83">
        <v>21045.599999999999</v>
      </c>
      <c r="O83" s="15">
        <v>42017</v>
      </c>
      <c r="P83" s="22">
        <f t="shared" si="6"/>
        <v>2015</v>
      </c>
      <c r="Q83" s="22">
        <f t="shared" si="7"/>
        <v>1</v>
      </c>
    </row>
    <row r="84" spans="1:17" x14ac:dyDescent="0.2">
      <c r="A84">
        <v>85</v>
      </c>
      <c r="B84" t="s">
        <v>1966</v>
      </c>
      <c r="C84" t="s">
        <v>1982</v>
      </c>
      <c r="D84">
        <v>15.6</v>
      </c>
      <c r="E84" t="s">
        <v>1958</v>
      </c>
      <c r="F84" t="s">
        <v>2022</v>
      </c>
      <c r="G84" s="16" t="str">
        <f t="shared" si="4"/>
        <v>Intel</v>
      </c>
      <c r="H84" t="s">
        <v>1935</v>
      </c>
      <c r="I84" t="s">
        <v>1984</v>
      </c>
      <c r="J84" t="s">
        <v>2047</v>
      </c>
      <c r="K84" t="s">
        <v>1947</v>
      </c>
      <c r="L84" t="s">
        <v>2025</v>
      </c>
      <c r="M84" s="16">
        <f t="shared" si="5"/>
        <v>2.65</v>
      </c>
      <c r="N84">
        <v>71874.720000000001</v>
      </c>
      <c r="O84" s="15">
        <v>42288</v>
      </c>
      <c r="P84" s="22">
        <f t="shared" si="6"/>
        <v>2015</v>
      </c>
      <c r="Q84" s="22">
        <f t="shared" si="7"/>
        <v>10</v>
      </c>
    </row>
    <row r="85" spans="1:17" x14ac:dyDescent="0.2">
      <c r="A85">
        <v>86</v>
      </c>
      <c r="B85" t="s">
        <v>1925</v>
      </c>
      <c r="C85" t="s">
        <v>1912</v>
      </c>
      <c r="D85">
        <v>15.6</v>
      </c>
      <c r="E85" t="s">
        <v>1958</v>
      </c>
      <c r="F85" t="s">
        <v>1955</v>
      </c>
      <c r="G85" s="16" t="str">
        <f t="shared" si="4"/>
        <v>Intel</v>
      </c>
      <c r="H85" t="s">
        <v>1915</v>
      </c>
      <c r="I85" t="s">
        <v>1929</v>
      </c>
      <c r="J85" t="s">
        <v>2066</v>
      </c>
      <c r="K85" t="s">
        <v>1947</v>
      </c>
      <c r="L85" t="s">
        <v>1938</v>
      </c>
      <c r="M85" s="16">
        <f t="shared" si="5"/>
        <v>1.83</v>
      </c>
      <c r="N85">
        <v>37242.720000000001</v>
      </c>
      <c r="O85" s="15">
        <v>42281</v>
      </c>
      <c r="P85" s="22">
        <f t="shared" si="6"/>
        <v>2015</v>
      </c>
      <c r="Q85" s="22">
        <f t="shared" si="7"/>
        <v>10</v>
      </c>
    </row>
    <row r="86" spans="1:17" x14ac:dyDescent="0.2">
      <c r="A86">
        <v>87</v>
      </c>
      <c r="B86" t="s">
        <v>1925</v>
      </c>
      <c r="C86" t="s">
        <v>1926</v>
      </c>
      <c r="D86">
        <v>15.6</v>
      </c>
      <c r="E86" t="s">
        <v>1927</v>
      </c>
      <c r="F86" t="s">
        <v>1928</v>
      </c>
      <c r="G86" s="16" t="str">
        <f t="shared" si="4"/>
        <v>Intel</v>
      </c>
      <c r="H86" t="s">
        <v>1915</v>
      </c>
      <c r="I86" t="s">
        <v>1929</v>
      </c>
      <c r="J86" t="s">
        <v>1930</v>
      </c>
      <c r="K86" t="s">
        <v>1947</v>
      </c>
      <c r="L86" t="s">
        <v>2067</v>
      </c>
      <c r="M86" s="16">
        <f t="shared" si="5"/>
        <v>1.96</v>
      </c>
      <c r="N86">
        <v>31914.1872</v>
      </c>
      <c r="O86" s="15">
        <v>42216</v>
      </c>
      <c r="P86" s="22">
        <f t="shared" si="6"/>
        <v>2015</v>
      </c>
      <c r="Q86" s="22">
        <f t="shared" si="7"/>
        <v>7</v>
      </c>
    </row>
    <row r="87" spans="1:17" x14ac:dyDescent="0.2">
      <c r="A87">
        <v>88</v>
      </c>
      <c r="B87" t="s">
        <v>1954</v>
      </c>
      <c r="C87" t="s">
        <v>1982</v>
      </c>
      <c r="D87">
        <v>15.6</v>
      </c>
      <c r="E87" t="s">
        <v>1958</v>
      </c>
      <c r="F87" t="s">
        <v>2022</v>
      </c>
      <c r="G87" s="16" t="str">
        <f t="shared" si="4"/>
        <v>Intel</v>
      </c>
      <c r="H87" t="s">
        <v>1935</v>
      </c>
      <c r="I87" t="s">
        <v>1984</v>
      </c>
      <c r="J87" t="s">
        <v>2024</v>
      </c>
      <c r="K87" t="s">
        <v>1947</v>
      </c>
      <c r="L87" t="s">
        <v>1968</v>
      </c>
      <c r="M87" s="16">
        <f t="shared" si="5"/>
        <v>2.2000000000000002</v>
      </c>
      <c r="N87">
        <v>77202.720000000001</v>
      </c>
      <c r="O87" s="15">
        <v>42203</v>
      </c>
      <c r="P87" s="22">
        <f t="shared" si="6"/>
        <v>2015</v>
      </c>
      <c r="Q87" s="22">
        <f t="shared" si="7"/>
        <v>7</v>
      </c>
    </row>
    <row r="88" spans="1:17" x14ac:dyDescent="0.2">
      <c r="A88">
        <v>89</v>
      </c>
      <c r="B88" t="s">
        <v>1966</v>
      </c>
      <c r="C88" t="s">
        <v>1912</v>
      </c>
      <c r="D88">
        <v>13.3</v>
      </c>
      <c r="E88" t="s">
        <v>1958</v>
      </c>
      <c r="F88" t="s">
        <v>1955</v>
      </c>
      <c r="G88" s="16" t="str">
        <f t="shared" si="4"/>
        <v>Intel</v>
      </c>
      <c r="H88" t="s">
        <v>1915</v>
      </c>
      <c r="I88" t="s">
        <v>1929</v>
      </c>
      <c r="J88" t="s">
        <v>1960</v>
      </c>
      <c r="K88" t="s">
        <v>1947</v>
      </c>
      <c r="L88" t="s">
        <v>2068</v>
      </c>
      <c r="M88" s="16">
        <f t="shared" si="5"/>
        <v>1.21</v>
      </c>
      <c r="N88">
        <v>87858.72</v>
      </c>
      <c r="O88" s="15">
        <v>42073</v>
      </c>
      <c r="P88" s="22">
        <f t="shared" si="6"/>
        <v>2015</v>
      </c>
      <c r="Q88" s="22">
        <f t="shared" si="7"/>
        <v>3</v>
      </c>
    </row>
    <row r="89" spans="1:17" x14ac:dyDescent="0.2">
      <c r="A89">
        <v>90</v>
      </c>
      <c r="B89" t="s">
        <v>1954</v>
      </c>
      <c r="C89" t="s">
        <v>1982</v>
      </c>
      <c r="D89">
        <v>15.6</v>
      </c>
      <c r="E89" t="s">
        <v>1927</v>
      </c>
      <c r="F89" t="s">
        <v>2069</v>
      </c>
      <c r="G89" s="16" t="str">
        <f t="shared" si="4"/>
        <v>AMD</v>
      </c>
      <c r="H89" t="s">
        <v>1915</v>
      </c>
      <c r="I89" t="s">
        <v>1978</v>
      </c>
      <c r="J89" t="s">
        <v>2070</v>
      </c>
      <c r="K89" t="s">
        <v>1947</v>
      </c>
      <c r="L89" t="s">
        <v>2071</v>
      </c>
      <c r="M89" s="16">
        <f t="shared" si="5"/>
        <v>2.4500000000000002</v>
      </c>
      <c r="N89">
        <v>37242.720000000001</v>
      </c>
      <c r="O89" s="15">
        <v>42015</v>
      </c>
      <c r="P89" s="22">
        <f t="shared" si="6"/>
        <v>2015</v>
      </c>
      <c r="Q89" s="22">
        <f t="shared" si="7"/>
        <v>1</v>
      </c>
    </row>
    <row r="90" spans="1:17" x14ac:dyDescent="0.2">
      <c r="A90">
        <v>91</v>
      </c>
      <c r="B90" t="s">
        <v>1941</v>
      </c>
      <c r="C90" t="s">
        <v>1926</v>
      </c>
      <c r="D90">
        <v>15.6</v>
      </c>
      <c r="E90" t="s">
        <v>1927</v>
      </c>
      <c r="F90" t="s">
        <v>1955</v>
      </c>
      <c r="G90" s="16" t="str">
        <f t="shared" si="4"/>
        <v>Intel</v>
      </c>
      <c r="H90" t="s">
        <v>2007</v>
      </c>
      <c r="I90" t="s">
        <v>1978</v>
      </c>
      <c r="J90" t="s">
        <v>1956</v>
      </c>
      <c r="K90" t="s">
        <v>1947</v>
      </c>
      <c r="L90" t="s">
        <v>1968</v>
      </c>
      <c r="M90" s="16">
        <f t="shared" si="5"/>
        <v>2.2000000000000002</v>
      </c>
      <c r="N90">
        <v>36709.919999999998</v>
      </c>
      <c r="O90" s="15">
        <v>42164</v>
      </c>
      <c r="P90" s="22">
        <f t="shared" si="6"/>
        <v>2015</v>
      </c>
      <c r="Q90" s="22">
        <f t="shared" si="7"/>
        <v>6</v>
      </c>
    </row>
    <row r="91" spans="1:17" x14ac:dyDescent="0.2">
      <c r="A91">
        <v>92</v>
      </c>
      <c r="B91" t="s">
        <v>1925</v>
      </c>
      <c r="C91" t="s">
        <v>1926</v>
      </c>
      <c r="D91">
        <v>13.3</v>
      </c>
      <c r="E91" t="s">
        <v>1927</v>
      </c>
      <c r="F91" t="s">
        <v>1955</v>
      </c>
      <c r="G91" s="16" t="str">
        <f t="shared" si="4"/>
        <v>Intel</v>
      </c>
      <c r="H91" t="s">
        <v>1935</v>
      </c>
      <c r="I91" t="s">
        <v>1936</v>
      </c>
      <c r="J91" t="s">
        <v>1960</v>
      </c>
      <c r="K91" t="s">
        <v>1947</v>
      </c>
      <c r="L91" t="s">
        <v>2037</v>
      </c>
      <c r="M91" s="16">
        <f t="shared" si="5"/>
        <v>1.49</v>
      </c>
      <c r="N91">
        <v>63776.160000000003</v>
      </c>
      <c r="O91" s="15">
        <v>42347</v>
      </c>
      <c r="P91" s="22">
        <f t="shared" si="6"/>
        <v>2015</v>
      </c>
      <c r="Q91" s="22">
        <f t="shared" si="7"/>
        <v>12</v>
      </c>
    </row>
    <row r="92" spans="1:17" x14ac:dyDescent="0.2">
      <c r="A92">
        <v>93</v>
      </c>
      <c r="B92" t="s">
        <v>1966</v>
      </c>
      <c r="C92" t="s">
        <v>1982</v>
      </c>
      <c r="D92">
        <v>15.6</v>
      </c>
      <c r="E92" t="s">
        <v>1927</v>
      </c>
      <c r="F92" t="s">
        <v>1983</v>
      </c>
      <c r="G92" s="16" t="str">
        <f t="shared" si="4"/>
        <v>Intel</v>
      </c>
      <c r="H92" t="s">
        <v>1915</v>
      </c>
      <c r="I92" t="s">
        <v>1929</v>
      </c>
      <c r="J92" t="s">
        <v>2024</v>
      </c>
      <c r="K92" t="s">
        <v>1947</v>
      </c>
      <c r="L92" t="s">
        <v>2025</v>
      </c>
      <c r="M92" s="16">
        <f t="shared" si="5"/>
        <v>2.65</v>
      </c>
      <c r="N92">
        <v>63669.599999999999</v>
      </c>
      <c r="O92" s="15">
        <v>42041</v>
      </c>
      <c r="P92" s="22">
        <f t="shared" si="6"/>
        <v>2015</v>
      </c>
      <c r="Q92" s="22">
        <f t="shared" si="7"/>
        <v>2</v>
      </c>
    </row>
    <row r="93" spans="1:17" x14ac:dyDescent="0.2">
      <c r="A93">
        <v>94</v>
      </c>
      <c r="B93" t="s">
        <v>1954</v>
      </c>
      <c r="C93" t="s">
        <v>1912</v>
      </c>
      <c r="D93">
        <v>14</v>
      </c>
      <c r="E93" t="s">
        <v>1927</v>
      </c>
      <c r="F93" t="s">
        <v>1973</v>
      </c>
      <c r="G93" s="16" t="str">
        <f t="shared" si="4"/>
        <v>Intel</v>
      </c>
      <c r="H93" t="s">
        <v>1915</v>
      </c>
      <c r="I93" t="s">
        <v>1929</v>
      </c>
      <c r="J93" t="s">
        <v>1930</v>
      </c>
      <c r="K93" t="s">
        <v>1947</v>
      </c>
      <c r="L93" t="s">
        <v>2072</v>
      </c>
      <c r="M93" s="16">
        <f t="shared" si="5"/>
        <v>1.25</v>
      </c>
      <c r="N93">
        <v>55890.720000000001</v>
      </c>
      <c r="O93" s="15">
        <v>42221</v>
      </c>
      <c r="P93" s="22">
        <f t="shared" si="6"/>
        <v>2015</v>
      </c>
      <c r="Q93" s="22">
        <f t="shared" si="7"/>
        <v>8</v>
      </c>
    </row>
    <row r="94" spans="1:17" x14ac:dyDescent="0.2">
      <c r="A94">
        <v>95</v>
      </c>
      <c r="B94" t="s">
        <v>1941</v>
      </c>
      <c r="C94" t="s">
        <v>1989</v>
      </c>
      <c r="D94">
        <v>13.3</v>
      </c>
      <c r="E94" t="s">
        <v>1980</v>
      </c>
      <c r="F94" t="s">
        <v>1959</v>
      </c>
      <c r="G94" s="16" t="str">
        <f t="shared" si="4"/>
        <v>Intel</v>
      </c>
      <c r="H94" t="s">
        <v>1915</v>
      </c>
      <c r="I94" t="s">
        <v>1929</v>
      </c>
      <c r="J94" t="s">
        <v>1960</v>
      </c>
      <c r="K94" t="s">
        <v>1947</v>
      </c>
      <c r="L94" t="s">
        <v>2073</v>
      </c>
      <c r="M94" s="16">
        <f t="shared" si="5"/>
        <v>1.5</v>
      </c>
      <c r="N94">
        <v>45128.160000000003</v>
      </c>
      <c r="O94" s="15">
        <v>42138</v>
      </c>
      <c r="P94" s="22">
        <f t="shared" si="6"/>
        <v>2015</v>
      </c>
      <c r="Q94" s="22">
        <f t="shared" si="7"/>
        <v>5</v>
      </c>
    </row>
    <row r="95" spans="1:17" x14ac:dyDescent="0.2">
      <c r="A95">
        <v>96</v>
      </c>
      <c r="B95" t="s">
        <v>1966</v>
      </c>
      <c r="C95" t="s">
        <v>1926</v>
      </c>
      <c r="D95">
        <v>15.6</v>
      </c>
      <c r="E95" t="s">
        <v>1927</v>
      </c>
      <c r="F95" t="s">
        <v>1973</v>
      </c>
      <c r="G95" s="16" t="str">
        <f t="shared" si="4"/>
        <v>Intel</v>
      </c>
      <c r="H95" t="s">
        <v>1915</v>
      </c>
      <c r="I95" t="s">
        <v>1978</v>
      </c>
      <c r="J95" t="s">
        <v>1967</v>
      </c>
      <c r="K95" t="s">
        <v>2018</v>
      </c>
      <c r="L95" t="s">
        <v>1968</v>
      </c>
      <c r="M95" s="16">
        <f t="shared" si="5"/>
        <v>2.2000000000000002</v>
      </c>
      <c r="N95">
        <v>31962.671999999999</v>
      </c>
      <c r="O95" s="15">
        <v>42165</v>
      </c>
      <c r="P95" s="22">
        <f t="shared" si="6"/>
        <v>2015</v>
      </c>
      <c r="Q95" s="22">
        <f t="shared" si="7"/>
        <v>6</v>
      </c>
    </row>
    <row r="96" spans="1:17" x14ac:dyDescent="0.2">
      <c r="A96">
        <v>97</v>
      </c>
      <c r="B96" t="s">
        <v>1966</v>
      </c>
      <c r="C96" t="s">
        <v>1926</v>
      </c>
      <c r="D96">
        <v>15.6</v>
      </c>
      <c r="E96" t="s">
        <v>1927</v>
      </c>
      <c r="F96" t="s">
        <v>1962</v>
      </c>
      <c r="G96" s="16" t="str">
        <f t="shared" si="4"/>
        <v>Intel</v>
      </c>
      <c r="H96" t="s">
        <v>1944</v>
      </c>
      <c r="I96" t="s">
        <v>1929</v>
      </c>
      <c r="J96" t="s">
        <v>1967</v>
      </c>
      <c r="K96" t="s">
        <v>2018</v>
      </c>
      <c r="L96" t="s">
        <v>1968</v>
      </c>
      <c r="M96" s="16">
        <f t="shared" si="5"/>
        <v>2.2000000000000002</v>
      </c>
      <c r="N96">
        <v>25840.799999999999</v>
      </c>
      <c r="O96" s="15">
        <v>42265</v>
      </c>
      <c r="P96" s="22">
        <f t="shared" si="6"/>
        <v>2015</v>
      </c>
      <c r="Q96" s="22">
        <f t="shared" si="7"/>
        <v>9</v>
      </c>
    </row>
    <row r="97" spans="1:17" x14ac:dyDescent="0.2">
      <c r="A97">
        <v>98</v>
      </c>
      <c r="B97" t="s">
        <v>1954</v>
      </c>
      <c r="C97" t="s">
        <v>1926</v>
      </c>
      <c r="D97">
        <v>15.6</v>
      </c>
      <c r="E97" t="s">
        <v>1927</v>
      </c>
      <c r="F97" t="s">
        <v>1977</v>
      </c>
      <c r="G97" s="16" t="str">
        <f t="shared" si="4"/>
        <v>Intel</v>
      </c>
      <c r="H97" t="s">
        <v>2074</v>
      </c>
      <c r="I97" t="s">
        <v>1929</v>
      </c>
      <c r="J97" t="s">
        <v>2075</v>
      </c>
      <c r="K97" t="s">
        <v>1947</v>
      </c>
      <c r="L97" t="s">
        <v>2021</v>
      </c>
      <c r="M97" s="16">
        <f t="shared" si="5"/>
        <v>2</v>
      </c>
      <c r="N97">
        <v>30742.560000000001</v>
      </c>
      <c r="O97" s="15">
        <v>42207</v>
      </c>
      <c r="P97" s="22">
        <f t="shared" si="6"/>
        <v>2015</v>
      </c>
      <c r="Q97" s="22">
        <f t="shared" si="7"/>
        <v>7</v>
      </c>
    </row>
    <row r="98" spans="1:17" x14ac:dyDescent="0.2">
      <c r="A98">
        <v>99</v>
      </c>
      <c r="B98" t="s">
        <v>1925</v>
      </c>
      <c r="C98" t="s">
        <v>1982</v>
      </c>
      <c r="D98">
        <v>15.6</v>
      </c>
      <c r="E98" t="s">
        <v>1958</v>
      </c>
      <c r="F98" t="s">
        <v>2022</v>
      </c>
      <c r="G98" s="16" t="str">
        <f t="shared" si="4"/>
        <v>Intel</v>
      </c>
      <c r="H98" t="s">
        <v>2026</v>
      </c>
      <c r="I98" t="s">
        <v>1984</v>
      </c>
      <c r="J98" t="s">
        <v>1985</v>
      </c>
      <c r="K98" t="s">
        <v>1947</v>
      </c>
      <c r="L98" t="s">
        <v>2076</v>
      </c>
      <c r="M98" s="16">
        <f t="shared" si="5"/>
        <v>2.62</v>
      </c>
      <c r="N98">
        <v>66546.720000000001</v>
      </c>
      <c r="O98" s="15">
        <v>42181</v>
      </c>
      <c r="P98" s="22">
        <f t="shared" si="6"/>
        <v>2015</v>
      </c>
      <c r="Q98" s="22">
        <f t="shared" si="7"/>
        <v>6</v>
      </c>
    </row>
    <row r="99" spans="1:17" x14ac:dyDescent="0.2">
      <c r="A99">
        <v>100</v>
      </c>
      <c r="B99" t="s">
        <v>1925</v>
      </c>
      <c r="C99" t="s">
        <v>1926</v>
      </c>
      <c r="D99">
        <v>15.6</v>
      </c>
      <c r="E99" t="s">
        <v>1927</v>
      </c>
      <c r="F99" t="s">
        <v>1973</v>
      </c>
      <c r="G99" s="16" t="str">
        <f t="shared" si="4"/>
        <v>Intel</v>
      </c>
      <c r="H99" t="s">
        <v>1915</v>
      </c>
      <c r="I99" t="s">
        <v>1929</v>
      </c>
      <c r="J99" t="s">
        <v>1996</v>
      </c>
      <c r="K99" t="s">
        <v>1947</v>
      </c>
      <c r="L99" t="s">
        <v>1992</v>
      </c>
      <c r="M99" s="16">
        <f t="shared" si="5"/>
        <v>1.91</v>
      </c>
      <c r="N99">
        <v>38308.32</v>
      </c>
      <c r="O99" s="15">
        <v>42186</v>
      </c>
      <c r="P99" s="22">
        <f t="shared" si="6"/>
        <v>2015</v>
      </c>
      <c r="Q99" s="22">
        <f t="shared" si="7"/>
        <v>7</v>
      </c>
    </row>
    <row r="100" spans="1:17" x14ac:dyDescent="0.2">
      <c r="A100">
        <v>101</v>
      </c>
      <c r="B100" t="s">
        <v>1925</v>
      </c>
      <c r="C100" t="s">
        <v>1926</v>
      </c>
      <c r="D100">
        <v>15.6</v>
      </c>
      <c r="E100" t="s">
        <v>1927</v>
      </c>
      <c r="F100" t="s">
        <v>1987</v>
      </c>
      <c r="G100" s="16" t="str">
        <f t="shared" si="4"/>
        <v>AMD</v>
      </c>
      <c r="H100" t="s">
        <v>1944</v>
      </c>
      <c r="I100" t="s">
        <v>1945</v>
      </c>
      <c r="J100" t="s">
        <v>1988</v>
      </c>
      <c r="K100" t="s">
        <v>1947</v>
      </c>
      <c r="L100" t="s">
        <v>1948</v>
      </c>
      <c r="M100" s="16">
        <f t="shared" si="5"/>
        <v>2.1</v>
      </c>
      <c r="N100">
        <v>18594.72</v>
      </c>
      <c r="O100" s="15">
        <v>42080</v>
      </c>
      <c r="P100" s="22">
        <f t="shared" si="6"/>
        <v>2015</v>
      </c>
      <c r="Q100" s="22">
        <f t="shared" si="7"/>
        <v>3</v>
      </c>
    </row>
    <row r="101" spans="1:17" x14ac:dyDescent="0.2">
      <c r="A101">
        <v>102</v>
      </c>
      <c r="B101" t="s">
        <v>1966</v>
      </c>
      <c r="C101" t="s">
        <v>1926</v>
      </c>
      <c r="D101">
        <v>15.6</v>
      </c>
      <c r="E101" t="s">
        <v>1927</v>
      </c>
      <c r="F101" t="s">
        <v>1959</v>
      </c>
      <c r="G101" s="16" t="str">
        <f t="shared" si="4"/>
        <v>Intel</v>
      </c>
      <c r="H101" t="s">
        <v>1915</v>
      </c>
      <c r="I101" t="s">
        <v>1978</v>
      </c>
      <c r="J101" t="s">
        <v>2039</v>
      </c>
      <c r="K101" t="s">
        <v>2018</v>
      </c>
      <c r="L101" t="s">
        <v>1968</v>
      </c>
      <c r="M101" s="16">
        <f t="shared" si="5"/>
        <v>2.2000000000000002</v>
      </c>
      <c r="N101">
        <v>34472.160000000003</v>
      </c>
      <c r="O101" s="15">
        <v>42021</v>
      </c>
      <c r="P101" s="22">
        <f t="shared" si="6"/>
        <v>2015</v>
      </c>
      <c r="Q101" s="22">
        <f t="shared" si="7"/>
        <v>1</v>
      </c>
    </row>
    <row r="102" spans="1:17" x14ac:dyDescent="0.2">
      <c r="A102">
        <v>103</v>
      </c>
      <c r="B102" t="s">
        <v>1925</v>
      </c>
      <c r="C102" t="s">
        <v>1912</v>
      </c>
      <c r="D102">
        <v>13.3</v>
      </c>
      <c r="E102" t="s">
        <v>1958</v>
      </c>
      <c r="F102" t="s">
        <v>1973</v>
      </c>
      <c r="G102" s="16" t="str">
        <f t="shared" si="4"/>
        <v>Intel</v>
      </c>
      <c r="H102" t="s">
        <v>1915</v>
      </c>
      <c r="I102" t="s">
        <v>1929</v>
      </c>
      <c r="J102" t="s">
        <v>1956</v>
      </c>
      <c r="K102" t="s">
        <v>1947</v>
      </c>
      <c r="L102" t="s">
        <v>2077</v>
      </c>
      <c r="M102" s="16">
        <f t="shared" si="5"/>
        <v>1.38</v>
      </c>
      <c r="N102">
        <v>59620.32</v>
      </c>
      <c r="O102" s="15">
        <v>42121</v>
      </c>
      <c r="P102" s="22">
        <f t="shared" si="6"/>
        <v>2015</v>
      </c>
      <c r="Q102" s="22">
        <f t="shared" si="7"/>
        <v>4</v>
      </c>
    </row>
    <row r="103" spans="1:17" x14ac:dyDescent="0.2">
      <c r="A103">
        <v>104</v>
      </c>
      <c r="B103" t="s">
        <v>2054</v>
      </c>
      <c r="C103" t="s">
        <v>1912</v>
      </c>
      <c r="D103">
        <v>13.5</v>
      </c>
      <c r="E103" t="s">
        <v>2055</v>
      </c>
      <c r="F103" t="s">
        <v>1928</v>
      </c>
      <c r="G103" s="16" t="str">
        <f t="shared" si="4"/>
        <v>Intel</v>
      </c>
      <c r="H103" t="s">
        <v>1915</v>
      </c>
      <c r="I103" t="s">
        <v>1929</v>
      </c>
      <c r="J103" t="s">
        <v>1930</v>
      </c>
      <c r="K103" t="s">
        <v>2056</v>
      </c>
      <c r="L103" t="s">
        <v>2057</v>
      </c>
      <c r="M103" s="16">
        <f t="shared" si="5"/>
        <v>1.252</v>
      </c>
      <c r="N103">
        <v>71395.199999999997</v>
      </c>
      <c r="O103" s="15">
        <v>42152</v>
      </c>
      <c r="P103" s="22">
        <f t="shared" si="6"/>
        <v>2015</v>
      </c>
      <c r="Q103" s="22">
        <f t="shared" si="7"/>
        <v>5</v>
      </c>
    </row>
    <row r="104" spans="1:17" x14ac:dyDescent="0.2">
      <c r="A104">
        <v>105</v>
      </c>
      <c r="B104" t="s">
        <v>1925</v>
      </c>
      <c r="C104" t="s">
        <v>1926</v>
      </c>
      <c r="D104">
        <v>14</v>
      </c>
      <c r="E104" t="s">
        <v>1958</v>
      </c>
      <c r="F104" t="s">
        <v>1928</v>
      </c>
      <c r="G104" s="16" t="str">
        <f t="shared" si="4"/>
        <v>Intel</v>
      </c>
      <c r="H104" t="s">
        <v>2074</v>
      </c>
      <c r="I104" t="s">
        <v>1929</v>
      </c>
      <c r="J104" t="s">
        <v>1979</v>
      </c>
      <c r="K104" t="s">
        <v>1947</v>
      </c>
      <c r="L104" t="s">
        <v>2078</v>
      </c>
      <c r="M104" s="16">
        <f t="shared" si="5"/>
        <v>1.58</v>
      </c>
      <c r="N104">
        <v>35111.519999999997</v>
      </c>
      <c r="O104" s="15">
        <v>42313</v>
      </c>
      <c r="P104" s="22">
        <f t="shared" si="6"/>
        <v>2015</v>
      </c>
      <c r="Q104" s="22">
        <f t="shared" si="7"/>
        <v>11</v>
      </c>
    </row>
    <row r="105" spans="1:17" x14ac:dyDescent="0.2">
      <c r="A105">
        <v>106</v>
      </c>
      <c r="B105" t="s">
        <v>1976</v>
      </c>
      <c r="C105" t="s">
        <v>1926</v>
      </c>
      <c r="D105">
        <v>15.6</v>
      </c>
      <c r="E105" t="s">
        <v>1927</v>
      </c>
      <c r="F105" t="s">
        <v>1962</v>
      </c>
      <c r="G105" s="16" t="str">
        <f t="shared" si="4"/>
        <v>Intel</v>
      </c>
      <c r="H105" t="s">
        <v>1944</v>
      </c>
      <c r="I105" t="s">
        <v>1978</v>
      </c>
      <c r="J105" t="s">
        <v>1963</v>
      </c>
      <c r="K105" t="s">
        <v>1947</v>
      </c>
      <c r="L105" t="s">
        <v>2079</v>
      </c>
      <c r="M105" s="16">
        <f t="shared" si="5"/>
        <v>1.85</v>
      </c>
      <c r="N105">
        <v>22105.871999999999</v>
      </c>
      <c r="O105" s="15">
        <v>42235</v>
      </c>
      <c r="P105" s="22">
        <f t="shared" si="6"/>
        <v>2015</v>
      </c>
      <c r="Q105" s="22">
        <f t="shared" si="7"/>
        <v>8</v>
      </c>
    </row>
    <row r="106" spans="1:17" x14ac:dyDescent="0.2">
      <c r="A106">
        <v>107</v>
      </c>
      <c r="B106" t="s">
        <v>1954</v>
      </c>
      <c r="C106" t="s">
        <v>1912</v>
      </c>
      <c r="D106">
        <v>14</v>
      </c>
      <c r="E106" t="s">
        <v>1958</v>
      </c>
      <c r="F106" t="s">
        <v>1973</v>
      </c>
      <c r="G106" s="16" t="str">
        <f t="shared" si="4"/>
        <v>Intel</v>
      </c>
      <c r="H106" t="s">
        <v>1915</v>
      </c>
      <c r="I106" t="s">
        <v>1929</v>
      </c>
      <c r="J106" t="s">
        <v>1979</v>
      </c>
      <c r="K106" t="s">
        <v>1947</v>
      </c>
      <c r="L106" t="s">
        <v>1957</v>
      </c>
      <c r="M106" s="16">
        <f t="shared" si="5"/>
        <v>1.3</v>
      </c>
      <c r="N106">
        <v>63563.040000000001</v>
      </c>
      <c r="O106" s="15">
        <v>42160</v>
      </c>
      <c r="P106" s="22">
        <f t="shared" si="6"/>
        <v>2015</v>
      </c>
      <c r="Q106" s="22">
        <f t="shared" si="7"/>
        <v>6</v>
      </c>
    </row>
    <row r="107" spans="1:17" x14ac:dyDescent="0.2">
      <c r="A107">
        <v>108</v>
      </c>
      <c r="B107" t="s">
        <v>2041</v>
      </c>
      <c r="C107" t="s">
        <v>1982</v>
      </c>
      <c r="D107">
        <v>15.6</v>
      </c>
      <c r="E107" t="s">
        <v>1927</v>
      </c>
      <c r="F107" t="s">
        <v>2022</v>
      </c>
      <c r="G107" s="16" t="str">
        <f t="shared" si="4"/>
        <v>Intel</v>
      </c>
      <c r="H107" t="s">
        <v>1935</v>
      </c>
      <c r="I107" t="s">
        <v>2023</v>
      </c>
      <c r="J107" t="s">
        <v>2047</v>
      </c>
      <c r="K107" t="s">
        <v>1947</v>
      </c>
      <c r="L107" t="s">
        <v>1968</v>
      </c>
      <c r="M107" s="16">
        <f t="shared" si="5"/>
        <v>2.2000000000000002</v>
      </c>
      <c r="N107">
        <v>69210.720000000001</v>
      </c>
      <c r="O107" s="15">
        <v>42151</v>
      </c>
      <c r="P107" s="22">
        <f t="shared" si="6"/>
        <v>2015</v>
      </c>
      <c r="Q107" s="22">
        <f t="shared" si="7"/>
        <v>5</v>
      </c>
    </row>
    <row r="108" spans="1:17" x14ac:dyDescent="0.2">
      <c r="A108">
        <v>109</v>
      </c>
      <c r="B108" t="s">
        <v>1976</v>
      </c>
      <c r="C108" t="s">
        <v>1926</v>
      </c>
      <c r="D108">
        <v>14</v>
      </c>
      <c r="E108" t="s">
        <v>1958</v>
      </c>
      <c r="F108" t="s">
        <v>1973</v>
      </c>
      <c r="G108" s="16" t="str">
        <f t="shared" si="4"/>
        <v>Intel</v>
      </c>
      <c r="H108" t="s">
        <v>1915</v>
      </c>
      <c r="I108" t="s">
        <v>1929</v>
      </c>
      <c r="J108" t="s">
        <v>1930</v>
      </c>
      <c r="K108" t="s">
        <v>1947</v>
      </c>
      <c r="L108" t="s">
        <v>2078</v>
      </c>
      <c r="M108" s="16">
        <f t="shared" si="5"/>
        <v>1.58</v>
      </c>
      <c r="N108">
        <v>78854.399999999994</v>
      </c>
      <c r="O108" s="15">
        <v>42364</v>
      </c>
      <c r="P108" s="22">
        <f t="shared" si="6"/>
        <v>2015</v>
      </c>
      <c r="Q108" s="22">
        <f t="shared" si="7"/>
        <v>12</v>
      </c>
    </row>
    <row r="109" spans="1:17" x14ac:dyDescent="0.2">
      <c r="A109">
        <v>110</v>
      </c>
      <c r="B109" t="s">
        <v>1954</v>
      </c>
      <c r="C109" t="s">
        <v>1912</v>
      </c>
      <c r="D109">
        <v>15.6</v>
      </c>
      <c r="E109" t="s">
        <v>1927</v>
      </c>
      <c r="F109" t="s">
        <v>1955</v>
      </c>
      <c r="G109" s="16" t="str">
        <f t="shared" si="4"/>
        <v>Intel</v>
      </c>
      <c r="H109" t="s">
        <v>1935</v>
      </c>
      <c r="I109" t="s">
        <v>2023</v>
      </c>
      <c r="J109" t="s">
        <v>1956</v>
      </c>
      <c r="K109" t="s">
        <v>1947</v>
      </c>
      <c r="L109" t="s">
        <v>2073</v>
      </c>
      <c r="M109" s="16">
        <f t="shared" si="5"/>
        <v>1.5</v>
      </c>
      <c r="N109">
        <v>67239.360000000001</v>
      </c>
      <c r="O109" s="15">
        <v>42288</v>
      </c>
      <c r="P109" s="22">
        <f t="shared" si="6"/>
        <v>2015</v>
      </c>
      <c r="Q109" s="22">
        <f t="shared" si="7"/>
        <v>10</v>
      </c>
    </row>
    <row r="110" spans="1:17" x14ac:dyDescent="0.2">
      <c r="A110">
        <v>111</v>
      </c>
      <c r="B110" t="s">
        <v>1966</v>
      </c>
      <c r="C110" t="s">
        <v>1912</v>
      </c>
      <c r="D110">
        <v>13.3</v>
      </c>
      <c r="E110" t="s">
        <v>2080</v>
      </c>
      <c r="F110" t="s">
        <v>2081</v>
      </c>
      <c r="G110" s="16" t="str">
        <f t="shared" si="4"/>
        <v>Intel</v>
      </c>
      <c r="H110" t="s">
        <v>1915</v>
      </c>
      <c r="I110" t="s">
        <v>1929</v>
      </c>
      <c r="J110" t="s">
        <v>1917</v>
      </c>
      <c r="K110" t="s">
        <v>1947</v>
      </c>
      <c r="L110" t="s">
        <v>2082</v>
      </c>
      <c r="M110" s="16">
        <f t="shared" si="5"/>
        <v>1.23</v>
      </c>
      <c r="N110">
        <v>73473.119999999995</v>
      </c>
      <c r="O110" s="15">
        <v>42204</v>
      </c>
      <c r="P110" s="22">
        <f t="shared" si="6"/>
        <v>2015</v>
      </c>
      <c r="Q110" s="22">
        <f t="shared" si="7"/>
        <v>7</v>
      </c>
    </row>
    <row r="111" spans="1:17" x14ac:dyDescent="0.2">
      <c r="A111">
        <v>112</v>
      </c>
      <c r="B111" t="s">
        <v>1976</v>
      </c>
      <c r="C111" t="s">
        <v>1989</v>
      </c>
      <c r="D111">
        <v>13.3</v>
      </c>
      <c r="E111" t="s">
        <v>1980</v>
      </c>
      <c r="F111" t="s">
        <v>1928</v>
      </c>
      <c r="G111" s="16" t="str">
        <f t="shared" si="4"/>
        <v>Intel</v>
      </c>
      <c r="H111" t="s">
        <v>1915</v>
      </c>
      <c r="I111" t="s">
        <v>1929</v>
      </c>
      <c r="J111" t="s">
        <v>1930</v>
      </c>
      <c r="K111" t="s">
        <v>1947</v>
      </c>
      <c r="L111" t="s">
        <v>1919</v>
      </c>
      <c r="M111" s="16">
        <f t="shared" si="5"/>
        <v>1.37</v>
      </c>
      <c r="N111">
        <v>74538.720000000001</v>
      </c>
      <c r="O111" s="15">
        <v>42196</v>
      </c>
      <c r="P111" s="22">
        <f t="shared" si="6"/>
        <v>2015</v>
      </c>
      <c r="Q111" s="22">
        <f t="shared" si="7"/>
        <v>7</v>
      </c>
    </row>
    <row r="112" spans="1:17" x14ac:dyDescent="0.2">
      <c r="A112">
        <v>113</v>
      </c>
      <c r="B112" t="s">
        <v>1925</v>
      </c>
      <c r="C112" t="s">
        <v>1926</v>
      </c>
      <c r="D112">
        <v>14</v>
      </c>
      <c r="E112" t="s">
        <v>2083</v>
      </c>
      <c r="F112" t="s">
        <v>1959</v>
      </c>
      <c r="G112" s="16" t="str">
        <f t="shared" si="4"/>
        <v>Intel</v>
      </c>
      <c r="H112" t="s">
        <v>1944</v>
      </c>
      <c r="I112" t="s">
        <v>1945</v>
      </c>
      <c r="J112" t="s">
        <v>1960</v>
      </c>
      <c r="K112" t="s">
        <v>1947</v>
      </c>
      <c r="L112" t="s">
        <v>2064</v>
      </c>
      <c r="M112" s="16">
        <f t="shared" si="5"/>
        <v>1.63</v>
      </c>
      <c r="N112">
        <v>38468.160000000003</v>
      </c>
      <c r="O112" s="15">
        <v>42045</v>
      </c>
      <c r="P112" s="22">
        <f t="shared" si="6"/>
        <v>2015</v>
      </c>
      <c r="Q112" s="22">
        <f t="shared" si="7"/>
        <v>2</v>
      </c>
    </row>
    <row r="113" spans="1:17" x14ac:dyDescent="0.2">
      <c r="A113">
        <v>114</v>
      </c>
      <c r="B113" t="s">
        <v>1966</v>
      </c>
      <c r="C113" t="s">
        <v>1912</v>
      </c>
      <c r="D113">
        <v>13.3</v>
      </c>
      <c r="E113" t="s">
        <v>1958</v>
      </c>
      <c r="F113" t="s">
        <v>1959</v>
      </c>
      <c r="G113" s="16" t="str">
        <f t="shared" si="4"/>
        <v>Intel</v>
      </c>
      <c r="H113" t="s">
        <v>1915</v>
      </c>
      <c r="I113" t="s">
        <v>1929</v>
      </c>
      <c r="J113" t="s">
        <v>1960</v>
      </c>
      <c r="K113" t="s">
        <v>1947</v>
      </c>
      <c r="L113" t="s">
        <v>2068</v>
      </c>
      <c r="M113" s="16">
        <f t="shared" si="5"/>
        <v>1.21</v>
      </c>
      <c r="N113">
        <v>86793.12</v>
      </c>
      <c r="O113" s="15">
        <v>42100</v>
      </c>
      <c r="P113" s="22">
        <f t="shared" si="6"/>
        <v>2015</v>
      </c>
      <c r="Q113" s="22">
        <f t="shared" si="7"/>
        <v>4</v>
      </c>
    </row>
    <row r="114" spans="1:17" x14ac:dyDescent="0.2">
      <c r="A114">
        <v>116</v>
      </c>
      <c r="B114" t="s">
        <v>1925</v>
      </c>
      <c r="C114" t="s">
        <v>1926</v>
      </c>
      <c r="D114">
        <v>14</v>
      </c>
      <c r="E114" t="s">
        <v>1927</v>
      </c>
      <c r="F114" t="s">
        <v>1955</v>
      </c>
      <c r="G114" s="16" t="str">
        <f t="shared" si="4"/>
        <v>Intel</v>
      </c>
      <c r="H114" t="s">
        <v>1915</v>
      </c>
      <c r="I114" t="s">
        <v>1936</v>
      </c>
      <c r="J114" t="s">
        <v>1960</v>
      </c>
      <c r="K114" t="s">
        <v>1947</v>
      </c>
      <c r="L114" t="s">
        <v>2064</v>
      </c>
      <c r="M114" s="16">
        <f t="shared" si="5"/>
        <v>1.63</v>
      </c>
      <c r="N114">
        <v>57755.519999999997</v>
      </c>
      <c r="O114" s="15">
        <v>42236</v>
      </c>
      <c r="P114" s="22">
        <f t="shared" si="6"/>
        <v>2015</v>
      </c>
      <c r="Q114" s="22">
        <f t="shared" si="7"/>
        <v>8</v>
      </c>
    </row>
    <row r="115" spans="1:17" x14ac:dyDescent="0.2">
      <c r="A115">
        <v>117</v>
      </c>
      <c r="B115" t="s">
        <v>1966</v>
      </c>
      <c r="C115" t="s">
        <v>1926</v>
      </c>
      <c r="D115">
        <v>15.6</v>
      </c>
      <c r="E115" t="s">
        <v>1958</v>
      </c>
      <c r="F115" t="s">
        <v>1955</v>
      </c>
      <c r="G115" s="16" t="str">
        <f t="shared" si="4"/>
        <v>Intel</v>
      </c>
      <c r="H115" t="s">
        <v>1915</v>
      </c>
      <c r="I115" t="s">
        <v>2023</v>
      </c>
      <c r="J115" t="s">
        <v>1979</v>
      </c>
      <c r="K115" t="s">
        <v>1947</v>
      </c>
      <c r="L115" t="s">
        <v>2084</v>
      </c>
      <c r="M115" s="16">
        <f t="shared" si="5"/>
        <v>2.16</v>
      </c>
      <c r="N115">
        <v>60223.982400000001</v>
      </c>
      <c r="O115" s="15">
        <v>42319</v>
      </c>
      <c r="P115" s="22">
        <f t="shared" si="6"/>
        <v>2015</v>
      </c>
      <c r="Q115" s="22">
        <f t="shared" si="7"/>
        <v>11</v>
      </c>
    </row>
    <row r="116" spans="1:17" x14ac:dyDescent="0.2">
      <c r="A116">
        <v>118</v>
      </c>
      <c r="B116" t="s">
        <v>1954</v>
      </c>
      <c r="C116" t="s">
        <v>1926</v>
      </c>
      <c r="D116">
        <v>17.3</v>
      </c>
      <c r="E116" t="s">
        <v>1927</v>
      </c>
      <c r="F116" t="s">
        <v>1962</v>
      </c>
      <c r="G116" s="16" t="str">
        <f t="shared" si="4"/>
        <v>Intel</v>
      </c>
      <c r="H116" t="s">
        <v>1944</v>
      </c>
      <c r="I116" t="s">
        <v>1978</v>
      </c>
      <c r="J116" t="s">
        <v>2035</v>
      </c>
      <c r="K116" t="s">
        <v>1947</v>
      </c>
      <c r="L116" t="s">
        <v>2021</v>
      </c>
      <c r="M116" s="16">
        <f t="shared" si="5"/>
        <v>2</v>
      </c>
      <c r="N116">
        <v>30049.919999999998</v>
      </c>
      <c r="O116" s="15">
        <v>42335</v>
      </c>
      <c r="P116" s="22">
        <f t="shared" si="6"/>
        <v>2015</v>
      </c>
      <c r="Q116" s="22">
        <f t="shared" si="7"/>
        <v>11</v>
      </c>
    </row>
    <row r="117" spans="1:17" x14ac:dyDescent="0.2">
      <c r="A117">
        <v>119</v>
      </c>
      <c r="B117" t="s">
        <v>1954</v>
      </c>
      <c r="C117" t="s">
        <v>1926</v>
      </c>
      <c r="D117">
        <v>15.6</v>
      </c>
      <c r="E117" t="s">
        <v>1927</v>
      </c>
      <c r="F117" t="s">
        <v>1955</v>
      </c>
      <c r="G117" s="16" t="str">
        <f t="shared" si="4"/>
        <v>Intel</v>
      </c>
      <c r="H117" t="s">
        <v>1915</v>
      </c>
      <c r="I117" t="s">
        <v>1929</v>
      </c>
      <c r="J117" t="s">
        <v>1979</v>
      </c>
      <c r="K117" t="s">
        <v>1947</v>
      </c>
      <c r="L117" t="s">
        <v>2045</v>
      </c>
      <c r="M117" s="16">
        <f t="shared" si="5"/>
        <v>1.7</v>
      </c>
      <c r="N117">
        <v>59567.040000000001</v>
      </c>
      <c r="O117" s="15">
        <v>42307</v>
      </c>
      <c r="P117" s="22">
        <f t="shared" si="6"/>
        <v>2015</v>
      </c>
      <c r="Q117" s="22">
        <f t="shared" si="7"/>
        <v>10</v>
      </c>
    </row>
    <row r="118" spans="1:17" x14ac:dyDescent="0.2">
      <c r="A118">
        <v>120</v>
      </c>
      <c r="B118" t="s">
        <v>1941</v>
      </c>
      <c r="C118" t="s">
        <v>1926</v>
      </c>
      <c r="D118">
        <v>15.6</v>
      </c>
      <c r="E118" t="s">
        <v>1980</v>
      </c>
      <c r="F118" t="s">
        <v>1977</v>
      </c>
      <c r="G118" s="16" t="str">
        <f t="shared" si="4"/>
        <v>Intel</v>
      </c>
      <c r="H118" t="s">
        <v>2074</v>
      </c>
      <c r="I118" t="s">
        <v>1978</v>
      </c>
      <c r="J118" t="s">
        <v>1930</v>
      </c>
      <c r="K118" t="s">
        <v>1947</v>
      </c>
      <c r="L118" t="s">
        <v>1948</v>
      </c>
      <c r="M118" s="16">
        <f t="shared" si="5"/>
        <v>2.1</v>
      </c>
      <c r="N118">
        <v>25521.119999999999</v>
      </c>
      <c r="O118" s="15">
        <v>42289</v>
      </c>
      <c r="P118" s="22">
        <f t="shared" si="6"/>
        <v>2015</v>
      </c>
      <c r="Q118" s="22">
        <f t="shared" si="7"/>
        <v>10</v>
      </c>
    </row>
    <row r="119" spans="1:17" x14ac:dyDescent="0.2">
      <c r="A119">
        <v>121</v>
      </c>
      <c r="B119" t="s">
        <v>2041</v>
      </c>
      <c r="C119" t="s">
        <v>1982</v>
      </c>
      <c r="D119">
        <v>15.6</v>
      </c>
      <c r="E119" t="s">
        <v>1927</v>
      </c>
      <c r="F119" t="s">
        <v>2022</v>
      </c>
      <c r="G119" s="16" t="str">
        <f t="shared" si="4"/>
        <v>Intel</v>
      </c>
      <c r="H119" t="s">
        <v>1935</v>
      </c>
      <c r="I119" t="s">
        <v>2042</v>
      </c>
      <c r="J119" t="s">
        <v>2043</v>
      </c>
      <c r="K119" t="s">
        <v>1947</v>
      </c>
      <c r="L119" t="s">
        <v>2048</v>
      </c>
      <c r="M119" s="16">
        <f t="shared" si="5"/>
        <v>1.8</v>
      </c>
      <c r="N119">
        <v>119427.12</v>
      </c>
      <c r="O119" s="15">
        <v>42367</v>
      </c>
      <c r="P119" s="22">
        <f t="shared" si="6"/>
        <v>2015</v>
      </c>
      <c r="Q119" s="22">
        <f t="shared" si="7"/>
        <v>12</v>
      </c>
    </row>
    <row r="120" spans="1:17" x14ac:dyDescent="0.2">
      <c r="A120">
        <v>122</v>
      </c>
      <c r="B120" t="s">
        <v>1976</v>
      </c>
      <c r="C120" t="s">
        <v>1926</v>
      </c>
      <c r="D120">
        <v>15.6</v>
      </c>
      <c r="E120" t="s">
        <v>1927</v>
      </c>
      <c r="F120" t="s">
        <v>1928</v>
      </c>
      <c r="G120" s="16" t="str">
        <f t="shared" si="4"/>
        <v>Intel</v>
      </c>
      <c r="H120" t="s">
        <v>1915</v>
      </c>
      <c r="I120" t="s">
        <v>1929</v>
      </c>
      <c r="J120" t="s">
        <v>1979</v>
      </c>
      <c r="K120" t="s">
        <v>1931</v>
      </c>
      <c r="L120" t="s">
        <v>1968</v>
      </c>
      <c r="M120" s="16">
        <f t="shared" si="5"/>
        <v>2.2000000000000002</v>
      </c>
      <c r="N120">
        <v>33513.120000000003</v>
      </c>
      <c r="O120" s="15">
        <v>42273</v>
      </c>
      <c r="P120" s="22">
        <f t="shared" si="6"/>
        <v>2015</v>
      </c>
      <c r="Q120" s="22">
        <f t="shared" si="7"/>
        <v>9</v>
      </c>
    </row>
    <row r="121" spans="1:17" x14ac:dyDescent="0.2">
      <c r="A121">
        <v>123</v>
      </c>
      <c r="B121" t="s">
        <v>1925</v>
      </c>
      <c r="C121" t="s">
        <v>1926</v>
      </c>
      <c r="D121">
        <v>17.3</v>
      </c>
      <c r="E121" t="s">
        <v>1927</v>
      </c>
      <c r="F121" t="s">
        <v>1955</v>
      </c>
      <c r="G121" s="16" t="str">
        <f t="shared" si="4"/>
        <v>Intel</v>
      </c>
      <c r="H121" t="s">
        <v>1935</v>
      </c>
      <c r="I121" t="s">
        <v>1936</v>
      </c>
      <c r="J121" t="s">
        <v>2020</v>
      </c>
      <c r="K121" t="s">
        <v>1947</v>
      </c>
      <c r="L121" t="s">
        <v>1986</v>
      </c>
      <c r="M121" s="16">
        <f t="shared" si="5"/>
        <v>2.5</v>
      </c>
      <c r="N121">
        <v>67718.880000000005</v>
      </c>
      <c r="O121" s="15">
        <v>42045</v>
      </c>
      <c r="P121" s="22">
        <f t="shared" si="6"/>
        <v>2015</v>
      </c>
      <c r="Q121" s="22">
        <f t="shared" si="7"/>
        <v>2</v>
      </c>
    </row>
    <row r="122" spans="1:17" x14ac:dyDescent="0.2">
      <c r="A122">
        <v>124</v>
      </c>
      <c r="B122" t="s">
        <v>1941</v>
      </c>
      <c r="C122" t="s">
        <v>1926</v>
      </c>
      <c r="D122">
        <v>15.6</v>
      </c>
      <c r="E122" t="s">
        <v>1942</v>
      </c>
      <c r="F122" t="s">
        <v>1943</v>
      </c>
      <c r="G122" s="16" t="str">
        <f t="shared" si="4"/>
        <v>AMD</v>
      </c>
      <c r="H122" t="s">
        <v>1944</v>
      </c>
      <c r="I122" t="s">
        <v>1929</v>
      </c>
      <c r="J122" t="s">
        <v>1946</v>
      </c>
      <c r="K122" t="s">
        <v>1947</v>
      </c>
      <c r="L122" t="s">
        <v>1948</v>
      </c>
      <c r="M122" s="16">
        <f t="shared" si="5"/>
        <v>2.1</v>
      </c>
      <c r="N122">
        <v>24029.279999999999</v>
      </c>
      <c r="O122" s="15">
        <v>42324</v>
      </c>
      <c r="P122" s="22">
        <f t="shared" si="6"/>
        <v>2015</v>
      </c>
      <c r="Q122" s="22">
        <f t="shared" si="7"/>
        <v>11</v>
      </c>
    </row>
    <row r="123" spans="1:17" x14ac:dyDescent="0.2">
      <c r="A123">
        <v>126</v>
      </c>
      <c r="B123" t="s">
        <v>1925</v>
      </c>
      <c r="C123" t="s">
        <v>1926</v>
      </c>
      <c r="D123">
        <v>14</v>
      </c>
      <c r="E123" t="s">
        <v>1927</v>
      </c>
      <c r="F123" t="s">
        <v>1959</v>
      </c>
      <c r="G123" s="16" t="str">
        <f t="shared" si="4"/>
        <v>Intel</v>
      </c>
      <c r="H123" t="s">
        <v>1915</v>
      </c>
      <c r="I123" t="s">
        <v>1978</v>
      </c>
      <c r="J123" t="s">
        <v>1960</v>
      </c>
      <c r="K123" t="s">
        <v>1947</v>
      </c>
      <c r="L123" t="s">
        <v>2064</v>
      </c>
      <c r="M123" s="16">
        <f t="shared" si="5"/>
        <v>1.63</v>
      </c>
      <c r="N123">
        <v>43263.360000000001</v>
      </c>
      <c r="O123" s="15">
        <v>42030</v>
      </c>
      <c r="P123" s="22">
        <f t="shared" si="6"/>
        <v>2015</v>
      </c>
      <c r="Q123" s="22">
        <f t="shared" si="7"/>
        <v>1</v>
      </c>
    </row>
    <row r="124" spans="1:17" x14ac:dyDescent="0.2">
      <c r="A124">
        <v>127</v>
      </c>
      <c r="B124" t="s">
        <v>1954</v>
      </c>
      <c r="C124" t="s">
        <v>1926</v>
      </c>
      <c r="D124">
        <v>14</v>
      </c>
      <c r="E124" t="s">
        <v>1942</v>
      </c>
      <c r="F124" t="s">
        <v>2085</v>
      </c>
      <c r="G124" s="16" t="str">
        <f t="shared" si="4"/>
        <v>AMD</v>
      </c>
      <c r="H124" t="s">
        <v>1944</v>
      </c>
      <c r="I124" t="s">
        <v>2086</v>
      </c>
      <c r="J124" t="s">
        <v>1988</v>
      </c>
      <c r="K124" t="s">
        <v>2056</v>
      </c>
      <c r="L124" t="s">
        <v>2009</v>
      </c>
      <c r="M124" s="16">
        <f t="shared" si="5"/>
        <v>1.65</v>
      </c>
      <c r="N124">
        <v>14811.307199999999</v>
      </c>
      <c r="O124" s="15">
        <v>42211</v>
      </c>
      <c r="P124" s="22">
        <f t="shared" si="6"/>
        <v>2015</v>
      </c>
      <c r="Q124" s="22">
        <f t="shared" si="7"/>
        <v>7</v>
      </c>
    </row>
    <row r="125" spans="1:17" x14ac:dyDescent="0.2">
      <c r="A125">
        <v>128</v>
      </c>
      <c r="B125" t="s">
        <v>1966</v>
      </c>
      <c r="C125" t="s">
        <v>1926</v>
      </c>
      <c r="D125">
        <v>17.3</v>
      </c>
      <c r="E125" t="s">
        <v>1927</v>
      </c>
      <c r="F125" t="s">
        <v>1955</v>
      </c>
      <c r="G125" s="16" t="str">
        <f t="shared" si="4"/>
        <v>Intel</v>
      </c>
      <c r="H125" t="s">
        <v>1935</v>
      </c>
      <c r="I125" t="s">
        <v>2042</v>
      </c>
      <c r="J125" t="s">
        <v>1996</v>
      </c>
      <c r="K125" t="s">
        <v>1947</v>
      </c>
      <c r="L125" t="s">
        <v>2019</v>
      </c>
      <c r="M125" s="16">
        <f t="shared" si="5"/>
        <v>2.8</v>
      </c>
      <c r="N125">
        <v>74378.880000000005</v>
      </c>
      <c r="O125" s="15">
        <v>42228</v>
      </c>
      <c r="P125" s="22">
        <f t="shared" si="6"/>
        <v>2015</v>
      </c>
      <c r="Q125" s="22">
        <f t="shared" si="7"/>
        <v>8</v>
      </c>
    </row>
    <row r="126" spans="1:17" x14ac:dyDescent="0.2">
      <c r="A126">
        <v>129</v>
      </c>
      <c r="B126" t="s">
        <v>1925</v>
      </c>
      <c r="C126" t="s">
        <v>1926</v>
      </c>
      <c r="D126">
        <v>17.3</v>
      </c>
      <c r="E126" t="s">
        <v>1927</v>
      </c>
      <c r="F126" t="s">
        <v>1959</v>
      </c>
      <c r="G126" s="16" t="str">
        <f t="shared" si="4"/>
        <v>Intel</v>
      </c>
      <c r="H126" t="s">
        <v>1915</v>
      </c>
      <c r="I126" t="s">
        <v>1929</v>
      </c>
      <c r="J126" t="s">
        <v>1960</v>
      </c>
      <c r="K126" t="s">
        <v>1947</v>
      </c>
      <c r="L126" t="s">
        <v>1986</v>
      </c>
      <c r="M126" s="16">
        <f t="shared" si="5"/>
        <v>2.5</v>
      </c>
      <c r="N126">
        <v>49443.839999999997</v>
      </c>
      <c r="O126" s="15">
        <v>42126</v>
      </c>
      <c r="P126" s="22">
        <f t="shared" si="6"/>
        <v>2015</v>
      </c>
      <c r="Q126" s="22">
        <f t="shared" si="7"/>
        <v>5</v>
      </c>
    </row>
    <row r="127" spans="1:17" x14ac:dyDescent="0.2">
      <c r="A127">
        <v>130</v>
      </c>
      <c r="B127" t="s">
        <v>1966</v>
      </c>
      <c r="C127" t="s">
        <v>1926</v>
      </c>
      <c r="D127">
        <v>15.6</v>
      </c>
      <c r="E127" t="s">
        <v>1942</v>
      </c>
      <c r="F127" t="s">
        <v>1928</v>
      </c>
      <c r="G127" s="16" t="str">
        <f t="shared" si="4"/>
        <v>Intel</v>
      </c>
      <c r="H127" t="s">
        <v>1915</v>
      </c>
      <c r="I127" t="s">
        <v>1978</v>
      </c>
      <c r="J127" t="s">
        <v>2087</v>
      </c>
      <c r="K127" t="s">
        <v>1947</v>
      </c>
      <c r="L127" t="s">
        <v>2088</v>
      </c>
      <c r="M127" s="16">
        <f t="shared" si="5"/>
        <v>2.36</v>
      </c>
      <c r="N127">
        <v>34045.387199999997</v>
      </c>
      <c r="O127" s="15">
        <v>42360</v>
      </c>
      <c r="P127" s="22">
        <f t="shared" si="6"/>
        <v>2015</v>
      </c>
      <c r="Q127" s="22">
        <f t="shared" si="7"/>
        <v>12</v>
      </c>
    </row>
    <row r="128" spans="1:17" x14ac:dyDescent="0.2">
      <c r="A128">
        <v>131</v>
      </c>
      <c r="B128" t="s">
        <v>1966</v>
      </c>
      <c r="C128" t="s">
        <v>1926</v>
      </c>
      <c r="D128">
        <v>15.6</v>
      </c>
      <c r="E128" t="s">
        <v>1927</v>
      </c>
      <c r="F128" t="s">
        <v>1962</v>
      </c>
      <c r="G128" s="16" t="str">
        <f t="shared" si="4"/>
        <v>Intel</v>
      </c>
      <c r="H128" t="s">
        <v>1944</v>
      </c>
      <c r="I128" t="s">
        <v>1978</v>
      </c>
      <c r="J128" t="s">
        <v>1967</v>
      </c>
      <c r="K128" t="s">
        <v>1947</v>
      </c>
      <c r="L128" t="s">
        <v>1968</v>
      </c>
      <c r="M128" s="16">
        <f t="shared" si="5"/>
        <v>2.2000000000000002</v>
      </c>
      <c r="N128">
        <v>23922.720000000001</v>
      </c>
      <c r="O128" s="15">
        <v>42144</v>
      </c>
      <c r="P128" s="22">
        <f t="shared" si="6"/>
        <v>2015</v>
      </c>
      <c r="Q128" s="22">
        <f t="shared" si="7"/>
        <v>5</v>
      </c>
    </row>
    <row r="129" spans="1:17" x14ac:dyDescent="0.2">
      <c r="A129">
        <v>132</v>
      </c>
      <c r="B129" t="s">
        <v>1941</v>
      </c>
      <c r="C129" t="s">
        <v>1912</v>
      </c>
      <c r="D129">
        <v>14</v>
      </c>
      <c r="E129" t="s">
        <v>1958</v>
      </c>
      <c r="F129" t="s">
        <v>1955</v>
      </c>
      <c r="G129" s="16" t="str">
        <f t="shared" si="4"/>
        <v>Intel</v>
      </c>
      <c r="H129" t="s">
        <v>1915</v>
      </c>
      <c r="I129" t="s">
        <v>1929</v>
      </c>
      <c r="J129" t="s">
        <v>1960</v>
      </c>
      <c r="K129" t="s">
        <v>1947</v>
      </c>
      <c r="L129" t="s">
        <v>1961</v>
      </c>
      <c r="M129" s="16">
        <f t="shared" si="5"/>
        <v>1.6</v>
      </c>
      <c r="N129">
        <v>47099.519999999997</v>
      </c>
      <c r="O129" s="15">
        <v>42304</v>
      </c>
      <c r="P129" s="22">
        <f t="shared" si="6"/>
        <v>2015</v>
      </c>
      <c r="Q129" s="22">
        <f t="shared" si="7"/>
        <v>10</v>
      </c>
    </row>
    <row r="130" spans="1:17" x14ac:dyDescent="0.2">
      <c r="A130">
        <v>133</v>
      </c>
      <c r="B130" t="s">
        <v>1941</v>
      </c>
      <c r="C130" t="s">
        <v>1926</v>
      </c>
      <c r="D130">
        <v>15.6</v>
      </c>
      <c r="E130" t="s">
        <v>1927</v>
      </c>
      <c r="F130" t="s">
        <v>2017</v>
      </c>
      <c r="G130" s="16" t="str">
        <f t="shared" si="4"/>
        <v>Intel</v>
      </c>
      <c r="H130" t="s">
        <v>1944</v>
      </c>
      <c r="I130" t="s">
        <v>1929</v>
      </c>
      <c r="J130" t="s">
        <v>2062</v>
      </c>
      <c r="K130" t="s">
        <v>1947</v>
      </c>
      <c r="L130" t="s">
        <v>2089</v>
      </c>
      <c r="M130" s="16">
        <f t="shared" si="5"/>
        <v>7.2</v>
      </c>
      <c r="N130">
        <v>30476.16</v>
      </c>
      <c r="O130" s="15">
        <v>42207</v>
      </c>
      <c r="P130" s="22">
        <f t="shared" si="6"/>
        <v>2015</v>
      </c>
      <c r="Q130" s="22">
        <f t="shared" si="7"/>
        <v>7</v>
      </c>
    </row>
    <row r="131" spans="1:17" x14ac:dyDescent="0.2">
      <c r="A131">
        <v>134</v>
      </c>
      <c r="B131" t="s">
        <v>1925</v>
      </c>
      <c r="C131" t="s">
        <v>1926</v>
      </c>
      <c r="D131">
        <v>15.6</v>
      </c>
      <c r="E131" t="s">
        <v>1942</v>
      </c>
      <c r="F131" t="s">
        <v>1973</v>
      </c>
      <c r="G131" s="16" t="str">
        <f t="shared" ref="G131:G194" si="8">LEFT(F131,FIND(" ",F131)-1)</f>
        <v>Intel</v>
      </c>
      <c r="H131" t="s">
        <v>1915</v>
      </c>
      <c r="I131" t="s">
        <v>1978</v>
      </c>
      <c r="J131" t="s">
        <v>1930</v>
      </c>
      <c r="K131" t="s">
        <v>1947</v>
      </c>
      <c r="L131" t="s">
        <v>2090</v>
      </c>
      <c r="M131" s="16">
        <f t="shared" ref="M131:M194" si="9">LEFT(L131,LEN(L131)-2)*1</f>
        <v>2.0499999999999998</v>
      </c>
      <c r="N131">
        <v>31861.439999999999</v>
      </c>
      <c r="O131" s="15">
        <v>42147</v>
      </c>
      <c r="P131" s="22">
        <f t="shared" ref="P131:P194" si="10">YEAR(O131)</f>
        <v>2015</v>
      </c>
      <c r="Q131" s="22">
        <f t="shared" ref="Q131:Q194" si="11">MONTH(O131)</f>
        <v>5</v>
      </c>
    </row>
    <row r="132" spans="1:17" x14ac:dyDescent="0.2">
      <c r="A132">
        <v>135</v>
      </c>
      <c r="B132" t="s">
        <v>1925</v>
      </c>
      <c r="C132" t="s">
        <v>1926</v>
      </c>
      <c r="D132">
        <v>14</v>
      </c>
      <c r="E132" t="s">
        <v>1927</v>
      </c>
      <c r="F132" t="s">
        <v>1955</v>
      </c>
      <c r="G132" s="16" t="str">
        <f t="shared" si="8"/>
        <v>Intel</v>
      </c>
      <c r="H132" t="s">
        <v>1915</v>
      </c>
      <c r="I132" t="s">
        <v>1929</v>
      </c>
      <c r="J132" t="s">
        <v>1960</v>
      </c>
      <c r="K132" t="s">
        <v>1947</v>
      </c>
      <c r="L132" t="s">
        <v>2064</v>
      </c>
      <c r="M132" s="16">
        <f t="shared" si="9"/>
        <v>1.63</v>
      </c>
      <c r="N132">
        <v>52640.639999999999</v>
      </c>
      <c r="O132" s="15">
        <v>42047</v>
      </c>
      <c r="P132" s="22">
        <f t="shared" si="10"/>
        <v>2015</v>
      </c>
      <c r="Q132" s="22">
        <f t="shared" si="11"/>
        <v>2</v>
      </c>
    </row>
    <row r="133" spans="1:17" x14ac:dyDescent="0.2">
      <c r="A133">
        <v>136</v>
      </c>
      <c r="B133" t="s">
        <v>1976</v>
      </c>
      <c r="C133" t="s">
        <v>1926</v>
      </c>
      <c r="D133">
        <v>15.6</v>
      </c>
      <c r="E133" t="s">
        <v>1942</v>
      </c>
      <c r="F133" t="s">
        <v>2014</v>
      </c>
      <c r="G133" s="16" t="str">
        <f t="shared" si="8"/>
        <v>Intel</v>
      </c>
      <c r="H133" t="s">
        <v>1944</v>
      </c>
      <c r="I133" t="s">
        <v>1978</v>
      </c>
      <c r="J133" t="s">
        <v>2015</v>
      </c>
      <c r="K133" t="s">
        <v>1931</v>
      </c>
      <c r="L133" t="s">
        <v>2052</v>
      </c>
      <c r="M133" s="16">
        <f t="shared" si="9"/>
        <v>1.9</v>
      </c>
      <c r="N133">
        <v>13445.7408</v>
      </c>
      <c r="O133" s="15">
        <v>42047</v>
      </c>
      <c r="P133" s="22">
        <f t="shared" si="10"/>
        <v>2015</v>
      </c>
      <c r="Q133" s="22">
        <f t="shared" si="11"/>
        <v>2</v>
      </c>
    </row>
    <row r="134" spans="1:17" x14ac:dyDescent="0.2">
      <c r="A134">
        <v>137</v>
      </c>
      <c r="B134" t="s">
        <v>1954</v>
      </c>
      <c r="C134" t="s">
        <v>1982</v>
      </c>
      <c r="D134">
        <v>17.3</v>
      </c>
      <c r="E134" t="s">
        <v>1927</v>
      </c>
      <c r="F134" t="s">
        <v>1983</v>
      </c>
      <c r="G134" s="16" t="str">
        <f t="shared" si="8"/>
        <v>Intel</v>
      </c>
      <c r="H134" t="s">
        <v>1915</v>
      </c>
      <c r="I134" t="s">
        <v>1984</v>
      </c>
      <c r="J134" t="s">
        <v>1985</v>
      </c>
      <c r="K134" t="s">
        <v>1947</v>
      </c>
      <c r="L134" t="s">
        <v>2053</v>
      </c>
      <c r="M134" s="16">
        <f t="shared" si="9"/>
        <v>3</v>
      </c>
      <c r="N134">
        <v>49976.639999999999</v>
      </c>
      <c r="O134" s="15">
        <v>42062</v>
      </c>
      <c r="P134" s="22">
        <f t="shared" si="10"/>
        <v>2015</v>
      </c>
      <c r="Q134" s="22">
        <f t="shared" si="11"/>
        <v>2</v>
      </c>
    </row>
    <row r="135" spans="1:17" x14ac:dyDescent="0.2">
      <c r="A135">
        <v>138</v>
      </c>
      <c r="B135" t="s">
        <v>1976</v>
      </c>
      <c r="C135" t="s">
        <v>1926</v>
      </c>
      <c r="D135">
        <v>15.6</v>
      </c>
      <c r="E135" t="s">
        <v>1927</v>
      </c>
      <c r="F135" t="s">
        <v>1928</v>
      </c>
      <c r="G135" s="16" t="str">
        <f t="shared" si="8"/>
        <v>Intel</v>
      </c>
      <c r="H135" t="s">
        <v>1944</v>
      </c>
      <c r="I135" t="s">
        <v>1978</v>
      </c>
      <c r="J135" t="s">
        <v>2035</v>
      </c>
      <c r="K135" t="s">
        <v>1931</v>
      </c>
      <c r="L135" t="s">
        <v>1968</v>
      </c>
      <c r="M135" s="16">
        <f t="shared" si="9"/>
        <v>2.2000000000000002</v>
      </c>
      <c r="N135">
        <v>26586.720000000001</v>
      </c>
      <c r="O135" s="15">
        <v>42115</v>
      </c>
      <c r="P135" s="22">
        <f t="shared" si="10"/>
        <v>2015</v>
      </c>
      <c r="Q135" s="22">
        <f t="shared" si="11"/>
        <v>4</v>
      </c>
    </row>
    <row r="136" spans="1:17" x14ac:dyDescent="0.2">
      <c r="A136">
        <v>139</v>
      </c>
      <c r="B136" t="s">
        <v>1925</v>
      </c>
      <c r="C136" t="s">
        <v>1926</v>
      </c>
      <c r="D136">
        <v>13.3</v>
      </c>
      <c r="E136" t="s">
        <v>1958</v>
      </c>
      <c r="F136" t="s">
        <v>1928</v>
      </c>
      <c r="G136" s="16" t="str">
        <f t="shared" si="8"/>
        <v>Intel</v>
      </c>
      <c r="H136" t="s">
        <v>1944</v>
      </c>
      <c r="I136" t="s">
        <v>1929</v>
      </c>
      <c r="J136" t="s">
        <v>1930</v>
      </c>
      <c r="K136" t="s">
        <v>1947</v>
      </c>
      <c r="L136" t="s">
        <v>2091</v>
      </c>
      <c r="M136" s="16">
        <f t="shared" si="9"/>
        <v>1.32</v>
      </c>
      <c r="N136">
        <v>37242.720000000001</v>
      </c>
      <c r="O136" s="15">
        <v>42185</v>
      </c>
      <c r="P136" s="22">
        <f t="shared" si="10"/>
        <v>2015</v>
      </c>
      <c r="Q136" s="22">
        <f t="shared" si="11"/>
        <v>6</v>
      </c>
    </row>
    <row r="137" spans="1:17" x14ac:dyDescent="0.2">
      <c r="A137">
        <v>140</v>
      </c>
      <c r="B137" t="s">
        <v>1941</v>
      </c>
      <c r="C137" t="s">
        <v>1926</v>
      </c>
      <c r="D137">
        <v>17.3</v>
      </c>
      <c r="E137" t="s">
        <v>1958</v>
      </c>
      <c r="F137" t="s">
        <v>2017</v>
      </c>
      <c r="G137" s="16" t="str">
        <f t="shared" si="8"/>
        <v>Intel</v>
      </c>
      <c r="H137" t="s">
        <v>1944</v>
      </c>
      <c r="I137" t="s">
        <v>1978</v>
      </c>
      <c r="J137" t="s">
        <v>2062</v>
      </c>
      <c r="K137" t="s">
        <v>1947</v>
      </c>
      <c r="L137" t="s">
        <v>2053</v>
      </c>
      <c r="M137" s="16">
        <f t="shared" si="9"/>
        <v>3</v>
      </c>
      <c r="N137">
        <v>34898.400000000001</v>
      </c>
      <c r="O137" s="15">
        <v>42323</v>
      </c>
      <c r="P137" s="22">
        <f t="shared" si="10"/>
        <v>2015</v>
      </c>
      <c r="Q137" s="22">
        <f t="shared" si="11"/>
        <v>11</v>
      </c>
    </row>
    <row r="138" spans="1:17" x14ac:dyDescent="0.2">
      <c r="A138">
        <v>141</v>
      </c>
      <c r="B138" t="s">
        <v>1976</v>
      </c>
      <c r="C138" t="s">
        <v>1926</v>
      </c>
      <c r="D138">
        <v>14</v>
      </c>
      <c r="E138" t="s">
        <v>1958</v>
      </c>
      <c r="F138" t="s">
        <v>1959</v>
      </c>
      <c r="G138" s="16" t="str">
        <f t="shared" si="8"/>
        <v>Intel</v>
      </c>
      <c r="H138" t="s">
        <v>1915</v>
      </c>
      <c r="I138" t="s">
        <v>1929</v>
      </c>
      <c r="J138" t="s">
        <v>2092</v>
      </c>
      <c r="K138" t="s">
        <v>1947</v>
      </c>
      <c r="L138" t="s">
        <v>2093</v>
      </c>
      <c r="M138" s="16">
        <f t="shared" si="9"/>
        <v>1.75</v>
      </c>
      <c r="N138">
        <v>59461.545599999998</v>
      </c>
      <c r="O138" s="15">
        <v>42013</v>
      </c>
      <c r="P138" s="22">
        <f t="shared" si="10"/>
        <v>2015</v>
      </c>
      <c r="Q138" s="22">
        <f t="shared" si="11"/>
        <v>1</v>
      </c>
    </row>
    <row r="139" spans="1:17" x14ac:dyDescent="0.2">
      <c r="A139">
        <v>142</v>
      </c>
      <c r="B139" t="s">
        <v>1976</v>
      </c>
      <c r="C139" t="s">
        <v>1982</v>
      </c>
      <c r="D139">
        <v>15.6</v>
      </c>
      <c r="E139" t="s">
        <v>1958</v>
      </c>
      <c r="F139" t="s">
        <v>2022</v>
      </c>
      <c r="G139" s="16" t="str">
        <f t="shared" si="8"/>
        <v>Intel</v>
      </c>
      <c r="H139" t="s">
        <v>1915</v>
      </c>
      <c r="I139" t="s">
        <v>1929</v>
      </c>
      <c r="J139" t="s">
        <v>2094</v>
      </c>
      <c r="K139" t="s">
        <v>1931</v>
      </c>
      <c r="L139" t="s">
        <v>2038</v>
      </c>
      <c r="M139" s="16">
        <f t="shared" si="9"/>
        <v>2.4</v>
      </c>
      <c r="N139">
        <v>46300.32</v>
      </c>
      <c r="O139" s="15">
        <v>42245</v>
      </c>
      <c r="P139" s="22">
        <f t="shared" si="10"/>
        <v>2015</v>
      </c>
      <c r="Q139" s="22">
        <f t="shared" si="11"/>
        <v>8</v>
      </c>
    </row>
    <row r="140" spans="1:17" x14ac:dyDescent="0.2">
      <c r="A140">
        <v>143</v>
      </c>
      <c r="B140" t="s">
        <v>2095</v>
      </c>
      <c r="C140" t="s">
        <v>1926</v>
      </c>
      <c r="D140">
        <v>15.6</v>
      </c>
      <c r="E140" t="s">
        <v>1942</v>
      </c>
      <c r="F140" t="s">
        <v>2096</v>
      </c>
      <c r="G140" s="16" t="str">
        <f t="shared" si="8"/>
        <v>Intel</v>
      </c>
      <c r="H140" t="s">
        <v>1944</v>
      </c>
      <c r="I140" t="s">
        <v>1945</v>
      </c>
      <c r="J140" t="s">
        <v>1963</v>
      </c>
      <c r="K140" t="s">
        <v>1947</v>
      </c>
      <c r="L140" t="s">
        <v>1948</v>
      </c>
      <c r="M140" s="16">
        <f t="shared" si="9"/>
        <v>2.1</v>
      </c>
      <c r="N140">
        <v>32074.560000000001</v>
      </c>
      <c r="O140" s="15">
        <v>42199</v>
      </c>
      <c r="P140" s="22">
        <f t="shared" si="10"/>
        <v>2015</v>
      </c>
      <c r="Q140" s="22">
        <f t="shared" si="11"/>
        <v>7</v>
      </c>
    </row>
    <row r="141" spans="1:17" x14ac:dyDescent="0.2">
      <c r="A141">
        <v>144</v>
      </c>
      <c r="B141" t="s">
        <v>1925</v>
      </c>
      <c r="C141" t="s">
        <v>1926</v>
      </c>
      <c r="D141">
        <v>15.6</v>
      </c>
      <c r="E141" t="s">
        <v>1942</v>
      </c>
      <c r="F141" t="s">
        <v>2010</v>
      </c>
      <c r="G141" s="16" t="str">
        <f t="shared" si="8"/>
        <v>AMD</v>
      </c>
      <c r="H141" t="s">
        <v>1944</v>
      </c>
      <c r="I141" t="s">
        <v>1929</v>
      </c>
      <c r="J141" t="s">
        <v>2036</v>
      </c>
      <c r="K141" t="s">
        <v>1947</v>
      </c>
      <c r="L141" t="s">
        <v>1932</v>
      </c>
      <c r="M141" s="16">
        <f t="shared" si="9"/>
        <v>1.86</v>
      </c>
      <c r="N141">
        <v>19660.32</v>
      </c>
      <c r="O141" s="15">
        <v>42100</v>
      </c>
      <c r="P141" s="22">
        <f t="shared" si="10"/>
        <v>2015</v>
      </c>
      <c r="Q141" s="22">
        <f t="shared" si="11"/>
        <v>4</v>
      </c>
    </row>
    <row r="142" spans="1:17" x14ac:dyDescent="0.2">
      <c r="A142">
        <v>145</v>
      </c>
      <c r="B142" t="s">
        <v>1954</v>
      </c>
      <c r="C142" t="s">
        <v>1912</v>
      </c>
      <c r="D142">
        <v>14</v>
      </c>
      <c r="E142" t="s">
        <v>1927</v>
      </c>
      <c r="F142" t="s">
        <v>1955</v>
      </c>
      <c r="G142" s="16" t="str">
        <f t="shared" si="8"/>
        <v>Intel</v>
      </c>
      <c r="H142" t="s">
        <v>1915</v>
      </c>
      <c r="I142" t="s">
        <v>1929</v>
      </c>
      <c r="J142" t="s">
        <v>1960</v>
      </c>
      <c r="K142" t="s">
        <v>1947</v>
      </c>
      <c r="L142" t="s">
        <v>2072</v>
      </c>
      <c r="M142" s="16">
        <f t="shared" si="9"/>
        <v>1.25</v>
      </c>
      <c r="N142">
        <v>58554.720000000001</v>
      </c>
      <c r="O142" s="15">
        <v>42216</v>
      </c>
      <c r="P142" s="22">
        <f t="shared" si="10"/>
        <v>2015</v>
      </c>
      <c r="Q142" s="22">
        <f t="shared" si="11"/>
        <v>7</v>
      </c>
    </row>
    <row r="143" spans="1:17" x14ac:dyDescent="0.2">
      <c r="A143">
        <v>146</v>
      </c>
      <c r="B143" t="s">
        <v>1925</v>
      </c>
      <c r="C143" t="s">
        <v>1912</v>
      </c>
      <c r="D143">
        <v>12.5</v>
      </c>
      <c r="E143" t="s">
        <v>2097</v>
      </c>
      <c r="F143" t="s">
        <v>2098</v>
      </c>
      <c r="G143" s="16" t="str">
        <f t="shared" si="8"/>
        <v>Intel</v>
      </c>
      <c r="H143" t="s">
        <v>1915</v>
      </c>
      <c r="I143" t="s">
        <v>1936</v>
      </c>
      <c r="J143" t="s">
        <v>2099</v>
      </c>
      <c r="K143" t="s">
        <v>1947</v>
      </c>
      <c r="L143" t="s">
        <v>2100</v>
      </c>
      <c r="M143" s="16">
        <f t="shared" si="9"/>
        <v>0.97</v>
      </c>
      <c r="N143">
        <v>107305.92</v>
      </c>
      <c r="O143" s="15">
        <v>42162</v>
      </c>
      <c r="P143" s="22">
        <f t="shared" si="10"/>
        <v>2015</v>
      </c>
      <c r="Q143" s="22">
        <f t="shared" si="11"/>
        <v>6</v>
      </c>
    </row>
    <row r="144" spans="1:17" x14ac:dyDescent="0.2">
      <c r="A144">
        <v>147</v>
      </c>
      <c r="B144" t="s">
        <v>1954</v>
      </c>
      <c r="C144" t="s">
        <v>1926</v>
      </c>
      <c r="D144">
        <v>15.6</v>
      </c>
      <c r="E144" t="s">
        <v>1927</v>
      </c>
      <c r="F144" t="s">
        <v>2014</v>
      </c>
      <c r="G144" s="16" t="str">
        <f t="shared" si="8"/>
        <v>Intel</v>
      </c>
      <c r="H144" t="s">
        <v>1944</v>
      </c>
      <c r="I144" t="s">
        <v>1978</v>
      </c>
      <c r="J144" t="s">
        <v>2015</v>
      </c>
      <c r="K144" t="s">
        <v>1947</v>
      </c>
      <c r="L144" t="s">
        <v>2021</v>
      </c>
      <c r="M144" s="16">
        <f t="shared" si="9"/>
        <v>2</v>
      </c>
      <c r="N144">
        <v>18328.32</v>
      </c>
      <c r="O144" s="15">
        <v>42066</v>
      </c>
      <c r="P144" s="22">
        <f t="shared" si="10"/>
        <v>2015</v>
      </c>
      <c r="Q144" s="22">
        <f t="shared" si="11"/>
        <v>3</v>
      </c>
    </row>
    <row r="145" spans="1:17" x14ac:dyDescent="0.2">
      <c r="A145">
        <v>149</v>
      </c>
      <c r="B145" t="s">
        <v>1941</v>
      </c>
      <c r="C145" t="s">
        <v>1926</v>
      </c>
      <c r="D145">
        <v>15.6</v>
      </c>
      <c r="E145" t="s">
        <v>1942</v>
      </c>
      <c r="F145" t="s">
        <v>1962</v>
      </c>
      <c r="G145" s="16" t="str">
        <f t="shared" si="8"/>
        <v>Intel</v>
      </c>
      <c r="H145" t="s">
        <v>1944</v>
      </c>
      <c r="I145" t="s">
        <v>1978</v>
      </c>
      <c r="J145" t="s">
        <v>1963</v>
      </c>
      <c r="K145" t="s">
        <v>1947</v>
      </c>
      <c r="L145" t="s">
        <v>1948</v>
      </c>
      <c r="M145" s="16">
        <f t="shared" si="9"/>
        <v>2.1</v>
      </c>
      <c r="N145">
        <v>23816.16</v>
      </c>
      <c r="O145" s="15">
        <v>42245</v>
      </c>
      <c r="P145" s="22">
        <f t="shared" si="10"/>
        <v>2015</v>
      </c>
      <c r="Q145" s="22">
        <f t="shared" si="11"/>
        <v>8</v>
      </c>
    </row>
    <row r="146" spans="1:17" x14ac:dyDescent="0.2">
      <c r="A146">
        <v>150</v>
      </c>
      <c r="B146" t="s">
        <v>1966</v>
      </c>
      <c r="C146" t="s">
        <v>1982</v>
      </c>
      <c r="D146">
        <v>15.6</v>
      </c>
      <c r="E146" t="s">
        <v>1927</v>
      </c>
      <c r="F146" t="s">
        <v>2022</v>
      </c>
      <c r="G146" s="16" t="str">
        <f t="shared" si="8"/>
        <v>Intel</v>
      </c>
      <c r="H146" t="s">
        <v>1935</v>
      </c>
      <c r="I146" t="s">
        <v>1936</v>
      </c>
      <c r="J146" t="s">
        <v>1985</v>
      </c>
      <c r="K146" t="s">
        <v>1947</v>
      </c>
      <c r="L146" t="s">
        <v>2101</v>
      </c>
      <c r="M146" s="16">
        <f t="shared" si="9"/>
        <v>2.56</v>
      </c>
      <c r="N146">
        <v>66560.572799999994</v>
      </c>
      <c r="O146" s="15">
        <v>42101</v>
      </c>
      <c r="P146" s="22">
        <f t="shared" si="10"/>
        <v>2015</v>
      </c>
      <c r="Q146" s="22">
        <f t="shared" si="11"/>
        <v>4</v>
      </c>
    </row>
    <row r="147" spans="1:17" x14ac:dyDescent="0.2">
      <c r="A147">
        <v>151</v>
      </c>
      <c r="B147" t="s">
        <v>1966</v>
      </c>
      <c r="C147" t="s">
        <v>1982</v>
      </c>
      <c r="D147">
        <v>15.6</v>
      </c>
      <c r="E147" t="s">
        <v>1927</v>
      </c>
      <c r="F147" t="s">
        <v>2022</v>
      </c>
      <c r="G147" s="16" t="str">
        <f t="shared" si="8"/>
        <v>Intel</v>
      </c>
      <c r="H147" t="s">
        <v>1915</v>
      </c>
      <c r="I147" t="s">
        <v>2102</v>
      </c>
      <c r="J147" t="s">
        <v>1985</v>
      </c>
      <c r="K147" t="s">
        <v>1947</v>
      </c>
      <c r="L147" t="s">
        <v>2076</v>
      </c>
      <c r="M147" s="16">
        <f t="shared" si="9"/>
        <v>2.62</v>
      </c>
      <c r="N147">
        <v>47898.720000000001</v>
      </c>
      <c r="O147" s="15">
        <v>42217</v>
      </c>
      <c r="P147" s="22">
        <f t="shared" si="10"/>
        <v>2015</v>
      </c>
      <c r="Q147" s="22">
        <f t="shared" si="11"/>
        <v>8</v>
      </c>
    </row>
    <row r="148" spans="1:17" x14ac:dyDescent="0.2">
      <c r="A148">
        <v>152</v>
      </c>
      <c r="B148" t="s">
        <v>1976</v>
      </c>
      <c r="C148" t="s">
        <v>1926</v>
      </c>
      <c r="D148">
        <v>15.6</v>
      </c>
      <c r="E148" t="s">
        <v>1942</v>
      </c>
      <c r="F148" t="s">
        <v>1928</v>
      </c>
      <c r="G148" s="16" t="str">
        <f t="shared" si="8"/>
        <v>Intel</v>
      </c>
      <c r="I148" t="s">
        <v>1916</v>
      </c>
      <c r="J148" t="s">
        <v>1930</v>
      </c>
      <c r="K148" t="s">
        <v>1947</v>
      </c>
      <c r="L148" t="s">
        <v>2052</v>
      </c>
      <c r="M148" s="16">
        <f t="shared" si="9"/>
        <v>1.9</v>
      </c>
      <c r="N148">
        <v>26533.439999999999</v>
      </c>
      <c r="O148" s="15">
        <v>42309</v>
      </c>
      <c r="P148" s="22">
        <f t="shared" si="10"/>
        <v>2015</v>
      </c>
      <c r="Q148" s="22">
        <f t="shared" si="11"/>
        <v>11</v>
      </c>
    </row>
    <row r="149" spans="1:17" x14ac:dyDescent="0.2">
      <c r="A149">
        <v>153</v>
      </c>
      <c r="B149" t="s">
        <v>2041</v>
      </c>
      <c r="C149" t="s">
        <v>1982</v>
      </c>
      <c r="D149">
        <v>17.3</v>
      </c>
      <c r="E149" t="s">
        <v>1927</v>
      </c>
      <c r="F149" t="s">
        <v>2022</v>
      </c>
      <c r="G149" s="16" t="str">
        <f t="shared" si="8"/>
        <v>Intel</v>
      </c>
      <c r="H149" t="s">
        <v>1935</v>
      </c>
      <c r="I149" t="s">
        <v>2023</v>
      </c>
      <c r="J149" t="s">
        <v>2024</v>
      </c>
      <c r="K149" t="s">
        <v>1947</v>
      </c>
      <c r="L149" t="s">
        <v>2019</v>
      </c>
      <c r="M149" s="16">
        <f t="shared" si="9"/>
        <v>2.8</v>
      </c>
      <c r="N149">
        <v>100699.2</v>
      </c>
      <c r="O149" s="15">
        <v>42013</v>
      </c>
      <c r="P149" s="22">
        <f t="shared" si="10"/>
        <v>2015</v>
      </c>
      <c r="Q149" s="22">
        <f t="shared" si="11"/>
        <v>1</v>
      </c>
    </row>
    <row r="150" spans="1:17" x14ac:dyDescent="0.2">
      <c r="A150">
        <v>154</v>
      </c>
      <c r="B150" t="s">
        <v>1925</v>
      </c>
      <c r="C150" t="s">
        <v>1912</v>
      </c>
      <c r="D150">
        <v>14</v>
      </c>
      <c r="E150" t="s">
        <v>1927</v>
      </c>
      <c r="F150" t="s">
        <v>2103</v>
      </c>
      <c r="G150" s="16" t="str">
        <f t="shared" si="8"/>
        <v>Intel</v>
      </c>
      <c r="H150" t="s">
        <v>1944</v>
      </c>
      <c r="I150" t="s">
        <v>1929</v>
      </c>
      <c r="J150" t="s">
        <v>1930</v>
      </c>
      <c r="K150" t="s">
        <v>1947</v>
      </c>
      <c r="L150" t="s">
        <v>2104</v>
      </c>
      <c r="M150" s="16">
        <f t="shared" si="9"/>
        <v>1.48</v>
      </c>
      <c r="N150">
        <v>57648.959999999999</v>
      </c>
      <c r="O150" s="15">
        <v>42323</v>
      </c>
      <c r="P150" s="22">
        <f t="shared" si="10"/>
        <v>2015</v>
      </c>
      <c r="Q150" s="22">
        <f t="shared" si="11"/>
        <v>11</v>
      </c>
    </row>
    <row r="151" spans="1:17" x14ac:dyDescent="0.2">
      <c r="A151">
        <v>155</v>
      </c>
      <c r="B151" t="s">
        <v>1925</v>
      </c>
      <c r="C151" t="s">
        <v>1926</v>
      </c>
      <c r="D151">
        <v>15.6</v>
      </c>
      <c r="E151" t="s">
        <v>1927</v>
      </c>
      <c r="F151" t="s">
        <v>1959</v>
      </c>
      <c r="G151" s="16" t="str">
        <f t="shared" si="8"/>
        <v>Intel</v>
      </c>
      <c r="H151" t="s">
        <v>2074</v>
      </c>
      <c r="I151" t="s">
        <v>1929</v>
      </c>
      <c r="J151" t="s">
        <v>2039</v>
      </c>
      <c r="K151" t="s">
        <v>1947</v>
      </c>
      <c r="L151" t="s">
        <v>1992</v>
      </c>
      <c r="M151" s="16">
        <f t="shared" si="9"/>
        <v>1.91</v>
      </c>
      <c r="N151">
        <v>32980.32</v>
      </c>
      <c r="O151" s="15">
        <v>42178</v>
      </c>
      <c r="P151" s="22">
        <f t="shared" si="10"/>
        <v>2015</v>
      </c>
      <c r="Q151" s="22">
        <f t="shared" si="11"/>
        <v>6</v>
      </c>
    </row>
    <row r="152" spans="1:17" x14ac:dyDescent="0.2">
      <c r="A152">
        <v>156</v>
      </c>
      <c r="B152" t="s">
        <v>1976</v>
      </c>
      <c r="C152" t="s">
        <v>1989</v>
      </c>
      <c r="D152">
        <v>14</v>
      </c>
      <c r="E152" t="s">
        <v>1980</v>
      </c>
      <c r="F152" t="s">
        <v>1977</v>
      </c>
      <c r="G152" s="16" t="str">
        <f t="shared" si="8"/>
        <v>Intel</v>
      </c>
      <c r="H152" t="s">
        <v>1944</v>
      </c>
      <c r="I152" t="s">
        <v>1929</v>
      </c>
      <c r="J152" t="s">
        <v>1930</v>
      </c>
      <c r="K152" t="s">
        <v>1947</v>
      </c>
      <c r="L152" t="s">
        <v>2105</v>
      </c>
      <c r="M152" s="16">
        <f t="shared" si="9"/>
        <v>1.74</v>
      </c>
      <c r="N152">
        <v>33513.120000000003</v>
      </c>
      <c r="O152" s="15">
        <v>42312</v>
      </c>
      <c r="P152" s="22">
        <f t="shared" si="10"/>
        <v>2015</v>
      </c>
      <c r="Q152" s="22">
        <f t="shared" si="11"/>
        <v>11</v>
      </c>
    </row>
    <row r="153" spans="1:17" x14ac:dyDescent="0.2">
      <c r="A153">
        <v>157</v>
      </c>
      <c r="B153" t="s">
        <v>1954</v>
      </c>
      <c r="C153" t="s">
        <v>1989</v>
      </c>
      <c r="D153">
        <v>13.3</v>
      </c>
      <c r="E153" t="s">
        <v>1990</v>
      </c>
      <c r="F153" t="s">
        <v>1959</v>
      </c>
      <c r="G153" s="16" t="str">
        <f t="shared" si="8"/>
        <v>Intel</v>
      </c>
      <c r="H153" t="s">
        <v>1915</v>
      </c>
      <c r="I153" t="s">
        <v>1929</v>
      </c>
      <c r="J153" t="s">
        <v>1930</v>
      </c>
      <c r="K153" t="s">
        <v>1947</v>
      </c>
      <c r="L153" t="s">
        <v>2106</v>
      </c>
      <c r="M153" s="16">
        <f t="shared" si="9"/>
        <v>1.1000000000000001</v>
      </c>
      <c r="N153">
        <v>70063.199999999997</v>
      </c>
      <c r="O153" s="15">
        <v>42202</v>
      </c>
      <c r="P153" s="22">
        <f t="shared" si="10"/>
        <v>2015</v>
      </c>
      <c r="Q153" s="22">
        <f t="shared" si="11"/>
        <v>7</v>
      </c>
    </row>
    <row r="154" spans="1:17" x14ac:dyDescent="0.2">
      <c r="A154">
        <v>158</v>
      </c>
      <c r="B154" t="s">
        <v>1966</v>
      </c>
      <c r="C154" t="s">
        <v>1989</v>
      </c>
      <c r="D154">
        <v>15.6</v>
      </c>
      <c r="E154" t="s">
        <v>1990</v>
      </c>
      <c r="F154" t="s">
        <v>1955</v>
      </c>
      <c r="G154" s="16" t="str">
        <f t="shared" si="8"/>
        <v>Intel</v>
      </c>
      <c r="H154" t="s">
        <v>1915</v>
      </c>
      <c r="I154" t="s">
        <v>1929</v>
      </c>
      <c r="J154" t="s">
        <v>1960</v>
      </c>
      <c r="K154" t="s">
        <v>1947</v>
      </c>
      <c r="L154" t="s">
        <v>2107</v>
      </c>
      <c r="M154" s="16">
        <f t="shared" si="9"/>
        <v>1.56</v>
      </c>
      <c r="N154">
        <v>55890.720000000001</v>
      </c>
      <c r="O154" s="15">
        <v>42113</v>
      </c>
      <c r="P154" s="22">
        <f t="shared" si="10"/>
        <v>2015</v>
      </c>
      <c r="Q154" s="22">
        <f t="shared" si="11"/>
        <v>4</v>
      </c>
    </row>
    <row r="155" spans="1:17" x14ac:dyDescent="0.2">
      <c r="A155">
        <v>159</v>
      </c>
      <c r="B155" t="s">
        <v>2095</v>
      </c>
      <c r="C155" t="s">
        <v>1926</v>
      </c>
      <c r="D155">
        <v>15.6</v>
      </c>
      <c r="E155" t="s">
        <v>1942</v>
      </c>
      <c r="F155" t="s">
        <v>2108</v>
      </c>
      <c r="G155" s="16" t="str">
        <f t="shared" si="8"/>
        <v>Intel</v>
      </c>
      <c r="H155" t="s">
        <v>1944</v>
      </c>
      <c r="I155" t="s">
        <v>1945</v>
      </c>
      <c r="J155" t="s">
        <v>1963</v>
      </c>
      <c r="K155" t="s">
        <v>1947</v>
      </c>
      <c r="L155" t="s">
        <v>1948</v>
      </c>
      <c r="M155" s="16">
        <f t="shared" si="9"/>
        <v>2.1</v>
      </c>
      <c r="N155">
        <v>23816.16</v>
      </c>
      <c r="O155" s="15">
        <v>42153</v>
      </c>
      <c r="P155" s="22">
        <f t="shared" si="10"/>
        <v>2015</v>
      </c>
      <c r="Q155" s="22">
        <f t="shared" si="11"/>
        <v>5</v>
      </c>
    </row>
    <row r="156" spans="1:17" x14ac:dyDescent="0.2">
      <c r="A156">
        <v>160</v>
      </c>
      <c r="B156" t="s">
        <v>1954</v>
      </c>
      <c r="C156" t="s">
        <v>1926</v>
      </c>
      <c r="D156">
        <v>15.6</v>
      </c>
      <c r="E156" t="s">
        <v>1942</v>
      </c>
      <c r="F156" t="s">
        <v>1943</v>
      </c>
      <c r="G156" s="16" t="str">
        <f t="shared" si="8"/>
        <v>AMD</v>
      </c>
      <c r="H156" t="s">
        <v>1944</v>
      </c>
      <c r="I156" t="s">
        <v>1978</v>
      </c>
      <c r="J156" t="s">
        <v>2109</v>
      </c>
      <c r="K156" t="s">
        <v>1947</v>
      </c>
      <c r="L156" t="s">
        <v>2110</v>
      </c>
      <c r="M156" s="16">
        <f t="shared" si="9"/>
        <v>2.0299999999999998</v>
      </c>
      <c r="N156">
        <v>21471.84</v>
      </c>
      <c r="O156" s="15">
        <v>42057</v>
      </c>
      <c r="P156" s="22">
        <f t="shared" si="10"/>
        <v>2015</v>
      </c>
      <c r="Q156" s="22">
        <f t="shared" si="11"/>
        <v>2</v>
      </c>
    </row>
    <row r="157" spans="1:17" x14ac:dyDescent="0.2">
      <c r="A157">
        <v>161</v>
      </c>
      <c r="B157" t="s">
        <v>1941</v>
      </c>
      <c r="C157" t="s">
        <v>1926</v>
      </c>
      <c r="D157">
        <v>17.3</v>
      </c>
      <c r="E157" t="s">
        <v>1958</v>
      </c>
      <c r="F157" t="s">
        <v>1959</v>
      </c>
      <c r="G157" s="16" t="str">
        <f t="shared" si="8"/>
        <v>Intel</v>
      </c>
      <c r="H157" t="s">
        <v>1944</v>
      </c>
      <c r="I157" t="s">
        <v>1929</v>
      </c>
      <c r="J157" t="s">
        <v>1956</v>
      </c>
      <c r="K157" t="s">
        <v>1947</v>
      </c>
      <c r="L157" t="s">
        <v>2053</v>
      </c>
      <c r="M157" s="16">
        <f t="shared" si="9"/>
        <v>3</v>
      </c>
      <c r="N157">
        <v>42890.400000000001</v>
      </c>
      <c r="O157" s="15">
        <v>42216</v>
      </c>
      <c r="P157" s="22">
        <f t="shared" si="10"/>
        <v>2015</v>
      </c>
      <c r="Q157" s="22">
        <f t="shared" si="11"/>
        <v>7</v>
      </c>
    </row>
    <row r="158" spans="1:17" x14ac:dyDescent="0.2">
      <c r="A158">
        <v>162</v>
      </c>
      <c r="B158" t="s">
        <v>1966</v>
      </c>
      <c r="C158" t="s">
        <v>1926</v>
      </c>
      <c r="D158">
        <v>15.6</v>
      </c>
      <c r="E158" t="s">
        <v>1927</v>
      </c>
      <c r="F158" t="s">
        <v>1959</v>
      </c>
      <c r="G158" s="16" t="str">
        <f t="shared" si="8"/>
        <v>Intel</v>
      </c>
      <c r="H158" t="s">
        <v>1915</v>
      </c>
      <c r="I158" t="s">
        <v>1929</v>
      </c>
      <c r="J158" t="s">
        <v>2039</v>
      </c>
      <c r="K158" t="s">
        <v>1947</v>
      </c>
      <c r="L158" t="s">
        <v>2040</v>
      </c>
      <c r="M158" s="16">
        <f t="shared" si="9"/>
        <v>2.13</v>
      </c>
      <c r="N158">
        <v>38787.839999999997</v>
      </c>
      <c r="O158" s="15">
        <v>42158</v>
      </c>
      <c r="P158" s="22">
        <f t="shared" si="10"/>
        <v>2015</v>
      </c>
      <c r="Q158" s="22">
        <f t="shared" si="11"/>
        <v>6</v>
      </c>
    </row>
    <row r="159" spans="1:17" x14ac:dyDescent="0.2">
      <c r="A159">
        <v>163</v>
      </c>
      <c r="B159" t="s">
        <v>1976</v>
      </c>
      <c r="C159" t="s">
        <v>1982</v>
      </c>
      <c r="D159">
        <v>15.6</v>
      </c>
      <c r="E159" t="s">
        <v>1958</v>
      </c>
      <c r="F159" t="s">
        <v>2022</v>
      </c>
      <c r="G159" s="16" t="str">
        <f t="shared" si="8"/>
        <v>Intel</v>
      </c>
      <c r="H159" t="s">
        <v>1935</v>
      </c>
      <c r="I159" t="s">
        <v>1929</v>
      </c>
      <c r="J159" t="s">
        <v>2047</v>
      </c>
      <c r="K159" t="s">
        <v>1947</v>
      </c>
      <c r="L159" t="s">
        <v>1986</v>
      </c>
      <c r="M159" s="16">
        <f t="shared" si="9"/>
        <v>2.5</v>
      </c>
      <c r="N159">
        <v>57489.120000000003</v>
      </c>
      <c r="O159" s="15">
        <v>42130</v>
      </c>
      <c r="P159" s="22">
        <f t="shared" si="10"/>
        <v>2015</v>
      </c>
      <c r="Q159" s="22">
        <f t="shared" si="11"/>
        <v>5</v>
      </c>
    </row>
    <row r="160" spans="1:17" x14ac:dyDescent="0.2">
      <c r="A160">
        <v>164</v>
      </c>
      <c r="B160" t="s">
        <v>1941</v>
      </c>
      <c r="C160" t="s">
        <v>1926</v>
      </c>
      <c r="D160">
        <v>15.6</v>
      </c>
      <c r="E160" t="s">
        <v>1942</v>
      </c>
      <c r="F160" t="s">
        <v>2014</v>
      </c>
      <c r="G160" s="16" t="str">
        <f t="shared" si="8"/>
        <v>Intel</v>
      </c>
      <c r="H160" t="s">
        <v>1944</v>
      </c>
      <c r="I160" t="s">
        <v>1978</v>
      </c>
      <c r="J160" t="s">
        <v>2015</v>
      </c>
      <c r="K160" t="s">
        <v>1947</v>
      </c>
      <c r="L160" t="s">
        <v>1948</v>
      </c>
      <c r="M160" s="16">
        <f t="shared" si="9"/>
        <v>2.1</v>
      </c>
      <c r="N160">
        <v>18541.439999999999</v>
      </c>
      <c r="O160" s="15">
        <v>42206</v>
      </c>
      <c r="P160" s="22">
        <f t="shared" si="10"/>
        <v>2015</v>
      </c>
      <c r="Q160" s="22">
        <f t="shared" si="11"/>
        <v>7</v>
      </c>
    </row>
    <row r="161" spans="1:17" x14ac:dyDescent="0.2">
      <c r="A161">
        <v>165</v>
      </c>
      <c r="B161" t="s">
        <v>2041</v>
      </c>
      <c r="C161" t="s">
        <v>1982</v>
      </c>
      <c r="D161">
        <v>15.6</v>
      </c>
      <c r="E161" t="s">
        <v>1958</v>
      </c>
      <c r="F161" t="s">
        <v>2022</v>
      </c>
      <c r="G161" s="16" t="str">
        <f t="shared" si="8"/>
        <v>Intel</v>
      </c>
      <c r="H161" t="s">
        <v>1935</v>
      </c>
      <c r="I161" t="s">
        <v>2023</v>
      </c>
      <c r="J161" t="s">
        <v>2024</v>
      </c>
      <c r="K161" t="s">
        <v>1947</v>
      </c>
      <c r="L161" t="s">
        <v>2038</v>
      </c>
      <c r="M161" s="16">
        <f t="shared" si="9"/>
        <v>2.4</v>
      </c>
      <c r="N161">
        <v>95850.72</v>
      </c>
      <c r="O161" s="15">
        <v>42277</v>
      </c>
      <c r="P161" s="22">
        <f t="shared" si="10"/>
        <v>2015</v>
      </c>
      <c r="Q161" s="22">
        <f t="shared" si="11"/>
        <v>9</v>
      </c>
    </row>
    <row r="162" spans="1:17" x14ac:dyDescent="0.2">
      <c r="A162">
        <v>166</v>
      </c>
      <c r="B162" t="s">
        <v>1941</v>
      </c>
      <c r="C162" t="s">
        <v>1926</v>
      </c>
      <c r="D162">
        <v>15.6</v>
      </c>
      <c r="E162" t="s">
        <v>1942</v>
      </c>
      <c r="F162" t="s">
        <v>2034</v>
      </c>
      <c r="G162" s="16" t="str">
        <f t="shared" si="8"/>
        <v>Intel</v>
      </c>
      <c r="H162" t="s">
        <v>1944</v>
      </c>
      <c r="I162" t="s">
        <v>1978</v>
      </c>
      <c r="J162" t="s">
        <v>2111</v>
      </c>
      <c r="K162" t="s">
        <v>1947</v>
      </c>
      <c r="L162" t="s">
        <v>1948</v>
      </c>
      <c r="M162" s="16">
        <f t="shared" si="9"/>
        <v>2.1</v>
      </c>
      <c r="N162">
        <v>19367.8128</v>
      </c>
      <c r="O162" s="15">
        <v>42203</v>
      </c>
      <c r="P162" s="22">
        <f t="shared" si="10"/>
        <v>2015</v>
      </c>
      <c r="Q162" s="22">
        <f t="shared" si="11"/>
        <v>7</v>
      </c>
    </row>
    <row r="163" spans="1:17" x14ac:dyDescent="0.2">
      <c r="A163">
        <v>167</v>
      </c>
      <c r="B163" t="s">
        <v>1966</v>
      </c>
      <c r="C163" t="s">
        <v>1982</v>
      </c>
      <c r="D163">
        <v>15.6</v>
      </c>
      <c r="E163" t="s">
        <v>1927</v>
      </c>
      <c r="F163" t="s">
        <v>2022</v>
      </c>
      <c r="G163" s="16" t="str">
        <f t="shared" si="8"/>
        <v>Intel</v>
      </c>
      <c r="H163" t="s">
        <v>1915</v>
      </c>
      <c r="I163" t="s">
        <v>1984</v>
      </c>
      <c r="J163" t="s">
        <v>1985</v>
      </c>
      <c r="K163" t="s">
        <v>1947</v>
      </c>
      <c r="L163" t="s">
        <v>2101</v>
      </c>
      <c r="M163" s="16">
        <f t="shared" si="9"/>
        <v>2.56</v>
      </c>
      <c r="N163">
        <v>56502.907200000001</v>
      </c>
      <c r="O163" s="15">
        <v>42176</v>
      </c>
      <c r="P163" s="22">
        <f t="shared" si="10"/>
        <v>2015</v>
      </c>
      <c r="Q163" s="22">
        <f t="shared" si="11"/>
        <v>6</v>
      </c>
    </row>
    <row r="164" spans="1:17" x14ac:dyDescent="0.2">
      <c r="A164">
        <v>168</v>
      </c>
      <c r="B164" t="s">
        <v>1941</v>
      </c>
      <c r="C164" t="s">
        <v>1926</v>
      </c>
      <c r="D164">
        <v>17.3</v>
      </c>
      <c r="E164" t="s">
        <v>1958</v>
      </c>
      <c r="F164" t="s">
        <v>1959</v>
      </c>
      <c r="G164" s="16" t="str">
        <f t="shared" si="8"/>
        <v>Intel</v>
      </c>
      <c r="H164" t="s">
        <v>1915</v>
      </c>
      <c r="I164" t="s">
        <v>1929</v>
      </c>
      <c r="J164" t="s">
        <v>1956</v>
      </c>
      <c r="K164" t="s">
        <v>1947</v>
      </c>
      <c r="L164" t="s">
        <v>2053</v>
      </c>
      <c r="M164" s="16">
        <f t="shared" si="9"/>
        <v>3</v>
      </c>
      <c r="N164">
        <v>45501.120000000003</v>
      </c>
      <c r="O164" s="15">
        <v>42072</v>
      </c>
      <c r="P164" s="22">
        <f t="shared" si="10"/>
        <v>2015</v>
      </c>
      <c r="Q164" s="22">
        <f t="shared" si="11"/>
        <v>3</v>
      </c>
    </row>
    <row r="165" spans="1:17" x14ac:dyDescent="0.2">
      <c r="A165">
        <v>169</v>
      </c>
      <c r="B165" t="s">
        <v>1925</v>
      </c>
      <c r="C165" t="s">
        <v>1926</v>
      </c>
      <c r="D165">
        <v>13.3</v>
      </c>
      <c r="E165" t="s">
        <v>1958</v>
      </c>
      <c r="F165" t="s">
        <v>1959</v>
      </c>
      <c r="G165" s="16" t="str">
        <f t="shared" si="8"/>
        <v>Intel</v>
      </c>
      <c r="H165" t="s">
        <v>1944</v>
      </c>
      <c r="I165" t="s">
        <v>1945</v>
      </c>
      <c r="J165" t="s">
        <v>1960</v>
      </c>
      <c r="K165" t="s">
        <v>1947</v>
      </c>
      <c r="L165" t="s">
        <v>2037</v>
      </c>
      <c r="M165" s="16">
        <f t="shared" si="9"/>
        <v>1.49</v>
      </c>
      <c r="N165">
        <v>40173.120000000003</v>
      </c>
      <c r="O165" s="15">
        <v>42191</v>
      </c>
      <c r="P165" s="22">
        <f t="shared" si="10"/>
        <v>2015</v>
      </c>
      <c r="Q165" s="22">
        <f t="shared" si="11"/>
        <v>7</v>
      </c>
    </row>
    <row r="166" spans="1:17" x14ac:dyDescent="0.2">
      <c r="A166">
        <v>170</v>
      </c>
      <c r="B166" t="s">
        <v>2112</v>
      </c>
      <c r="C166" t="s">
        <v>1912</v>
      </c>
      <c r="D166">
        <v>13</v>
      </c>
      <c r="E166" t="s">
        <v>2113</v>
      </c>
      <c r="F166" t="s">
        <v>1928</v>
      </c>
      <c r="G166" s="16" t="str">
        <f t="shared" si="8"/>
        <v>Intel</v>
      </c>
      <c r="H166" t="s">
        <v>1915</v>
      </c>
      <c r="I166" t="s">
        <v>1929</v>
      </c>
      <c r="J166" t="s">
        <v>1930</v>
      </c>
      <c r="K166" t="s">
        <v>1947</v>
      </c>
      <c r="L166" t="s">
        <v>2114</v>
      </c>
      <c r="M166" s="16">
        <f t="shared" si="9"/>
        <v>1.05</v>
      </c>
      <c r="N166">
        <v>71874.720000000001</v>
      </c>
      <c r="O166" s="15">
        <v>42278</v>
      </c>
      <c r="P166" s="22">
        <f t="shared" si="10"/>
        <v>2015</v>
      </c>
      <c r="Q166" s="22">
        <f t="shared" si="11"/>
        <v>10</v>
      </c>
    </row>
    <row r="167" spans="1:17" x14ac:dyDescent="0.2">
      <c r="A167">
        <v>171</v>
      </c>
      <c r="B167" t="s">
        <v>1925</v>
      </c>
      <c r="C167" t="s">
        <v>1926</v>
      </c>
      <c r="D167">
        <v>17.3</v>
      </c>
      <c r="E167" t="s">
        <v>1958</v>
      </c>
      <c r="F167" t="s">
        <v>1928</v>
      </c>
      <c r="G167" s="16" t="str">
        <f t="shared" si="8"/>
        <v>Intel</v>
      </c>
      <c r="H167" t="s">
        <v>2074</v>
      </c>
      <c r="I167" t="s">
        <v>2060</v>
      </c>
      <c r="J167" t="s">
        <v>2039</v>
      </c>
      <c r="K167" t="s">
        <v>1947</v>
      </c>
      <c r="L167" t="s">
        <v>2011</v>
      </c>
      <c r="M167" s="16">
        <f t="shared" si="9"/>
        <v>2.71</v>
      </c>
      <c r="N167">
        <v>37242.720000000001</v>
      </c>
      <c r="O167" s="15">
        <v>42364</v>
      </c>
      <c r="P167" s="22">
        <f t="shared" si="10"/>
        <v>2015</v>
      </c>
      <c r="Q167" s="22">
        <f t="shared" si="11"/>
        <v>12</v>
      </c>
    </row>
    <row r="168" spans="1:17" x14ac:dyDescent="0.2">
      <c r="A168">
        <v>172</v>
      </c>
      <c r="B168" t="s">
        <v>1976</v>
      </c>
      <c r="C168" t="s">
        <v>1926</v>
      </c>
      <c r="D168">
        <v>15.6</v>
      </c>
      <c r="E168" t="s">
        <v>1942</v>
      </c>
      <c r="F168" t="s">
        <v>2115</v>
      </c>
      <c r="G168" s="16" t="str">
        <f t="shared" si="8"/>
        <v>AMD</v>
      </c>
      <c r="H168" t="s">
        <v>1944</v>
      </c>
      <c r="I168" t="s">
        <v>1945</v>
      </c>
      <c r="J168" t="s">
        <v>2036</v>
      </c>
      <c r="K168" t="s">
        <v>1931</v>
      </c>
      <c r="L168" t="s">
        <v>1968</v>
      </c>
      <c r="M168" s="16">
        <f t="shared" si="9"/>
        <v>2.2000000000000002</v>
      </c>
      <c r="N168">
        <v>16463.52</v>
      </c>
      <c r="O168" s="15">
        <v>42349</v>
      </c>
      <c r="P168" s="22">
        <f t="shared" si="10"/>
        <v>2015</v>
      </c>
      <c r="Q168" s="22">
        <f t="shared" si="11"/>
        <v>12</v>
      </c>
    </row>
    <row r="169" spans="1:17" x14ac:dyDescent="0.2">
      <c r="A169">
        <v>173</v>
      </c>
      <c r="B169" t="s">
        <v>2095</v>
      </c>
      <c r="C169" t="s">
        <v>1926</v>
      </c>
      <c r="D169">
        <v>15.6</v>
      </c>
      <c r="E169" t="s">
        <v>1942</v>
      </c>
      <c r="F169" t="s">
        <v>1977</v>
      </c>
      <c r="G169" s="16" t="str">
        <f t="shared" si="8"/>
        <v>Intel</v>
      </c>
      <c r="H169" t="s">
        <v>1944</v>
      </c>
      <c r="I169" t="s">
        <v>1945</v>
      </c>
      <c r="J169" t="s">
        <v>1930</v>
      </c>
      <c r="K169" t="s">
        <v>1947</v>
      </c>
      <c r="L169" t="s">
        <v>2116</v>
      </c>
      <c r="M169" s="16">
        <f t="shared" si="9"/>
        <v>5.4</v>
      </c>
      <c r="N169">
        <v>26053.919999999998</v>
      </c>
      <c r="O169" s="15">
        <v>42055</v>
      </c>
      <c r="P169" s="22">
        <f t="shared" si="10"/>
        <v>2015</v>
      </c>
      <c r="Q169" s="22">
        <f t="shared" si="11"/>
        <v>2</v>
      </c>
    </row>
    <row r="170" spans="1:17" x14ac:dyDescent="0.2">
      <c r="A170">
        <v>174</v>
      </c>
      <c r="B170" t="s">
        <v>1925</v>
      </c>
      <c r="C170" t="s">
        <v>1926</v>
      </c>
      <c r="D170">
        <v>17.3</v>
      </c>
      <c r="E170" t="s">
        <v>1927</v>
      </c>
      <c r="F170" t="s">
        <v>1959</v>
      </c>
      <c r="G170" s="16" t="str">
        <f t="shared" si="8"/>
        <v>Intel</v>
      </c>
      <c r="H170" t="s">
        <v>1915</v>
      </c>
      <c r="I170" t="s">
        <v>1929</v>
      </c>
      <c r="J170" t="s">
        <v>2000</v>
      </c>
      <c r="K170" t="s">
        <v>1947</v>
      </c>
      <c r="L170" t="s">
        <v>1986</v>
      </c>
      <c r="M170" s="16">
        <f t="shared" si="9"/>
        <v>2.5</v>
      </c>
      <c r="N170">
        <v>49177.440000000002</v>
      </c>
      <c r="O170" s="15">
        <v>42308</v>
      </c>
      <c r="P170" s="22">
        <f t="shared" si="10"/>
        <v>2015</v>
      </c>
      <c r="Q170" s="22">
        <f t="shared" si="11"/>
        <v>10</v>
      </c>
    </row>
    <row r="171" spans="1:17" x14ac:dyDescent="0.2">
      <c r="A171">
        <v>175</v>
      </c>
      <c r="B171" t="s">
        <v>1966</v>
      </c>
      <c r="C171" t="s">
        <v>1926</v>
      </c>
      <c r="D171">
        <v>15.6</v>
      </c>
      <c r="E171" t="s">
        <v>1942</v>
      </c>
      <c r="F171" t="s">
        <v>1977</v>
      </c>
      <c r="G171" s="16" t="str">
        <f t="shared" si="8"/>
        <v>Intel</v>
      </c>
      <c r="H171" t="s">
        <v>1915</v>
      </c>
      <c r="I171" t="s">
        <v>1978</v>
      </c>
      <c r="J171" t="s">
        <v>1930</v>
      </c>
      <c r="K171" t="s">
        <v>1947</v>
      </c>
      <c r="L171" t="s">
        <v>1993</v>
      </c>
      <c r="M171" s="16">
        <f t="shared" si="9"/>
        <v>2.2999999999999998</v>
      </c>
      <c r="N171">
        <v>24455.52</v>
      </c>
      <c r="O171" s="15">
        <v>42362</v>
      </c>
      <c r="P171" s="22">
        <f t="shared" si="10"/>
        <v>2015</v>
      </c>
      <c r="Q171" s="22">
        <f t="shared" si="11"/>
        <v>12</v>
      </c>
    </row>
    <row r="172" spans="1:17" x14ac:dyDescent="0.2">
      <c r="A172">
        <v>176</v>
      </c>
      <c r="B172" t="s">
        <v>1941</v>
      </c>
      <c r="C172" t="s">
        <v>1926</v>
      </c>
      <c r="D172">
        <v>15.6</v>
      </c>
      <c r="E172" t="s">
        <v>1942</v>
      </c>
      <c r="F172" t="s">
        <v>1962</v>
      </c>
      <c r="G172" s="16" t="str">
        <f t="shared" si="8"/>
        <v>Intel</v>
      </c>
      <c r="H172" t="s">
        <v>1944</v>
      </c>
      <c r="I172" t="s">
        <v>1916</v>
      </c>
      <c r="J172" t="s">
        <v>1963</v>
      </c>
      <c r="K172" t="s">
        <v>1947</v>
      </c>
      <c r="L172" t="s">
        <v>1948</v>
      </c>
      <c r="M172" s="16">
        <f t="shared" si="9"/>
        <v>2.1</v>
      </c>
      <c r="N172">
        <v>23922.720000000001</v>
      </c>
      <c r="O172" s="15">
        <v>42263</v>
      </c>
      <c r="P172" s="22">
        <f t="shared" si="10"/>
        <v>2015</v>
      </c>
      <c r="Q172" s="22">
        <f t="shared" si="11"/>
        <v>9</v>
      </c>
    </row>
    <row r="173" spans="1:17" x14ac:dyDescent="0.2">
      <c r="A173">
        <v>177</v>
      </c>
      <c r="B173" t="s">
        <v>2041</v>
      </c>
      <c r="C173" t="s">
        <v>1982</v>
      </c>
      <c r="D173">
        <v>18.399999999999999</v>
      </c>
      <c r="E173" t="s">
        <v>1927</v>
      </c>
      <c r="F173" t="s">
        <v>2117</v>
      </c>
      <c r="G173" s="16" t="str">
        <f t="shared" si="8"/>
        <v>Intel</v>
      </c>
      <c r="H173" t="s">
        <v>2118</v>
      </c>
      <c r="I173" t="s">
        <v>2119</v>
      </c>
      <c r="J173" t="s">
        <v>2120</v>
      </c>
      <c r="K173" t="s">
        <v>1947</v>
      </c>
      <c r="L173" t="s">
        <v>2121</v>
      </c>
      <c r="M173" s="16">
        <f t="shared" si="9"/>
        <v>4.4000000000000004</v>
      </c>
      <c r="N173">
        <v>149130.72</v>
      </c>
      <c r="O173" s="15">
        <v>42161</v>
      </c>
      <c r="P173" s="22">
        <f t="shared" si="10"/>
        <v>2015</v>
      </c>
      <c r="Q173" s="22">
        <f t="shared" si="11"/>
        <v>6</v>
      </c>
    </row>
    <row r="174" spans="1:17" x14ac:dyDescent="0.2">
      <c r="A174">
        <v>178</v>
      </c>
      <c r="B174" t="s">
        <v>1976</v>
      </c>
      <c r="C174" t="s">
        <v>1926</v>
      </c>
      <c r="D174">
        <v>15.6</v>
      </c>
      <c r="E174" t="s">
        <v>1927</v>
      </c>
      <c r="F174" t="s">
        <v>1928</v>
      </c>
      <c r="G174" s="16" t="str">
        <f t="shared" si="8"/>
        <v>Intel</v>
      </c>
      <c r="H174" t="s">
        <v>1915</v>
      </c>
      <c r="I174" t="s">
        <v>1984</v>
      </c>
      <c r="J174" t="s">
        <v>2122</v>
      </c>
      <c r="K174" t="s">
        <v>1947</v>
      </c>
      <c r="L174" t="s">
        <v>2123</v>
      </c>
      <c r="M174" s="16">
        <f t="shared" si="9"/>
        <v>1.9</v>
      </c>
      <c r="N174">
        <v>43316.639999999999</v>
      </c>
      <c r="O174" s="15">
        <v>42135</v>
      </c>
      <c r="P174" s="22">
        <f t="shared" si="10"/>
        <v>2015</v>
      </c>
      <c r="Q174" s="22">
        <f t="shared" si="11"/>
        <v>5</v>
      </c>
    </row>
    <row r="175" spans="1:17" x14ac:dyDescent="0.2">
      <c r="A175">
        <v>179</v>
      </c>
      <c r="B175" t="s">
        <v>1925</v>
      </c>
      <c r="C175" t="s">
        <v>1989</v>
      </c>
      <c r="D175">
        <v>13.3</v>
      </c>
      <c r="E175" t="s">
        <v>2097</v>
      </c>
      <c r="F175" t="s">
        <v>1959</v>
      </c>
      <c r="G175" s="16" t="str">
        <f t="shared" si="8"/>
        <v>Intel</v>
      </c>
      <c r="H175" t="s">
        <v>1915</v>
      </c>
      <c r="I175" t="s">
        <v>1929</v>
      </c>
      <c r="J175" t="s">
        <v>1960</v>
      </c>
      <c r="K175" t="s">
        <v>1947</v>
      </c>
      <c r="L175" t="s">
        <v>2124</v>
      </c>
      <c r="M175" s="16">
        <f t="shared" si="9"/>
        <v>1.29</v>
      </c>
      <c r="N175">
        <v>79866.720000000001</v>
      </c>
      <c r="O175" s="15">
        <v>42297</v>
      </c>
      <c r="P175" s="22">
        <f t="shared" si="10"/>
        <v>2015</v>
      </c>
      <c r="Q175" s="22">
        <f t="shared" si="11"/>
        <v>10</v>
      </c>
    </row>
    <row r="176" spans="1:17" x14ac:dyDescent="0.2">
      <c r="A176">
        <v>180</v>
      </c>
      <c r="B176" t="s">
        <v>1966</v>
      </c>
      <c r="C176" t="s">
        <v>1926</v>
      </c>
      <c r="D176">
        <v>15.6</v>
      </c>
      <c r="E176" t="s">
        <v>1927</v>
      </c>
      <c r="F176" t="s">
        <v>1955</v>
      </c>
      <c r="G176" s="16" t="str">
        <f t="shared" si="8"/>
        <v>Intel</v>
      </c>
      <c r="H176" t="s">
        <v>1935</v>
      </c>
      <c r="I176" t="s">
        <v>2042</v>
      </c>
      <c r="J176" t="s">
        <v>1996</v>
      </c>
      <c r="K176" t="s">
        <v>2018</v>
      </c>
      <c r="L176" t="s">
        <v>2061</v>
      </c>
      <c r="M176" s="16">
        <f t="shared" si="9"/>
        <v>2.02</v>
      </c>
      <c r="N176">
        <v>55890.720000000001</v>
      </c>
      <c r="O176" s="15">
        <v>42235</v>
      </c>
      <c r="P176" s="22">
        <f t="shared" si="10"/>
        <v>2015</v>
      </c>
      <c r="Q176" s="22">
        <f t="shared" si="11"/>
        <v>8</v>
      </c>
    </row>
    <row r="177" spans="1:17" x14ac:dyDescent="0.2">
      <c r="A177">
        <v>181</v>
      </c>
      <c r="B177" t="s">
        <v>1966</v>
      </c>
      <c r="C177" t="s">
        <v>1912</v>
      </c>
      <c r="D177">
        <v>13.3</v>
      </c>
      <c r="E177" t="s">
        <v>1927</v>
      </c>
      <c r="F177" t="s">
        <v>1959</v>
      </c>
      <c r="G177" s="16" t="str">
        <f t="shared" si="8"/>
        <v>Intel</v>
      </c>
      <c r="H177" t="s">
        <v>1915</v>
      </c>
      <c r="I177" t="s">
        <v>1929</v>
      </c>
      <c r="J177" t="s">
        <v>1960</v>
      </c>
      <c r="K177" t="s">
        <v>1947</v>
      </c>
      <c r="L177" t="s">
        <v>2082</v>
      </c>
      <c r="M177" s="16">
        <f t="shared" si="9"/>
        <v>1.23</v>
      </c>
      <c r="N177">
        <v>74538.720000000001</v>
      </c>
      <c r="O177" s="15">
        <v>42197</v>
      </c>
      <c r="P177" s="22">
        <f t="shared" si="10"/>
        <v>2015</v>
      </c>
      <c r="Q177" s="22">
        <f t="shared" si="11"/>
        <v>7</v>
      </c>
    </row>
    <row r="178" spans="1:17" x14ac:dyDescent="0.2">
      <c r="A178">
        <v>182</v>
      </c>
      <c r="B178" t="s">
        <v>1976</v>
      </c>
      <c r="C178" t="s">
        <v>1989</v>
      </c>
      <c r="D178">
        <v>13.9</v>
      </c>
      <c r="E178" t="s">
        <v>2097</v>
      </c>
      <c r="F178" t="s">
        <v>1955</v>
      </c>
      <c r="G178" s="16" t="str">
        <f t="shared" si="8"/>
        <v>Intel</v>
      </c>
      <c r="H178" t="s">
        <v>1935</v>
      </c>
      <c r="I178" t="s">
        <v>1936</v>
      </c>
      <c r="J178" t="s">
        <v>1960</v>
      </c>
      <c r="K178" t="s">
        <v>1947</v>
      </c>
      <c r="L178" t="s">
        <v>2046</v>
      </c>
      <c r="M178" s="16">
        <f t="shared" si="9"/>
        <v>1.4</v>
      </c>
      <c r="N178">
        <v>98514.72</v>
      </c>
      <c r="O178" s="15">
        <v>42330</v>
      </c>
      <c r="P178" s="22">
        <f t="shared" si="10"/>
        <v>2015</v>
      </c>
      <c r="Q178" s="22">
        <f t="shared" si="11"/>
        <v>11</v>
      </c>
    </row>
    <row r="179" spans="1:17" x14ac:dyDescent="0.2">
      <c r="A179">
        <v>183</v>
      </c>
      <c r="B179" t="s">
        <v>2095</v>
      </c>
      <c r="C179" t="s">
        <v>1926</v>
      </c>
      <c r="D179">
        <v>15.6</v>
      </c>
      <c r="E179" t="s">
        <v>1942</v>
      </c>
      <c r="F179" t="s">
        <v>1928</v>
      </c>
      <c r="G179" s="16" t="str">
        <f t="shared" si="8"/>
        <v>Intel</v>
      </c>
      <c r="H179" t="s">
        <v>1915</v>
      </c>
      <c r="I179" t="s">
        <v>1916</v>
      </c>
      <c r="J179" t="s">
        <v>1930</v>
      </c>
      <c r="K179" t="s">
        <v>1947</v>
      </c>
      <c r="L179" t="s">
        <v>2125</v>
      </c>
      <c r="M179" s="16">
        <f t="shared" si="9"/>
        <v>2</v>
      </c>
      <c r="N179">
        <v>42251.040000000001</v>
      </c>
      <c r="O179" s="15">
        <v>42053</v>
      </c>
      <c r="P179" s="22">
        <f t="shared" si="10"/>
        <v>2015</v>
      </c>
      <c r="Q179" s="22">
        <f t="shared" si="11"/>
        <v>2</v>
      </c>
    </row>
    <row r="180" spans="1:17" x14ac:dyDescent="0.2">
      <c r="A180">
        <v>184</v>
      </c>
      <c r="B180" t="s">
        <v>2126</v>
      </c>
      <c r="C180" t="s">
        <v>1926</v>
      </c>
      <c r="D180">
        <v>15.6</v>
      </c>
      <c r="E180" t="s">
        <v>1958</v>
      </c>
      <c r="F180" t="s">
        <v>1959</v>
      </c>
      <c r="G180" s="16" t="str">
        <f t="shared" si="8"/>
        <v>Intel</v>
      </c>
      <c r="H180" t="s">
        <v>1915</v>
      </c>
      <c r="I180" t="s">
        <v>1929</v>
      </c>
      <c r="J180" t="s">
        <v>1956</v>
      </c>
      <c r="K180" t="s">
        <v>1931</v>
      </c>
      <c r="L180" t="s">
        <v>2127</v>
      </c>
      <c r="M180" s="16">
        <f t="shared" si="9"/>
        <v>1.95</v>
      </c>
      <c r="N180">
        <v>63882.720000000001</v>
      </c>
      <c r="O180" s="15">
        <v>42109</v>
      </c>
      <c r="P180" s="22">
        <f t="shared" si="10"/>
        <v>2015</v>
      </c>
      <c r="Q180" s="22">
        <f t="shared" si="11"/>
        <v>4</v>
      </c>
    </row>
    <row r="181" spans="1:17" x14ac:dyDescent="0.2">
      <c r="A181">
        <v>185</v>
      </c>
      <c r="B181" t="s">
        <v>1966</v>
      </c>
      <c r="C181" t="s">
        <v>1926</v>
      </c>
      <c r="D181">
        <v>17.3</v>
      </c>
      <c r="E181" t="s">
        <v>1990</v>
      </c>
      <c r="F181" t="s">
        <v>1955</v>
      </c>
      <c r="G181" s="16" t="str">
        <f t="shared" si="8"/>
        <v>Intel</v>
      </c>
      <c r="H181" t="s">
        <v>1935</v>
      </c>
      <c r="I181" t="s">
        <v>1936</v>
      </c>
      <c r="J181" t="s">
        <v>2027</v>
      </c>
      <c r="K181" t="s">
        <v>1947</v>
      </c>
      <c r="L181" t="s">
        <v>2028</v>
      </c>
      <c r="M181" s="16">
        <f t="shared" si="9"/>
        <v>2.77</v>
      </c>
      <c r="N181">
        <v>82530.720000000001</v>
      </c>
      <c r="O181" s="15">
        <v>42288</v>
      </c>
      <c r="P181" s="22">
        <f t="shared" si="10"/>
        <v>2015</v>
      </c>
      <c r="Q181" s="22">
        <f t="shared" si="11"/>
        <v>10</v>
      </c>
    </row>
    <row r="182" spans="1:17" x14ac:dyDescent="0.2">
      <c r="A182">
        <v>186</v>
      </c>
      <c r="B182" t="s">
        <v>1966</v>
      </c>
      <c r="C182" t="s">
        <v>1926</v>
      </c>
      <c r="D182">
        <v>15.6</v>
      </c>
      <c r="E182" t="s">
        <v>2128</v>
      </c>
      <c r="F182" t="s">
        <v>2022</v>
      </c>
      <c r="G182" s="16" t="str">
        <f t="shared" si="8"/>
        <v>Intel</v>
      </c>
      <c r="H182" t="s">
        <v>1935</v>
      </c>
      <c r="I182" t="s">
        <v>1936</v>
      </c>
      <c r="J182" t="s">
        <v>1985</v>
      </c>
      <c r="K182" t="s">
        <v>1947</v>
      </c>
      <c r="L182" t="s">
        <v>2129</v>
      </c>
      <c r="M182" s="16">
        <f t="shared" si="9"/>
        <v>2.06</v>
      </c>
      <c r="N182">
        <v>127712.16</v>
      </c>
      <c r="O182" s="15">
        <v>42324</v>
      </c>
      <c r="P182" s="22">
        <f t="shared" si="10"/>
        <v>2015</v>
      </c>
      <c r="Q182" s="22">
        <f t="shared" si="11"/>
        <v>11</v>
      </c>
    </row>
    <row r="183" spans="1:17" x14ac:dyDescent="0.2">
      <c r="A183">
        <v>187</v>
      </c>
      <c r="B183" t="s">
        <v>1976</v>
      </c>
      <c r="C183" t="s">
        <v>1982</v>
      </c>
      <c r="D183">
        <v>15.6</v>
      </c>
      <c r="E183" t="s">
        <v>1958</v>
      </c>
      <c r="F183" t="s">
        <v>1983</v>
      </c>
      <c r="G183" s="16" t="str">
        <f t="shared" si="8"/>
        <v>Intel</v>
      </c>
      <c r="H183" t="s">
        <v>1915</v>
      </c>
      <c r="I183" t="s">
        <v>1929</v>
      </c>
      <c r="J183" t="s">
        <v>1985</v>
      </c>
      <c r="K183" t="s">
        <v>1931</v>
      </c>
      <c r="L183" t="s">
        <v>2038</v>
      </c>
      <c r="M183" s="16">
        <f t="shared" si="9"/>
        <v>2.4</v>
      </c>
      <c r="N183">
        <v>41505.120000000003</v>
      </c>
      <c r="O183" s="15">
        <v>42272</v>
      </c>
      <c r="P183" s="22">
        <f t="shared" si="10"/>
        <v>2015</v>
      </c>
      <c r="Q183" s="22">
        <f t="shared" si="11"/>
        <v>9</v>
      </c>
    </row>
    <row r="184" spans="1:17" x14ac:dyDescent="0.2">
      <c r="A184">
        <v>188</v>
      </c>
      <c r="B184" t="s">
        <v>1941</v>
      </c>
      <c r="C184" t="s">
        <v>1912</v>
      </c>
      <c r="D184">
        <v>13.3</v>
      </c>
      <c r="E184" t="s">
        <v>1958</v>
      </c>
      <c r="F184" t="s">
        <v>2130</v>
      </c>
      <c r="G184" s="16" t="str">
        <f t="shared" si="8"/>
        <v>Intel</v>
      </c>
      <c r="H184" t="s">
        <v>1915</v>
      </c>
      <c r="I184" t="s">
        <v>1929</v>
      </c>
      <c r="J184" t="s">
        <v>1971</v>
      </c>
      <c r="K184" t="s">
        <v>1947</v>
      </c>
      <c r="L184" t="s">
        <v>2131</v>
      </c>
      <c r="M184" s="16">
        <f t="shared" si="9"/>
        <v>1.1200000000000001</v>
      </c>
      <c r="N184">
        <v>52693.919999999998</v>
      </c>
      <c r="O184" s="15">
        <v>42032</v>
      </c>
      <c r="P184" s="22">
        <f t="shared" si="10"/>
        <v>2015</v>
      </c>
      <c r="Q184" s="22">
        <f t="shared" si="11"/>
        <v>1</v>
      </c>
    </row>
    <row r="185" spans="1:17" x14ac:dyDescent="0.2">
      <c r="A185">
        <v>189</v>
      </c>
      <c r="B185" t="s">
        <v>1966</v>
      </c>
      <c r="C185" t="s">
        <v>1926</v>
      </c>
      <c r="D185">
        <v>17.3</v>
      </c>
      <c r="E185" t="s">
        <v>1927</v>
      </c>
      <c r="F185" t="s">
        <v>1955</v>
      </c>
      <c r="G185" s="16" t="str">
        <f t="shared" si="8"/>
        <v>Intel</v>
      </c>
      <c r="H185" t="s">
        <v>1915</v>
      </c>
      <c r="I185" t="s">
        <v>1984</v>
      </c>
      <c r="J185" t="s">
        <v>1996</v>
      </c>
      <c r="K185" t="s">
        <v>1947</v>
      </c>
      <c r="L185" t="s">
        <v>2019</v>
      </c>
      <c r="M185" s="16">
        <f t="shared" si="9"/>
        <v>2.8</v>
      </c>
      <c r="N185">
        <v>57808.800000000003</v>
      </c>
      <c r="O185" s="15">
        <v>42234</v>
      </c>
      <c r="P185" s="22">
        <f t="shared" si="10"/>
        <v>2015</v>
      </c>
      <c r="Q185" s="22">
        <f t="shared" si="11"/>
        <v>8</v>
      </c>
    </row>
    <row r="186" spans="1:17" x14ac:dyDescent="0.2">
      <c r="A186">
        <v>191</v>
      </c>
      <c r="B186" t="s">
        <v>2132</v>
      </c>
      <c r="C186" t="s">
        <v>1926</v>
      </c>
      <c r="D186">
        <v>14</v>
      </c>
      <c r="E186" t="s">
        <v>1958</v>
      </c>
      <c r="F186" t="s">
        <v>2014</v>
      </c>
      <c r="G186" s="16" t="str">
        <f t="shared" si="8"/>
        <v>Intel</v>
      </c>
      <c r="H186" t="s">
        <v>1944</v>
      </c>
      <c r="I186" t="s">
        <v>2008</v>
      </c>
      <c r="J186" t="s">
        <v>2015</v>
      </c>
      <c r="K186" t="s">
        <v>1947</v>
      </c>
      <c r="L186" t="s">
        <v>1957</v>
      </c>
      <c r="M186" s="16">
        <f t="shared" si="9"/>
        <v>1.3</v>
      </c>
      <c r="N186">
        <v>13852.8</v>
      </c>
      <c r="O186" s="15">
        <v>42264</v>
      </c>
      <c r="P186" s="22">
        <f t="shared" si="10"/>
        <v>2015</v>
      </c>
      <c r="Q186" s="22">
        <f t="shared" si="11"/>
        <v>9</v>
      </c>
    </row>
    <row r="187" spans="1:17" x14ac:dyDescent="0.2">
      <c r="A187">
        <v>192</v>
      </c>
      <c r="B187" t="s">
        <v>2126</v>
      </c>
      <c r="C187" t="s">
        <v>1912</v>
      </c>
      <c r="D187">
        <v>13.3</v>
      </c>
      <c r="E187" t="s">
        <v>1958</v>
      </c>
      <c r="F187" t="s">
        <v>1928</v>
      </c>
      <c r="G187" s="16" t="str">
        <f t="shared" si="8"/>
        <v>Intel</v>
      </c>
      <c r="H187" t="s">
        <v>1915</v>
      </c>
      <c r="I187" t="s">
        <v>1929</v>
      </c>
      <c r="J187" t="s">
        <v>1956</v>
      </c>
      <c r="K187" t="s">
        <v>1931</v>
      </c>
      <c r="L187" t="s">
        <v>1957</v>
      </c>
      <c r="M187" s="16">
        <f t="shared" si="9"/>
        <v>1.3</v>
      </c>
      <c r="N187">
        <v>53274.671999999999</v>
      </c>
      <c r="O187" s="15">
        <v>42119</v>
      </c>
      <c r="P187" s="22">
        <f t="shared" si="10"/>
        <v>2015</v>
      </c>
      <c r="Q187" s="22">
        <f t="shared" si="11"/>
        <v>4</v>
      </c>
    </row>
    <row r="188" spans="1:17" x14ac:dyDescent="0.2">
      <c r="A188">
        <v>193</v>
      </c>
      <c r="B188" t="s">
        <v>1976</v>
      </c>
      <c r="C188" t="s">
        <v>1926</v>
      </c>
      <c r="D188">
        <v>17.3</v>
      </c>
      <c r="E188" t="s">
        <v>2133</v>
      </c>
      <c r="F188" t="s">
        <v>1959</v>
      </c>
      <c r="G188" s="16" t="str">
        <f t="shared" si="8"/>
        <v>Intel</v>
      </c>
      <c r="H188" t="s">
        <v>1915</v>
      </c>
      <c r="I188" t="s">
        <v>1929</v>
      </c>
      <c r="J188" t="s">
        <v>1956</v>
      </c>
      <c r="K188" t="s">
        <v>1931</v>
      </c>
      <c r="L188" t="s">
        <v>2019</v>
      </c>
      <c r="M188" s="16">
        <f t="shared" si="9"/>
        <v>2.8</v>
      </c>
      <c r="N188">
        <v>37189.440000000002</v>
      </c>
      <c r="O188" s="15">
        <v>42112</v>
      </c>
      <c r="P188" s="22">
        <f t="shared" si="10"/>
        <v>2015</v>
      </c>
      <c r="Q188" s="22">
        <f t="shared" si="11"/>
        <v>4</v>
      </c>
    </row>
    <row r="189" spans="1:17" x14ac:dyDescent="0.2">
      <c r="A189">
        <v>194</v>
      </c>
      <c r="B189" t="s">
        <v>1966</v>
      </c>
      <c r="C189" t="s">
        <v>1989</v>
      </c>
      <c r="D189">
        <v>13.3</v>
      </c>
      <c r="E189" t="s">
        <v>1980</v>
      </c>
      <c r="F189" t="s">
        <v>1955</v>
      </c>
      <c r="G189" s="16" t="str">
        <f t="shared" si="8"/>
        <v>Intel</v>
      </c>
      <c r="H189" t="s">
        <v>1915</v>
      </c>
      <c r="I189" t="s">
        <v>1978</v>
      </c>
      <c r="J189" t="s">
        <v>1960</v>
      </c>
      <c r="K189" t="s">
        <v>1947</v>
      </c>
      <c r="L189" t="s">
        <v>1991</v>
      </c>
      <c r="M189" s="16">
        <f t="shared" si="9"/>
        <v>1.62</v>
      </c>
      <c r="N189">
        <v>44701.919999999998</v>
      </c>
      <c r="O189" s="15">
        <v>42335</v>
      </c>
      <c r="P189" s="22">
        <f t="shared" si="10"/>
        <v>2015</v>
      </c>
      <c r="Q189" s="22">
        <f t="shared" si="11"/>
        <v>11</v>
      </c>
    </row>
    <row r="190" spans="1:17" x14ac:dyDescent="0.2">
      <c r="A190">
        <v>195</v>
      </c>
      <c r="B190" t="s">
        <v>1925</v>
      </c>
      <c r="C190" t="s">
        <v>1926</v>
      </c>
      <c r="D190">
        <v>17.3</v>
      </c>
      <c r="E190" t="s">
        <v>1958</v>
      </c>
      <c r="F190" t="s">
        <v>1959</v>
      </c>
      <c r="G190" s="16" t="str">
        <f t="shared" si="8"/>
        <v>Intel</v>
      </c>
      <c r="H190" t="s">
        <v>1915</v>
      </c>
      <c r="I190" t="s">
        <v>1978</v>
      </c>
      <c r="J190" t="s">
        <v>2000</v>
      </c>
      <c r="K190" t="s">
        <v>1947</v>
      </c>
      <c r="L190" t="s">
        <v>1986</v>
      </c>
      <c r="M190" s="16">
        <f t="shared" si="9"/>
        <v>2.5</v>
      </c>
      <c r="N190">
        <v>48697.919999999998</v>
      </c>
      <c r="O190" s="15">
        <v>42064</v>
      </c>
      <c r="P190" s="22">
        <f t="shared" si="10"/>
        <v>2015</v>
      </c>
      <c r="Q190" s="22">
        <f t="shared" si="11"/>
        <v>3</v>
      </c>
    </row>
    <row r="191" spans="1:17" x14ac:dyDescent="0.2">
      <c r="A191">
        <v>196</v>
      </c>
      <c r="B191" t="s">
        <v>2134</v>
      </c>
      <c r="C191" t="s">
        <v>1982</v>
      </c>
      <c r="D191">
        <v>17.3</v>
      </c>
      <c r="E191" t="s">
        <v>2128</v>
      </c>
      <c r="F191" t="s">
        <v>2135</v>
      </c>
      <c r="G191" s="16" t="str">
        <f t="shared" si="8"/>
        <v>Intel</v>
      </c>
      <c r="H191" t="s">
        <v>2118</v>
      </c>
      <c r="I191" t="s">
        <v>2136</v>
      </c>
      <c r="J191" t="s">
        <v>2137</v>
      </c>
      <c r="K191" t="s">
        <v>1947</v>
      </c>
      <c r="L191" t="s">
        <v>2138</v>
      </c>
      <c r="M191" s="16">
        <f t="shared" si="9"/>
        <v>3.49</v>
      </c>
      <c r="N191">
        <v>324954.71999999997</v>
      </c>
      <c r="O191" s="15">
        <v>42145</v>
      </c>
      <c r="P191" s="22">
        <f t="shared" si="10"/>
        <v>2015</v>
      </c>
      <c r="Q191" s="22">
        <f t="shared" si="11"/>
        <v>5</v>
      </c>
    </row>
    <row r="192" spans="1:17" x14ac:dyDescent="0.2">
      <c r="A192">
        <v>197</v>
      </c>
      <c r="B192" t="s">
        <v>1925</v>
      </c>
      <c r="C192" t="s">
        <v>1926</v>
      </c>
      <c r="D192">
        <v>13.3</v>
      </c>
      <c r="E192" t="s">
        <v>1927</v>
      </c>
      <c r="F192" t="s">
        <v>1959</v>
      </c>
      <c r="G192" s="16" t="str">
        <f t="shared" si="8"/>
        <v>Intel</v>
      </c>
      <c r="H192" t="s">
        <v>1915</v>
      </c>
      <c r="I192" t="s">
        <v>1936</v>
      </c>
      <c r="J192" t="s">
        <v>1960</v>
      </c>
      <c r="K192" t="s">
        <v>1947</v>
      </c>
      <c r="L192" t="s">
        <v>2037</v>
      </c>
      <c r="M192" s="16">
        <f t="shared" si="9"/>
        <v>1.49</v>
      </c>
      <c r="N192">
        <v>51095.519999999997</v>
      </c>
      <c r="O192" s="15">
        <v>42103</v>
      </c>
      <c r="P192" s="22">
        <f t="shared" si="10"/>
        <v>2015</v>
      </c>
      <c r="Q192" s="22">
        <f t="shared" si="11"/>
        <v>4</v>
      </c>
    </row>
    <row r="193" spans="1:17" x14ac:dyDescent="0.2">
      <c r="A193">
        <v>198</v>
      </c>
      <c r="B193" t="s">
        <v>1925</v>
      </c>
      <c r="C193" t="s">
        <v>1982</v>
      </c>
      <c r="D193">
        <v>17.3</v>
      </c>
      <c r="E193" t="s">
        <v>1958</v>
      </c>
      <c r="F193" t="s">
        <v>2022</v>
      </c>
      <c r="G193" s="16" t="str">
        <f t="shared" si="8"/>
        <v>Intel</v>
      </c>
      <c r="H193" t="s">
        <v>1935</v>
      </c>
      <c r="I193" t="s">
        <v>2023</v>
      </c>
      <c r="J193" t="s">
        <v>1985</v>
      </c>
      <c r="K193" t="s">
        <v>1947</v>
      </c>
      <c r="L193" t="s">
        <v>2139</v>
      </c>
      <c r="M193" s="16">
        <f t="shared" si="9"/>
        <v>3.35</v>
      </c>
      <c r="N193">
        <v>73473.119999999995</v>
      </c>
      <c r="O193" s="15">
        <v>42180</v>
      </c>
      <c r="P193" s="22">
        <f t="shared" si="10"/>
        <v>2015</v>
      </c>
      <c r="Q193" s="22">
        <f t="shared" si="11"/>
        <v>6</v>
      </c>
    </row>
    <row r="194" spans="1:17" x14ac:dyDescent="0.2">
      <c r="A194">
        <v>199</v>
      </c>
      <c r="B194" t="s">
        <v>1925</v>
      </c>
      <c r="C194" t="s">
        <v>1926</v>
      </c>
      <c r="D194">
        <v>17.3</v>
      </c>
      <c r="E194" t="s">
        <v>1927</v>
      </c>
      <c r="F194" t="s">
        <v>1955</v>
      </c>
      <c r="G194" s="16" t="str">
        <f t="shared" si="8"/>
        <v>Intel</v>
      </c>
      <c r="H194" t="s">
        <v>1915</v>
      </c>
      <c r="I194" t="s">
        <v>1929</v>
      </c>
      <c r="J194" t="s">
        <v>2020</v>
      </c>
      <c r="K194" t="s">
        <v>1947</v>
      </c>
      <c r="L194" t="s">
        <v>1986</v>
      </c>
      <c r="M194" s="16">
        <f t="shared" si="9"/>
        <v>2.5</v>
      </c>
      <c r="N194">
        <v>55677.599999999999</v>
      </c>
      <c r="O194" s="15">
        <v>42104</v>
      </c>
      <c r="P194" s="22">
        <f t="shared" si="10"/>
        <v>2015</v>
      </c>
      <c r="Q194" s="22">
        <f t="shared" si="11"/>
        <v>4</v>
      </c>
    </row>
    <row r="195" spans="1:17" x14ac:dyDescent="0.2">
      <c r="A195">
        <v>200</v>
      </c>
      <c r="B195" t="s">
        <v>1966</v>
      </c>
      <c r="C195" t="s">
        <v>1982</v>
      </c>
      <c r="D195">
        <v>15.6</v>
      </c>
      <c r="E195" t="s">
        <v>2140</v>
      </c>
      <c r="F195" t="s">
        <v>2022</v>
      </c>
      <c r="G195" s="16" t="str">
        <f t="shared" ref="G195:G258" si="12">LEFT(F195,FIND(" ",F195)-1)</f>
        <v>Intel</v>
      </c>
      <c r="H195" t="s">
        <v>1935</v>
      </c>
      <c r="I195" t="s">
        <v>2119</v>
      </c>
      <c r="J195" t="s">
        <v>2024</v>
      </c>
      <c r="K195" t="s">
        <v>1947</v>
      </c>
      <c r="L195" t="s">
        <v>2025</v>
      </c>
      <c r="M195" s="16">
        <f t="shared" ref="M195:M258" si="13">LEFT(L195,LEN(L195)-2)*1</f>
        <v>2.65</v>
      </c>
      <c r="N195">
        <v>98301.6</v>
      </c>
      <c r="O195" s="15">
        <v>42266</v>
      </c>
      <c r="P195" s="22">
        <f t="shared" ref="P195:P258" si="14">YEAR(O195)</f>
        <v>2015</v>
      </c>
      <c r="Q195" s="22">
        <f t="shared" ref="Q195:Q258" si="15">MONTH(O195)</f>
        <v>9</v>
      </c>
    </row>
    <row r="196" spans="1:17" x14ac:dyDescent="0.2">
      <c r="A196">
        <v>201</v>
      </c>
      <c r="B196" t="s">
        <v>1976</v>
      </c>
      <c r="C196" t="s">
        <v>1926</v>
      </c>
      <c r="D196">
        <v>15.6</v>
      </c>
      <c r="E196" t="s">
        <v>1942</v>
      </c>
      <c r="F196" t="s">
        <v>2096</v>
      </c>
      <c r="G196" s="16" t="str">
        <f t="shared" si="12"/>
        <v>Intel</v>
      </c>
      <c r="H196" t="s">
        <v>1944</v>
      </c>
      <c r="I196" t="s">
        <v>1916</v>
      </c>
      <c r="J196" t="s">
        <v>1963</v>
      </c>
      <c r="K196" t="s">
        <v>1947</v>
      </c>
      <c r="L196" t="s">
        <v>1948</v>
      </c>
      <c r="M196" s="16">
        <f t="shared" si="13"/>
        <v>2.1</v>
      </c>
      <c r="N196">
        <v>26267.040000000001</v>
      </c>
      <c r="O196" s="15">
        <v>42207</v>
      </c>
      <c r="P196" s="22">
        <f t="shared" si="14"/>
        <v>2015</v>
      </c>
      <c r="Q196" s="22">
        <f t="shared" si="15"/>
        <v>7</v>
      </c>
    </row>
    <row r="197" spans="1:17" x14ac:dyDescent="0.2">
      <c r="A197">
        <v>202</v>
      </c>
      <c r="B197" t="s">
        <v>1941</v>
      </c>
      <c r="C197" t="s">
        <v>1926</v>
      </c>
      <c r="D197">
        <v>15.6</v>
      </c>
      <c r="E197" t="s">
        <v>1927</v>
      </c>
      <c r="F197" t="s">
        <v>1973</v>
      </c>
      <c r="G197" s="16" t="str">
        <f t="shared" si="12"/>
        <v>Intel</v>
      </c>
      <c r="H197" t="s">
        <v>1915</v>
      </c>
      <c r="I197" t="s">
        <v>1978</v>
      </c>
      <c r="J197" t="s">
        <v>1979</v>
      </c>
      <c r="K197" t="s">
        <v>1947</v>
      </c>
      <c r="L197" t="s">
        <v>2141</v>
      </c>
      <c r="M197" s="16">
        <f t="shared" si="13"/>
        <v>2.23</v>
      </c>
      <c r="N197">
        <v>39533.760000000002</v>
      </c>
      <c r="O197" s="15">
        <v>42213</v>
      </c>
      <c r="P197" s="22">
        <f t="shared" si="14"/>
        <v>2015</v>
      </c>
      <c r="Q197" s="22">
        <f t="shared" si="15"/>
        <v>7</v>
      </c>
    </row>
    <row r="198" spans="1:17" x14ac:dyDescent="0.2">
      <c r="A198">
        <v>203</v>
      </c>
      <c r="B198" t="s">
        <v>1976</v>
      </c>
      <c r="C198" t="s">
        <v>1982</v>
      </c>
      <c r="D198">
        <v>15.6</v>
      </c>
      <c r="E198" t="s">
        <v>1958</v>
      </c>
      <c r="F198" t="s">
        <v>2022</v>
      </c>
      <c r="G198" s="16" t="str">
        <f t="shared" si="12"/>
        <v>Intel</v>
      </c>
      <c r="H198" t="s">
        <v>1935</v>
      </c>
      <c r="I198" t="s">
        <v>2119</v>
      </c>
      <c r="J198" t="s">
        <v>2024</v>
      </c>
      <c r="K198" t="s">
        <v>1947</v>
      </c>
      <c r="L198" t="s">
        <v>2033</v>
      </c>
      <c r="M198" s="16">
        <f t="shared" si="13"/>
        <v>3.2</v>
      </c>
      <c r="N198">
        <v>93186.72</v>
      </c>
      <c r="O198" s="15">
        <v>42239</v>
      </c>
      <c r="P198" s="22">
        <f t="shared" si="14"/>
        <v>2015</v>
      </c>
      <c r="Q198" s="22">
        <f t="shared" si="15"/>
        <v>8</v>
      </c>
    </row>
    <row r="199" spans="1:17" x14ac:dyDescent="0.2">
      <c r="A199">
        <v>204</v>
      </c>
      <c r="B199" t="s">
        <v>1966</v>
      </c>
      <c r="C199" t="s">
        <v>2142</v>
      </c>
      <c r="D199">
        <v>15.6</v>
      </c>
      <c r="E199" t="s">
        <v>2143</v>
      </c>
      <c r="F199" t="s">
        <v>2144</v>
      </c>
      <c r="G199" s="16" t="str">
        <f t="shared" si="12"/>
        <v>Intel</v>
      </c>
      <c r="H199" t="s">
        <v>1935</v>
      </c>
      <c r="I199" t="s">
        <v>2023</v>
      </c>
      <c r="J199" t="s">
        <v>2145</v>
      </c>
      <c r="K199" t="s">
        <v>1947</v>
      </c>
      <c r="L199" t="s">
        <v>2019</v>
      </c>
      <c r="M199" s="16">
        <f t="shared" si="13"/>
        <v>2.8</v>
      </c>
      <c r="N199">
        <v>162770.4</v>
      </c>
      <c r="O199" s="15">
        <v>42013</v>
      </c>
      <c r="P199" s="22">
        <f t="shared" si="14"/>
        <v>2015</v>
      </c>
      <c r="Q199" s="22">
        <f t="shared" si="15"/>
        <v>1</v>
      </c>
    </row>
    <row r="200" spans="1:17" x14ac:dyDescent="0.2">
      <c r="A200">
        <v>205</v>
      </c>
      <c r="B200" t="s">
        <v>1976</v>
      </c>
      <c r="C200" t="s">
        <v>1982</v>
      </c>
      <c r="D200">
        <v>15.6</v>
      </c>
      <c r="E200" t="s">
        <v>1927</v>
      </c>
      <c r="F200" t="s">
        <v>2022</v>
      </c>
      <c r="G200" s="16" t="str">
        <f t="shared" si="12"/>
        <v>Intel</v>
      </c>
      <c r="H200" t="s">
        <v>1935</v>
      </c>
      <c r="I200" t="s">
        <v>1936</v>
      </c>
      <c r="J200" t="s">
        <v>2024</v>
      </c>
      <c r="K200" t="s">
        <v>1931</v>
      </c>
      <c r="L200" t="s">
        <v>2038</v>
      </c>
      <c r="M200" s="16">
        <f t="shared" si="13"/>
        <v>2.4</v>
      </c>
      <c r="N200">
        <v>74485.440000000002</v>
      </c>
      <c r="O200" s="15">
        <v>42084</v>
      </c>
      <c r="P200" s="22">
        <f t="shared" si="14"/>
        <v>2015</v>
      </c>
      <c r="Q200" s="22">
        <f t="shared" si="15"/>
        <v>3</v>
      </c>
    </row>
    <row r="201" spans="1:17" x14ac:dyDescent="0.2">
      <c r="A201">
        <v>206</v>
      </c>
      <c r="B201" t="s">
        <v>1966</v>
      </c>
      <c r="C201" t="s">
        <v>1926</v>
      </c>
      <c r="D201">
        <v>15.6</v>
      </c>
      <c r="E201" t="s">
        <v>2146</v>
      </c>
      <c r="F201" t="s">
        <v>1977</v>
      </c>
      <c r="G201" s="16" t="str">
        <f t="shared" si="12"/>
        <v>Intel</v>
      </c>
      <c r="H201" t="s">
        <v>2074</v>
      </c>
      <c r="I201" t="s">
        <v>1978</v>
      </c>
      <c r="J201" t="s">
        <v>1930</v>
      </c>
      <c r="K201" t="s">
        <v>1947</v>
      </c>
      <c r="L201" t="s">
        <v>1993</v>
      </c>
      <c r="M201" s="16">
        <f t="shared" si="13"/>
        <v>2.2999999999999998</v>
      </c>
      <c r="N201">
        <v>23389.919999999998</v>
      </c>
      <c r="O201" s="15">
        <v>42353</v>
      </c>
      <c r="P201" s="22">
        <f t="shared" si="14"/>
        <v>2015</v>
      </c>
      <c r="Q201" s="22">
        <f t="shared" si="15"/>
        <v>12</v>
      </c>
    </row>
    <row r="202" spans="1:17" x14ac:dyDescent="0.2">
      <c r="A202">
        <v>207</v>
      </c>
      <c r="B202" t="s">
        <v>1966</v>
      </c>
      <c r="C202" t="s">
        <v>1912</v>
      </c>
      <c r="D202">
        <v>13.3</v>
      </c>
      <c r="E202" t="s">
        <v>2097</v>
      </c>
      <c r="F202" t="s">
        <v>1955</v>
      </c>
      <c r="G202" s="16" t="str">
        <f t="shared" si="12"/>
        <v>Intel</v>
      </c>
      <c r="H202" t="s">
        <v>1915</v>
      </c>
      <c r="I202" t="s">
        <v>1929</v>
      </c>
      <c r="J202" t="s">
        <v>1960</v>
      </c>
      <c r="K202" t="s">
        <v>1947</v>
      </c>
      <c r="L202" t="s">
        <v>2068</v>
      </c>
      <c r="M202" s="16">
        <f t="shared" si="13"/>
        <v>1.21</v>
      </c>
      <c r="N202">
        <v>103842.72</v>
      </c>
      <c r="O202" s="15">
        <v>42381</v>
      </c>
      <c r="P202" s="22">
        <f t="shared" si="14"/>
        <v>2016</v>
      </c>
      <c r="Q202" s="22">
        <f t="shared" si="15"/>
        <v>1</v>
      </c>
    </row>
    <row r="203" spans="1:17" x14ac:dyDescent="0.2">
      <c r="A203">
        <v>208</v>
      </c>
      <c r="B203" t="s">
        <v>1966</v>
      </c>
      <c r="C203" t="s">
        <v>1912</v>
      </c>
      <c r="D203">
        <v>13.3</v>
      </c>
      <c r="E203" t="s">
        <v>1927</v>
      </c>
      <c r="F203" t="s">
        <v>1955</v>
      </c>
      <c r="G203" s="16" t="str">
        <f t="shared" si="12"/>
        <v>Intel</v>
      </c>
      <c r="H203" t="s">
        <v>1915</v>
      </c>
      <c r="I203" t="s">
        <v>1929</v>
      </c>
      <c r="J203" t="s">
        <v>1960</v>
      </c>
      <c r="K203" t="s">
        <v>1947</v>
      </c>
      <c r="L203" t="s">
        <v>2147</v>
      </c>
      <c r="M203" s="16" t="e">
        <f t="shared" si="13"/>
        <v>#VALUE!</v>
      </c>
      <c r="N203">
        <v>77202.720000000001</v>
      </c>
      <c r="O203" s="15">
        <v>42265</v>
      </c>
      <c r="P203" s="22">
        <f t="shared" si="14"/>
        <v>2015</v>
      </c>
      <c r="Q203" s="22">
        <f t="shared" si="15"/>
        <v>9</v>
      </c>
    </row>
    <row r="204" spans="1:17" x14ac:dyDescent="0.2">
      <c r="A204">
        <v>210</v>
      </c>
      <c r="B204" t="s">
        <v>1941</v>
      </c>
      <c r="C204" t="s">
        <v>1926</v>
      </c>
      <c r="D204">
        <v>15.6</v>
      </c>
      <c r="E204" t="s">
        <v>1927</v>
      </c>
      <c r="F204" t="s">
        <v>2022</v>
      </c>
      <c r="G204" s="16" t="str">
        <f t="shared" si="12"/>
        <v>Intel</v>
      </c>
      <c r="H204" t="s">
        <v>1915</v>
      </c>
      <c r="I204" t="s">
        <v>1978</v>
      </c>
      <c r="J204" t="s">
        <v>1985</v>
      </c>
      <c r="K204" t="s">
        <v>2018</v>
      </c>
      <c r="L204" t="s">
        <v>2038</v>
      </c>
      <c r="M204" s="16">
        <f t="shared" si="13"/>
        <v>2.4</v>
      </c>
      <c r="N204">
        <v>41505.120000000003</v>
      </c>
      <c r="O204" s="15">
        <v>42144</v>
      </c>
      <c r="P204" s="22">
        <f t="shared" si="14"/>
        <v>2015</v>
      </c>
      <c r="Q204" s="22">
        <f t="shared" si="15"/>
        <v>5</v>
      </c>
    </row>
    <row r="205" spans="1:17" x14ac:dyDescent="0.2">
      <c r="A205">
        <v>211</v>
      </c>
      <c r="B205" t="s">
        <v>1954</v>
      </c>
      <c r="C205" t="s">
        <v>1982</v>
      </c>
      <c r="D205">
        <v>17.3</v>
      </c>
      <c r="E205" t="s">
        <v>1927</v>
      </c>
      <c r="F205" t="s">
        <v>2022</v>
      </c>
      <c r="G205" s="16" t="str">
        <f t="shared" si="12"/>
        <v>Intel</v>
      </c>
      <c r="H205" t="s">
        <v>1935</v>
      </c>
      <c r="I205" t="s">
        <v>2023</v>
      </c>
      <c r="J205" t="s">
        <v>1985</v>
      </c>
      <c r="K205" t="s">
        <v>1947</v>
      </c>
      <c r="L205" t="s">
        <v>2148</v>
      </c>
      <c r="M205" s="16">
        <f t="shared" si="13"/>
        <v>2.9</v>
      </c>
      <c r="N205">
        <v>74964.960000000006</v>
      </c>
      <c r="O205" s="15">
        <v>42194</v>
      </c>
      <c r="P205" s="22">
        <f t="shared" si="14"/>
        <v>2015</v>
      </c>
      <c r="Q205" s="22">
        <f t="shared" si="15"/>
        <v>7</v>
      </c>
    </row>
    <row r="206" spans="1:17" x14ac:dyDescent="0.2">
      <c r="A206">
        <v>212</v>
      </c>
      <c r="B206" t="s">
        <v>1925</v>
      </c>
      <c r="C206" t="s">
        <v>1926</v>
      </c>
      <c r="D206">
        <v>15.6</v>
      </c>
      <c r="E206" t="s">
        <v>1927</v>
      </c>
      <c r="F206" t="s">
        <v>1962</v>
      </c>
      <c r="G206" s="16" t="str">
        <f t="shared" si="12"/>
        <v>Intel</v>
      </c>
      <c r="H206" t="s">
        <v>1944</v>
      </c>
      <c r="I206" t="s">
        <v>1945</v>
      </c>
      <c r="J206" t="s">
        <v>1963</v>
      </c>
      <c r="K206" t="s">
        <v>1931</v>
      </c>
      <c r="L206" t="s">
        <v>1948</v>
      </c>
      <c r="M206" s="16">
        <f t="shared" si="13"/>
        <v>2.1</v>
      </c>
      <c r="N206">
        <v>18594.72</v>
      </c>
      <c r="O206" s="15">
        <v>42067</v>
      </c>
      <c r="P206" s="22">
        <f t="shared" si="14"/>
        <v>2015</v>
      </c>
      <c r="Q206" s="22">
        <f t="shared" si="15"/>
        <v>3</v>
      </c>
    </row>
    <row r="207" spans="1:17" x14ac:dyDescent="0.2">
      <c r="A207">
        <v>213</v>
      </c>
      <c r="B207" t="s">
        <v>1976</v>
      </c>
      <c r="C207" t="s">
        <v>1926</v>
      </c>
      <c r="D207">
        <v>15.6</v>
      </c>
      <c r="E207" t="s">
        <v>1927</v>
      </c>
      <c r="F207" t="s">
        <v>1928</v>
      </c>
      <c r="G207" s="16" t="str">
        <f t="shared" si="12"/>
        <v>Intel</v>
      </c>
      <c r="H207" t="s">
        <v>1915</v>
      </c>
      <c r="I207" t="s">
        <v>1929</v>
      </c>
      <c r="J207" t="s">
        <v>1930</v>
      </c>
      <c r="K207" t="s">
        <v>1931</v>
      </c>
      <c r="L207" t="s">
        <v>1968</v>
      </c>
      <c r="M207" s="16">
        <f t="shared" si="13"/>
        <v>2.2000000000000002</v>
      </c>
      <c r="N207">
        <v>29250.720000000001</v>
      </c>
      <c r="O207" s="15">
        <v>42200</v>
      </c>
      <c r="P207" s="22">
        <f t="shared" si="14"/>
        <v>2015</v>
      </c>
      <c r="Q207" s="22">
        <f t="shared" si="15"/>
        <v>7</v>
      </c>
    </row>
    <row r="208" spans="1:17" x14ac:dyDescent="0.2">
      <c r="A208">
        <v>214</v>
      </c>
      <c r="B208" t="s">
        <v>2112</v>
      </c>
      <c r="C208" t="s">
        <v>1912</v>
      </c>
      <c r="D208">
        <v>13</v>
      </c>
      <c r="E208" t="s">
        <v>2113</v>
      </c>
      <c r="F208" t="s">
        <v>1973</v>
      </c>
      <c r="G208" s="16" t="str">
        <f t="shared" si="12"/>
        <v>Intel</v>
      </c>
      <c r="H208" t="s">
        <v>1915</v>
      </c>
      <c r="I208" t="s">
        <v>1936</v>
      </c>
      <c r="J208" t="s">
        <v>1930</v>
      </c>
      <c r="K208" t="s">
        <v>1947</v>
      </c>
      <c r="L208" t="s">
        <v>2114</v>
      </c>
      <c r="M208" s="16">
        <f t="shared" si="13"/>
        <v>1.05</v>
      </c>
      <c r="N208">
        <v>79866.720000000001</v>
      </c>
      <c r="O208" s="15">
        <v>42019</v>
      </c>
      <c r="P208" s="22">
        <f t="shared" si="14"/>
        <v>2015</v>
      </c>
      <c r="Q208" s="22">
        <f t="shared" si="15"/>
        <v>1</v>
      </c>
    </row>
    <row r="209" spans="1:17" x14ac:dyDescent="0.2">
      <c r="A209">
        <v>215</v>
      </c>
      <c r="B209" t="s">
        <v>1966</v>
      </c>
      <c r="C209" t="s">
        <v>1912</v>
      </c>
      <c r="D209">
        <v>13.3</v>
      </c>
      <c r="E209" t="s">
        <v>1958</v>
      </c>
      <c r="F209" t="s">
        <v>1955</v>
      </c>
      <c r="G209" s="16" t="str">
        <f t="shared" si="12"/>
        <v>Intel</v>
      </c>
      <c r="H209" t="s">
        <v>1915</v>
      </c>
      <c r="I209" t="s">
        <v>1929</v>
      </c>
      <c r="J209" t="s">
        <v>1996</v>
      </c>
      <c r="K209" t="s">
        <v>1947</v>
      </c>
      <c r="L209" t="s">
        <v>2046</v>
      </c>
      <c r="M209" s="16">
        <f t="shared" si="13"/>
        <v>1.4</v>
      </c>
      <c r="N209">
        <v>49650.566400000003</v>
      </c>
      <c r="O209" s="15">
        <v>42355</v>
      </c>
      <c r="P209" s="22">
        <f t="shared" si="14"/>
        <v>2015</v>
      </c>
      <c r="Q209" s="22">
        <f t="shared" si="15"/>
        <v>12</v>
      </c>
    </row>
    <row r="210" spans="1:17" x14ac:dyDescent="0.2">
      <c r="A210">
        <v>216</v>
      </c>
      <c r="B210" t="s">
        <v>1976</v>
      </c>
      <c r="C210" t="s">
        <v>1926</v>
      </c>
      <c r="D210">
        <v>17.3</v>
      </c>
      <c r="E210" t="s">
        <v>2133</v>
      </c>
      <c r="F210" t="s">
        <v>1928</v>
      </c>
      <c r="G210" s="16" t="str">
        <f t="shared" si="12"/>
        <v>Intel</v>
      </c>
      <c r="H210" t="s">
        <v>1915</v>
      </c>
      <c r="I210" t="s">
        <v>1978</v>
      </c>
      <c r="J210" t="s">
        <v>2066</v>
      </c>
      <c r="K210" t="s">
        <v>1931</v>
      </c>
      <c r="L210" t="s">
        <v>2019</v>
      </c>
      <c r="M210" s="16">
        <f t="shared" si="13"/>
        <v>2.8</v>
      </c>
      <c r="N210">
        <v>31381.919999999998</v>
      </c>
      <c r="O210" s="15">
        <v>42360</v>
      </c>
      <c r="P210" s="22">
        <f t="shared" si="14"/>
        <v>2015</v>
      </c>
      <c r="Q210" s="22">
        <f t="shared" si="15"/>
        <v>12</v>
      </c>
    </row>
    <row r="211" spans="1:17" x14ac:dyDescent="0.2">
      <c r="A211">
        <v>217</v>
      </c>
      <c r="B211" t="s">
        <v>1925</v>
      </c>
      <c r="C211" t="s">
        <v>1926</v>
      </c>
      <c r="D211">
        <v>14</v>
      </c>
      <c r="E211" t="s">
        <v>1927</v>
      </c>
      <c r="F211" t="s">
        <v>1955</v>
      </c>
      <c r="G211" s="16" t="str">
        <f t="shared" si="12"/>
        <v>Intel</v>
      </c>
      <c r="H211" t="s">
        <v>1915</v>
      </c>
      <c r="I211" t="s">
        <v>1929</v>
      </c>
      <c r="J211" t="s">
        <v>2000</v>
      </c>
      <c r="K211" t="s">
        <v>1947</v>
      </c>
      <c r="L211" t="s">
        <v>2064</v>
      </c>
      <c r="M211" s="16">
        <f t="shared" si="13"/>
        <v>1.63</v>
      </c>
      <c r="N211">
        <v>54931.68</v>
      </c>
      <c r="O211" s="15">
        <v>42071</v>
      </c>
      <c r="P211" s="22">
        <f t="shared" si="14"/>
        <v>2015</v>
      </c>
      <c r="Q211" s="22">
        <f t="shared" si="15"/>
        <v>3</v>
      </c>
    </row>
    <row r="212" spans="1:17" x14ac:dyDescent="0.2">
      <c r="A212">
        <v>218</v>
      </c>
      <c r="B212" t="s">
        <v>1966</v>
      </c>
      <c r="C212" t="s">
        <v>1912</v>
      </c>
      <c r="D212">
        <v>14</v>
      </c>
      <c r="E212" t="s">
        <v>1927</v>
      </c>
      <c r="F212" t="s">
        <v>1959</v>
      </c>
      <c r="G212" s="16" t="str">
        <f t="shared" si="12"/>
        <v>Intel</v>
      </c>
      <c r="H212" t="s">
        <v>1915</v>
      </c>
      <c r="I212" t="s">
        <v>1929</v>
      </c>
      <c r="J212" t="s">
        <v>1960</v>
      </c>
      <c r="K212" t="s">
        <v>1947</v>
      </c>
      <c r="L212" t="s">
        <v>1961</v>
      </c>
      <c r="M212" s="16">
        <f t="shared" si="13"/>
        <v>1.6</v>
      </c>
      <c r="N212">
        <v>61218.720000000001</v>
      </c>
      <c r="O212" s="15">
        <v>42042</v>
      </c>
      <c r="P212" s="22">
        <f t="shared" si="14"/>
        <v>2015</v>
      </c>
      <c r="Q212" s="22">
        <f t="shared" si="15"/>
        <v>2</v>
      </c>
    </row>
    <row r="213" spans="1:17" x14ac:dyDescent="0.2">
      <c r="A213">
        <v>219</v>
      </c>
      <c r="B213" t="s">
        <v>1966</v>
      </c>
      <c r="C213" t="s">
        <v>1989</v>
      </c>
      <c r="D213">
        <v>13.3</v>
      </c>
      <c r="E213" t="s">
        <v>1990</v>
      </c>
      <c r="F213" t="s">
        <v>1955</v>
      </c>
      <c r="G213" s="16" t="str">
        <f t="shared" si="12"/>
        <v>Intel</v>
      </c>
      <c r="H213" t="s">
        <v>1935</v>
      </c>
      <c r="I213" t="s">
        <v>1936</v>
      </c>
      <c r="J213" t="s">
        <v>1960</v>
      </c>
      <c r="K213" t="s">
        <v>1947</v>
      </c>
      <c r="L213" t="s">
        <v>1991</v>
      </c>
      <c r="M213" s="16">
        <f t="shared" si="13"/>
        <v>1.62</v>
      </c>
      <c r="N213">
        <v>68145.119999999995</v>
      </c>
      <c r="O213" s="15">
        <v>42217</v>
      </c>
      <c r="P213" s="22">
        <f t="shared" si="14"/>
        <v>2015</v>
      </c>
      <c r="Q213" s="22">
        <f t="shared" si="15"/>
        <v>8</v>
      </c>
    </row>
    <row r="214" spans="1:17" x14ac:dyDescent="0.2">
      <c r="A214">
        <v>220</v>
      </c>
      <c r="B214" t="s">
        <v>1966</v>
      </c>
      <c r="C214" t="s">
        <v>1926</v>
      </c>
      <c r="D214">
        <v>15.6</v>
      </c>
      <c r="E214" t="s">
        <v>1927</v>
      </c>
      <c r="F214" t="s">
        <v>1959</v>
      </c>
      <c r="G214" s="16" t="str">
        <f t="shared" si="12"/>
        <v>Intel</v>
      </c>
      <c r="H214" t="s">
        <v>1915</v>
      </c>
      <c r="I214" t="s">
        <v>1929</v>
      </c>
      <c r="J214" t="s">
        <v>2039</v>
      </c>
      <c r="K214" t="s">
        <v>2018</v>
      </c>
      <c r="L214" t="s">
        <v>1968</v>
      </c>
      <c r="M214" s="16">
        <f t="shared" si="13"/>
        <v>2.2000000000000002</v>
      </c>
      <c r="N214">
        <v>36089.207999999999</v>
      </c>
      <c r="O214" s="15">
        <v>42015</v>
      </c>
      <c r="P214" s="22">
        <f t="shared" si="14"/>
        <v>2015</v>
      </c>
      <c r="Q214" s="22">
        <f t="shared" si="15"/>
        <v>1</v>
      </c>
    </row>
    <row r="215" spans="1:17" x14ac:dyDescent="0.2">
      <c r="A215">
        <v>221</v>
      </c>
      <c r="B215" t="s">
        <v>1976</v>
      </c>
      <c r="C215" t="s">
        <v>1989</v>
      </c>
      <c r="D215">
        <v>14</v>
      </c>
      <c r="E215" t="s">
        <v>1958</v>
      </c>
      <c r="F215" t="s">
        <v>1959</v>
      </c>
      <c r="G215" s="16" t="str">
        <f t="shared" si="12"/>
        <v>Intel</v>
      </c>
      <c r="H215" t="s">
        <v>1915</v>
      </c>
      <c r="I215" t="s">
        <v>1929</v>
      </c>
      <c r="J215" t="s">
        <v>1960</v>
      </c>
      <c r="K215" t="s">
        <v>1947</v>
      </c>
      <c r="L215" t="s">
        <v>2105</v>
      </c>
      <c r="M215" s="16">
        <f t="shared" si="13"/>
        <v>1.74</v>
      </c>
      <c r="N215">
        <v>47898.720000000001</v>
      </c>
      <c r="O215" s="15">
        <v>42336</v>
      </c>
      <c r="P215" s="22">
        <f t="shared" si="14"/>
        <v>2015</v>
      </c>
      <c r="Q215" s="22">
        <f t="shared" si="15"/>
        <v>11</v>
      </c>
    </row>
    <row r="216" spans="1:17" x14ac:dyDescent="0.2">
      <c r="A216">
        <v>222</v>
      </c>
      <c r="B216" t="s">
        <v>2095</v>
      </c>
      <c r="C216" t="s">
        <v>1912</v>
      </c>
      <c r="D216">
        <v>13.3</v>
      </c>
      <c r="E216" t="s">
        <v>1927</v>
      </c>
      <c r="F216" t="s">
        <v>2149</v>
      </c>
      <c r="G216" s="16" t="str">
        <f t="shared" si="12"/>
        <v>Intel</v>
      </c>
      <c r="H216" t="s">
        <v>1915</v>
      </c>
      <c r="I216" t="s">
        <v>1929</v>
      </c>
      <c r="J216" t="s">
        <v>1963</v>
      </c>
      <c r="K216" t="s">
        <v>1947</v>
      </c>
      <c r="L216" t="s">
        <v>2013</v>
      </c>
      <c r="M216" s="16">
        <f t="shared" si="13"/>
        <v>1.2</v>
      </c>
      <c r="N216">
        <v>72620.639999999999</v>
      </c>
      <c r="O216" s="15">
        <v>42271</v>
      </c>
      <c r="P216" s="22">
        <f t="shared" si="14"/>
        <v>2015</v>
      </c>
      <c r="Q216" s="22">
        <f t="shared" si="15"/>
        <v>9</v>
      </c>
    </row>
    <row r="217" spans="1:17" x14ac:dyDescent="0.2">
      <c r="A217">
        <v>223</v>
      </c>
      <c r="B217" t="s">
        <v>1925</v>
      </c>
      <c r="C217" t="s">
        <v>1926</v>
      </c>
      <c r="D217">
        <v>15.6</v>
      </c>
      <c r="E217" t="s">
        <v>1927</v>
      </c>
      <c r="F217" t="s">
        <v>1959</v>
      </c>
      <c r="G217" s="16" t="str">
        <f t="shared" si="12"/>
        <v>Intel</v>
      </c>
      <c r="H217" t="s">
        <v>1915</v>
      </c>
      <c r="I217" t="s">
        <v>1978</v>
      </c>
      <c r="J217" t="s">
        <v>1960</v>
      </c>
      <c r="K217" t="s">
        <v>1947</v>
      </c>
      <c r="L217" t="s">
        <v>1948</v>
      </c>
      <c r="M217" s="16">
        <f t="shared" si="13"/>
        <v>2.1</v>
      </c>
      <c r="N217">
        <v>42304.32</v>
      </c>
      <c r="O217" s="15">
        <v>42087</v>
      </c>
      <c r="P217" s="22">
        <f t="shared" si="14"/>
        <v>2015</v>
      </c>
      <c r="Q217" s="22">
        <f t="shared" si="15"/>
        <v>3</v>
      </c>
    </row>
    <row r="218" spans="1:17" x14ac:dyDescent="0.2">
      <c r="A218">
        <v>224</v>
      </c>
      <c r="B218" t="s">
        <v>1966</v>
      </c>
      <c r="C218" t="s">
        <v>1982</v>
      </c>
      <c r="D218">
        <v>17.3</v>
      </c>
      <c r="E218" t="s">
        <v>1958</v>
      </c>
      <c r="F218" t="s">
        <v>2022</v>
      </c>
      <c r="G218" s="16" t="str">
        <f t="shared" si="12"/>
        <v>Intel</v>
      </c>
      <c r="H218" t="s">
        <v>1935</v>
      </c>
      <c r="I218" t="s">
        <v>2023</v>
      </c>
      <c r="J218" t="s">
        <v>2024</v>
      </c>
      <c r="K218" t="s">
        <v>1947</v>
      </c>
      <c r="L218" t="s">
        <v>2150</v>
      </c>
      <c r="M218" s="16">
        <f t="shared" si="13"/>
        <v>4.42</v>
      </c>
      <c r="N218">
        <v>1.308737952</v>
      </c>
      <c r="O218" s="15">
        <v>42270</v>
      </c>
      <c r="P218" s="22">
        <f t="shared" si="14"/>
        <v>2015</v>
      </c>
      <c r="Q218" s="22">
        <f t="shared" si="15"/>
        <v>9</v>
      </c>
    </row>
    <row r="219" spans="1:17" x14ac:dyDescent="0.2">
      <c r="A219">
        <v>225</v>
      </c>
      <c r="B219" t="s">
        <v>1941</v>
      </c>
      <c r="C219" t="s">
        <v>1926</v>
      </c>
      <c r="D219">
        <v>15.6</v>
      </c>
      <c r="E219" t="s">
        <v>1927</v>
      </c>
      <c r="F219" t="s">
        <v>1973</v>
      </c>
      <c r="G219" s="16" t="str">
        <f t="shared" si="12"/>
        <v>Intel</v>
      </c>
      <c r="H219" t="s">
        <v>1915</v>
      </c>
      <c r="I219" t="s">
        <v>1929</v>
      </c>
      <c r="J219" t="s">
        <v>1979</v>
      </c>
      <c r="K219" t="s">
        <v>1947</v>
      </c>
      <c r="L219" t="s">
        <v>1968</v>
      </c>
      <c r="M219" s="16">
        <f t="shared" si="13"/>
        <v>2.2000000000000002</v>
      </c>
      <c r="N219">
        <v>44328.959999999999</v>
      </c>
      <c r="O219" s="15">
        <v>42365</v>
      </c>
      <c r="P219" s="22">
        <f t="shared" si="14"/>
        <v>2015</v>
      </c>
      <c r="Q219" s="22">
        <f t="shared" si="15"/>
        <v>12</v>
      </c>
    </row>
    <row r="220" spans="1:17" x14ac:dyDescent="0.2">
      <c r="A220">
        <v>226</v>
      </c>
      <c r="B220" t="s">
        <v>1966</v>
      </c>
      <c r="C220" t="s">
        <v>1926</v>
      </c>
      <c r="D220">
        <v>15.6</v>
      </c>
      <c r="E220" t="s">
        <v>1990</v>
      </c>
      <c r="F220" t="s">
        <v>1973</v>
      </c>
      <c r="G220" s="16" t="str">
        <f t="shared" si="12"/>
        <v>Intel</v>
      </c>
      <c r="H220" t="s">
        <v>1935</v>
      </c>
      <c r="I220" t="s">
        <v>1978</v>
      </c>
      <c r="J220" t="s">
        <v>2087</v>
      </c>
      <c r="K220" t="s">
        <v>1947</v>
      </c>
      <c r="L220" t="s">
        <v>1993</v>
      </c>
      <c r="M220" s="16">
        <f t="shared" si="13"/>
        <v>2.2999999999999998</v>
      </c>
      <c r="N220">
        <v>45768.052799999998</v>
      </c>
      <c r="O220" s="15">
        <v>42230</v>
      </c>
      <c r="P220" s="22">
        <f t="shared" si="14"/>
        <v>2015</v>
      </c>
      <c r="Q220" s="22">
        <f t="shared" si="15"/>
        <v>8</v>
      </c>
    </row>
    <row r="221" spans="1:17" x14ac:dyDescent="0.2">
      <c r="A221">
        <v>227</v>
      </c>
      <c r="B221" t="s">
        <v>1954</v>
      </c>
      <c r="C221" t="s">
        <v>1926</v>
      </c>
      <c r="D221">
        <v>15.6</v>
      </c>
      <c r="E221" t="s">
        <v>1927</v>
      </c>
      <c r="F221" t="s">
        <v>1928</v>
      </c>
      <c r="G221" s="16" t="str">
        <f t="shared" si="12"/>
        <v>Intel</v>
      </c>
      <c r="H221" t="s">
        <v>1915</v>
      </c>
      <c r="I221" t="s">
        <v>1929</v>
      </c>
      <c r="J221" t="s">
        <v>2151</v>
      </c>
      <c r="K221" t="s">
        <v>1947</v>
      </c>
      <c r="L221" t="s">
        <v>2021</v>
      </c>
      <c r="M221" s="16">
        <f t="shared" si="13"/>
        <v>2</v>
      </c>
      <c r="N221">
        <v>40972.32</v>
      </c>
      <c r="O221" s="15">
        <v>42027</v>
      </c>
      <c r="P221" s="22">
        <f t="shared" si="14"/>
        <v>2015</v>
      </c>
      <c r="Q221" s="22">
        <f t="shared" si="15"/>
        <v>1</v>
      </c>
    </row>
    <row r="222" spans="1:17" x14ac:dyDescent="0.2">
      <c r="A222">
        <v>228</v>
      </c>
      <c r="B222" t="s">
        <v>1954</v>
      </c>
      <c r="C222" t="s">
        <v>1926</v>
      </c>
      <c r="D222">
        <v>17.3</v>
      </c>
      <c r="E222" t="s">
        <v>1927</v>
      </c>
      <c r="F222" t="s">
        <v>1928</v>
      </c>
      <c r="G222" s="16" t="str">
        <f t="shared" si="12"/>
        <v>Intel</v>
      </c>
      <c r="H222" t="s">
        <v>1915</v>
      </c>
      <c r="I222" t="s">
        <v>2152</v>
      </c>
      <c r="J222" t="s">
        <v>2153</v>
      </c>
      <c r="K222" t="s">
        <v>1947</v>
      </c>
      <c r="L222" t="s">
        <v>2154</v>
      </c>
      <c r="M222" s="16">
        <f t="shared" si="13"/>
        <v>2.69</v>
      </c>
      <c r="N222">
        <v>47472.480000000003</v>
      </c>
      <c r="O222" s="15">
        <v>42105</v>
      </c>
      <c r="P222" s="22">
        <f t="shared" si="14"/>
        <v>2015</v>
      </c>
      <c r="Q222" s="22">
        <f t="shared" si="15"/>
        <v>4</v>
      </c>
    </row>
    <row r="223" spans="1:17" x14ac:dyDescent="0.2">
      <c r="A223">
        <v>229</v>
      </c>
      <c r="B223" t="s">
        <v>1925</v>
      </c>
      <c r="C223" t="s">
        <v>1926</v>
      </c>
      <c r="D223">
        <v>15.6</v>
      </c>
      <c r="E223" t="s">
        <v>1927</v>
      </c>
      <c r="F223" t="s">
        <v>1973</v>
      </c>
      <c r="G223" s="16" t="str">
        <f t="shared" si="12"/>
        <v>Intel</v>
      </c>
      <c r="H223" t="s">
        <v>1915</v>
      </c>
      <c r="I223" t="s">
        <v>1978</v>
      </c>
      <c r="J223" t="s">
        <v>2155</v>
      </c>
      <c r="K223" t="s">
        <v>1947</v>
      </c>
      <c r="L223" t="s">
        <v>2052</v>
      </c>
      <c r="M223" s="16">
        <f t="shared" si="13"/>
        <v>1.9</v>
      </c>
      <c r="N223">
        <v>67612.320000000007</v>
      </c>
      <c r="O223" s="15">
        <v>42100</v>
      </c>
      <c r="P223" s="22">
        <f t="shared" si="14"/>
        <v>2015</v>
      </c>
      <c r="Q223" s="22">
        <f t="shared" si="15"/>
        <v>4</v>
      </c>
    </row>
    <row r="224" spans="1:17" x14ac:dyDescent="0.2">
      <c r="A224">
        <v>230</v>
      </c>
      <c r="B224" t="s">
        <v>1954</v>
      </c>
      <c r="C224" t="s">
        <v>1926</v>
      </c>
      <c r="D224">
        <v>15.6</v>
      </c>
      <c r="E224" t="s">
        <v>1942</v>
      </c>
      <c r="F224" t="s">
        <v>1977</v>
      </c>
      <c r="G224" s="16" t="str">
        <f t="shared" si="12"/>
        <v>Intel</v>
      </c>
      <c r="H224" t="s">
        <v>1944</v>
      </c>
      <c r="I224" t="s">
        <v>1978</v>
      </c>
      <c r="J224" t="s">
        <v>1930</v>
      </c>
      <c r="K224" t="s">
        <v>1947</v>
      </c>
      <c r="L224" t="s">
        <v>2156</v>
      </c>
      <c r="M224" s="16">
        <f t="shared" si="13"/>
        <v>2.37</v>
      </c>
      <c r="N224">
        <v>21258.1872</v>
      </c>
      <c r="O224" s="15">
        <v>42029</v>
      </c>
      <c r="P224" s="22">
        <f t="shared" si="14"/>
        <v>2015</v>
      </c>
      <c r="Q224" s="22">
        <f t="shared" si="15"/>
        <v>1</v>
      </c>
    </row>
    <row r="225" spans="1:17" x14ac:dyDescent="0.2">
      <c r="A225">
        <v>231</v>
      </c>
      <c r="B225" t="s">
        <v>1925</v>
      </c>
      <c r="C225" t="s">
        <v>1926</v>
      </c>
      <c r="D225">
        <v>15.6</v>
      </c>
      <c r="E225" t="s">
        <v>1942</v>
      </c>
      <c r="F225" t="s">
        <v>2157</v>
      </c>
      <c r="G225" s="16" t="str">
        <f t="shared" si="12"/>
        <v>AMD</v>
      </c>
      <c r="H225" t="s">
        <v>1944</v>
      </c>
      <c r="I225" t="s">
        <v>1945</v>
      </c>
      <c r="J225" t="s">
        <v>1988</v>
      </c>
      <c r="K225" t="s">
        <v>1947</v>
      </c>
      <c r="L225" t="s">
        <v>1948</v>
      </c>
      <c r="M225" s="16">
        <f t="shared" si="13"/>
        <v>2.1</v>
      </c>
      <c r="N225">
        <v>17582.400000000001</v>
      </c>
      <c r="O225" s="15">
        <v>42313</v>
      </c>
      <c r="P225" s="22">
        <f t="shared" si="14"/>
        <v>2015</v>
      </c>
      <c r="Q225" s="22">
        <f t="shared" si="15"/>
        <v>11</v>
      </c>
    </row>
    <row r="226" spans="1:17" x14ac:dyDescent="0.2">
      <c r="A226">
        <v>232</v>
      </c>
      <c r="B226" t="s">
        <v>1976</v>
      </c>
      <c r="C226" t="s">
        <v>1982</v>
      </c>
      <c r="D226">
        <v>15.6</v>
      </c>
      <c r="E226" t="s">
        <v>1958</v>
      </c>
      <c r="F226" t="s">
        <v>2022</v>
      </c>
      <c r="G226" s="16" t="str">
        <f t="shared" si="12"/>
        <v>Intel</v>
      </c>
      <c r="H226" t="s">
        <v>1935</v>
      </c>
      <c r="I226" t="s">
        <v>2023</v>
      </c>
      <c r="J226" t="s">
        <v>2024</v>
      </c>
      <c r="K226" t="s">
        <v>1947</v>
      </c>
      <c r="L226" t="s">
        <v>2033</v>
      </c>
      <c r="M226" s="16">
        <f t="shared" si="13"/>
        <v>3.2</v>
      </c>
      <c r="N226">
        <v>79866.720000000001</v>
      </c>
      <c r="O226" s="15">
        <v>42273</v>
      </c>
      <c r="P226" s="22">
        <f t="shared" si="14"/>
        <v>2015</v>
      </c>
      <c r="Q226" s="22">
        <f t="shared" si="15"/>
        <v>9</v>
      </c>
    </row>
    <row r="227" spans="1:17" x14ac:dyDescent="0.2">
      <c r="A227">
        <v>233</v>
      </c>
      <c r="B227" t="s">
        <v>1966</v>
      </c>
      <c r="C227" t="s">
        <v>1926</v>
      </c>
      <c r="D227">
        <v>14</v>
      </c>
      <c r="E227" t="s">
        <v>1927</v>
      </c>
      <c r="F227" t="s">
        <v>1928</v>
      </c>
      <c r="G227" s="16" t="str">
        <f t="shared" si="12"/>
        <v>Intel</v>
      </c>
      <c r="H227" t="s">
        <v>1915</v>
      </c>
      <c r="I227" t="s">
        <v>1929</v>
      </c>
      <c r="J227" t="s">
        <v>1930</v>
      </c>
      <c r="K227" t="s">
        <v>1947</v>
      </c>
      <c r="L227" t="s">
        <v>1961</v>
      </c>
      <c r="M227" s="16">
        <f t="shared" si="13"/>
        <v>1.6</v>
      </c>
      <c r="N227">
        <v>45767.519999999997</v>
      </c>
      <c r="O227" s="15">
        <v>42066</v>
      </c>
      <c r="P227" s="22">
        <f t="shared" si="14"/>
        <v>2015</v>
      </c>
      <c r="Q227" s="22">
        <f t="shared" si="15"/>
        <v>3</v>
      </c>
    </row>
    <row r="228" spans="1:17" x14ac:dyDescent="0.2">
      <c r="A228">
        <v>234</v>
      </c>
      <c r="B228" t="s">
        <v>1941</v>
      </c>
      <c r="C228" t="s">
        <v>1989</v>
      </c>
      <c r="D228">
        <v>13.3</v>
      </c>
      <c r="E228" t="s">
        <v>1980</v>
      </c>
      <c r="F228" t="s">
        <v>2096</v>
      </c>
      <c r="G228" s="16" t="str">
        <f t="shared" si="12"/>
        <v>Intel</v>
      </c>
      <c r="H228" t="s">
        <v>1915</v>
      </c>
      <c r="I228" t="s">
        <v>1929</v>
      </c>
      <c r="J228" t="s">
        <v>1963</v>
      </c>
      <c r="K228" t="s">
        <v>1947</v>
      </c>
      <c r="L228" t="s">
        <v>1961</v>
      </c>
      <c r="M228" s="16">
        <f t="shared" si="13"/>
        <v>1.6</v>
      </c>
      <c r="N228">
        <v>36709.919999999998</v>
      </c>
      <c r="O228" s="15">
        <v>42182</v>
      </c>
      <c r="P228" s="22">
        <f t="shared" si="14"/>
        <v>2015</v>
      </c>
      <c r="Q228" s="22">
        <f t="shared" si="15"/>
        <v>6</v>
      </c>
    </row>
    <row r="229" spans="1:17" x14ac:dyDescent="0.2">
      <c r="A229">
        <v>235</v>
      </c>
      <c r="B229" t="s">
        <v>1966</v>
      </c>
      <c r="C229" t="s">
        <v>1926</v>
      </c>
      <c r="D229">
        <v>15.6</v>
      </c>
      <c r="E229" t="s">
        <v>1927</v>
      </c>
      <c r="F229" t="s">
        <v>1973</v>
      </c>
      <c r="G229" s="16" t="str">
        <f t="shared" si="12"/>
        <v>Intel</v>
      </c>
      <c r="H229" t="s">
        <v>1935</v>
      </c>
      <c r="I229" t="s">
        <v>1929</v>
      </c>
      <c r="J229" t="s">
        <v>2087</v>
      </c>
      <c r="K229" t="s">
        <v>2018</v>
      </c>
      <c r="L229" t="s">
        <v>2088</v>
      </c>
      <c r="M229" s="16">
        <f t="shared" si="13"/>
        <v>2.36</v>
      </c>
      <c r="N229">
        <v>47898.720000000001</v>
      </c>
      <c r="O229" s="15">
        <v>42020</v>
      </c>
      <c r="P229" s="22">
        <f t="shared" si="14"/>
        <v>2015</v>
      </c>
      <c r="Q229" s="22">
        <f t="shared" si="15"/>
        <v>1</v>
      </c>
    </row>
    <row r="230" spans="1:17" x14ac:dyDescent="0.2">
      <c r="A230">
        <v>236</v>
      </c>
      <c r="B230" t="s">
        <v>1941</v>
      </c>
      <c r="C230" t="s">
        <v>1926</v>
      </c>
      <c r="D230">
        <v>15.6</v>
      </c>
      <c r="E230" t="s">
        <v>1942</v>
      </c>
      <c r="F230" t="s">
        <v>1962</v>
      </c>
      <c r="G230" s="16" t="str">
        <f t="shared" si="12"/>
        <v>Intel</v>
      </c>
      <c r="H230" t="s">
        <v>1944</v>
      </c>
      <c r="I230" t="s">
        <v>1978</v>
      </c>
      <c r="J230" t="s">
        <v>1963</v>
      </c>
      <c r="K230" t="s">
        <v>2018</v>
      </c>
      <c r="L230" t="s">
        <v>1948</v>
      </c>
      <c r="M230" s="16">
        <f t="shared" si="13"/>
        <v>2.1</v>
      </c>
      <c r="N230">
        <v>20779.2</v>
      </c>
      <c r="O230" s="15">
        <v>42329</v>
      </c>
      <c r="P230" s="22">
        <f t="shared" si="14"/>
        <v>2015</v>
      </c>
      <c r="Q230" s="22">
        <f t="shared" si="15"/>
        <v>11</v>
      </c>
    </row>
    <row r="231" spans="1:17" x14ac:dyDescent="0.2">
      <c r="A231">
        <v>237</v>
      </c>
      <c r="B231" t="s">
        <v>1954</v>
      </c>
      <c r="C231" t="s">
        <v>1926</v>
      </c>
      <c r="D231">
        <v>15.6</v>
      </c>
      <c r="E231" t="s">
        <v>1927</v>
      </c>
      <c r="F231" t="s">
        <v>2158</v>
      </c>
      <c r="G231" s="16" t="str">
        <f t="shared" si="12"/>
        <v>AMD</v>
      </c>
      <c r="H231" t="s">
        <v>1944</v>
      </c>
      <c r="I231" t="s">
        <v>1984</v>
      </c>
      <c r="J231" t="s">
        <v>1967</v>
      </c>
      <c r="K231" t="s">
        <v>1947</v>
      </c>
      <c r="L231" t="s">
        <v>1968</v>
      </c>
      <c r="M231" s="16">
        <f t="shared" si="13"/>
        <v>2.2000000000000002</v>
      </c>
      <c r="N231">
        <v>30636</v>
      </c>
      <c r="O231" s="15">
        <v>42005</v>
      </c>
      <c r="P231" s="22">
        <f t="shared" si="14"/>
        <v>2015</v>
      </c>
      <c r="Q231" s="22">
        <f t="shared" si="15"/>
        <v>1</v>
      </c>
    </row>
    <row r="232" spans="1:17" x14ac:dyDescent="0.2">
      <c r="A232">
        <v>238</v>
      </c>
      <c r="B232" t="s">
        <v>1954</v>
      </c>
      <c r="C232" t="s">
        <v>1982</v>
      </c>
      <c r="D232">
        <v>17.3</v>
      </c>
      <c r="E232" t="s">
        <v>1927</v>
      </c>
      <c r="F232" t="s">
        <v>2135</v>
      </c>
      <c r="G232" s="16" t="str">
        <f t="shared" si="12"/>
        <v>Intel</v>
      </c>
      <c r="H232" t="s">
        <v>2118</v>
      </c>
      <c r="I232" t="s">
        <v>2119</v>
      </c>
      <c r="J232" t="s">
        <v>2137</v>
      </c>
      <c r="K232" t="s">
        <v>1947</v>
      </c>
      <c r="L232" t="s">
        <v>2159</v>
      </c>
      <c r="M232" s="16">
        <f t="shared" si="13"/>
        <v>4.7</v>
      </c>
      <c r="N232">
        <v>207259.2</v>
      </c>
      <c r="O232" s="15">
        <v>42137</v>
      </c>
      <c r="P232" s="22">
        <f t="shared" si="14"/>
        <v>2015</v>
      </c>
      <c r="Q232" s="22">
        <f t="shared" si="15"/>
        <v>5</v>
      </c>
    </row>
    <row r="233" spans="1:17" x14ac:dyDescent="0.2">
      <c r="A233">
        <v>239</v>
      </c>
      <c r="B233" t="s">
        <v>1941</v>
      </c>
      <c r="C233" t="s">
        <v>1982</v>
      </c>
      <c r="D233">
        <v>15.6</v>
      </c>
      <c r="E233" t="s">
        <v>1958</v>
      </c>
      <c r="F233" t="s">
        <v>1983</v>
      </c>
      <c r="G233" s="16" t="str">
        <f t="shared" si="12"/>
        <v>Intel</v>
      </c>
      <c r="I233" t="s">
        <v>1929</v>
      </c>
      <c r="J233" t="s">
        <v>1985</v>
      </c>
      <c r="K233" t="s">
        <v>1947</v>
      </c>
      <c r="L233" t="s">
        <v>1986</v>
      </c>
      <c r="M233" s="16">
        <f t="shared" si="13"/>
        <v>2.5</v>
      </c>
      <c r="N233">
        <v>45074.879999999997</v>
      </c>
      <c r="O233" s="15">
        <v>42156</v>
      </c>
      <c r="P233" s="22">
        <f t="shared" si="14"/>
        <v>2015</v>
      </c>
      <c r="Q233" s="22">
        <f t="shared" si="15"/>
        <v>6</v>
      </c>
    </row>
    <row r="234" spans="1:17" x14ac:dyDescent="0.2">
      <c r="A234">
        <v>240</v>
      </c>
      <c r="B234" t="s">
        <v>1976</v>
      </c>
      <c r="C234" t="s">
        <v>1926</v>
      </c>
      <c r="D234">
        <v>15.6</v>
      </c>
      <c r="E234" t="s">
        <v>1942</v>
      </c>
      <c r="F234" t="s">
        <v>1962</v>
      </c>
      <c r="G234" s="16" t="str">
        <f t="shared" si="12"/>
        <v>Intel</v>
      </c>
      <c r="H234" t="s">
        <v>1915</v>
      </c>
      <c r="I234" t="s">
        <v>1916</v>
      </c>
      <c r="J234" t="s">
        <v>1963</v>
      </c>
      <c r="K234" t="s">
        <v>1947</v>
      </c>
      <c r="L234" t="s">
        <v>2089</v>
      </c>
      <c r="M234" s="16">
        <f t="shared" si="13"/>
        <v>7.2</v>
      </c>
      <c r="N234">
        <v>31381.919999999998</v>
      </c>
      <c r="O234" s="15">
        <v>42237</v>
      </c>
      <c r="P234" s="22">
        <f t="shared" si="14"/>
        <v>2015</v>
      </c>
      <c r="Q234" s="22">
        <f t="shared" si="15"/>
        <v>8</v>
      </c>
    </row>
    <row r="235" spans="1:17" x14ac:dyDescent="0.2">
      <c r="A235">
        <v>241</v>
      </c>
      <c r="B235" t="s">
        <v>1954</v>
      </c>
      <c r="C235" t="s">
        <v>1926</v>
      </c>
      <c r="D235">
        <v>17.3</v>
      </c>
      <c r="E235" t="s">
        <v>1927</v>
      </c>
      <c r="F235" t="s">
        <v>1955</v>
      </c>
      <c r="G235" s="16" t="str">
        <f t="shared" si="12"/>
        <v>Intel</v>
      </c>
      <c r="H235" t="s">
        <v>1915</v>
      </c>
      <c r="I235" t="s">
        <v>1984</v>
      </c>
      <c r="J235" t="s">
        <v>2027</v>
      </c>
      <c r="K235" t="s">
        <v>1947</v>
      </c>
      <c r="L235" t="s">
        <v>1948</v>
      </c>
      <c r="M235" s="16">
        <f t="shared" si="13"/>
        <v>2.1</v>
      </c>
      <c r="N235">
        <v>61005.599999999999</v>
      </c>
      <c r="O235" s="15">
        <v>42227</v>
      </c>
      <c r="P235" s="22">
        <f t="shared" si="14"/>
        <v>2015</v>
      </c>
      <c r="Q235" s="22">
        <f t="shared" si="15"/>
        <v>8</v>
      </c>
    </row>
    <row r="236" spans="1:17" x14ac:dyDescent="0.2">
      <c r="A236">
        <v>242</v>
      </c>
      <c r="B236" t="s">
        <v>1954</v>
      </c>
      <c r="C236" t="s">
        <v>1926</v>
      </c>
      <c r="D236">
        <v>17.3</v>
      </c>
      <c r="E236" t="s">
        <v>1927</v>
      </c>
      <c r="F236" t="s">
        <v>1973</v>
      </c>
      <c r="G236" s="16" t="str">
        <f t="shared" si="12"/>
        <v>Intel</v>
      </c>
      <c r="H236" t="s">
        <v>1915</v>
      </c>
      <c r="I236" t="s">
        <v>1984</v>
      </c>
      <c r="J236" t="s">
        <v>2153</v>
      </c>
      <c r="K236" t="s">
        <v>1931</v>
      </c>
      <c r="L236" t="s">
        <v>2154</v>
      </c>
      <c r="M236" s="16">
        <f t="shared" si="13"/>
        <v>2.69</v>
      </c>
      <c r="N236">
        <v>47365.919999999998</v>
      </c>
      <c r="O236" s="15">
        <v>42167</v>
      </c>
      <c r="P236" s="22">
        <f t="shared" si="14"/>
        <v>2015</v>
      </c>
      <c r="Q236" s="22">
        <f t="shared" si="15"/>
        <v>6</v>
      </c>
    </row>
    <row r="237" spans="1:17" x14ac:dyDescent="0.2">
      <c r="A237">
        <v>243</v>
      </c>
      <c r="B237" t="s">
        <v>1966</v>
      </c>
      <c r="C237" t="s">
        <v>1982</v>
      </c>
      <c r="D237">
        <v>15.6</v>
      </c>
      <c r="E237" t="s">
        <v>1927</v>
      </c>
      <c r="F237" t="s">
        <v>1983</v>
      </c>
      <c r="G237" s="16" t="str">
        <f t="shared" si="12"/>
        <v>Intel</v>
      </c>
      <c r="H237" t="s">
        <v>1915</v>
      </c>
      <c r="I237" t="s">
        <v>1929</v>
      </c>
      <c r="J237" t="s">
        <v>1985</v>
      </c>
      <c r="K237" t="s">
        <v>1947</v>
      </c>
      <c r="L237" t="s">
        <v>2101</v>
      </c>
      <c r="M237" s="16">
        <f t="shared" si="13"/>
        <v>2.56</v>
      </c>
      <c r="N237">
        <v>46833.120000000003</v>
      </c>
      <c r="O237" s="15">
        <v>42369</v>
      </c>
      <c r="P237" s="22">
        <f t="shared" si="14"/>
        <v>2015</v>
      </c>
      <c r="Q237" s="22">
        <f t="shared" si="15"/>
        <v>12</v>
      </c>
    </row>
    <row r="238" spans="1:17" x14ac:dyDescent="0.2">
      <c r="A238">
        <v>244</v>
      </c>
      <c r="B238" t="s">
        <v>1976</v>
      </c>
      <c r="C238" t="s">
        <v>1989</v>
      </c>
      <c r="D238">
        <v>13.9</v>
      </c>
      <c r="E238" t="s">
        <v>1980</v>
      </c>
      <c r="F238" t="s">
        <v>1973</v>
      </c>
      <c r="G238" s="16" t="str">
        <f t="shared" si="12"/>
        <v>Intel</v>
      </c>
      <c r="H238" t="s">
        <v>1915</v>
      </c>
      <c r="I238" t="s">
        <v>1929</v>
      </c>
      <c r="J238" t="s">
        <v>1930</v>
      </c>
      <c r="K238" t="s">
        <v>1947</v>
      </c>
      <c r="L238" t="s">
        <v>2077</v>
      </c>
      <c r="M238" s="16">
        <f t="shared" si="13"/>
        <v>1.38</v>
      </c>
      <c r="N238">
        <v>57489.120000000003</v>
      </c>
      <c r="O238" s="15">
        <v>42111</v>
      </c>
      <c r="P238" s="22">
        <f t="shared" si="14"/>
        <v>2015</v>
      </c>
      <c r="Q238" s="22">
        <f t="shared" si="15"/>
        <v>4</v>
      </c>
    </row>
    <row r="239" spans="1:17" x14ac:dyDescent="0.2">
      <c r="A239">
        <v>245</v>
      </c>
      <c r="B239" t="s">
        <v>1966</v>
      </c>
      <c r="C239" t="s">
        <v>1926</v>
      </c>
      <c r="D239">
        <v>15.6</v>
      </c>
      <c r="E239" t="s">
        <v>1927</v>
      </c>
      <c r="F239" t="s">
        <v>1955</v>
      </c>
      <c r="G239" s="16" t="str">
        <f t="shared" si="12"/>
        <v>Intel</v>
      </c>
      <c r="H239" t="s">
        <v>1915</v>
      </c>
      <c r="I239" t="s">
        <v>2160</v>
      </c>
      <c r="J239" t="s">
        <v>1996</v>
      </c>
      <c r="K239" t="s">
        <v>1947</v>
      </c>
      <c r="L239" t="s">
        <v>1968</v>
      </c>
      <c r="M239" s="16">
        <f t="shared" si="13"/>
        <v>2.2000000000000002</v>
      </c>
      <c r="N239">
        <v>52480.800000000003</v>
      </c>
      <c r="O239" s="15">
        <v>42239</v>
      </c>
      <c r="P239" s="22">
        <f t="shared" si="14"/>
        <v>2015</v>
      </c>
      <c r="Q239" s="22">
        <f t="shared" si="15"/>
        <v>8</v>
      </c>
    </row>
    <row r="240" spans="1:17" x14ac:dyDescent="0.2">
      <c r="A240">
        <v>246</v>
      </c>
      <c r="B240" t="s">
        <v>1925</v>
      </c>
      <c r="C240" t="s">
        <v>1926</v>
      </c>
      <c r="D240">
        <v>15.6</v>
      </c>
      <c r="E240" t="s">
        <v>2146</v>
      </c>
      <c r="F240" t="s">
        <v>1928</v>
      </c>
      <c r="G240" s="16" t="str">
        <f t="shared" si="12"/>
        <v>Intel</v>
      </c>
      <c r="H240" t="s">
        <v>1915</v>
      </c>
      <c r="I240" t="s">
        <v>1978</v>
      </c>
      <c r="J240" t="s">
        <v>1930</v>
      </c>
      <c r="K240" t="s">
        <v>1947</v>
      </c>
      <c r="L240" t="s">
        <v>1953</v>
      </c>
      <c r="M240" s="16">
        <f t="shared" si="13"/>
        <v>2.04</v>
      </c>
      <c r="N240">
        <v>29783.52</v>
      </c>
      <c r="O240" s="15">
        <v>42367</v>
      </c>
      <c r="P240" s="22">
        <f t="shared" si="14"/>
        <v>2015</v>
      </c>
      <c r="Q240" s="22">
        <f t="shared" si="15"/>
        <v>12</v>
      </c>
    </row>
    <row r="241" spans="1:17" x14ac:dyDescent="0.2">
      <c r="A241">
        <v>247</v>
      </c>
      <c r="B241" t="s">
        <v>1954</v>
      </c>
      <c r="C241" t="s">
        <v>1982</v>
      </c>
      <c r="D241">
        <v>17.3</v>
      </c>
      <c r="E241" t="s">
        <v>1927</v>
      </c>
      <c r="F241" t="s">
        <v>2135</v>
      </c>
      <c r="G241" s="16" t="str">
        <f t="shared" si="12"/>
        <v>Intel</v>
      </c>
      <c r="H241" t="s">
        <v>1935</v>
      </c>
      <c r="I241" t="s">
        <v>1929</v>
      </c>
      <c r="J241" t="s">
        <v>2137</v>
      </c>
      <c r="K241" t="s">
        <v>1947</v>
      </c>
      <c r="L241" t="s">
        <v>2161</v>
      </c>
      <c r="M241" s="16">
        <f t="shared" si="13"/>
        <v>3.6</v>
      </c>
      <c r="N241">
        <v>159786.72</v>
      </c>
      <c r="O241" s="15">
        <v>42112</v>
      </c>
      <c r="P241" s="22">
        <f t="shared" si="14"/>
        <v>2015</v>
      </c>
      <c r="Q241" s="22">
        <f t="shared" si="15"/>
        <v>4</v>
      </c>
    </row>
    <row r="242" spans="1:17" x14ac:dyDescent="0.2">
      <c r="A242">
        <v>248</v>
      </c>
      <c r="B242" t="s">
        <v>1925</v>
      </c>
      <c r="C242" t="s">
        <v>1926</v>
      </c>
      <c r="D242">
        <v>13.3</v>
      </c>
      <c r="E242" t="s">
        <v>1958</v>
      </c>
      <c r="F242" t="s">
        <v>1959</v>
      </c>
      <c r="G242" s="16" t="str">
        <f t="shared" si="12"/>
        <v>Intel</v>
      </c>
      <c r="H242" t="s">
        <v>1944</v>
      </c>
      <c r="I242" t="s">
        <v>1945</v>
      </c>
      <c r="J242" t="s">
        <v>1960</v>
      </c>
      <c r="K242" t="s">
        <v>1947</v>
      </c>
      <c r="L242" t="s">
        <v>2037</v>
      </c>
      <c r="M242" s="16">
        <f t="shared" si="13"/>
        <v>1.49</v>
      </c>
      <c r="N242">
        <v>35964</v>
      </c>
      <c r="O242" s="15">
        <v>42312</v>
      </c>
      <c r="P242" s="22">
        <f t="shared" si="14"/>
        <v>2015</v>
      </c>
      <c r="Q242" s="22">
        <f t="shared" si="15"/>
        <v>11</v>
      </c>
    </row>
    <row r="243" spans="1:17" x14ac:dyDescent="0.2">
      <c r="A243">
        <v>249</v>
      </c>
      <c r="B243" t="s">
        <v>1911</v>
      </c>
      <c r="C243" t="s">
        <v>1912</v>
      </c>
      <c r="D243">
        <v>13.3</v>
      </c>
      <c r="E243" t="s">
        <v>1913</v>
      </c>
      <c r="F243" t="s">
        <v>1939</v>
      </c>
      <c r="G243" s="16" t="str">
        <f t="shared" si="12"/>
        <v>Intel</v>
      </c>
      <c r="H243" t="s">
        <v>1915</v>
      </c>
      <c r="I243" t="s">
        <v>1936</v>
      </c>
      <c r="J243" t="s">
        <v>1940</v>
      </c>
      <c r="K243" t="s">
        <v>1918</v>
      </c>
      <c r="L243" t="s">
        <v>1919</v>
      </c>
      <c r="M243" s="16">
        <f t="shared" si="13"/>
        <v>1.37</v>
      </c>
      <c r="N243">
        <v>108691.2</v>
      </c>
      <c r="O243" s="15">
        <v>42268</v>
      </c>
      <c r="P243" s="22">
        <f t="shared" si="14"/>
        <v>2015</v>
      </c>
      <c r="Q243" s="22">
        <f t="shared" si="15"/>
        <v>9</v>
      </c>
    </row>
    <row r="244" spans="1:17" x14ac:dyDescent="0.2">
      <c r="A244">
        <v>250</v>
      </c>
      <c r="B244" t="s">
        <v>1966</v>
      </c>
      <c r="C244" t="s">
        <v>1989</v>
      </c>
      <c r="D244">
        <v>15.6</v>
      </c>
      <c r="E244" t="s">
        <v>1980</v>
      </c>
      <c r="F244" t="s">
        <v>1955</v>
      </c>
      <c r="G244" s="16" t="str">
        <f t="shared" si="12"/>
        <v>Intel</v>
      </c>
      <c r="H244" t="s">
        <v>1915</v>
      </c>
      <c r="I244" t="s">
        <v>1978</v>
      </c>
      <c r="J244" t="s">
        <v>1960</v>
      </c>
      <c r="K244" t="s">
        <v>1947</v>
      </c>
      <c r="L244" t="s">
        <v>2162</v>
      </c>
      <c r="M244" s="16">
        <f t="shared" si="13"/>
        <v>2.08</v>
      </c>
      <c r="N244">
        <v>43636.32</v>
      </c>
      <c r="O244" s="15">
        <v>42268</v>
      </c>
      <c r="P244" s="22">
        <f t="shared" si="14"/>
        <v>2015</v>
      </c>
      <c r="Q244" s="22">
        <f t="shared" si="15"/>
        <v>9</v>
      </c>
    </row>
    <row r="245" spans="1:17" x14ac:dyDescent="0.2">
      <c r="A245">
        <v>251</v>
      </c>
      <c r="B245" t="s">
        <v>1954</v>
      </c>
      <c r="C245" t="s">
        <v>1982</v>
      </c>
      <c r="D245">
        <v>17.3</v>
      </c>
      <c r="E245" t="s">
        <v>1927</v>
      </c>
      <c r="F245" t="s">
        <v>2022</v>
      </c>
      <c r="G245" s="16" t="str">
        <f t="shared" si="12"/>
        <v>Intel</v>
      </c>
      <c r="H245" t="s">
        <v>1935</v>
      </c>
      <c r="I245" t="s">
        <v>2023</v>
      </c>
      <c r="J245" t="s">
        <v>2163</v>
      </c>
      <c r="K245" t="s">
        <v>1947</v>
      </c>
      <c r="L245" t="s">
        <v>2164</v>
      </c>
      <c r="M245" s="16">
        <f t="shared" si="13"/>
        <v>4.3</v>
      </c>
      <c r="N245">
        <v>95850.72</v>
      </c>
      <c r="O245" s="15">
        <v>42195</v>
      </c>
      <c r="P245" s="22">
        <f t="shared" si="14"/>
        <v>2015</v>
      </c>
      <c r="Q245" s="22">
        <f t="shared" si="15"/>
        <v>7</v>
      </c>
    </row>
    <row r="246" spans="1:17" x14ac:dyDescent="0.2">
      <c r="A246">
        <v>252</v>
      </c>
      <c r="B246" t="s">
        <v>1954</v>
      </c>
      <c r="C246" t="s">
        <v>1926</v>
      </c>
      <c r="D246">
        <v>15.6</v>
      </c>
      <c r="E246" t="s">
        <v>1942</v>
      </c>
      <c r="F246" t="s">
        <v>1943</v>
      </c>
      <c r="G246" s="16" t="str">
        <f t="shared" si="12"/>
        <v>AMD</v>
      </c>
      <c r="H246" t="s">
        <v>1944</v>
      </c>
      <c r="I246" t="s">
        <v>1978</v>
      </c>
      <c r="J246" t="s">
        <v>2109</v>
      </c>
      <c r="K246" t="s">
        <v>1947</v>
      </c>
      <c r="L246" t="s">
        <v>2165</v>
      </c>
      <c r="M246" s="16">
        <f t="shared" si="13"/>
        <v>1.68</v>
      </c>
      <c r="N246">
        <v>24988.32</v>
      </c>
      <c r="O246" s="15">
        <v>42321</v>
      </c>
      <c r="P246" s="22">
        <f t="shared" si="14"/>
        <v>2015</v>
      </c>
      <c r="Q246" s="22">
        <f t="shared" si="15"/>
        <v>11</v>
      </c>
    </row>
    <row r="247" spans="1:17" x14ac:dyDescent="0.2">
      <c r="A247">
        <v>253</v>
      </c>
      <c r="B247" t="s">
        <v>1976</v>
      </c>
      <c r="C247" t="s">
        <v>1989</v>
      </c>
      <c r="D247">
        <v>13.9</v>
      </c>
      <c r="E247" t="s">
        <v>1980</v>
      </c>
      <c r="F247" t="s">
        <v>1955</v>
      </c>
      <c r="G247" s="16" t="str">
        <f t="shared" si="12"/>
        <v>Intel</v>
      </c>
      <c r="H247" t="s">
        <v>1915</v>
      </c>
      <c r="I247" t="s">
        <v>1936</v>
      </c>
      <c r="J247" t="s">
        <v>1960</v>
      </c>
      <c r="K247" t="s">
        <v>1947</v>
      </c>
      <c r="L247" t="s">
        <v>1919</v>
      </c>
      <c r="M247" s="16">
        <f t="shared" si="13"/>
        <v>1.37</v>
      </c>
      <c r="N247">
        <v>98514.72</v>
      </c>
      <c r="O247" s="15">
        <v>42089</v>
      </c>
      <c r="P247" s="22">
        <f t="shared" si="14"/>
        <v>2015</v>
      </c>
      <c r="Q247" s="22">
        <f t="shared" si="15"/>
        <v>3</v>
      </c>
    </row>
    <row r="248" spans="1:17" x14ac:dyDescent="0.2">
      <c r="A248">
        <v>254</v>
      </c>
      <c r="B248" t="s">
        <v>1941</v>
      </c>
      <c r="C248" t="s">
        <v>1926</v>
      </c>
      <c r="D248">
        <v>17.3</v>
      </c>
      <c r="E248" t="s">
        <v>1958</v>
      </c>
      <c r="F248" t="s">
        <v>2017</v>
      </c>
      <c r="G248" s="16" t="str">
        <f t="shared" si="12"/>
        <v>Intel</v>
      </c>
      <c r="H248" t="s">
        <v>1944</v>
      </c>
      <c r="I248" t="s">
        <v>1929</v>
      </c>
      <c r="J248" t="s">
        <v>2062</v>
      </c>
      <c r="K248" t="s">
        <v>1947</v>
      </c>
      <c r="L248" t="s">
        <v>2053</v>
      </c>
      <c r="M248" s="16">
        <f t="shared" si="13"/>
        <v>3</v>
      </c>
      <c r="N248">
        <v>37402.559999999998</v>
      </c>
      <c r="O248" s="15">
        <v>42129</v>
      </c>
      <c r="P248" s="22">
        <f t="shared" si="14"/>
        <v>2015</v>
      </c>
      <c r="Q248" s="22">
        <f t="shared" si="15"/>
        <v>5</v>
      </c>
    </row>
    <row r="249" spans="1:17" x14ac:dyDescent="0.2">
      <c r="A249">
        <v>255</v>
      </c>
      <c r="B249" t="s">
        <v>1966</v>
      </c>
      <c r="C249" t="s">
        <v>1912</v>
      </c>
      <c r="D249">
        <v>13.3</v>
      </c>
      <c r="E249" t="s">
        <v>1927</v>
      </c>
      <c r="F249" t="s">
        <v>1959</v>
      </c>
      <c r="G249" s="16" t="str">
        <f t="shared" si="12"/>
        <v>Intel</v>
      </c>
      <c r="H249" t="s">
        <v>1915</v>
      </c>
      <c r="I249" t="s">
        <v>1929</v>
      </c>
      <c r="J249" t="s">
        <v>1960</v>
      </c>
      <c r="K249" t="s">
        <v>1947</v>
      </c>
      <c r="L249" t="s">
        <v>2166</v>
      </c>
      <c r="M249" s="16">
        <f t="shared" si="13"/>
        <v>1.41</v>
      </c>
      <c r="N249">
        <v>50562.720000000001</v>
      </c>
      <c r="O249" s="15">
        <v>42208</v>
      </c>
      <c r="P249" s="22">
        <f t="shared" si="14"/>
        <v>2015</v>
      </c>
      <c r="Q249" s="22">
        <f t="shared" si="15"/>
        <v>7</v>
      </c>
    </row>
    <row r="250" spans="1:17" x14ac:dyDescent="0.2">
      <c r="A250">
        <v>256</v>
      </c>
      <c r="B250" t="s">
        <v>1925</v>
      </c>
      <c r="C250" t="s">
        <v>1926</v>
      </c>
      <c r="D250">
        <v>15.6</v>
      </c>
      <c r="E250" t="s">
        <v>1942</v>
      </c>
      <c r="F250" t="s">
        <v>2167</v>
      </c>
      <c r="G250" s="16" t="str">
        <f t="shared" si="12"/>
        <v>AMD</v>
      </c>
      <c r="H250" t="s">
        <v>1915</v>
      </c>
      <c r="I250" t="s">
        <v>1916</v>
      </c>
      <c r="J250" t="s">
        <v>2036</v>
      </c>
      <c r="K250" t="s">
        <v>1947</v>
      </c>
      <c r="L250" t="s">
        <v>1992</v>
      </c>
      <c r="M250" s="16">
        <f t="shared" si="13"/>
        <v>1.91</v>
      </c>
      <c r="N250">
        <v>23757.552</v>
      </c>
      <c r="O250" s="15">
        <v>42115</v>
      </c>
      <c r="P250" s="22">
        <f t="shared" si="14"/>
        <v>2015</v>
      </c>
      <c r="Q250" s="22">
        <f t="shared" si="15"/>
        <v>4</v>
      </c>
    </row>
    <row r="251" spans="1:17" x14ac:dyDescent="0.2">
      <c r="A251">
        <v>257</v>
      </c>
      <c r="B251" t="s">
        <v>1925</v>
      </c>
      <c r="C251" t="s">
        <v>1926</v>
      </c>
      <c r="D251">
        <v>17.3</v>
      </c>
      <c r="E251" t="s">
        <v>1958</v>
      </c>
      <c r="F251" t="s">
        <v>1955</v>
      </c>
      <c r="G251" s="16" t="str">
        <f t="shared" si="12"/>
        <v>Intel</v>
      </c>
      <c r="H251" t="s">
        <v>1935</v>
      </c>
      <c r="I251" t="s">
        <v>1978</v>
      </c>
      <c r="J251" t="s">
        <v>1956</v>
      </c>
      <c r="K251" t="s">
        <v>1947</v>
      </c>
      <c r="L251" t="s">
        <v>2148</v>
      </c>
      <c r="M251" s="16">
        <f t="shared" si="13"/>
        <v>2.9</v>
      </c>
      <c r="N251">
        <v>56423.519999999997</v>
      </c>
      <c r="O251" s="15">
        <v>42210</v>
      </c>
      <c r="P251" s="22">
        <f t="shared" si="14"/>
        <v>2015</v>
      </c>
      <c r="Q251" s="22">
        <f t="shared" si="15"/>
        <v>7</v>
      </c>
    </row>
    <row r="252" spans="1:17" x14ac:dyDescent="0.2">
      <c r="A252">
        <v>258</v>
      </c>
      <c r="B252" t="s">
        <v>2041</v>
      </c>
      <c r="C252" t="s">
        <v>1982</v>
      </c>
      <c r="D252">
        <v>17.3</v>
      </c>
      <c r="E252" t="s">
        <v>1927</v>
      </c>
      <c r="F252" t="s">
        <v>2022</v>
      </c>
      <c r="G252" s="16" t="str">
        <f t="shared" si="12"/>
        <v>Intel</v>
      </c>
      <c r="H252" t="s">
        <v>1935</v>
      </c>
      <c r="I252" t="s">
        <v>2119</v>
      </c>
      <c r="J252" t="s">
        <v>2043</v>
      </c>
      <c r="K252" t="s">
        <v>1947</v>
      </c>
      <c r="L252" t="s">
        <v>2168</v>
      </c>
      <c r="M252" s="16">
        <f t="shared" si="13"/>
        <v>4.1399999999999997</v>
      </c>
      <c r="N252">
        <v>133146.72</v>
      </c>
      <c r="O252" s="15">
        <v>42136</v>
      </c>
      <c r="P252" s="22">
        <f t="shared" si="14"/>
        <v>2015</v>
      </c>
      <c r="Q252" s="22">
        <f t="shared" si="15"/>
        <v>5</v>
      </c>
    </row>
    <row r="253" spans="1:17" x14ac:dyDescent="0.2">
      <c r="A253">
        <v>259</v>
      </c>
      <c r="B253" t="s">
        <v>1976</v>
      </c>
      <c r="C253" t="s">
        <v>1989</v>
      </c>
      <c r="D253">
        <v>15.6</v>
      </c>
      <c r="E253" t="s">
        <v>1980</v>
      </c>
      <c r="F253" t="s">
        <v>2022</v>
      </c>
      <c r="G253" s="16" t="str">
        <f t="shared" si="12"/>
        <v>Intel</v>
      </c>
      <c r="H253" t="s">
        <v>1915</v>
      </c>
      <c r="I253" t="s">
        <v>1936</v>
      </c>
      <c r="J253" t="s">
        <v>2094</v>
      </c>
      <c r="K253" t="s">
        <v>1947</v>
      </c>
      <c r="L253" t="s">
        <v>2021</v>
      </c>
      <c r="M253" s="16">
        <f t="shared" si="13"/>
        <v>2</v>
      </c>
      <c r="N253">
        <v>90522.72</v>
      </c>
      <c r="O253" s="15">
        <v>42113</v>
      </c>
      <c r="P253" s="22">
        <f t="shared" si="14"/>
        <v>2015</v>
      </c>
      <c r="Q253" s="22">
        <f t="shared" si="15"/>
        <v>4</v>
      </c>
    </row>
    <row r="254" spans="1:17" x14ac:dyDescent="0.2">
      <c r="A254">
        <v>260</v>
      </c>
      <c r="B254" t="s">
        <v>1966</v>
      </c>
      <c r="C254" t="s">
        <v>1926</v>
      </c>
      <c r="D254">
        <v>17.3</v>
      </c>
      <c r="E254" t="s">
        <v>1927</v>
      </c>
      <c r="F254" t="s">
        <v>1955</v>
      </c>
      <c r="G254" s="16" t="str">
        <f t="shared" si="12"/>
        <v>Intel</v>
      </c>
      <c r="H254" t="s">
        <v>1915</v>
      </c>
      <c r="I254" t="s">
        <v>1984</v>
      </c>
      <c r="J254" t="s">
        <v>1996</v>
      </c>
      <c r="K254" t="s">
        <v>1947</v>
      </c>
      <c r="L254" t="s">
        <v>2019</v>
      </c>
      <c r="M254" s="16">
        <f t="shared" si="13"/>
        <v>2.8</v>
      </c>
      <c r="N254">
        <v>60845.760000000002</v>
      </c>
      <c r="O254" s="15">
        <v>42216</v>
      </c>
      <c r="P254" s="22">
        <f t="shared" si="14"/>
        <v>2015</v>
      </c>
      <c r="Q254" s="22">
        <f t="shared" si="15"/>
        <v>7</v>
      </c>
    </row>
    <row r="255" spans="1:17" x14ac:dyDescent="0.2">
      <c r="A255">
        <v>261</v>
      </c>
      <c r="B255" t="s">
        <v>1976</v>
      </c>
      <c r="C255" t="s">
        <v>1926</v>
      </c>
      <c r="D255">
        <v>15.6</v>
      </c>
      <c r="E255" t="s">
        <v>1927</v>
      </c>
      <c r="F255" t="s">
        <v>1962</v>
      </c>
      <c r="G255" s="16" t="str">
        <f t="shared" si="12"/>
        <v>Intel</v>
      </c>
      <c r="H255" t="s">
        <v>1944</v>
      </c>
      <c r="I255" t="s">
        <v>1929</v>
      </c>
      <c r="J255" t="s">
        <v>1963</v>
      </c>
      <c r="K255" t="s">
        <v>1931</v>
      </c>
      <c r="L255" t="s">
        <v>1968</v>
      </c>
      <c r="M255" s="16">
        <f t="shared" si="13"/>
        <v>2.2000000000000002</v>
      </c>
      <c r="N255">
        <v>23656.32</v>
      </c>
      <c r="O255" s="15">
        <v>42062</v>
      </c>
      <c r="P255" s="22">
        <f t="shared" si="14"/>
        <v>2015</v>
      </c>
      <c r="Q255" s="22">
        <f t="shared" si="15"/>
        <v>2</v>
      </c>
    </row>
    <row r="256" spans="1:17" x14ac:dyDescent="0.2">
      <c r="A256">
        <v>262</v>
      </c>
      <c r="B256" t="s">
        <v>1925</v>
      </c>
      <c r="C256" t="s">
        <v>1926</v>
      </c>
      <c r="D256">
        <v>15.6</v>
      </c>
      <c r="E256" t="s">
        <v>1958</v>
      </c>
      <c r="F256" t="s">
        <v>1959</v>
      </c>
      <c r="G256" s="16" t="str">
        <f t="shared" si="12"/>
        <v>Intel</v>
      </c>
      <c r="H256" t="s">
        <v>1944</v>
      </c>
      <c r="I256" t="s">
        <v>1945</v>
      </c>
      <c r="J256" t="s">
        <v>1930</v>
      </c>
      <c r="K256" t="s">
        <v>1947</v>
      </c>
      <c r="L256" t="s">
        <v>1948</v>
      </c>
      <c r="M256" s="16">
        <f t="shared" si="13"/>
        <v>2.1</v>
      </c>
      <c r="N256">
        <v>38468.160000000003</v>
      </c>
      <c r="O256" s="15">
        <v>42360</v>
      </c>
      <c r="P256" s="22">
        <f t="shared" si="14"/>
        <v>2015</v>
      </c>
      <c r="Q256" s="22">
        <f t="shared" si="15"/>
        <v>12</v>
      </c>
    </row>
    <row r="257" spans="1:17" x14ac:dyDescent="0.2">
      <c r="A257">
        <v>263</v>
      </c>
      <c r="B257" t="s">
        <v>1966</v>
      </c>
      <c r="C257" t="s">
        <v>1926</v>
      </c>
      <c r="D257">
        <v>15.6</v>
      </c>
      <c r="E257" t="s">
        <v>1927</v>
      </c>
      <c r="F257" t="s">
        <v>1928</v>
      </c>
      <c r="G257" s="16" t="str">
        <f t="shared" si="12"/>
        <v>Intel</v>
      </c>
      <c r="H257" t="s">
        <v>1944</v>
      </c>
      <c r="I257" t="s">
        <v>1978</v>
      </c>
      <c r="J257" t="s">
        <v>1930</v>
      </c>
      <c r="K257" t="s">
        <v>1947</v>
      </c>
      <c r="L257" t="s">
        <v>2169</v>
      </c>
      <c r="M257" s="16">
        <f t="shared" si="13"/>
        <v>2.1800000000000002</v>
      </c>
      <c r="N257">
        <v>35004.959999999999</v>
      </c>
      <c r="O257" s="15">
        <v>42096</v>
      </c>
      <c r="P257" s="22">
        <f t="shared" si="14"/>
        <v>2015</v>
      </c>
      <c r="Q257" s="22">
        <f t="shared" si="15"/>
        <v>4</v>
      </c>
    </row>
    <row r="258" spans="1:17" x14ac:dyDescent="0.2">
      <c r="A258">
        <v>264</v>
      </c>
      <c r="B258" t="s">
        <v>1966</v>
      </c>
      <c r="C258" t="s">
        <v>1926</v>
      </c>
      <c r="D258">
        <v>15.6</v>
      </c>
      <c r="E258" t="s">
        <v>1927</v>
      </c>
      <c r="F258" t="s">
        <v>1928</v>
      </c>
      <c r="G258" s="16" t="str">
        <f t="shared" si="12"/>
        <v>Intel</v>
      </c>
      <c r="H258" t="s">
        <v>1915</v>
      </c>
      <c r="I258" t="s">
        <v>1978</v>
      </c>
      <c r="J258" t="s">
        <v>1967</v>
      </c>
      <c r="K258" t="s">
        <v>1947</v>
      </c>
      <c r="L258" t="s">
        <v>2170</v>
      </c>
      <c r="M258" s="16">
        <f t="shared" si="13"/>
        <v>2.2400000000000002</v>
      </c>
      <c r="N258">
        <v>30103.200000000001</v>
      </c>
      <c r="O258" s="15">
        <v>42098</v>
      </c>
      <c r="P258" s="22">
        <f t="shared" si="14"/>
        <v>2015</v>
      </c>
      <c r="Q258" s="22">
        <f t="shared" si="15"/>
        <v>4</v>
      </c>
    </row>
    <row r="259" spans="1:17" x14ac:dyDescent="0.2">
      <c r="A259">
        <v>265</v>
      </c>
      <c r="B259" t="s">
        <v>1966</v>
      </c>
      <c r="C259" t="s">
        <v>1989</v>
      </c>
      <c r="D259">
        <v>15.6</v>
      </c>
      <c r="E259" t="s">
        <v>1990</v>
      </c>
      <c r="F259" t="s">
        <v>1959</v>
      </c>
      <c r="G259" s="16" t="str">
        <f t="shared" ref="G259:G322" si="16">LEFT(F259,FIND(" ",F259)-1)</f>
        <v>Intel</v>
      </c>
      <c r="H259" t="s">
        <v>1915</v>
      </c>
      <c r="I259" t="s">
        <v>1929</v>
      </c>
      <c r="J259" t="s">
        <v>1960</v>
      </c>
      <c r="K259" t="s">
        <v>1947</v>
      </c>
      <c r="L259" t="s">
        <v>2171</v>
      </c>
      <c r="M259" s="16">
        <f t="shared" ref="M259:M322" si="17">LEFT(L259,LEN(L259)-2)*1</f>
        <v>2.67</v>
      </c>
      <c r="N259">
        <v>42570.720000000001</v>
      </c>
      <c r="O259" s="15">
        <v>42183</v>
      </c>
      <c r="P259" s="22">
        <f t="shared" ref="P259:P322" si="18">YEAR(O259)</f>
        <v>2015</v>
      </c>
      <c r="Q259" s="22">
        <f t="shared" ref="Q259:Q322" si="19">MONTH(O259)</f>
        <v>6</v>
      </c>
    </row>
    <row r="260" spans="1:17" x14ac:dyDescent="0.2">
      <c r="A260">
        <v>266</v>
      </c>
      <c r="B260" t="s">
        <v>1954</v>
      </c>
      <c r="C260" t="s">
        <v>1989</v>
      </c>
      <c r="D260">
        <v>13.3</v>
      </c>
      <c r="E260" t="s">
        <v>1990</v>
      </c>
      <c r="F260" t="s">
        <v>1955</v>
      </c>
      <c r="G260" s="16" t="str">
        <f t="shared" si="16"/>
        <v>Intel</v>
      </c>
      <c r="H260" t="s">
        <v>1915</v>
      </c>
      <c r="I260" t="s">
        <v>2172</v>
      </c>
      <c r="J260" t="s">
        <v>1960</v>
      </c>
      <c r="K260" t="s">
        <v>1947</v>
      </c>
      <c r="L260" t="s">
        <v>2173</v>
      </c>
      <c r="M260" s="16">
        <f t="shared" si="17"/>
        <v>4.0999999999999996</v>
      </c>
      <c r="N260">
        <v>79866.720000000001</v>
      </c>
      <c r="O260" s="15">
        <v>42312</v>
      </c>
      <c r="P260" s="22">
        <f t="shared" si="18"/>
        <v>2015</v>
      </c>
      <c r="Q260" s="22">
        <f t="shared" si="19"/>
        <v>11</v>
      </c>
    </row>
    <row r="261" spans="1:17" x14ac:dyDescent="0.2">
      <c r="A261">
        <v>268</v>
      </c>
      <c r="B261" t="s">
        <v>1925</v>
      </c>
      <c r="C261" t="s">
        <v>1926</v>
      </c>
      <c r="D261">
        <v>17.3</v>
      </c>
      <c r="E261" t="s">
        <v>1927</v>
      </c>
      <c r="F261" t="s">
        <v>1955</v>
      </c>
      <c r="G261" s="16" t="str">
        <f t="shared" si="16"/>
        <v>Intel</v>
      </c>
      <c r="H261" t="s">
        <v>1915</v>
      </c>
      <c r="I261" t="s">
        <v>1978</v>
      </c>
      <c r="J261" t="s">
        <v>2020</v>
      </c>
      <c r="K261" t="s">
        <v>1947</v>
      </c>
      <c r="L261" t="s">
        <v>1986</v>
      </c>
      <c r="M261" s="16">
        <f t="shared" si="17"/>
        <v>2.5</v>
      </c>
      <c r="N261">
        <v>54239.040000000001</v>
      </c>
      <c r="O261" s="15">
        <v>42059</v>
      </c>
      <c r="P261" s="22">
        <f t="shared" si="18"/>
        <v>2015</v>
      </c>
      <c r="Q261" s="22">
        <f t="shared" si="19"/>
        <v>2</v>
      </c>
    </row>
    <row r="262" spans="1:17" x14ac:dyDescent="0.2">
      <c r="A262">
        <v>269</v>
      </c>
      <c r="B262" t="s">
        <v>1976</v>
      </c>
      <c r="C262" t="s">
        <v>1926</v>
      </c>
      <c r="D262">
        <v>15.6</v>
      </c>
      <c r="E262" t="s">
        <v>1927</v>
      </c>
      <c r="F262" t="s">
        <v>1955</v>
      </c>
      <c r="G262" s="16" t="str">
        <f t="shared" si="16"/>
        <v>Intel</v>
      </c>
      <c r="H262" t="s">
        <v>1915</v>
      </c>
      <c r="I262" t="s">
        <v>1929</v>
      </c>
      <c r="J262" t="s">
        <v>1960</v>
      </c>
      <c r="K262" t="s">
        <v>1947</v>
      </c>
      <c r="L262" t="s">
        <v>2090</v>
      </c>
      <c r="M262" s="16">
        <f t="shared" si="17"/>
        <v>2.0499999999999998</v>
      </c>
      <c r="N262">
        <v>46886.400000000001</v>
      </c>
      <c r="O262" s="15">
        <v>42257</v>
      </c>
      <c r="P262" s="22">
        <f t="shared" si="18"/>
        <v>2015</v>
      </c>
      <c r="Q262" s="22">
        <f t="shared" si="19"/>
        <v>9</v>
      </c>
    </row>
    <row r="263" spans="1:17" x14ac:dyDescent="0.2">
      <c r="A263">
        <v>270</v>
      </c>
      <c r="B263" t="s">
        <v>1911</v>
      </c>
      <c r="C263" t="s">
        <v>1912</v>
      </c>
      <c r="D263">
        <v>13.3</v>
      </c>
      <c r="E263" t="s">
        <v>1913</v>
      </c>
      <c r="F263" t="s">
        <v>2174</v>
      </c>
      <c r="G263" s="16" t="str">
        <f t="shared" si="16"/>
        <v>Intel</v>
      </c>
      <c r="H263" t="s">
        <v>1915</v>
      </c>
      <c r="I263" t="s">
        <v>1936</v>
      </c>
      <c r="J263" t="s">
        <v>2175</v>
      </c>
      <c r="K263" t="s">
        <v>1918</v>
      </c>
      <c r="L263" t="s">
        <v>1919</v>
      </c>
      <c r="M263" s="16">
        <f t="shared" si="17"/>
        <v>1.37</v>
      </c>
      <c r="N263">
        <v>104370.192</v>
      </c>
      <c r="O263" s="15">
        <v>42083</v>
      </c>
      <c r="P263" s="22">
        <f t="shared" si="18"/>
        <v>2015</v>
      </c>
      <c r="Q263" s="22">
        <f t="shared" si="19"/>
        <v>3</v>
      </c>
    </row>
    <row r="264" spans="1:17" x14ac:dyDescent="0.2">
      <c r="A264">
        <v>271</v>
      </c>
      <c r="B264" t="s">
        <v>1954</v>
      </c>
      <c r="C264" t="s">
        <v>1982</v>
      </c>
      <c r="D264">
        <v>17.3</v>
      </c>
      <c r="E264" t="s">
        <v>1927</v>
      </c>
      <c r="F264" t="s">
        <v>2031</v>
      </c>
      <c r="G264" s="16" t="str">
        <f t="shared" si="16"/>
        <v>AMD</v>
      </c>
      <c r="H264" t="s">
        <v>1935</v>
      </c>
      <c r="I264" t="s">
        <v>2023</v>
      </c>
      <c r="J264" t="s">
        <v>2032</v>
      </c>
      <c r="K264" t="s">
        <v>1947</v>
      </c>
      <c r="L264" t="s">
        <v>2033</v>
      </c>
      <c r="M264" s="16">
        <f t="shared" si="17"/>
        <v>3.2</v>
      </c>
      <c r="N264">
        <v>82530.720000000001</v>
      </c>
      <c r="O264" s="15">
        <v>42041</v>
      </c>
      <c r="P264" s="22">
        <f t="shared" si="18"/>
        <v>2015</v>
      </c>
      <c r="Q264" s="22">
        <f t="shared" si="19"/>
        <v>2</v>
      </c>
    </row>
    <row r="265" spans="1:17" x14ac:dyDescent="0.2">
      <c r="A265">
        <v>272</v>
      </c>
      <c r="B265" t="s">
        <v>1966</v>
      </c>
      <c r="C265" t="s">
        <v>1926</v>
      </c>
      <c r="D265">
        <v>15.6</v>
      </c>
      <c r="E265" t="s">
        <v>1927</v>
      </c>
      <c r="F265" t="s">
        <v>1955</v>
      </c>
      <c r="G265" s="16" t="str">
        <f t="shared" si="16"/>
        <v>Intel</v>
      </c>
      <c r="H265" t="s">
        <v>1915</v>
      </c>
      <c r="I265" t="s">
        <v>1929</v>
      </c>
      <c r="J265" t="s">
        <v>2039</v>
      </c>
      <c r="K265" t="s">
        <v>2018</v>
      </c>
      <c r="L265" t="s">
        <v>2176</v>
      </c>
      <c r="M265" s="16">
        <f t="shared" si="17"/>
        <v>2.14</v>
      </c>
      <c r="N265">
        <v>39164.529600000002</v>
      </c>
      <c r="O265" s="15">
        <v>42225</v>
      </c>
      <c r="P265" s="22">
        <f t="shared" si="18"/>
        <v>2015</v>
      </c>
      <c r="Q265" s="22">
        <f t="shared" si="19"/>
        <v>8</v>
      </c>
    </row>
    <row r="266" spans="1:17" x14ac:dyDescent="0.2">
      <c r="A266">
        <v>273</v>
      </c>
      <c r="B266" t="s">
        <v>1976</v>
      </c>
      <c r="C266" t="s">
        <v>1989</v>
      </c>
      <c r="D266">
        <v>14</v>
      </c>
      <c r="E266" t="s">
        <v>2177</v>
      </c>
      <c r="F266" t="s">
        <v>2178</v>
      </c>
      <c r="G266" s="16" t="str">
        <f t="shared" si="16"/>
        <v>Intel</v>
      </c>
      <c r="H266" t="s">
        <v>1935</v>
      </c>
      <c r="I266" t="s">
        <v>1936</v>
      </c>
      <c r="J266" t="s">
        <v>1963</v>
      </c>
      <c r="K266" t="s">
        <v>1947</v>
      </c>
      <c r="L266" t="s">
        <v>2179</v>
      </c>
      <c r="M266" s="16">
        <f t="shared" si="17"/>
        <v>1.36</v>
      </c>
      <c r="N266">
        <v>133146.72</v>
      </c>
      <c r="O266" s="15">
        <v>42127</v>
      </c>
      <c r="P266" s="22">
        <f t="shared" si="18"/>
        <v>2015</v>
      </c>
      <c r="Q266" s="22">
        <f t="shared" si="19"/>
        <v>5</v>
      </c>
    </row>
    <row r="267" spans="1:17" x14ac:dyDescent="0.2">
      <c r="A267">
        <v>274</v>
      </c>
      <c r="B267" t="s">
        <v>2095</v>
      </c>
      <c r="C267" t="s">
        <v>1926</v>
      </c>
      <c r="D267">
        <v>15.6</v>
      </c>
      <c r="E267" t="s">
        <v>1942</v>
      </c>
      <c r="F267" t="s">
        <v>2149</v>
      </c>
      <c r="G267" s="16" t="str">
        <f t="shared" si="16"/>
        <v>Intel</v>
      </c>
      <c r="H267" t="s">
        <v>1915</v>
      </c>
      <c r="I267" t="s">
        <v>1945</v>
      </c>
      <c r="J267" t="s">
        <v>2180</v>
      </c>
      <c r="K267" t="s">
        <v>1947</v>
      </c>
      <c r="L267" t="s">
        <v>1968</v>
      </c>
      <c r="M267" s="16">
        <f t="shared" si="17"/>
        <v>2.2000000000000002</v>
      </c>
      <c r="N267">
        <v>43263.360000000001</v>
      </c>
      <c r="O267" s="15">
        <v>42280</v>
      </c>
      <c r="P267" s="22">
        <f t="shared" si="18"/>
        <v>2015</v>
      </c>
      <c r="Q267" s="22">
        <f t="shared" si="19"/>
        <v>10</v>
      </c>
    </row>
    <row r="268" spans="1:17" x14ac:dyDescent="0.2">
      <c r="A268">
        <v>275</v>
      </c>
      <c r="B268" t="s">
        <v>1966</v>
      </c>
      <c r="C268" t="s">
        <v>1926</v>
      </c>
      <c r="D268">
        <v>15.6</v>
      </c>
      <c r="E268" t="s">
        <v>1942</v>
      </c>
      <c r="F268" t="s">
        <v>1973</v>
      </c>
      <c r="G268" s="16" t="str">
        <f t="shared" si="16"/>
        <v>Intel</v>
      </c>
      <c r="H268" t="s">
        <v>2026</v>
      </c>
      <c r="I268" t="s">
        <v>1978</v>
      </c>
      <c r="J268" t="s">
        <v>1930</v>
      </c>
      <c r="K268" t="s">
        <v>1947</v>
      </c>
      <c r="L268" t="s">
        <v>1993</v>
      </c>
      <c r="M268" s="16">
        <f t="shared" si="17"/>
        <v>2.2999999999999998</v>
      </c>
      <c r="N268">
        <v>37992.369599999998</v>
      </c>
      <c r="O268" s="15">
        <v>42305</v>
      </c>
      <c r="P268" s="22">
        <f t="shared" si="18"/>
        <v>2015</v>
      </c>
      <c r="Q268" s="22">
        <f t="shared" si="19"/>
        <v>10</v>
      </c>
    </row>
    <row r="269" spans="1:17" x14ac:dyDescent="0.2">
      <c r="A269">
        <v>276</v>
      </c>
      <c r="B269" t="s">
        <v>1966</v>
      </c>
      <c r="C269" t="s">
        <v>1926</v>
      </c>
      <c r="D269">
        <v>17.3</v>
      </c>
      <c r="E269" t="s">
        <v>1927</v>
      </c>
      <c r="F269" t="s">
        <v>1955</v>
      </c>
      <c r="G269" s="16" t="str">
        <f t="shared" si="16"/>
        <v>Intel</v>
      </c>
      <c r="H269" t="s">
        <v>1915</v>
      </c>
      <c r="I269" t="s">
        <v>1984</v>
      </c>
      <c r="J269" t="s">
        <v>1996</v>
      </c>
      <c r="K269" t="s">
        <v>2018</v>
      </c>
      <c r="L269" t="s">
        <v>2019</v>
      </c>
      <c r="M269" s="16">
        <f t="shared" si="17"/>
        <v>2.8</v>
      </c>
      <c r="N269">
        <v>58554.720000000001</v>
      </c>
      <c r="O269" s="15">
        <v>42223</v>
      </c>
      <c r="P269" s="22">
        <f t="shared" si="18"/>
        <v>2015</v>
      </c>
      <c r="Q269" s="22">
        <f t="shared" si="19"/>
        <v>8</v>
      </c>
    </row>
    <row r="270" spans="1:17" x14ac:dyDescent="0.2">
      <c r="A270">
        <v>277</v>
      </c>
      <c r="B270" t="s">
        <v>1941</v>
      </c>
      <c r="C270" t="s">
        <v>1926</v>
      </c>
      <c r="D270">
        <v>15.6</v>
      </c>
      <c r="E270" t="s">
        <v>1958</v>
      </c>
      <c r="F270" t="s">
        <v>1955</v>
      </c>
      <c r="G270" s="16" t="str">
        <f t="shared" si="16"/>
        <v>Intel</v>
      </c>
      <c r="H270" t="s">
        <v>1915</v>
      </c>
      <c r="I270" t="s">
        <v>1978</v>
      </c>
      <c r="J270" t="s">
        <v>2062</v>
      </c>
      <c r="K270" t="s">
        <v>1947</v>
      </c>
      <c r="L270" t="s">
        <v>1968</v>
      </c>
      <c r="M270" s="16">
        <f t="shared" si="17"/>
        <v>2.2000000000000002</v>
      </c>
      <c r="N270">
        <v>39693.599999999999</v>
      </c>
      <c r="O270" s="15">
        <v>42122</v>
      </c>
      <c r="P270" s="22">
        <f t="shared" si="18"/>
        <v>2015</v>
      </c>
      <c r="Q270" s="22">
        <f t="shared" si="19"/>
        <v>4</v>
      </c>
    </row>
    <row r="271" spans="1:17" x14ac:dyDescent="0.2">
      <c r="A271">
        <v>278</v>
      </c>
      <c r="B271" t="s">
        <v>1976</v>
      </c>
      <c r="C271" t="s">
        <v>1926</v>
      </c>
      <c r="D271">
        <v>17.3</v>
      </c>
      <c r="E271" t="s">
        <v>2133</v>
      </c>
      <c r="F271" t="s">
        <v>1962</v>
      </c>
      <c r="G271" s="16" t="str">
        <f t="shared" si="16"/>
        <v>Intel</v>
      </c>
      <c r="H271" t="s">
        <v>1944</v>
      </c>
      <c r="I271" t="s">
        <v>1978</v>
      </c>
      <c r="J271" t="s">
        <v>1963</v>
      </c>
      <c r="K271" t="s">
        <v>1947</v>
      </c>
      <c r="L271" t="s">
        <v>2019</v>
      </c>
      <c r="M271" s="16">
        <f t="shared" si="17"/>
        <v>2.8</v>
      </c>
      <c r="N271">
        <v>26053.919999999998</v>
      </c>
      <c r="O271" s="15">
        <v>42017</v>
      </c>
      <c r="P271" s="22">
        <f t="shared" si="18"/>
        <v>2015</v>
      </c>
      <c r="Q271" s="22">
        <f t="shared" si="19"/>
        <v>1</v>
      </c>
    </row>
    <row r="272" spans="1:17" x14ac:dyDescent="0.2">
      <c r="A272">
        <v>279</v>
      </c>
      <c r="B272" t="s">
        <v>1976</v>
      </c>
      <c r="C272" t="s">
        <v>1926</v>
      </c>
      <c r="D272">
        <v>17.3</v>
      </c>
      <c r="E272" t="s">
        <v>1927</v>
      </c>
      <c r="F272" t="s">
        <v>1955</v>
      </c>
      <c r="G272" s="16" t="str">
        <f t="shared" si="16"/>
        <v>Intel</v>
      </c>
      <c r="H272" t="s">
        <v>1915</v>
      </c>
      <c r="I272" t="s">
        <v>2060</v>
      </c>
      <c r="J272" t="s">
        <v>1956</v>
      </c>
      <c r="K272" t="s">
        <v>1931</v>
      </c>
      <c r="L272" t="s">
        <v>2019</v>
      </c>
      <c r="M272" s="16">
        <f t="shared" si="17"/>
        <v>2.8</v>
      </c>
      <c r="N272">
        <v>45234.720000000001</v>
      </c>
      <c r="O272" s="15">
        <v>42308</v>
      </c>
      <c r="P272" s="22">
        <f t="shared" si="18"/>
        <v>2015</v>
      </c>
      <c r="Q272" s="22">
        <f t="shared" si="19"/>
        <v>10</v>
      </c>
    </row>
    <row r="273" spans="1:17" x14ac:dyDescent="0.2">
      <c r="A273">
        <v>280</v>
      </c>
      <c r="B273" t="s">
        <v>1976</v>
      </c>
      <c r="C273" t="s">
        <v>1926</v>
      </c>
      <c r="D273">
        <v>17.3</v>
      </c>
      <c r="E273" t="s">
        <v>2133</v>
      </c>
      <c r="F273" t="s">
        <v>1973</v>
      </c>
      <c r="G273" s="16" t="str">
        <f t="shared" si="16"/>
        <v>Intel</v>
      </c>
      <c r="H273" t="s">
        <v>2074</v>
      </c>
      <c r="I273" t="s">
        <v>1984</v>
      </c>
      <c r="J273" t="s">
        <v>1979</v>
      </c>
      <c r="K273" t="s">
        <v>1947</v>
      </c>
      <c r="L273" t="s">
        <v>2019</v>
      </c>
      <c r="M273" s="16">
        <f t="shared" si="17"/>
        <v>2.8</v>
      </c>
      <c r="N273">
        <v>45767.519999999997</v>
      </c>
      <c r="O273" s="15" t="s">
        <v>2453</v>
      </c>
      <c r="P273" s="22">
        <f t="shared" si="18"/>
        <v>2015</v>
      </c>
      <c r="Q273" s="22">
        <f t="shared" si="19"/>
        <v>11</v>
      </c>
    </row>
    <row r="274" spans="1:17" x14ac:dyDescent="0.2">
      <c r="A274">
        <v>281</v>
      </c>
      <c r="B274" t="s">
        <v>1966</v>
      </c>
      <c r="C274" t="s">
        <v>1926</v>
      </c>
      <c r="D274">
        <v>15.6</v>
      </c>
      <c r="E274" t="s">
        <v>1927</v>
      </c>
      <c r="F274" t="s">
        <v>2181</v>
      </c>
      <c r="G274" s="16" t="str">
        <f t="shared" si="16"/>
        <v>Intel</v>
      </c>
      <c r="H274" t="s">
        <v>1944</v>
      </c>
      <c r="I274" t="s">
        <v>1978</v>
      </c>
      <c r="J274" t="s">
        <v>1967</v>
      </c>
      <c r="K274" t="s">
        <v>2018</v>
      </c>
      <c r="L274" t="s">
        <v>2182</v>
      </c>
      <c r="M274" s="16">
        <f t="shared" si="17"/>
        <v>2.25</v>
      </c>
      <c r="N274">
        <v>22803.84</v>
      </c>
      <c r="O274" s="15">
        <v>42103</v>
      </c>
      <c r="P274" s="22">
        <f t="shared" si="18"/>
        <v>2015</v>
      </c>
      <c r="Q274" s="22">
        <f t="shared" si="19"/>
        <v>4</v>
      </c>
    </row>
    <row r="275" spans="1:17" x14ac:dyDescent="0.2">
      <c r="A275">
        <v>282</v>
      </c>
      <c r="B275" t="s">
        <v>1976</v>
      </c>
      <c r="C275" t="s">
        <v>1982</v>
      </c>
      <c r="D275">
        <v>15.6</v>
      </c>
      <c r="E275" t="s">
        <v>1958</v>
      </c>
      <c r="F275" t="s">
        <v>1983</v>
      </c>
      <c r="G275" s="16" t="str">
        <f t="shared" si="16"/>
        <v>Intel</v>
      </c>
      <c r="H275" t="s">
        <v>1915</v>
      </c>
      <c r="I275" t="s">
        <v>1929</v>
      </c>
      <c r="J275" t="s">
        <v>1985</v>
      </c>
      <c r="K275" t="s">
        <v>1947</v>
      </c>
      <c r="L275" t="s">
        <v>1986</v>
      </c>
      <c r="M275" s="16">
        <f t="shared" si="17"/>
        <v>2.5</v>
      </c>
      <c r="N275">
        <v>44169.120000000003</v>
      </c>
      <c r="O275" s="15">
        <v>42033</v>
      </c>
      <c r="P275" s="22">
        <f t="shared" si="18"/>
        <v>2015</v>
      </c>
      <c r="Q275" s="22">
        <f t="shared" si="19"/>
        <v>1</v>
      </c>
    </row>
    <row r="276" spans="1:17" x14ac:dyDescent="0.2">
      <c r="A276">
        <v>283</v>
      </c>
      <c r="B276" t="s">
        <v>1976</v>
      </c>
      <c r="C276" t="s">
        <v>1926</v>
      </c>
      <c r="D276">
        <v>15.6</v>
      </c>
      <c r="E276" t="s">
        <v>1927</v>
      </c>
      <c r="F276" t="s">
        <v>1928</v>
      </c>
      <c r="G276" s="16" t="str">
        <f t="shared" si="16"/>
        <v>Intel</v>
      </c>
      <c r="H276" t="s">
        <v>2074</v>
      </c>
      <c r="I276" t="s">
        <v>1929</v>
      </c>
      <c r="J276" t="s">
        <v>1930</v>
      </c>
      <c r="K276" t="s">
        <v>1947</v>
      </c>
      <c r="L276" t="s">
        <v>1968</v>
      </c>
      <c r="M276" s="16">
        <f t="shared" si="17"/>
        <v>2.2000000000000002</v>
      </c>
      <c r="N276">
        <v>30849.119999999999</v>
      </c>
      <c r="O276" s="15">
        <v>42254</v>
      </c>
      <c r="P276" s="22">
        <f t="shared" si="18"/>
        <v>2015</v>
      </c>
      <c r="Q276" s="22">
        <f t="shared" si="19"/>
        <v>9</v>
      </c>
    </row>
    <row r="277" spans="1:17" x14ac:dyDescent="0.2">
      <c r="A277">
        <v>284</v>
      </c>
      <c r="B277" t="s">
        <v>1941</v>
      </c>
      <c r="C277" t="s">
        <v>1926</v>
      </c>
      <c r="D277">
        <v>15.6</v>
      </c>
      <c r="E277" t="s">
        <v>1958</v>
      </c>
      <c r="F277" t="s">
        <v>1955</v>
      </c>
      <c r="G277" s="16" t="str">
        <f t="shared" si="16"/>
        <v>Intel</v>
      </c>
      <c r="H277" t="s">
        <v>1915</v>
      </c>
      <c r="I277" t="s">
        <v>1929</v>
      </c>
      <c r="J277" t="s">
        <v>1956</v>
      </c>
      <c r="K277" t="s">
        <v>1947</v>
      </c>
      <c r="L277" t="s">
        <v>2053</v>
      </c>
      <c r="M277" s="16">
        <f t="shared" si="17"/>
        <v>3</v>
      </c>
      <c r="N277">
        <v>50669.279999999999</v>
      </c>
      <c r="O277" s="15">
        <v>42063</v>
      </c>
      <c r="P277" s="22">
        <f t="shared" si="18"/>
        <v>2015</v>
      </c>
      <c r="Q277" s="22">
        <f t="shared" si="19"/>
        <v>2</v>
      </c>
    </row>
    <row r="278" spans="1:17" x14ac:dyDescent="0.2">
      <c r="A278">
        <v>285</v>
      </c>
      <c r="B278" t="s">
        <v>1941</v>
      </c>
      <c r="C278" t="s">
        <v>1926</v>
      </c>
      <c r="D278">
        <v>15.6</v>
      </c>
      <c r="E278" t="s">
        <v>1980</v>
      </c>
      <c r="F278" t="s">
        <v>1973</v>
      </c>
      <c r="G278" s="16" t="str">
        <f t="shared" si="16"/>
        <v>Intel</v>
      </c>
      <c r="H278" t="s">
        <v>2026</v>
      </c>
      <c r="I278" t="s">
        <v>1978</v>
      </c>
      <c r="J278" t="s">
        <v>1930</v>
      </c>
      <c r="K278" t="s">
        <v>1947</v>
      </c>
      <c r="L278" t="s">
        <v>2183</v>
      </c>
      <c r="M278" s="16">
        <f t="shared" si="17"/>
        <v>2.15</v>
      </c>
      <c r="N278">
        <v>35111.519999999997</v>
      </c>
      <c r="O278" s="15">
        <v>42268</v>
      </c>
      <c r="P278" s="22">
        <f t="shared" si="18"/>
        <v>2015</v>
      </c>
      <c r="Q278" s="22">
        <f t="shared" si="19"/>
        <v>9</v>
      </c>
    </row>
    <row r="279" spans="1:17" x14ac:dyDescent="0.2">
      <c r="A279">
        <v>286</v>
      </c>
      <c r="B279" t="s">
        <v>1976</v>
      </c>
      <c r="C279" t="s">
        <v>1926</v>
      </c>
      <c r="D279">
        <v>15.6</v>
      </c>
      <c r="E279" t="s">
        <v>1958</v>
      </c>
      <c r="F279" t="s">
        <v>1973</v>
      </c>
      <c r="G279" s="16" t="str">
        <f t="shared" si="16"/>
        <v>Intel</v>
      </c>
      <c r="H279" t="s">
        <v>1915</v>
      </c>
      <c r="I279" t="s">
        <v>1929</v>
      </c>
      <c r="J279" t="s">
        <v>2184</v>
      </c>
      <c r="K279" t="s">
        <v>1947</v>
      </c>
      <c r="L279" t="s">
        <v>2127</v>
      </c>
      <c r="M279" s="16">
        <f t="shared" si="17"/>
        <v>1.95</v>
      </c>
      <c r="N279">
        <v>58448.160000000003</v>
      </c>
      <c r="O279" s="15">
        <v>42363</v>
      </c>
      <c r="P279" s="22">
        <f t="shared" si="18"/>
        <v>2015</v>
      </c>
      <c r="Q279" s="22">
        <f t="shared" si="19"/>
        <v>12</v>
      </c>
    </row>
    <row r="280" spans="1:17" x14ac:dyDescent="0.2">
      <c r="A280">
        <v>287</v>
      </c>
      <c r="B280" t="s">
        <v>1954</v>
      </c>
      <c r="C280" t="s">
        <v>1912</v>
      </c>
      <c r="D280">
        <v>15.6</v>
      </c>
      <c r="E280" t="s">
        <v>1927</v>
      </c>
      <c r="F280" t="s">
        <v>1928</v>
      </c>
      <c r="G280" s="16" t="str">
        <f t="shared" si="16"/>
        <v>Intel</v>
      </c>
      <c r="H280" t="s">
        <v>1915</v>
      </c>
      <c r="I280" t="s">
        <v>1929</v>
      </c>
      <c r="J280" t="s">
        <v>1979</v>
      </c>
      <c r="K280" t="s">
        <v>1947</v>
      </c>
      <c r="L280" t="s">
        <v>2045</v>
      </c>
      <c r="M280" s="16">
        <f t="shared" si="17"/>
        <v>1.7</v>
      </c>
      <c r="N280">
        <v>52054.559999999998</v>
      </c>
      <c r="O280" s="15">
        <v>42261</v>
      </c>
      <c r="P280" s="22">
        <f t="shared" si="18"/>
        <v>2015</v>
      </c>
      <c r="Q280" s="22">
        <f t="shared" si="19"/>
        <v>9</v>
      </c>
    </row>
    <row r="281" spans="1:17" x14ac:dyDescent="0.2">
      <c r="A281">
        <v>288</v>
      </c>
      <c r="B281" t="s">
        <v>1976</v>
      </c>
      <c r="C281" t="s">
        <v>1982</v>
      </c>
      <c r="D281">
        <v>15.6</v>
      </c>
      <c r="E281" t="s">
        <v>1958</v>
      </c>
      <c r="F281" t="s">
        <v>2022</v>
      </c>
      <c r="G281" s="16" t="str">
        <f t="shared" si="16"/>
        <v>Intel</v>
      </c>
      <c r="H281" t="s">
        <v>1935</v>
      </c>
      <c r="I281" t="s">
        <v>2023</v>
      </c>
      <c r="J281" t="s">
        <v>2047</v>
      </c>
      <c r="K281" t="s">
        <v>1947</v>
      </c>
      <c r="L281" t="s">
        <v>1986</v>
      </c>
      <c r="M281" s="16">
        <f t="shared" si="17"/>
        <v>2.5</v>
      </c>
      <c r="N281">
        <v>62817.120000000003</v>
      </c>
      <c r="O281" s="15">
        <v>42205</v>
      </c>
      <c r="P281" s="22">
        <f t="shared" si="18"/>
        <v>2015</v>
      </c>
      <c r="Q281" s="22">
        <f t="shared" si="19"/>
        <v>7</v>
      </c>
    </row>
    <row r="282" spans="1:17" x14ac:dyDescent="0.2">
      <c r="A282">
        <v>289</v>
      </c>
      <c r="B282" t="s">
        <v>1976</v>
      </c>
      <c r="C282" t="s">
        <v>1926</v>
      </c>
      <c r="D282">
        <v>15.6</v>
      </c>
      <c r="E282" t="s">
        <v>1927</v>
      </c>
      <c r="F282" t="s">
        <v>1973</v>
      </c>
      <c r="G282" s="16" t="str">
        <f t="shared" si="16"/>
        <v>Intel</v>
      </c>
      <c r="H282" t="s">
        <v>1915</v>
      </c>
      <c r="I282" t="s">
        <v>1978</v>
      </c>
      <c r="J282" t="s">
        <v>1979</v>
      </c>
      <c r="K282" t="s">
        <v>1931</v>
      </c>
      <c r="L282" t="s">
        <v>1968</v>
      </c>
      <c r="M282" s="16">
        <f t="shared" si="17"/>
        <v>2.2000000000000002</v>
      </c>
      <c r="N282">
        <v>35112.052799999998</v>
      </c>
      <c r="O282" s="15">
        <v>42152</v>
      </c>
      <c r="P282" s="22">
        <f t="shared" si="18"/>
        <v>2015</v>
      </c>
      <c r="Q282" s="22">
        <f t="shared" si="19"/>
        <v>5</v>
      </c>
    </row>
    <row r="283" spans="1:17" x14ac:dyDescent="0.2">
      <c r="A283">
        <v>290</v>
      </c>
      <c r="B283" t="s">
        <v>1941</v>
      </c>
      <c r="C283" t="s">
        <v>1926</v>
      </c>
      <c r="D283">
        <v>15.6</v>
      </c>
      <c r="E283" t="s">
        <v>1942</v>
      </c>
      <c r="F283" t="s">
        <v>2185</v>
      </c>
      <c r="G283" s="16" t="str">
        <f t="shared" si="16"/>
        <v>Intel</v>
      </c>
      <c r="H283" t="s">
        <v>2007</v>
      </c>
      <c r="I283" t="s">
        <v>2186</v>
      </c>
      <c r="J283" t="s">
        <v>2004</v>
      </c>
      <c r="K283" t="s">
        <v>2187</v>
      </c>
      <c r="L283" t="s">
        <v>2188</v>
      </c>
      <c r="M283" s="16">
        <f t="shared" si="17"/>
        <v>2.19</v>
      </c>
      <c r="N283">
        <v>10602.72</v>
      </c>
      <c r="O283" s="15">
        <v>42141</v>
      </c>
      <c r="P283" s="22">
        <f t="shared" si="18"/>
        <v>2015</v>
      </c>
      <c r="Q283" s="22">
        <f t="shared" si="19"/>
        <v>5</v>
      </c>
    </row>
    <row r="284" spans="1:17" x14ac:dyDescent="0.2">
      <c r="A284">
        <v>291</v>
      </c>
      <c r="B284" t="s">
        <v>1954</v>
      </c>
      <c r="C284" t="s">
        <v>1982</v>
      </c>
      <c r="D284">
        <v>17.3</v>
      </c>
      <c r="E284" t="s">
        <v>1927</v>
      </c>
      <c r="F284" t="s">
        <v>2022</v>
      </c>
      <c r="G284" s="16" t="str">
        <f t="shared" si="16"/>
        <v>Intel</v>
      </c>
      <c r="H284" t="s">
        <v>1915</v>
      </c>
      <c r="I284" t="s">
        <v>1978</v>
      </c>
      <c r="J284" t="s">
        <v>1985</v>
      </c>
      <c r="K284" t="s">
        <v>1947</v>
      </c>
      <c r="L284" t="s">
        <v>2053</v>
      </c>
      <c r="M284" s="16">
        <f t="shared" si="17"/>
        <v>3</v>
      </c>
      <c r="N284">
        <v>63243.360000000001</v>
      </c>
      <c r="O284" s="15">
        <v>42317</v>
      </c>
      <c r="P284" s="22">
        <f t="shared" si="18"/>
        <v>2015</v>
      </c>
      <c r="Q284" s="22">
        <f t="shared" si="19"/>
        <v>11</v>
      </c>
    </row>
    <row r="285" spans="1:17" x14ac:dyDescent="0.2">
      <c r="A285">
        <v>292</v>
      </c>
      <c r="B285" t="s">
        <v>1925</v>
      </c>
      <c r="C285" t="s">
        <v>1926</v>
      </c>
      <c r="D285">
        <v>17.3</v>
      </c>
      <c r="E285" t="s">
        <v>2133</v>
      </c>
      <c r="F285" t="s">
        <v>1962</v>
      </c>
      <c r="G285" s="16" t="str">
        <f t="shared" si="16"/>
        <v>Intel</v>
      </c>
      <c r="H285" t="s">
        <v>1915</v>
      </c>
      <c r="I285" t="s">
        <v>1978</v>
      </c>
      <c r="J285" t="s">
        <v>1963</v>
      </c>
      <c r="K285" t="s">
        <v>1947</v>
      </c>
      <c r="L285" t="s">
        <v>2189</v>
      </c>
      <c r="M285" s="16">
        <f t="shared" si="17"/>
        <v>2.54</v>
      </c>
      <c r="N285">
        <v>26053.919999999998</v>
      </c>
      <c r="O285" s="15">
        <v>42307</v>
      </c>
      <c r="P285" s="22">
        <f t="shared" si="18"/>
        <v>2015</v>
      </c>
      <c r="Q285" s="22">
        <f t="shared" si="19"/>
        <v>10</v>
      </c>
    </row>
    <row r="286" spans="1:17" x14ac:dyDescent="0.2">
      <c r="A286">
        <v>293</v>
      </c>
      <c r="B286" t="s">
        <v>1966</v>
      </c>
      <c r="C286" t="s">
        <v>1926</v>
      </c>
      <c r="D286">
        <v>15.6</v>
      </c>
      <c r="E286" t="s">
        <v>1927</v>
      </c>
      <c r="F286" t="s">
        <v>2022</v>
      </c>
      <c r="G286" s="16" t="str">
        <f t="shared" si="16"/>
        <v>Intel</v>
      </c>
      <c r="H286" t="s">
        <v>1915</v>
      </c>
      <c r="I286" t="s">
        <v>1929</v>
      </c>
      <c r="J286" t="s">
        <v>1985</v>
      </c>
      <c r="K286" t="s">
        <v>1947</v>
      </c>
      <c r="L286" t="s">
        <v>2021</v>
      </c>
      <c r="M286" s="16">
        <f t="shared" si="17"/>
        <v>2</v>
      </c>
      <c r="N286">
        <v>97449.12</v>
      </c>
      <c r="O286" s="15">
        <v>42209</v>
      </c>
      <c r="P286" s="22">
        <f t="shared" si="18"/>
        <v>2015</v>
      </c>
      <c r="Q286" s="22">
        <f t="shared" si="19"/>
        <v>7</v>
      </c>
    </row>
    <row r="287" spans="1:17" x14ac:dyDescent="0.2">
      <c r="A287">
        <v>294</v>
      </c>
      <c r="B287" t="s">
        <v>1976</v>
      </c>
      <c r="C287" t="s">
        <v>1926</v>
      </c>
      <c r="D287">
        <v>15.6</v>
      </c>
      <c r="E287" t="s">
        <v>1927</v>
      </c>
      <c r="F287" t="s">
        <v>1959</v>
      </c>
      <c r="G287" s="16" t="str">
        <f t="shared" si="16"/>
        <v>Intel</v>
      </c>
      <c r="H287" t="s">
        <v>1915</v>
      </c>
      <c r="I287" t="s">
        <v>1929</v>
      </c>
      <c r="J287" t="s">
        <v>1960</v>
      </c>
      <c r="K287" t="s">
        <v>1947</v>
      </c>
      <c r="L287" t="s">
        <v>2090</v>
      </c>
      <c r="M287" s="16">
        <f t="shared" si="17"/>
        <v>2.0499999999999998</v>
      </c>
      <c r="N287">
        <v>39373.919999999998</v>
      </c>
      <c r="O287" s="15">
        <v>42357</v>
      </c>
      <c r="P287" s="22">
        <f t="shared" si="18"/>
        <v>2015</v>
      </c>
      <c r="Q287" s="22">
        <f t="shared" si="19"/>
        <v>12</v>
      </c>
    </row>
    <row r="288" spans="1:17" x14ac:dyDescent="0.2">
      <c r="A288">
        <v>295</v>
      </c>
      <c r="B288" t="s">
        <v>1976</v>
      </c>
      <c r="C288" t="s">
        <v>1982</v>
      </c>
      <c r="D288">
        <v>15.6</v>
      </c>
      <c r="E288" t="s">
        <v>1958</v>
      </c>
      <c r="F288" t="s">
        <v>2022</v>
      </c>
      <c r="G288" s="16" t="str">
        <f t="shared" si="16"/>
        <v>Intel</v>
      </c>
      <c r="H288" t="s">
        <v>1915</v>
      </c>
      <c r="I288" t="s">
        <v>1978</v>
      </c>
      <c r="J288" t="s">
        <v>2024</v>
      </c>
      <c r="K288" t="s">
        <v>1947</v>
      </c>
      <c r="L288" t="s">
        <v>2033</v>
      </c>
      <c r="M288" s="16">
        <f t="shared" si="17"/>
        <v>3.2</v>
      </c>
      <c r="N288">
        <v>69210.720000000001</v>
      </c>
      <c r="O288" s="15">
        <v>42293</v>
      </c>
      <c r="P288" s="22">
        <f t="shared" si="18"/>
        <v>2015</v>
      </c>
      <c r="Q288" s="22">
        <f t="shared" si="19"/>
        <v>10</v>
      </c>
    </row>
    <row r="289" spans="1:17" x14ac:dyDescent="0.2">
      <c r="A289">
        <v>296</v>
      </c>
      <c r="B289" t="s">
        <v>1941</v>
      </c>
      <c r="C289" t="s">
        <v>1926</v>
      </c>
      <c r="D289">
        <v>15.6</v>
      </c>
      <c r="E289" t="s">
        <v>1927</v>
      </c>
      <c r="F289" t="s">
        <v>2022</v>
      </c>
      <c r="G289" s="16" t="str">
        <f t="shared" si="16"/>
        <v>Intel</v>
      </c>
      <c r="H289" t="s">
        <v>1915</v>
      </c>
      <c r="I289" t="s">
        <v>1929</v>
      </c>
      <c r="J289" t="s">
        <v>2047</v>
      </c>
      <c r="K289" t="s">
        <v>2018</v>
      </c>
      <c r="L289" t="s">
        <v>1986</v>
      </c>
      <c r="M289" s="16">
        <f t="shared" si="17"/>
        <v>2.5</v>
      </c>
      <c r="N289">
        <v>52161.120000000003</v>
      </c>
      <c r="O289" s="15">
        <v>42300</v>
      </c>
      <c r="P289" s="22">
        <f t="shared" si="18"/>
        <v>2015</v>
      </c>
      <c r="Q289" s="22">
        <f t="shared" si="19"/>
        <v>10</v>
      </c>
    </row>
    <row r="290" spans="1:17" x14ac:dyDescent="0.2">
      <c r="A290">
        <v>297</v>
      </c>
      <c r="B290" t="s">
        <v>1966</v>
      </c>
      <c r="C290" t="s">
        <v>2142</v>
      </c>
      <c r="D290">
        <v>17.3</v>
      </c>
      <c r="E290" t="s">
        <v>1927</v>
      </c>
      <c r="F290" t="s">
        <v>2190</v>
      </c>
      <c r="G290" s="16" t="str">
        <f t="shared" si="16"/>
        <v>Intel</v>
      </c>
      <c r="H290" t="s">
        <v>1935</v>
      </c>
      <c r="I290" t="s">
        <v>1929</v>
      </c>
      <c r="J290" t="s">
        <v>2145</v>
      </c>
      <c r="K290" t="s">
        <v>1947</v>
      </c>
      <c r="L290" t="s">
        <v>2191</v>
      </c>
      <c r="M290" s="16">
        <f t="shared" si="17"/>
        <v>3.42</v>
      </c>
      <c r="N290">
        <v>153705.34080000001</v>
      </c>
      <c r="O290" s="15">
        <v>42164</v>
      </c>
      <c r="P290" s="22">
        <f t="shared" si="18"/>
        <v>2015</v>
      </c>
      <c r="Q290" s="22">
        <f t="shared" si="19"/>
        <v>6</v>
      </c>
    </row>
    <row r="291" spans="1:17" x14ac:dyDescent="0.2">
      <c r="A291">
        <v>298</v>
      </c>
      <c r="B291" t="s">
        <v>1976</v>
      </c>
      <c r="C291" t="s">
        <v>1926</v>
      </c>
      <c r="D291">
        <v>15.6</v>
      </c>
      <c r="E291" t="s">
        <v>1927</v>
      </c>
      <c r="F291" t="s">
        <v>2192</v>
      </c>
      <c r="G291" s="16" t="str">
        <f t="shared" si="16"/>
        <v>AMD</v>
      </c>
      <c r="H291" t="s">
        <v>2074</v>
      </c>
      <c r="I291" t="s">
        <v>1978</v>
      </c>
      <c r="J291" t="s">
        <v>2193</v>
      </c>
      <c r="K291" t="s">
        <v>1947</v>
      </c>
      <c r="L291" t="s">
        <v>2038</v>
      </c>
      <c r="M291" s="16">
        <f t="shared" si="17"/>
        <v>2.4</v>
      </c>
      <c r="N291">
        <v>26586.720000000001</v>
      </c>
      <c r="O291" s="15">
        <v>42269</v>
      </c>
      <c r="P291" s="22">
        <f t="shared" si="18"/>
        <v>2015</v>
      </c>
      <c r="Q291" s="22">
        <f t="shared" si="19"/>
        <v>9</v>
      </c>
    </row>
    <row r="292" spans="1:17" x14ac:dyDescent="0.2">
      <c r="A292">
        <v>299</v>
      </c>
      <c r="B292" t="s">
        <v>1954</v>
      </c>
      <c r="C292" t="s">
        <v>1912</v>
      </c>
      <c r="D292">
        <v>15.6</v>
      </c>
      <c r="E292" t="s">
        <v>1927</v>
      </c>
      <c r="F292" t="s">
        <v>1973</v>
      </c>
      <c r="G292" s="16" t="str">
        <f t="shared" si="16"/>
        <v>Intel</v>
      </c>
      <c r="H292" t="s">
        <v>1935</v>
      </c>
      <c r="I292" t="s">
        <v>1936</v>
      </c>
      <c r="J292" t="s">
        <v>1979</v>
      </c>
      <c r="K292" t="s">
        <v>1947</v>
      </c>
      <c r="L292" t="s">
        <v>2064</v>
      </c>
      <c r="M292" s="16">
        <f t="shared" si="17"/>
        <v>1.63</v>
      </c>
      <c r="N292">
        <v>78215.039999999994</v>
      </c>
      <c r="O292" s="15">
        <v>42099</v>
      </c>
      <c r="P292" s="22">
        <f t="shared" si="18"/>
        <v>2015</v>
      </c>
      <c r="Q292" s="22">
        <f t="shared" si="19"/>
        <v>4</v>
      </c>
    </row>
    <row r="293" spans="1:17" x14ac:dyDescent="0.2">
      <c r="A293">
        <v>300</v>
      </c>
      <c r="B293" t="s">
        <v>1954</v>
      </c>
      <c r="C293" t="s">
        <v>1926</v>
      </c>
      <c r="D293">
        <v>14</v>
      </c>
      <c r="E293" t="s">
        <v>1942</v>
      </c>
      <c r="F293" t="s">
        <v>1977</v>
      </c>
      <c r="G293" s="16" t="str">
        <f t="shared" si="16"/>
        <v>Intel</v>
      </c>
      <c r="H293" t="s">
        <v>1944</v>
      </c>
      <c r="I293" t="s">
        <v>1916</v>
      </c>
      <c r="J293" t="s">
        <v>1930</v>
      </c>
      <c r="K293" t="s">
        <v>1947</v>
      </c>
      <c r="L293" t="s">
        <v>1957</v>
      </c>
      <c r="M293" s="16">
        <f t="shared" si="17"/>
        <v>1.3</v>
      </c>
      <c r="N293">
        <v>27119.52</v>
      </c>
      <c r="O293" s="15">
        <v>42169</v>
      </c>
      <c r="P293" s="22">
        <f t="shared" si="18"/>
        <v>2015</v>
      </c>
      <c r="Q293" s="22">
        <f t="shared" si="19"/>
        <v>6</v>
      </c>
    </row>
    <row r="294" spans="1:17" x14ac:dyDescent="0.2">
      <c r="A294">
        <v>301</v>
      </c>
      <c r="B294" t="s">
        <v>1954</v>
      </c>
      <c r="C294" t="s">
        <v>1982</v>
      </c>
      <c r="D294">
        <v>17.3</v>
      </c>
      <c r="E294" t="s">
        <v>1927</v>
      </c>
      <c r="F294" t="s">
        <v>2022</v>
      </c>
      <c r="G294" s="16" t="str">
        <f t="shared" si="16"/>
        <v>Intel</v>
      </c>
      <c r="H294" t="s">
        <v>1935</v>
      </c>
      <c r="I294" t="s">
        <v>2023</v>
      </c>
      <c r="J294" t="s">
        <v>2043</v>
      </c>
      <c r="K294" t="s">
        <v>1947</v>
      </c>
      <c r="L294" t="s">
        <v>2148</v>
      </c>
      <c r="M294" s="16">
        <f t="shared" si="17"/>
        <v>2.9</v>
      </c>
      <c r="N294">
        <v>113060.16</v>
      </c>
      <c r="O294" s="15">
        <v>42108</v>
      </c>
      <c r="P294" s="22">
        <f t="shared" si="18"/>
        <v>2015</v>
      </c>
      <c r="Q294" s="22">
        <f t="shared" si="19"/>
        <v>4</v>
      </c>
    </row>
    <row r="295" spans="1:17" x14ac:dyDescent="0.2">
      <c r="A295">
        <v>302</v>
      </c>
      <c r="B295" t="s">
        <v>1976</v>
      </c>
      <c r="C295" t="s">
        <v>1926</v>
      </c>
      <c r="D295">
        <v>17.3</v>
      </c>
      <c r="E295" t="s">
        <v>2133</v>
      </c>
      <c r="F295" t="s">
        <v>1928</v>
      </c>
      <c r="G295" s="16" t="str">
        <f t="shared" si="16"/>
        <v>Intel</v>
      </c>
      <c r="H295" t="s">
        <v>2074</v>
      </c>
      <c r="I295" t="s">
        <v>1978</v>
      </c>
      <c r="J295" t="s">
        <v>2194</v>
      </c>
      <c r="K295" t="s">
        <v>1947</v>
      </c>
      <c r="L295" t="s">
        <v>2195</v>
      </c>
      <c r="M295" s="16">
        <f t="shared" si="17"/>
        <v>5.8</v>
      </c>
      <c r="N295">
        <v>34578.720000000001</v>
      </c>
      <c r="O295" s="15">
        <v>42178</v>
      </c>
      <c r="P295" s="22">
        <f t="shared" si="18"/>
        <v>2015</v>
      </c>
      <c r="Q295" s="22">
        <f t="shared" si="19"/>
        <v>6</v>
      </c>
    </row>
    <row r="296" spans="1:17" x14ac:dyDescent="0.2">
      <c r="A296">
        <v>303</v>
      </c>
      <c r="B296" t="s">
        <v>1976</v>
      </c>
      <c r="C296" t="s">
        <v>1926</v>
      </c>
      <c r="D296">
        <v>15.6</v>
      </c>
      <c r="E296" t="s">
        <v>1942</v>
      </c>
      <c r="F296" t="s">
        <v>1928</v>
      </c>
      <c r="G296" s="16" t="str">
        <f t="shared" si="16"/>
        <v>Intel</v>
      </c>
      <c r="H296" t="s">
        <v>1915</v>
      </c>
      <c r="I296" t="s">
        <v>2060</v>
      </c>
      <c r="J296" t="s">
        <v>1979</v>
      </c>
      <c r="K296" t="s">
        <v>1931</v>
      </c>
      <c r="L296" t="s">
        <v>1968</v>
      </c>
      <c r="M296" s="16">
        <f t="shared" si="17"/>
        <v>2.2000000000000002</v>
      </c>
      <c r="N296">
        <v>29250.720000000001</v>
      </c>
      <c r="O296" s="15">
        <v>42210</v>
      </c>
      <c r="P296" s="22">
        <f t="shared" si="18"/>
        <v>2015</v>
      </c>
      <c r="Q296" s="22">
        <f t="shared" si="19"/>
        <v>7</v>
      </c>
    </row>
    <row r="297" spans="1:17" x14ac:dyDescent="0.2">
      <c r="A297">
        <v>304</v>
      </c>
      <c r="B297" t="s">
        <v>1954</v>
      </c>
      <c r="C297" t="s">
        <v>1982</v>
      </c>
      <c r="D297">
        <v>15.6</v>
      </c>
      <c r="E297" t="s">
        <v>1927</v>
      </c>
      <c r="F297" t="s">
        <v>2022</v>
      </c>
      <c r="G297" s="16" t="str">
        <f t="shared" si="16"/>
        <v>Intel</v>
      </c>
      <c r="H297" t="s">
        <v>1915</v>
      </c>
      <c r="I297" t="s">
        <v>1984</v>
      </c>
      <c r="J297" t="s">
        <v>2047</v>
      </c>
      <c r="K297" t="s">
        <v>1947</v>
      </c>
      <c r="L297" t="s">
        <v>1986</v>
      </c>
      <c r="M297" s="16">
        <f t="shared" si="17"/>
        <v>2.5</v>
      </c>
      <c r="N297">
        <v>67399.199999999997</v>
      </c>
      <c r="O297" s="15">
        <v>42196</v>
      </c>
      <c r="P297" s="22">
        <f t="shared" si="18"/>
        <v>2015</v>
      </c>
      <c r="Q297" s="22">
        <f t="shared" si="19"/>
        <v>7</v>
      </c>
    </row>
    <row r="298" spans="1:17" x14ac:dyDescent="0.2">
      <c r="A298">
        <v>305</v>
      </c>
      <c r="B298" t="s">
        <v>1976</v>
      </c>
      <c r="C298" t="s">
        <v>1926</v>
      </c>
      <c r="D298">
        <v>15.6</v>
      </c>
      <c r="E298" t="s">
        <v>1942</v>
      </c>
      <c r="F298" t="s">
        <v>2034</v>
      </c>
      <c r="G298" s="16" t="str">
        <f t="shared" si="16"/>
        <v>Intel</v>
      </c>
      <c r="H298" t="s">
        <v>1944</v>
      </c>
      <c r="I298" t="s">
        <v>1978</v>
      </c>
      <c r="J298" t="s">
        <v>2111</v>
      </c>
      <c r="K298" t="s">
        <v>1931</v>
      </c>
      <c r="L298" t="s">
        <v>1968</v>
      </c>
      <c r="M298" s="16">
        <f t="shared" si="17"/>
        <v>2.2000000000000002</v>
      </c>
      <c r="N298">
        <v>19180.267199999998</v>
      </c>
      <c r="O298" s="15">
        <v>42051</v>
      </c>
      <c r="P298" s="22">
        <f t="shared" si="18"/>
        <v>2015</v>
      </c>
      <c r="Q298" s="22">
        <f t="shared" si="19"/>
        <v>2</v>
      </c>
    </row>
    <row r="299" spans="1:17" x14ac:dyDescent="0.2">
      <c r="A299">
        <v>306</v>
      </c>
      <c r="B299" t="s">
        <v>1925</v>
      </c>
      <c r="C299" t="s">
        <v>1989</v>
      </c>
      <c r="D299">
        <v>13.3</v>
      </c>
      <c r="E299" t="s">
        <v>1990</v>
      </c>
      <c r="F299" t="s">
        <v>2196</v>
      </c>
      <c r="G299" s="16" t="str">
        <f t="shared" si="16"/>
        <v>Intel</v>
      </c>
      <c r="H299" t="s">
        <v>1935</v>
      </c>
      <c r="I299" t="s">
        <v>1929</v>
      </c>
      <c r="J299" t="s">
        <v>1930</v>
      </c>
      <c r="K299" t="s">
        <v>1947</v>
      </c>
      <c r="L299" t="s">
        <v>2197</v>
      </c>
      <c r="M299" s="16">
        <f t="shared" si="17"/>
        <v>1.28</v>
      </c>
      <c r="N299">
        <v>105228</v>
      </c>
      <c r="O299" s="15">
        <v>42350</v>
      </c>
      <c r="P299" s="22">
        <f t="shared" si="18"/>
        <v>2015</v>
      </c>
      <c r="Q299" s="22">
        <f t="shared" si="19"/>
        <v>12</v>
      </c>
    </row>
    <row r="300" spans="1:17" x14ac:dyDescent="0.2">
      <c r="A300">
        <v>307</v>
      </c>
      <c r="B300" t="s">
        <v>2095</v>
      </c>
      <c r="C300" t="s">
        <v>1926</v>
      </c>
      <c r="D300">
        <v>15.6</v>
      </c>
      <c r="E300" t="s">
        <v>1958</v>
      </c>
      <c r="F300" t="s">
        <v>2149</v>
      </c>
      <c r="G300" s="16" t="str">
        <f t="shared" si="16"/>
        <v>Intel</v>
      </c>
      <c r="H300" t="s">
        <v>1915</v>
      </c>
      <c r="I300" t="s">
        <v>1929</v>
      </c>
      <c r="J300" t="s">
        <v>2180</v>
      </c>
      <c r="K300" t="s">
        <v>1947</v>
      </c>
      <c r="L300" t="s">
        <v>1968</v>
      </c>
      <c r="M300" s="16">
        <f t="shared" si="17"/>
        <v>2.2000000000000002</v>
      </c>
      <c r="N300">
        <v>55571.040000000001</v>
      </c>
      <c r="O300" s="15">
        <v>42323</v>
      </c>
      <c r="P300" s="22">
        <f t="shared" si="18"/>
        <v>2015</v>
      </c>
      <c r="Q300" s="22">
        <f t="shared" si="19"/>
        <v>11</v>
      </c>
    </row>
    <row r="301" spans="1:17" x14ac:dyDescent="0.2">
      <c r="A301">
        <v>308</v>
      </c>
      <c r="B301" t="s">
        <v>1976</v>
      </c>
      <c r="C301" t="s">
        <v>1926</v>
      </c>
      <c r="D301">
        <v>15.6</v>
      </c>
      <c r="E301" t="s">
        <v>1927</v>
      </c>
      <c r="F301" t="s">
        <v>1928</v>
      </c>
      <c r="G301" s="16" t="str">
        <f t="shared" si="16"/>
        <v>Intel</v>
      </c>
      <c r="H301" t="s">
        <v>1915</v>
      </c>
      <c r="I301" t="s">
        <v>1984</v>
      </c>
      <c r="J301" t="s">
        <v>1979</v>
      </c>
      <c r="K301" t="s">
        <v>1947</v>
      </c>
      <c r="L301" t="s">
        <v>1993</v>
      </c>
      <c r="M301" s="16">
        <f t="shared" si="17"/>
        <v>2.2999999999999998</v>
      </c>
      <c r="N301">
        <v>43636.32</v>
      </c>
      <c r="O301" s="15">
        <v>42032</v>
      </c>
      <c r="P301" s="22">
        <f t="shared" si="18"/>
        <v>2015</v>
      </c>
      <c r="Q301" s="22">
        <f t="shared" si="19"/>
        <v>1</v>
      </c>
    </row>
    <row r="302" spans="1:17" x14ac:dyDescent="0.2">
      <c r="A302">
        <v>309</v>
      </c>
      <c r="B302" t="s">
        <v>1925</v>
      </c>
      <c r="C302" t="s">
        <v>1926</v>
      </c>
      <c r="D302">
        <v>15.6</v>
      </c>
      <c r="E302" t="s">
        <v>1927</v>
      </c>
      <c r="F302" t="s">
        <v>1962</v>
      </c>
      <c r="G302" s="16" t="str">
        <f t="shared" si="16"/>
        <v>Intel</v>
      </c>
      <c r="H302" t="s">
        <v>1944</v>
      </c>
      <c r="I302" t="s">
        <v>1978</v>
      </c>
      <c r="J302" t="s">
        <v>1963</v>
      </c>
      <c r="K302" t="s">
        <v>1947</v>
      </c>
      <c r="L302" t="s">
        <v>1932</v>
      </c>
      <c r="M302" s="16">
        <f t="shared" si="17"/>
        <v>1.86</v>
      </c>
      <c r="N302">
        <v>24988.32</v>
      </c>
      <c r="O302" s="15">
        <v>42333</v>
      </c>
      <c r="P302" s="22">
        <f t="shared" si="18"/>
        <v>2015</v>
      </c>
      <c r="Q302" s="22">
        <f t="shared" si="19"/>
        <v>11</v>
      </c>
    </row>
    <row r="303" spans="1:17" x14ac:dyDescent="0.2">
      <c r="A303">
        <v>310</v>
      </c>
      <c r="B303" t="s">
        <v>1976</v>
      </c>
      <c r="C303" t="s">
        <v>1926</v>
      </c>
      <c r="D303">
        <v>13.3</v>
      </c>
      <c r="E303" t="s">
        <v>1958</v>
      </c>
      <c r="F303" t="s">
        <v>1928</v>
      </c>
      <c r="G303" s="16" t="str">
        <f t="shared" si="16"/>
        <v>Intel</v>
      </c>
      <c r="H303" t="s">
        <v>1915</v>
      </c>
      <c r="I303" t="s">
        <v>1929</v>
      </c>
      <c r="J303" t="s">
        <v>1930</v>
      </c>
      <c r="K303" t="s">
        <v>1947</v>
      </c>
      <c r="L303" t="s">
        <v>2106</v>
      </c>
      <c r="M303" s="16">
        <f t="shared" si="17"/>
        <v>1.1000000000000001</v>
      </c>
      <c r="N303">
        <v>53226.720000000001</v>
      </c>
      <c r="O303" s="15">
        <v>42137</v>
      </c>
      <c r="P303" s="22">
        <f t="shared" si="18"/>
        <v>2015</v>
      </c>
      <c r="Q303" s="22">
        <f t="shared" si="19"/>
        <v>5</v>
      </c>
    </row>
    <row r="304" spans="1:17" x14ac:dyDescent="0.2">
      <c r="A304">
        <v>311</v>
      </c>
      <c r="B304" t="s">
        <v>1966</v>
      </c>
      <c r="C304" t="s">
        <v>1912</v>
      </c>
      <c r="D304">
        <v>13.3</v>
      </c>
      <c r="E304" t="s">
        <v>2097</v>
      </c>
      <c r="F304" t="s">
        <v>1955</v>
      </c>
      <c r="G304" s="16" t="str">
        <f t="shared" si="16"/>
        <v>Intel</v>
      </c>
      <c r="H304" t="s">
        <v>1935</v>
      </c>
      <c r="I304" t="s">
        <v>2136</v>
      </c>
      <c r="J304" t="s">
        <v>1960</v>
      </c>
      <c r="K304" t="s">
        <v>1947</v>
      </c>
      <c r="L304" t="s">
        <v>2068</v>
      </c>
      <c r="M304" s="16">
        <f t="shared" si="17"/>
        <v>1.21</v>
      </c>
      <c r="N304">
        <v>133146.72</v>
      </c>
      <c r="O304" s="15">
        <v>42099</v>
      </c>
      <c r="P304" s="22">
        <f t="shared" si="18"/>
        <v>2015</v>
      </c>
      <c r="Q304" s="22">
        <f t="shared" si="19"/>
        <v>4</v>
      </c>
    </row>
    <row r="305" spans="1:17" x14ac:dyDescent="0.2">
      <c r="A305">
        <v>312</v>
      </c>
      <c r="B305" t="s">
        <v>2041</v>
      </c>
      <c r="C305" t="s">
        <v>1982</v>
      </c>
      <c r="D305">
        <v>15.6</v>
      </c>
      <c r="E305" t="s">
        <v>1958</v>
      </c>
      <c r="F305" t="s">
        <v>2022</v>
      </c>
      <c r="G305" s="16" t="str">
        <f t="shared" si="16"/>
        <v>Intel</v>
      </c>
      <c r="H305" t="s">
        <v>1935</v>
      </c>
      <c r="I305" t="s">
        <v>2023</v>
      </c>
      <c r="J305" t="s">
        <v>2043</v>
      </c>
      <c r="K305" t="s">
        <v>1947</v>
      </c>
      <c r="L305" t="s">
        <v>2019</v>
      </c>
      <c r="M305" s="16">
        <f t="shared" si="17"/>
        <v>2.8</v>
      </c>
      <c r="N305">
        <v>111834.72</v>
      </c>
      <c r="O305" s="15">
        <v>42066</v>
      </c>
      <c r="P305" s="22">
        <f t="shared" si="18"/>
        <v>2015</v>
      </c>
      <c r="Q305" s="22">
        <f t="shared" si="19"/>
        <v>3</v>
      </c>
    </row>
    <row r="306" spans="1:17" x14ac:dyDescent="0.2">
      <c r="A306">
        <v>313</v>
      </c>
      <c r="B306" t="s">
        <v>1941</v>
      </c>
      <c r="C306" t="s">
        <v>1926</v>
      </c>
      <c r="D306">
        <v>15.6</v>
      </c>
      <c r="E306" t="s">
        <v>1927</v>
      </c>
      <c r="F306" t="s">
        <v>2198</v>
      </c>
      <c r="G306" s="16" t="str">
        <f t="shared" si="16"/>
        <v>AMD</v>
      </c>
      <c r="H306" t="s">
        <v>1915</v>
      </c>
      <c r="I306" t="s">
        <v>1929</v>
      </c>
      <c r="J306" t="s">
        <v>1946</v>
      </c>
      <c r="K306" t="s">
        <v>1947</v>
      </c>
      <c r="L306" t="s">
        <v>2141</v>
      </c>
      <c r="M306" s="16">
        <f t="shared" si="17"/>
        <v>2.23</v>
      </c>
      <c r="N306">
        <v>24988.32</v>
      </c>
      <c r="O306" s="15">
        <v>42083</v>
      </c>
      <c r="P306" s="22">
        <f t="shared" si="18"/>
        <v>2015</v>
      </c>
      <c r="Q306" s="22">
        <f t="shared" si="19"/>
        <v>3</v>
      </c>
    </row>
    <row r="307" spans="1:17" x14ac:dyDescent="0.2">
      <c r="A307">
        <v>314</v>
      </c>
      <c r="B307" t="s">
        <v>1954</v>
      </c>
      <c r="C307" t="s">
        <v>1989</v>
      </c>
      <c r="D307">
        <v>11.6</v>
      </c>
      <c r="E307" t="s">
        <v>2146</v>
      </c>
      <c r="F307" t="s">
        <v>2014</v>
      </c>
      <c r="G307" s="16" t="str">
        <f t="shared" si="16"/>
        <v>Intel</v>
      </c>
      <c r="H307" t="s">
        <v>2007</v>
      </c>
      <c r="I307" t="s">
        <v>2008</v>
      </c>
      <c r="J307" t="s">
        <v>2015</v>
      </c>
      <c r="K307" t="s">
        <v>1947</v>
      </c>
      <c r="L307" t="s">
        <v>2106</v>
      </c>
      <c r="M307" s="16">
        <f t="shared" si="17"/>
        <v>1.1000000000000001</v>
      </c>
      <c r="N307">
        <v>14652</v>
      </c>
      <c r="O307" s="15">
        <v>42118</v>
      </c>
      <c r="P307" s="22">
        <f t="shared" si="18"/>
        <v>2015</v>
      </c>
      <c r="Q307" s="22">
        <f t="shared" si="19"/>
        <v>4</v>
      </c>
    </row>
    <row r="308" spans="1:17" x14ac:dyDescent="0.2">
      <c r="A308">
        <v>315</v>
      </c>
      <c r="B308" t="s">
        <v>1966</v>
      </c>
      <c r="C308" t="s">
        <v>1926</v>
      </c>
      <c r="D308">
        <v>15.6</v>
      </c>
      <c r="E308" t="s">
        <v>1927</v>
      </c>
      <c r="F308" t="s">
        <v>1959</v>
      </c>
      <c r="G308" s="16" t="str">
        <f t="shared" si="16"/>
        <v>Intel</v>
      </c>
      <c r="H308" t="s">
        <v>1915</v>
      </c>
      <c r="I308" t="s">
        <v>1984</v>
      </c>
      <c r="J308" t="s">
        <v>1996</v>
      </c>
      <c r="K308" t="s">
        <v>1947</v>
      </c>
      <c r="L308" t="s">
        <v>2199</v>
      </c>
      <c r="M308" s="16">
        <f t="shared" si="17"/>
        <v>2.33</v>
      </c>
      <c r="N308">
        <v>44968.32</v>
      </c>
      <c r="O308" s="15">
        <v>42017</v>
      </c>
      <c r="P308" s="22">
        <f t="shared" si="18"/>
        <v>2015</v>
      </c>
      <c r="Q308" s="22">
        <f t="shared" si="19"/>
        <v>1</v>
      </c>
    </row>
    <row r="309" spans="1:17" x14ac:dyDescent="0.2">
      <c r="A309">
        <v>316</v>
      </c>
      <c r="B309" t="s">
        <v>1925</v>
      </c>
      <c r="C309" t="s">
        <v>1989</v>
      </c>
      <c r="D309">
        <v>13.3</v>
      </c>
      <c r="E309" t="s">
        <v>2097</v>
      </c>
      <c r="F309" t="s">
        <v>1955</v>
      </c>
      <c r="G309" s="16" t="str">
        <f t="shared" si="16"/>
        <v>Intel</v>
      </c>
      <c r="H309" t="s">
        <v>1935</v>
      </c>
      <c r="I309" t="s">
        <v>2136</v>
      </c>
      <c r="J309" t="s">
        <v>1960</v>
      </c>
      <c r="K309" t="s">
        <v>1947</v>
      </c>
      <c r="L309" t="s">
        <v>2124</v>
      </c>
      <c r="M309" s="16">
        <f t="shared" si="17"/>
        <v>1.29</v>
      </c>
      <c r="N309">
        <v>130482.72</v>
      </c>
      <c r="O309" s="15">
        <v>42099</v>
      </c>
      <c r="P309" s="22">
        <f t="shared" si="18"/>
        <v>2015</v>
      </c>
      <c r="Q309" s="22">
        <f t="shared" si="19"/>
        <v>4</v>
      </c>
    </row>
    <row r="310" spans="1:17" x14ac:dyDescent="0.2">
      <c r="A310">
        <v>317</v>
      </c>
      <c r="B310" t="s">
        <v>1976</v>
      </c>
      <c r="C310" t="s">
        <v>1926</v>
      </c>
      <c r="D310">
        <v>13.3</v>
      </c>
      <c r="E310" t="s">
        <v>1942</v>
      </c>
      <c r="F310" t="s">
        <v>2200</v>
      </c>
      <c r="G310" s="16" t="str">
        <f t="shared" si="16"/>
        <v>Intel</v>
      </c>
      <c r="H310" t="s">
        <v>1944</v>
      </c>
      <c r="I310" t="s">
        <v>2201</v>
      </c>
      <c r="J310" t="s">
        <v>2202</v>
      </c>
      <c r="K310" t="s">
        <v>2187</v>
      </c>
      <c r="L310" t="s">
        <v>2203</v>
      </c>
      <c r="M310" s="16">
        <f t="shared" si="17"/>
        <v>1.45</v>
      </c>
      <c r="N310">
        <v>24503.472000000002</v>
      </c>
      <c r="O310" s="15">
        <v>42095</v>
      </c>
      <c r="P310" s="22">
        <f t="shared" si="18"/>
        <v>2015</v>
      </c>
      <c r="Q310" s="22">
        <f t="shared" si="19"/>
        <v>4</v>
      </c>
    </row>
    <row r="311" spans="1:17" x14ac:dyDescent="0.2">
      <c r="A311">
        <v>318</v>
      </c>
      <c r="B311" t="s">
        <v>1925</v>
      </c>
      <c r="C311" t="s">
        <v>1926</v>
      </c>
      <c r="D311">
        <v>14</v>
      </c>
      <c r="E311" t="s">
        <v>1927</v>
      </c>
      <c r="F311" t="s">
        <v>1928</v>
      </c>
      <c r="G311" s="16" t="str">
        <f t="shared" si="16"/>
        <v>Intel</v>
      </c>
      <c r="H311" t="s">
        <v>1915</v>
      </c>
      <c r="I311" t="s">
        <v>1929</v>
      </c>
      <c r="J311" t="s">
        <v>1930</v>
      </c>
      <c r="K311" t="s">
        <v>1947</v>
      </c>
      <c r="L311" t="s">
        <v>2127</v>
      </c>
      <c r="M311" s="16">
        <f t="shared" si="17"/>
        <v>1.95</v>
      </c>
      <c r="N311">
        <v>52214.400000000001</v>
      </c>
      <c r="O311" s="15">
        <v>42045</v>
      </c>
      <c r="P311" s="22">
        <f t="shared" si="18"/>
        <v>2015</v>
      </c>
      <c r="Q311" s="22">
        <f t="shared" si="19"/>
        <v>2</v>
      </c>
    </row>
    <row r="312" spans="1:17" x14ac:dyDescent="0.2">
      <c r="A312">
        <v>319</v>
      </c>
      <c r="B312" t="s">
        <v>1941</v>
      </c>
      <c r="C312" t="s">
        <v>1926</v>
      </c>
      <c r="D312">
        <v>11.6</v>
      </c>
      <c r="E312" t="s">
        <v>1942</v>
      </c>
      <c r="F312" t="s">
        <v>2204</v>
      </c>
      <c r="G312" s="16" t="str">
        <f t="shared" si="16"/>
        <v>Intel</v>
      </c>
      <c r="H312" t="s">
        <v>1944</v>
      </c>
      <c r="I312" t="s">
        <v>1922</v>
      </c>
      <c r="J312" t="s">
        <v>2205</v>
      </c>
      <c r="K312" t="s">
        <v>1947</v>
      </c>
      <c r="L312" t="s">
        <v>2046</v>
      </c>
      <c r="M312" s="16">
        <f t="shared" si="17"/>
        <v>1.4</v>
      </c>
      <c r="N312">
        <v>25840.799999999999</v>
      </c>
      <c r="O312" s="15">
        <v>42079</v>
      </c>
      <c r="P312" s="22">
        <f t="shared" si="18"/>
        <v>2015</v>
      </c>
      <c r="Q312" s="22">
        <f t="shared" si="19"/>
        <v>3</v>
      </c>
    </row>
    <row r="313" spans="1:17" x14ac:dyDescent="0.2">
      <c r="A313">
        <v>320</v>
      </c>
      <c r="B313" t="s">
        <v>1925</v>
      </c>
      <c r="C313" t="s">
        <v>1926</v>
      </c>
      <c r="D313">
        <v>14</v>
      </c>
      <c r="E313" t="s">
        <v>1927</v>
      </c>
      <c r="F313" t="s">
        <v>1973</v>
      </c>
      <c r="G313" s="16" t="str">
        <f t="shared" si="16"/>
        <v>Intel</v>
      </c>
      <c r="H313" t="s">
        <v>1915</v>
      </c>
      <c r="I313" t="s">
        <v>1929</v>
      </c>
      <c r="J313" t="s">
        <v>1930</v>
      </c>
      <c r="K313" t="s">
        <v>1947</v>
      </c>
      <c r="L313" t="s">
        <v>2104</v>
      </c>
      <c r="M313" s="16">
        <f t="shared" si="17"/>
        <v>1.48</v>
      </c>
      <c r="N313">
        <v>68837.759999999995</v>
      </c>
      <c r="O313" s="15">
        <v>42317</v>
      </c>
      <c r="P313" s="22">
        <f t="shared" si="18"/>
        <v>2015</v>
      </c>
      <c r="Q313" s="22">
        <f t="shared" si="19"/>
        <v>11</v>
      </c>
    </row>
    <row r="314" spans="1:17" x14ac:dyDescent="0.2">
      <c r="A314">
        <v>321</v>
      </c>
      <c r="B314" t="s">
        <v>1976</v>
      </c>
      <c r="C314" t="s">
        <v>1926</v>
      </c>
      <c r="D314">
        <v>17.3</v>
      </c>
      <c r="E314" t="s">
        <v>2133</v>
      </c>
      <c r="F314" t="s">
        <v>1928</v>
      </c>
      <c r="G314" s="16" t="str">
        <f t="shared" si="16"/>
        <v>Intel</v>
      </c>
      <c r="H314" t="s">
        <v>1944</v>
      </c>
      <c r="I314" t="s">
        <v>1978</v>
      </c>
      <c r="J314" t="s">
        <v>2035</v>
      </c>
      <c r="K314" t="s">
        <v>1947</v>
      </c>
      <c r="L314" t="s">
        <v>2206</v>
      </c>
      <c r="M314" s="16">
        <f t="shared" si="17"/>
        <v>2.79</v>
      </c>
      <c r="N314">
        <v>31381.919999999998</v>
      </c>
      <c r="O314" s="15">
        <v>42234</v>
      </c>
      <c r="P314" s="22">
        <f t="shared" si="18"/>
        <v>2015</v>
      </c>
      <c r="Q314" s="22">
        <f t="shared" si="19"/>
        <v>8</v>
      </c>
    </row>
    <row r="315" spans="1:17" x14ac:dyDescent="0.2">
      <c r="A315">
        <v>322</v>
      </c>
      <c r="B315" t="s">
        <v>1954</v>
      </c>
      <c r="C315" t="s">
        <v>1926</v>
      </c>
      <c r="D315">
        <v>14</v>
      </c>
      <c r="E315" t="s">
        <v>1927</v>
      </c>
      <c r="F315" t="s">
        <v>1973</v>
      </c>
      <c r="G315" s="16" t="str">
        <f t="shared" si="16"/>
        <v>Intel</v>
      </c>
      <c r="H315" t="s">
        <v>1915</v>
      </c>
      <c r="I315" t="s">
        <v>1929</v>
      </c>
      <c r="J315" t="s">
        <v>1930</v>
      </c>
      <c r="K315" t="s">
        <v>1947</v>
      </c>
      <c r="L315" t="s">
        <v>2021</v>
      </c>
      <c r="M315" s="16">
        <f t="shared" si="17"/>
        <v>2</v>
      </c>
      <c r="N315">
        <v>58288.32</v>
      </c>
      <c r="O315" s="15">
        <v>42253</v>
      </c>
      <c r="P315" s="22">
        <f t="shared" si="18"/>
        <v>2015</v>
      </c>
      <c r="Q315" s="22">
        <f t="shared" si="19"/>
        <v>9</v>
      </c>
    </row>
    <row r="316" spans="1:17" x14ac:dyDescent="0.2">
      <c r="A316">
        <v>323</v>
      </c>
      <c r="B316" t="s">
        <v>1925</v>
      </c>
      <c r="C316" t="s">
        <v>1926</v>
      </c>
      <c r="D316">
        <v>15.6</v>
      </c>
      <c r="E316" t="s">
        <v>2207</v>
      </c>
      <c r="F316" t="s">
        <v>1955</v>
      </c>
      <c r="G316" s="16" t="str">
        <f t="shared" si="16"/>
        <v>Intel</v>
      </c>
      <c r="H316" t="s">
        <v>1915</v>
      </c>
      <c r="I316" t="s">
        <v>1978</v>
      </c>
      <c r="J316" t="s">
        <v>1960</v>
      </c>
      <c r="K316" t="s">
        <v>1947</v>
      </c>
      <c r="L316" t="s">
        <v>1948</v>
      </c>
      <c r="M316" s="16">
        <f t="shared" si="17"/>
        <v>2.1</v>
      </c>
      <c r="N316">
        <v>48058.559999999998</v>
      </c>
      <c r="O316" s="15">
        <v>42356</v>
      </c>
      <c r="P316" s="22">
        <f t="shared" si="18"/>
        <v>2015</v>
      </c>
      <c r="Q316" s="22">
        <f t="shared" si="19"/>
        <v>12</v>
      </c>
    </row>
    <row r="317" spans="1:17" x14ac:dyDescent="0.2">
      <c r="A317">
        <v>324</v>
      </c>
      <c r="B317" t="s">
        <v>1941</v>
      </c>
      <c r="C317" t="s">
        <v>1926</v>
      </c>
      <c r="D317">
        <v>15.6</v>
      </c>
      <c r="E317" t="s">
        <v>1942</v>
      </c>
      <c r="F317" t="s">
        <v>2208</v>
      </c>
      <c r="G317" s="16" t="str">
        <f t="shared" si="16"/>
        <v>AMD</v>
      </c>
      <c r="H317" t="s">
        <v>1915</v>
      </c>
      <c r="I317" t="s">
        <v>1929</v>
      </c>
      <c r="J317" t="s">
        <v>2209</v>
      </c>
      <c r="K317" t="s">
        <v>1947</v>
      </c>
      <c r="L317" t="s">
        <v>1968</v>
      </c>
      <c r="M317" s="16">
        <f t="shared" si="17"/>
        <v>2.2000000000000002</v>
      </c>
      <c r="N317">
        <v>35111.519999999997</v>
      </c>
      <c r="O317" s="15">
        <v>42264</v>
      </c>
      <c r="P317" s="22">
        <f t="shared" si="18"/>
        <v>2015</v>
      </c>
      <c r="Q317" s="22">
        <f t="shared" si="19"/>
        <v>9</v>
      </c>
    </row>
    <row r="318" spans="1:17" x14ac:dyDescent="0.2">
      <c r="A318">
        <v>325</v>
      </c>
      <c r="B318" t="s">
        <v>1976</v>
      </c>
      <c r="C318" t="s">
        <v>1926</v>
      </c>
      <c r="D318">
        <v>14</v>
      </c>
      <c r="E318" t="s">
        <v>1942</v>
      </c>
      <c r="F318" t="s">
        <v>2014</v>
      </c>
      <c r="G318" s="16" t="str">
        <f t="shared" si="16"/>
        <v>Intel</v>
      </c>
      <c r="H318" t="s">
        <v>1944</v>
      </c>
      <c r="I318" t="s">
        <v>2008</v>
      </c>
      <c r="J318" t="s">
        <v>2015</v>
      </c>
      <c r="K318" t="s">
        <v>1947</v>
      </c>
      <c r="L318" t="s">
        <v>2016</v>
      </c>
      <c r="M318" s="16">
        <f t="shared" si="17"/>
        <v>1.44</v>
      </c>
      <c r="N318">
        <v>15557.76</v>
      </c>
      <c r="O318" s="15">
        <v>42360</v>
      </c>
      <c r="P318" s="22">
        <f t="shared" si="18"/>
        <v>2015</v>
      </c>
      <c r="Q318" s="22">
        <f t="shared" si="19"/>
        <v>12</v>
      </c>
    </row>
    <row r="319" spans="1:17" x14ac:dyDescent="0.2">
      <c r="A319">
        <v>326</v>
      </c>
      <c r="B319" t="s">
        <v>1941</v>
      </c>
      <c r="C319" t="s">
        <v>1926</v>
      </c>
      <c r="D319">
        <v>15.6</v>
      </c>
      <c r="E319" t="s">
        <v>1942</v>
      </c>
      <c r="F319" t="s">
        <v>1928</v>
      </c>
      <c r="G319" s="16" t="str">
        <f t="shared" si="16"/>
        <v>Intel</v>
      </c>
      <c r="H319" t="s">
        <v>2074</v>
      </c>
      <c r="I319" t="s">
        <v>1978</v>
      </c>
      <c r="J319" t="s">
        <v>1930</v>
      </c>
      <c r="K319" t="s">
        <v>1947</v>
      </c>
      <c r="L319" t="s">
        <v>2210</v>
      </c>
      <c r="M319" s="16">
        <f t="shared" si="17"/>
        <v>8.23</v>
      </c>
      <c r="N319">
        <v>29250.720000000001</v>
      </c>
      <c r="O319" s="15">
        <v>42146</v>
      </c>
      <c r="P319" s="22">
        <f t="shared" si="18"/>
        <v>2015</v>
      </c>
      <c r="Q319" s="22">
        <f t="shared" si="19"/>
        <v>5</v>
      </c>
    </row>
    <row r="320" spans="1:17" x14ac:dyDescent="0.2">
      <c r="A320">
        <v>327</v>
      </c>
      <c r="B320" t="s">
        <v>1954</v>
      </c>
      <c r="C320" t="s">
        <v>1912</v>
      </c>
      <c r="D320">
        <v>15.6</v>
      </c>
      <c r="E320" t="s">
        <v>1927</v>
      </c>
      <c r="F320" t="s">
        <v>1973</v>
      </c>
      <c r="G320" s="16" t="str">
        <f t="shared" si="16"/>
        <v>Intel</v>
      </c>
      <c r="H320" t="s">
        <v>1915</v>
      </c>
      <c r="I320" t="s">
        <v>1929</v>
      </c>
      <c r="J320" t="s">
        <v>1979</v>
      </c>
      <c r="K320" t="s">
        <v>1947</v>
      </c>
      <c r="L320" t="s">
        <v>2045</v>
      </c>
      <c r="M320" s="16">
        <f t="shared" si="17"/>
        <v>1.7</v>
      </c>
      <c r="N320">
        <v>55938.671999999999</v>
      </c>
      <c r="O320" s="15">
        <v>42106</v>
      </c>
      <c r="P320" s="22">
        <f t="shared" si="18"/>
        <v>2015</v>
      </c>
      <c r="Q320" s="22">
        <f t="shared" si="19"/>
        <v>4</v>
      </c>
    </row>
    <row r="321" spans="1:17" x14ac:dyDescent="0.2">
      <c r="A321">
        <v>328</v>
      </c>
      <c r="B321" t="s">
        <v>1925</v>
      </c>
      <c r="C321" t="s">
        <v>1912</v>
      </c>
      <c r="D321">
        <v>12.5</v>
      </c>
      <c r="E321" t="s">
        <v>1927</v>
      </c>
      <c r="F321" t="s">
        <v>1973</v>
      </c>
      <c r="G321" s="16" t="str">
        <f t="shared" si="16"/>
        <v>Intel</v>
      </c>
      <c r="H321" t="s">
        <v>1915</v>
      </c>
      <c r="I321" t="s">
        <v>1929</v>
      </c>
      <c r="J321" t="s">
        <v>1930</v>
      </c>
      <c r="K321" t="s">
        <v>1947</v>
      </c>
      <c r="L321" t="s">
        <v>2211</v>
      </c>
      <c r="M321" s="16">
        <f t="shared" si="17"/>
        <v>1.26</v>
      </c>
      <c r="N321">
        <v>71128.800000000003</v>
      </c>
      <c r="O321" s="15">
        <v>42292</v>
      </c>
      <c r="P321" s="22">
        <f t="shared" si="18"/>
        <v>2015</v>
      </c>
      <c r="Q321" s="22">
        <f t="shared" si="19"/>
        <v>10</v>
      </c>
    </row>
    <row r="322" spans="1:17" x14ac:dyDescent="0.2">
      <c r="A322">
        <v>329</v>
      </c>
      <c r="B322" t="s">
        <v>1966</v>
      </c>
      <c r="C322" t="s">
        <v>1926</v>
      </c>
      <c r="D322">
        <v>15.6</v>
      </c>
      <c r="E322" t="s">
        <v>2128</v>
      </c>
      <c r="F322" t="s">
        <v>2022</v>
      </c>
      <c r="G322" s="16" t="str">
        <f t="shared" si="16"/>
        <v>Intel</v>
      </c>
      <c r="H322" t="s">
        <v>2118</v>
      </c>
      <c r="I322" t="s">
        <v>2136</v>
      </c>
      <c r="J322" t="s">
        <v>1985</v>
      </c>
      <c r="K322" t="s">
        <v>1947</v>
      </c>
      <c r="L322" t="s">
        <v>2129</v>
      </c>
      <c r="M322" s="16">
        <f t="shared" si="17"/>
        <v>2.06</v>
      </c>
      <c r="N322">
        <v>140605.92000000001</v>
      </c>
      <c r="O322" s="15">
        <v>42328</v>
      </c>
      <c r="P322" s="22">
        <f t="shared" si="18"/>
        <v>2015</v>
      </c>
      <c r="Q322" s="22">
        <f t="shared" si="19"/>
        <v>11</v>
      </c>
    </row>
    <row r="323" spans="1:17" x14ac:dyDescent="0.2">
      <c r="A323">
        <v>330</v>
      </c>
      <c r="B323" t="s">
        <v>2041</v>
      </c>
      <c r="C323" t="s">
        <v>1982</v>
      </c>
      <c r="D323">
        <v>17.3</v>
      </c>
      <c r="E323" t="s">
        <v>1927</v>
      </c>
      <c r="F323" t="s">
        <v>2022</v>
      </c>
      <c r="G323" s="16" t="str">
        <f t="shared" ref="G323:G386" si="20">LEFT(F323,FIND(" ",F323)-1)</f>
        <v>Intel</v>
      </c>
      <c r="H323" t="s">
        <v>1915</v>
      </c>
      <c r="I323" t="s">
        <v>2023</v>
      </c>
      <c r="J323" t="s">
        <v>2047</v>
      </c>
      <c r="K323" t="s">
        <v>1947</v>
      </c>
      <c r="L323" t="s">
        <v>2059</v>
      </c>
      <c r="M323" s="16">
        <f t="shared" ref="M323:M386" si="21">LEFT(L323,LEN(L323)-2)*1</f>
        <v>2.7</v>
      </c>
      <c r="N323">
        <v>63882.720000000001</v>
      </c>
      <c r="O323" s="15">
        <v>42359</v>
      </c>
      <c r="P323" s="22">
        <f t="shared" ref="P323:P386" si="22">YEAR(O323)</f>
        <v>2015</v>
      </c>
      <c r="Q323" s="22">
        <f t="shared" ref="Q323:Q386" si="23">MONTH(O323)</f>
        <v>12</v>
      </c>
    </row>
    <row r="324" spans="1:17" x14ac:dyDescent="0.2">
      <c r="A324">
        <v>331</v>
      </c>
      <c r="B324" t="s">
        <v>2095</v>
      </c>
      <c r="C324" t="s">
        <v>1926</v>
      </c>
      <c r="D324">
        <v>15.6</v>
      </c>
      <c r="E324" t="s">
        <v>1958</v>
      </c>
      <c r="F324" t="s">
        <v>1928</v>
      </c>
      <c r="G324" s="16" t="str">
        <f t="shared" si="20"/>
        <v>Intel</v>
      </c>
      <c r="H324" t="s">
        <v>1915</v>
      </c>
      <c r="I324" t="s">
        <v>1929</v>
      </c>
      <c r="J324" t="s">
        <v>1930</v>
      </c>
      <c r="K324" t="s">
        <v>1947</v>
      </c>
      <c r="L324" t="s">
        <v>2125</v>
      </c>
      <c r="M324" s="16">
        <f t="shared" si="21"/>
        <v>2</v>
      </c>
      <c r="N324">
        <v>50243.040000000001</v>
      </c>
      <c r="O324" s="15">
        <v>42246</v>
      </c>
      <c r="P324" s="22">
        <f t="shared" si="22"/>
        <v>2015</v>
      </c>
      <c r="Q324" s="22">
        <f t="shared" si="23"/>
        <v>8</v>
      </c>
    </row>
    <row r="325" spans="1:17" x14ac:dyDescent="0.2">
      <c r="A325">
        <v>332</v>
      </c>
      <c r="B325" t="s">
        <v>1954</v>
      </c>
      <c r="C325" t="s">
        <v>1926</v>
      </c>
      <c r="D325">
        <v>14</v>
      </c>
      <c r="E325" t="s">
        <v>1927</v>
      </c>
      <c r="F325" t="s">
        <v>1973</v>
      </c>
      <c r="G325" s="16" t="str">
        <f t="shared" si="20"/>
        <v>Intel</v>
      </c>
      <c r="H325" t="s">
        <v>1915</v>
      </c>
      <c r="I325" t="s">
        <v>2023</v>
      </c>
      <c r="J325" t="s">
        <v>1930</v>
      </c>
      <c r="K325" t="s">
        <v>1947</v>
      </c>
      <c r="L325" t="s">
        <v>2021</v>
      </c>
      <c r="M325" s="16">
        <f t="shared" si="21"/>
        <v>2</v>
      </c>
      <c r="N325">
        <v>71075.520000000004</v>
      </c>
      <c r="O325" s="15">
        <v>42134</v>
      </c>
      <c r="P325" s="22">
        <f t="shared" si="22"/>
        <v>2015</v>
      </c>
      <c r="Q325" s="22">
        <f t="shared" si="23"/>
        <v>5</v>
      </c>
    </row>
    <row r="326" spans="1:17" x14ac:dyDescent="0.2">
      <c r="A326">
        <v>333</v>
      </c>
      <c r="B326" t="s">
        <v>1976</v>
      </c>
      <c r="C326" t="s">
        <v>1926</v>
      </c>
      <c r="D326">
        <v>15.6</v>
      </c>
      <c r="E326" t="s">
        <v>1927</v>
      </c>
      <c r="F326" t="s">
        <v>1962</v>
      </c>
      <c r="G326" s="16" t="str">
        <f t="shared" si="20"/>
        <v>Intel</v>
      </c>
      <c r="H326" t="s">
        <v>1944</v>
      </c>
      <c r="I326" t="s">
        <v>1978</v>
      </c>
      <c r="J326" t="s">
        <v>1963</v>
      </c>
      <c r="K326" t="s">
        <v>1947</v>
      </c>
      <c r="L326" t="s">
        <v>2079</v>
      </c>
      <c r="M326" s="16">
        <f t="shared" si="21"/>
        <v>1.85</v>
      </c>
      <c r="N326">
        <v>23922.720000000001</v>
      </c>
      <c r="O326" s="15">
        <v>42053</v>
      </c>
      <c r="P326" s="22">
        <f t="shared" si="22"/>
        <v>2015</v>
      </c>
      <c r="Q326" s="22">
        <f t="shared" si="23"/>
        <v>2</v>
      </c>
    </row>
    <row r="327" spans="1:17" x14ac:dyDescent="0.2">
      <c r="A327">
        <v>334</v>
      </c>
      <c r="B327" t="s">
        <v>1954</v>
      </c>
      <c r="C327" t="s">
        <v>1982</v>
      </c>
      <c r="D327">
        <v>15.6</v>
      </c>
      <c r="E327" t="s">
        <v>1927</v>
      </c>
      <c r="F327" t="s">
        <v>2022</v>
      </c>
      <c r="G327" s="16" t="str">
        <f t="shared" si="20"/>
        <v>Intel</v>
      </c>
      <c r="H327" t="s">
        <v>1915</v>
      </c>
      <c r="I327" t="s">
        <v>1929</v>
      </c>
      <c r="J327" t="s">
        <v>1985</v>
      </c>
      <c r="K327" t="s">
        <v>1947</v>
      </c>
      <c r="L327" t="s">
        <v>1986</v>
      </c>
      <c r="M327" s="16">
        <f t="shared" si="21"/>
        <v>2.5</v>
      </c>
      <c r="N327">
        <v>53226.720000000001</v>
      </c>
      <c r="O327" s="15">
        <v>42162</v>
      </c>
      <c r="P327" s="22">
        <f t="shared" si="22"/>
        <v>2015</v>
      </c>
      <c r="Q327" s="22">
        <f t="shared" si="23"/>
        <v>6</v>
      </c>
    </row>
    <row r="328" spans="1:17" x14ac:dyDescent="0.2">
      <c r="A328">
        <v>335</v>
      </c>
      <c r="B328" t="s">
        <v>1925</v>
      </c>
      <c r="C328" t="s">
        <v>1926</v>
      </c>
      <c r="D328">
        <v>14</v>
      </c>
      <c r="E328" t="s">
        <v>1927</v>
      </c>
      <c r="F328" t="s">
        <v>2212</v>
      </c>
      <c r="G328" s="16" t="str">
        <f t="shared" si="20"/>
        <v>Intel</v>
      </c>
      <c r="H328" t="s">
        <v>1915</v>
      </c>
      <c r="I328" t="s">
        <v>1929</v>
      </c>
      <c r="J328" t="s">
        <v>1930</v>
      </c>
      <c r="K328" t="s">
        <v>1947</v>
      </c>
      <c r="L328" t="s">
        <v>2104</v>
      </c>
      <c r="M328" s="16">
        <f t="shared" si="21"/>
        <v>1.48</v>
      </c>
      <c r="N328">
        <v>67559.039999999994</v>
      </c>
      <c r="O328" s="15">
        <v>42150</v>
      </c>
      <c r="P328" s="22">
        <f t="shared" si="22"/>
        <v>2015</v>
      </c>
      <c r="Q328" s="22">
        <f t="shared" si="23"/>
        <v>5</v>
      </c>
    </row>
    <row r="329" spans="1:17" x14ac:dyDescent="0.2">
      <c r="A329">
        <v>337</v>
      </c>
      <c r="B329" t="s">
        <v>1925</v>
      </c>
      <c r="C329" t="s">
        <v>1926</v>
      </c>
      <c r="D329">
        <v>15.6</v>
      </c>
      <c r="E329" t="s">
        <v>1927</v>
      </c>
      <c r="F329" t="s">
        <v>1928</v>
      </c>
      <c r="G329" s="16" t="str">
        <f t="shared" si="20"/>
        <v>Intel</v>
      </c>
      <c r="H329" t="s">
        <v>1915</v>
      </c>
      <c r="I329" t="s">
        <v>1929</v>
      </c>
      <c r="J329" t="s">
        <v>1930</v>
      </c>
      <c r="K329" t="s">
        <v>1947</v>
      </c>
      <c r="L329" t="s">
        <v>2213</v>
      </c>
      <c r="M329" s="16">
        <f t="shared" si="21"/>
        <v>1.84</v>
      </c>
      <c r="N329">
        <v>60952.32</v>
      </c>
      <c r="O329" s="15">
        <v>42137</v>
      </c>
      <c r="P329" s="22">
        <f t="shared" si="22"/>
        <v>2015</v>
      </c>
      <c r="Q329" s="22">
        <f t="shared" si="23"/>
        <v>5</v>
      </c>
    </row>
    <row r="330" spans="1:17" x14ac:dyDescent="0.2">
      <c r="A330">
        <v>338</v>
      </c>
      <c r="B330" t="s">
        <v>1954</v>
      </c>
      <c r="C330" t="s">
        <v>1926</v>
      </c>
      <c r="D330">
        <v>15.6</v>
      </c>
      <c r="E330" t="s">
        <v>1942</v>
      </c>
      <c r="F330" t="s">
        <v>2014</v>
      </c>
      <c r="G330" s="16" t="str">
        <f t="shared" si="20"/>
        <v>Intel</v>
      </c>
      <c r="H330" t="s">
        <v>1944</v>
      </c>
      <c r="I330" t="s">
        <v>1978</v>
      </c>
      <c r="J330" t="s">
        <v>2015</v>
      </c>
      <c r="K330" t="s">
        <v>2018</v>
      </c>
      <c r="L330" t="s">
        <v>2021</v>
      </c>
      <c r="M330" s="16">
        <f t="shared" si="21"/>
        <v>2</v>
      </c>
      <c r="N330">
        <v>14651.467199999999</v>
      </c>
      <c r="O330" s="15">
        <v>42083</v>
      </c>
      <c r="P330" s="22">
        <f t="shared" si="22"/>
        <v>2015</v>
      </c>
      <c r="Q330" s="22">
        <f t="shared" si="23"/>
        <v>3</v>
      </c>
    </row>
    <row r="331" spans="1:17" x14ac:dyDescent="0.2">
      <c r="A331">
        <v>339</v>
      </c>
      <c r="B331" t="s">
        <v>1966</v>
      </c>
      <c r="C331" t="s">
        <v>1926</v>
      </c>
      <c r="D331">
        <v>15.6</v>
      </c>
      <c r="E331" t="s">
        <v>1927</v>
      </c>
      <c r="F331" t="s">
        <v>1959</v>
      </c>
      <c r="G331" s="16" t="str">
        <f t="shared" si="20"/>
        <v>Intel</v>
      </c>
      <c r="H331" t="s">
        <v>1915</v>
      </c>
      <c r="I331" t="s">
        <v>1929</v>
      </c>
      <c r="J331" t="s">
        <v>1979</v>
      </c>
      <c r="K331" t="s">
        <v>1947</v>
      </c>
      <c r="L331" t="s">
        <v>2021</v>
      </c>
      <c r="M331" s="16">
        <f t="shared" si="21"/>
        <v>2</v>
      </c>
      <c r="N331">
        <v>60885.72</v>
      </c>
      <c r="O331" s="15">
        <v>42324</v>
      </c>
      <c r="P331" s="22">
        <f t="shared" si="22"/>
        <v>2015</v>
      </c>
      <c r="Q331" s="22">
        <f t="shared" si="23"/>
        <v>11</v>
      </c>
    </row>
    <row r="332" spans="1:17" x14ac:dyDescent="0.2">
      <c r="A332">
        <v>340</v>
      </c>
      <c r="B332" t="s">
        <v>1966</v>
      </c>
      <c r="C332" t="s">
        <v>1926</v>
      </c>
      <c r="D332">
        <v>15.6</v>
      </c>
      <c r="E332" t="s">
        <v>1942</v>
      </c>
      <c r="F332" t="s">
        <v>2049</v>
      </c>
      <c r="G332" s="16" t="str">
        <f t="shared" si="20"/>
        <v>Intel</v>
      </c>
      <c r="H332" t="s">
        <v>1944</v>
      </c>
      <c r="I332" t="s">
        <v>1945</v>
      </c>
      <c r="J332" t="s">
        <v>2004</v>
      </c>
      <c r="K332" t="s">
        <v>2018</v>
      </c>
      <c r="L332" t="s">
        <v>1968</v>
      </c>
      <c r="M332" s="16">
        <f t="shared" si="21"/>
        <v>2.2000000000000002</v>
      </c>
      <c r="N332">
        <v>14646.672</v>
      </c>
      <c r="O332" s="15">
        <v>42275</v>
      </c>
      <c r="P332" s="22">
        <f t="shared" si="22"/>
        <v>2015</v>
      </c>
      <c r="Q332" s="22">
        <f t="shared" si="23"/>
        <v>9</v>
      </c>
    </row>
    <row r="333" spans="1:17" x14ac:dyDescent="0.2">
      <c r="A333">
        <v>341</v>
      </c>
      <c r="B333" t="s">
        <v>1976</v>
      </c>
      <c r="C333" t="s">
        <v>1926</v>
      </c>
      <c r="D333">
        <v>15.6</v>
      </c>
      <c r="E333" t="s">
        <v>1927</v>
      </c>
      <c r="F333" t="s">
        <v>2214</v>
      </c>
      <c r="G333" s="16" t="str">
        <f t="shared" si="20"/>
        <v>AMD</v>
      </c>
      <c r="H333" t="s">
        <v>2026</v>
      </c>
      <c r="I333" t="s">
        <v>2060</v>
      </c>
      <c r="J333" t="s">
        <v>1996</v>
      </c>
      <c r="K333" t="s">
        <v>1947</v>
      </c>
      <c r="L333" t="s">
        <v>1968</v>
      </c>
      <c r="M333" s="16">
        <f t="shared" si="21"/>
        <v>2.2000000000000002</v>
      </c>
      <c r="N333">
        <v>47898.720000000001</v>
      </c>
      <c r="O333" s="15">
        <v>42097</v>
      </c>
      <c r="P333" s="22">
        <f t="shared" si="22"/>
        <v>2015</v>
      </c>
      <c r="Q333" s="22">
        <f t="shared" si="23"/>
        <v>4</v>
      </c>
    </row>
    <row r="334" spans="1:17" x14ac:dyDescent="0.2">
      <c r="A334">
        <v>342</v>
      </c>
      <c r="B334" t="s">
        <v>1925</v>
      </c>
      <c r="C334" t="s">
        <v>1926</v>
      </c>
      <c r="D334">
        <v>15.6</v>
      </c>
      <c r="E334" t="s">
        <v>1958</v>
      </c>
      <c r="F334" t="s">
        <v>1977</v>
      </c>
      <c r="G334" s="16" t="str">
        <f t="shared" si="20"/>
        <v>Intel</v>
      </c>
      <c r="H334" t="s">
        <v>1915</v>
      </c>
      <c r="I334" t="s">
        <v>1978</v>
      </c>
      <c r="J334" t="s">
        <v>2020</v>
      </c>
      <c r="K334" t="s">
        <v>1947</v>
      </c>
      <c r="L334" t="s">
        <v>1948</v>
      </c>
      <c r="M334" s="16">
        <f t="shared" si="21"/>
        <v>2.1</v>
      </c>
      <c r="N334">
        <v>38148.480000000003</v>
      </c>
      <c r="O334" s="15">
        <v>42313</v>
      </c>
      <c r="P334" s="22">
        <f t="shared" si="22"/>
        <v>2015</v>
      </c>
      <c r="Q334" s="22">
        <f t="shared" si="23"/>
        <v>11</v>
      </c>
    </row>
    <row r="335" spans="1:17" x14ac:dyDescent="0.2">
      <c r="A335">
        <v>343</v>
      </c>
      <c r="B335" t="s">
        <v>1976</v>
      </c>
      <c r="C335" t="s">
        <v>1989</v>
      </c>
      <c r="D335">
        <v>13.9</v>
      </c>
      <c r="E335" t="s">
        <v>2097</v>
      </c>
      <c r="F335" t="s">
        <v>1955</v>
      </c>
      <c r="G335" s="16" t="str">
        <f t="shared" si="20"/>
        <v>Intel</v>
      </c>
      <c r="H335" t="s">
        <v>1935</v>
      </c>
      <c r="I335" t="s">
        <v>1936</v>
      </c>
      <c r="J335" t="s">
        <v>1960</v>
      </c>
      <c r="K335" t="s">
        <v>1947</v>
      </c>
      <c r="L335" t="s">
        <v>2046</v>
      </c>
      <c r="M335" s="16">
        <f t="shared" si="21"/>
        <v>1.4</v>
      </c>
      <c r="N335">
        <v>111834.72</v>
      </c>
      <c r="O335" s="15">
        <v>42236</v>
      </c>
      <c r="P335" s="22">
        <f t="shared" si="22"/>
        <v>2015</v>
      </c>
      <c r="Q335" s="22">
        <f t="shared" si="23"/>
        <v>8</v>
      </c>
    </row>
    <row r="336" spans="1:17" x14ac:dyDescent="0.2">
      <c r="A336">
        <v>344</v>
      </c>
      <c r="B336" t="s">
        <v>1966</v>
      </c>
      <c r="C336" t="s">
        <v>1912</v>
      </c>
      <c r="D336">
        <v>13.3</v>
      </c>
      <c r="E336" t="s">
        <v>1927</v>
      </c>
      <c r="F336" t="s">
        <v>1955</v>
      </c>
      <c r="G336" s="16" t="str">
        <f t="shared" si="20"/>
        <v>Intel</v>
      </c>
      <c r="H336" t="s">
        <v>1915</v>
      </c>
      <c r="I336" t="s">
        <v>1929</v>
      </c>
      <c r="J336" t="s">
        <v>1960</v>
      </c>
      <c r="K336" t="s">
        <v>1947</v>
      </c>
      <c r="L336" t="s">
        <v>2013</v>
      </c>
      <c r="M336" s="16">
        <f t="shared" si="21"/>
        <v>1.2</v>
      </c>
      <c r="N336">
        <v>84129.12</v>
      </c>
      <c r="O336" s="15">
        <v>42072</v>
      </c>
      <c r="P336" s="22">
        <f t="shared" si="22"/>
        <v>2015</v>
      </c>
      <c r="Q336" s="22">
        <f t="shared" si="23"/>
        <v>3</v>
      </c>
    </row>
    <row r="337" spans="1:17" x14ac:dyDescent="0.2">
      <c r="A337">
        <v>345</v>
      </c>
      <c r="B337" t="s">
        <v>1976</v>
      </c>
      <c r="C337" t="s">
        <v>1982</v>
      </c>
      <c r="D337">
        <v>15.6</v>
      </c>
      <c r="E337" t="s">
        <v>1958</v>
      </c>
      <c r="F337" t="s">
        <v>2022</v>
      </c>
      <c r="G337" s="16" t="str">
        <f t="shared" si="20"/>
        <v>Intel</v>
      </c>
      <c r="H337" t="s">
        <v>1935</v>
      </c>
      <c r="I337" t="s">
        <v>2042</v>
      </c>
      <c r="J337" t="s">
        <v>2047</v>
      </c>
      <c r="K337" t="s">
        <v>1947</v>
      </c>
      <c r="L337" t="s">
        <v>2038</v>
      </c>
      <c r="M337" s="16">
        <f t="shared" si="21"/>
        <v>2.4</v>
      </c>
      <c r="N337">
        <v>60153.120000000003</v>
      </c>
      <c r="O337" s="15">
        <v>42039</v>
      </c>
      <c r="P337" s="22">
        <f t="shared" si="22"/>
        <v>2015</v>
      </c>
      <c r="Q337" s="22">
        <f t="shared" si="23"/>
        <v>2</v>
      </c>
    </row>
    <row r="338" spans="1:17" x14ac:dyDescent="0.2">
      <c r="A338">
        <v>346</v>
      </c>
      <c r="B338" t="s">
        <v>1925</v>
      </c>
      <c r="C338" t="s">
        <v>1926</v>
      </c>
      <c r="D338">
        <v>14</v>
      </c>
      <c r="E338" t="s">
        <v>1942</v>
      </c>
      <c r="F338" t="s">
        <v>2049</v>
      </c>
      <c r="G338" s="16" t="str">
        <f t="shared" si="20"/>
        <v>Intel</v>
      </c>
      <c r="H338" t="s">
        <v>2007</v>
      </c>
      <c r="I338" t="s">
        <v>2008</v>
      </c>
      <c r="J338" t="s">
        <v>2051</v>
      </c>
      <c r="K338" t="s">
        <v>1947</v>
      </c>
      <c r="L338" t="s">
        <v>2016</v>
      </c>
      <c r="M338" s="16">
        <f t="shared" si="21"/>
        <v>1.44</v>
      </c>
      <c r="N338">
        <v>14865.12</v>
      </c>
      <c r="O338" s="15">
        <v>42308</v>
      </c>
      <c r="P338" s="22">
        <f t="shared" si="22"/>
        <v>2015</v>
      </c>
      <c r="Q338" s="22">
        <f t="shared" si="23"/>
        <v>10</v>
      </c>
    </row>
    <row r="339" spans="1:17" x14ac:dyDescent="0.2">
      <c r="A339">
        <v>347</v>
      </c>
      <c r="B339" t="s">
        <v>1966</v>
      </c>
      <c r="C339" t="s">
        <v>1912</v>
      </c>
      <c r="D339">
        <v>15.6</v>
      </c>
      <c r="E339" t="s">
        <v>1927</v>
      </c>
      <c r="F339" t="s">
        <v>1997</v>
      </c>
      <c r="G339" s="16" t="str">
        <f t="shared" si="20"/>
        <v>Intel</v>
      </c>
      <c r="H339" t="s">
        <v>1935</v>
      </c>
      <c r="I339" t="s">
        <v>2215</v>
      </c>
      <c r="J339" t="s">
        <v>1960</v>
      </c>
      <c r="K339" t="s">
        <v>1947</v>
      </c>
      <c r="L339" t="s">
        <v>1999</v>
      </c>
      <c r="M339" s="16">
        <f t="shared" si="21"/>
        <v>1.88</v>
      </c>
      <c r="N339">
        <v>85672.108800000002</v>
      </c>
      <c r="O339" s="15">
        <v>42283</v>
      </c>
      <c r="P339" s="22">
        <f t="shared" si="22"/>
        <v>2015</v>
      </c>
      <c r="Q339" s="22">
        <f t="shared" si="23"/>
        <v>10</v>
      </c>
    </row>
    <row r="340" spans="1:17" x14ac:dyDescent="0.2">
      <c r="A340">
        <v>348</v>
      </c>
      <c r="B340" t="s">
        <v>1954</v>
      </c>
      <c r="C340" t="s">
        <v>1989</v>
      </c>
      <c r="D340">
        <v>11.6</v>
      </c>
      <c r="E340" t="s">
        <v>2146</v>
      </c>
      <c r="F340" t="s">
        <v>2014</v>
      </c>
      <c r="G340" s="16" t="str">
        <f t="shared" si="20"/>
        <v>Intel</v>
      </c>
      <c r="H340" t="s">
        <v>1944</v>
      </c>
      <c r="I340" t="s">
        <v>2008</v>
      </c>
      <c r="J340" t="s">
        <v>2015</v>
      </c>
      <c r="K340" t="s">
        <v>1947</v>
      </c>
      <c r="L340" t="s">
        <v>2073</v>
      </c>
      <c r="M340" s="16">
        <f t="shared" si="21"/>
        <v>1.5</v>
      </c>
      <c r="N340">
        <v>19980</v>
      </c>
      <c r="O340" s="15">
        <v>42263</v>
      </c>
      <c r="P340" s="22">
        <f t="shared" si="22"/>
        <v>2015</v>
      </c>
      <c r="Q340" s="22">
        <f t="shared" si="23"/>
        <v>9</v>
      </c>
    </row>
    <row r="341" spans="1:17" x14ac:dyDescent="0.2">
      <c r="A341">
        <v>349</v>
      </c>
      <c r="B341" t="s">
        <v>1966</v>
      </c>
      <c r="C341" t="s">
        <v>1912</v>
      </c>
      <c r="D341">
        <v>15.6</v>
      </c>
      <c r="E341" t="s">
        <v>1927</v>
      </c>
      <c r="F341" t="s">
        <v>1959</v>
      </c>
      <c r="G341" s="16" t="str">
        <f t="shared" si="20"/>
        <v>Intel</v>
      </c>
      <c r="H341" t="s">
        <v>1915</v>
      </c>
      <c r="I341" t="s">
        <v>1978</v>
      </c>
      <c r="J341" t="s">
        <v>1996</v>
      </c>
      <c r="K341" t="s">
        <v>1947</v>
      </c>
      <c r="L341" t="s">
        <v>2216</v>
      </c>
      <c r="M341" s="16">
        <f t="shared" si="21"/>
        <v>2.0000000000000001E-4</v>
      </c>
      <c r="N341">
        <v>35324.639999999999</v>
      </c>
      <c r="O341" s="15">
        <v>42355</v>
      </c>
      <c r="P341" s="22">
        <f t="shared" si="22"/>
        <v>2015</v>
      </c>
      <c r="Q341" s="22">
        <f t="shared" si="23"/>
        <v>12</v>
      </c>
    </row>
    <row r="342" spans="1:17" x14ac:dyDescent="0.2">
      <c r="A342">
        <v>351</v>
      </c>
      <c r="B342" t="s">
        <v>1925</v>
      </c>
      <c r="C342" t="s">
        <v>1926</v>
      </c>
      <c r="D342">
        <v>15.6</v>
      </c>
      <c r="E342" t="s">
        <v>1927</v>
      </c>
      <c r="F342" t="s">
        <v>1973</v>
      </c>
      <c r="G342" s="16" t="str">
        <f t="shared" si="20"/>
        <v>Intel</v>
      </c>
      <c r="H342" t="s">
        <v>1915</v>
      </c>
      <c r="I342" t="s">
        <v>1929</v>
      </c>
      <c r="J342" t="s">
        <v>1930</v>
      </c>
      <c r="K342" t="s">
        <v>1947</v>
      </c>
      <c r="L342" t="s">
        <v>2213</v>
      </c>
      <c r="M342" s="16">
        <f t="shared" si="21"/>
        <v>1.84</v>
      </c>
      <c r="N342">
        <v>69477.119999999995</v>
      </c>
      <c r="O342" s="15">
        <v>42012</v>
      </c>
      <c r="P342" s="22">
        <f t="shared" si="22"/>
        <v>2015</v>
      </c>
      <c r="Q342" s="22">
        <f t="shared" si="23"/>
        <v>1</v>
      </c>
    </row>
    <row r="343" spans="1:17" x14ac:dyDescent="0.2">
      <c r="A343">
        <v>352</v>
      </c>
      <c r="B343" t="s">
        <v>2041</v>
      </c>
      <c r="C343" t="s">
        <v>1982</v>
      </c>
      <c r="D343">
        <v>17.3</v>
      </c>
      <c r="E343" t="s">
        <v>1927</v>
      </c>
      <c r="F343" t="s">
        <v>2022</v>
      </c>
      <c r="G343" s="16" t="str">
        <f t="shared" si="20"/>
        <v>Intel</v>
      </c>
      <c r="H343" t="s">
        <v>1915</v>
      </c>
      <c r="I343" t="s">
        <v>1984</v>
      </c>
      <c r="J343" t="s">
        <v>2024</v>
      </c>
      <c r="K343" t="s">
        <v>1947</v>
      </c>
      <c r="L343" t="s">
        <v>2059</v>
      </c>
      <c r="M343" s="16">
        <f t="shared" si="21"/>
        <v>2.7</v>
      </c>
      <c r="N343">
        <v>75071.520000000004</v>
      </c>
      <c r="O343" s="15">
        <v>42168</v>
      </c>
      <c r="P343" s="22">
        <f t="shared" si="22"/>
        <v>2015</v>
      </c>
      <c r="Q343" s="22">
        <f t="shared" si="23"/>
        <v>6</v>
      </c>
    </row>
    <row r="344" spans="1:17" x14ac:dyDescent="0.2">
      <c r="A344">
        <v>353</v>
      </c>
      <c r="B344" t="s">
        <v>1925</v>
      </c>
      <c r="C344" t="s">
        <v>2142</v>
      </c>
      <c r="D344">
        <v>15.6</v>
      </c>
      <c r="E344" t="s">
        <v>1927</v>
      </c>
      <c r="F344" t="s">
        <v>2022</v>
      </c>
      <c r="G344" s="16" t="str">
        <f t="shared" si="20"/>
        <v>Intel</v>
      </c>
      <c r="H344" t="s">
        <v>1915</v>
      </c>
      <c r="I344" t="s">
        <v>1929</v>
      </c>
      <c r="J344" t="s">
        <v>2145</v>
      </c>
      <c r="K344" t="s">
        <v>1947</v>
      </c>
      <c r="L344" t="s">
        <v>2217</v>
      </c>
      <c r="M344" s="16">
        <f t="shared" si="21"/>
        <v>2.6</v>
      </c>
      <c r="N344">
        <v>92615.025599999994</v>
      </c>
      <c r="O344" s="15">
        <v>42364</v>
      </c>
      <c r="P344" s="22">
        <f t="shared" si="22"/>
        <v>2015</v>
      </c>
      <c r="Q344" s="22">
        <f t="shared" si="23"/>
        <v>12</v>
      </c>
    </row>
    <row r="345" spans="1:17" x14ac:dyDescent="0.2">
      <c r="A345">
        <v>354</v>
      </c>
      <c r="B345" t="s">
        <v>2095</v>
      </c>
      <c r="C345" t="s">
        <v>1926</v>
      </c>
      <c r="D345">
        <v>15.6</v>
      </c>
      <c r="E345" t="s">
        <v>1958</v>
      </c>
      <c r="F345" t="s">
        <v>2149</v>
      </c>
      <c r="G345" s="16" t="str">
        <f t="shared" si="20"/>
        <v>Intel</v>
      </c>
      <c r="H345" t="s">
        <v>1935</v>
      </c>
      <c r="I345" t="s">
        <v>1936</v>
      </c>
      <c r="J345" t="s">
        <v>2180</v>
      </c>
      <c r="K345" t="s">
        <v>1947</v>
      </c>
      <c r="L345" t="s">
        <v>2038</v>
      </c>
      <c r="M345" s="16">
        <f t="shared" si="21"/>
        <v>2.4</v>
      </c>
      <c r="N345">
        <v>74751.839999999997</v>
      </c>
      <c r="O345" s="15">
        <v>42028</v>
      </c>
      <c r="P345" s="22">
        <f t="shared" si="22"/>
        <v>2015</v>
      </c>
      <c r="Q345" s="22">
        <f t="shared" si="23"/>
        <v>1</v>
      </c>
    </row>
    <row r="346" spans="1:17" x14ac:dyDescent="0.2">
      <c r="A346">
        <v>355</v>
      </c>
      <c r="B346" t="s">
        <v>1966</v>
      </c>
      <c r="C346" t="s">
        <v>1926</v>
      </c>
      <c r="D346">
        <v>15.6</v>
      </c>
      <c r="E346" t="s">
        <v>1927</v>
      </c>
      <c r="F346" t="s">
        <v>1955</v>
      </c>
      <c r="G346" s="16" t="str">
        <f t="shared" si="20"/>
        <v>Intel</v>
      </c>
      <c r="H346" t="s">
        <v>1915</v>
      </c>
      <c r="I346" t="s">
        <v>2160</v>
      </c>
      <c r="J346" t="s">
        <v>1996</v>
      </c>
      <c r="K346" t="s">
        <v>1947</v>
      </c>
      <c r="L346" t="s">
        <v>2061</v>
      </c>
      <c r="M346" s="16">
        <f t="shared" si="21"/>
        <v>2.02</v>
      </c>
      <c r="N346">
        <v>51729.552000000003</v>
      </c>
      <c r="O346" s="15">
        <v>42314</v>
      </c>
      <c r="P346" s="22">
        <f t="shared" si="22"/>
        <v>2015</v>
      </c>
      <c r="Q346" s="22">
        <f t="shared" si="23"/>
        <v>11</v>
      </c>
    </row>
    <row r="347" spans="1:17" x14ac:dyDescent="0.2">
      <c r="A347">
        <v>356</v>
      </c>
      <c r="B347" t="s">
        <v>1976</v>
      </c>
      <c r="C347" t="s">
        <v>1926</v>
      </c>
      <c r="D347">
        <v>15.6</v>
      </c>
      <c r="E347" t="s">
        <v>1942</v>
      </c>
      <c r="F347" t="s">
        <v>2014</v>
      </c>
      <c r="G347" s="16" t="str">
        <f t="shared" si="20"/>
        <v>Intel</v>
      </c>
      <c r="H347" t="s">
        <v>1944</v>
      </c>
      <c r="I347" t="s">
        <v>1978</v>
      </c>
      <c r="J347" t="s">
        <v>2015</v>
      </c>
      <c r="K347" t="s">
        <v>1931</v>
      </c>
      <c r="L347" t="s">
        <v>1968</v>
      </c>
      <c r="M347" s="16">
        <f t="shared" si="21"/>
        <v>2.2000000000000002</v>
      </c>
      <c r="N347">
        <v>17155.627199999999</v>
      </c>
      <c r="O347" s="15">
        <v>42027</v>
      </c>
      <c r="P347" s="22">
        <f t="shared" si="22"/>
        <v>2015</v>
      </c>
      <c r="Q347" s="22">
        <f t="shared" si="23"/>
        <v>1</v>
      </c>
    </row>
    <row r="348" spans="1:17" x14ac:dyDescent="0.2">
      <c r="A348">
        <v>357</v>
      </c>
      <c r="B348" t="s">
        <v>1966</v>
      </c>
      <c r="C348" t="s">
        <v>1982</v>
      </c>
      <c r="D348">
        <v>15.6</v>
      </c>
      <c r="E348" t="s">
        <v>1927</v>
      </c>
      <c r="F348" t="s">
        <v>1983</v>
      </c>
      <c r="G348" s="16" t="str">
        <f t="shared" si="20"/>
        <v>Intel</v>
      </c>
      <c r="H348" t="s">
        <v>1915</v>
      </c>
      <c r="I348" t="s">
        <v>1978</v>
      </c>
      <c r="J348" t="s">
        <v>1985</v>
      </c>
      <c r="K348" t="s">
        <v>1947</v>
      </c>
      <c r="L348" t="s">
        <v>2025</v>
      </c>
      <c r="M348" s="16">
        <f t="shared" si="21"/>
        <v>2.65</v>
      </c>
      <c r="N348">
        <v>53226.720000000001</v>
      </c>
      <c r="O348" s="15">
        <v>42019</v>
      </c>
      <c r="P348" s="22">
        <f t="shared" si="22"/>
        <v>2015</v>
      </c>
      <c r="Q348" s="22">
        <f t="shared" si="23"/>
        <v>1</v>
      </c>
    </row>
    <row r="349" spans="1:17" x14ac:dyDescent="0.2">
      <c r="A349">
        <v>358</v>
      </c>
      <c r="B349" t="s">
        <v>1966</v>
      </c>
      <c r="C349" t="s">
        <v>1926</v>
      </c>
      <c r="D349">
        <v>15.6</v>
      </c>
      <c r="E349" t="s">
        <v>2146</v>
      </c>
      <c r="F349" t="s">
        <v>1928</v>
      </c>
      <c r="G349" s="16" t="str">
        <f t="shared" si="20"/>
        <v>Intel</v>
      </c>
      <c r="H349" t="s">
        <v>1915</v>
      </c>
      <c r="I349" t="s">
        <v>2060</v>
      </c>
      <c r="J349" t="s">
        <v>1930</v>
      </c>
      <c r="K349" t="s">
        <v>1947</v>
      </c>
      <c r="L349" t="s">
        <v>2088</v>
      </c>
      <c r="M349" s="16">
        <f t="shared" si="21"/>
        <v>2.36</v>
      </c>
      <c r="N349">
        <v>29696.673599999998</v>
      </c>
      <c r="O349" s="15">
        <v>42316</v>
      </c>
      <c r="P349" s="22">
        <f t="shared" si="22"/>
        <v>2015</v>
      </c>
      <c r="Q349" s="22">
        <f t="shared" si="23"/>
        <v>11</v>
      </c>
    </row>
    <row r="350" spans="1:17" x14ac:dyDescent="0.2">
      <c r="A350">
        <v>359</v>
      </c>
      <c r="B350" t="s">
        <v>1966</v>
      </c>
      <c r="C350" t="s">
        <v>1926</v>
      </c>
      <c r="D350">
        <v>14</v>
      </c>
      <c r="E350" t="s">
        <v>1927</v>
      </c>
      <c r="F350" t="s">
        <v>2212</v>
      </c>
      <c r="G350" s="16" t="str">
        <f t="shared" si="20"/>
        <v>Intel</v>
      </c>
      <c r="H350" t="s">
        <v>1915</v>
      </c>
      <c r="I350" t="s">
        <v>1929</v>
      </c>
      <c r="J350" t="s">
        <v>1930</v>
      </c>
      <c r="K350" t="s">
        <v>1947</v>
      </c>
      <c r="L350" t="s">
        <v>2179</v>
      </c>
      <c r="M350" s="16">
        <f t="shared" si="21"/>
        <v>1.36</v>
      </c>
      <c r="N350">
        <v>76030.559999999998</v>
      </c>
      <c r="O350" s="15">
        <v>42223</v>
      </c>
      <c r="P350" s="22">
        <f t="shared" si="22"/>
        <v>2015</v>
      </c>
      <c r="Q350" s="22">
        <f t="shared" si="23"/>
        <v>8</v>
      </c>
    </row>
    <row r="351" spans="1:17" x14ac:dyDescent="0.2">
      <c r="A351">
        <v>360</v>
      </c>
      <c r="B351" t="s">
        <v>1925</v>
      </c>
      <c r="C351" t="s">
        <v>1926</v>
      </c>
      <c r="D351">
        <v>15.6</v>
      </c>
      <c r="E351" t="s">
        <v>1942</v>
      </c>
      <c r="F351" t="s">
        <v>1962</v>
      </c>
      <c r="G351" s="16" t="str">
        <f t="shared" si="20"/>
        <v>Intel</v>
      </c>
      <c r="H351" t="s">
        <v>1944</v>
      </c>
      <c r="I351" t="s">
        <v>1945</v>
      </c>
      <c r="J351" t="s">
        <v>1963</v>
      </c>
      <c r="K351" t="s">
        <v>1947</v>
      </c>
      <c r="L351" t="s">
        <v>1932</v>
      </c>
      <c r="M351" s="16">
        <f t="shared" si="21"/>
        <v>1.86</v>
      </c>
      <c r="N351">
        <v>23389.919999999998</v>
      </c>
      <c r="O351" s="15">
        <v>42275</v>
      </c>
      <c r="P351" s="22">
        <f t="shared" si="22"/>
        <v>2015</v>
      </c>
      <c r="Q351" s="22">
        <f t="shared" si="23"/>
        <v>9</v>
      </c>
    </row>
    <row r="352" spans="1:17" x14ac:dyDescent="0.2">
      <c r="A352">
        <v>361</v>
      </c>
      <c r="B352" t="s">
        <v>1954</v>
      </c>
      <c r="C352" t="s">
        <v>1926</v>
      </c>
      <c r="D352">
        <v>14</v>
      </c>
      <c r="E352" t="s">
        <v>1927</v>
      </c>
      <c r="F352" t="s">
        <v>1928</v>
      </c>
      <c r="G352" s="16" t="str">
        <f t="shared" si="20"/>
        <v>Intel</v>
      </c>
      <c r="H352" t="s">
        <v>1915</v>
      </c>
      <c r="I352" t="s">
        <v>1929</v>
      </c>
      <c r="J352" t="s">
        <v>1930</v>
      </c>
      <c r="K352" t="s">
        <v>1947</v>
      </c>
      <c r="L352" t="s">
        <v>2021</v>
      </c>
      <c r="M352" s="16">
        <f t="shared" si="21"/>
        <v>2</v>
      </c>
      <c r="N352">
        <v>50349.599999999999</v>
      </c>
      <c r="O352" s="15">
        <v>42215</v>
      </c>
      <c r="P352" s="22">
        <f t="shared" si="22"/>
        <v>2015</v>
      </c>
      <c r="Q352" s="22">
        <f t="shared" si="23"/>
        <v>7</v>
      </c>
    </row>
    <row r="353" spans="1:17" x14ac:dyDescent="0.2">
      <c r="A353">
        <v>362</v>
      </c>
      <c r="B353" t="s">
        <v>1976</v>
      </c>
      <c r="C353" t="s">
        <v>1926</v>
      </c>
      <c r="D353">
        <v>17.3</v>
      </c>
      <c r="E353" t="s">
        <v>2133</v>
      </c>
      <c r="F353" t="s">
        <v>1928</v>
      </c>
      <c r="G353" s="16" t="str">
        <f t="shared" si="20"/>
        <v>Intel</v>
      </c>
      <c r="H353" t="s">
        <v>2074</v>
      </c>
      <c r="I353" t="s">
        <v>1984</v>
      </c>
      <c r="J353" t="s">
        <v>2066</v>
      </c>
      <c r="K353" t="s">
        <v>1947</v>
      </c>
      <c r="L353" t="s">
        <v>2019</v>
      </c>
      <c r="M353" s="16">
        <f t="shared" si="21"/>
        <v>2.8</v>
      </c>
      <c r="N353">
        <v>38308.32</v>
      </c>
      <c r="O353" s="15">
        <v>42166</v>
      </c>
      <c r="P353" s="22">
        <f t="shared" si="22"/>
        <v>2015</v>
      </c>
      <c r="Q353" s="22">
        <f t="shared" si="23"/>
        <v>6</v>
      </c>
    </row>
    <row r="354" spans="1:17" x14ac:dyDescent="0.2">
      <c r="A354">
        <v>363</v>
      </c>
      <c r="B354" t="s">
        <v>1925</v>
      </c>
      <c r="C354" t="s">
        <v>1926</v>
      </c>
      <c r="D354">
        <v>15.6</v>
      </c>
      <c r="E354" t="s">
        <v>1927</v>
      </c>
      <c r="F354" t="s">
        <v>1928</v>
      </c>
      <c r="G354" s="16" t="str">
        <f t="shared" si="20"/>
        <v>Intel</v>
      </c>
      <c r="H354" t="s">
        <v>1915</v>
      </c>
      <c r="I354" t="s">
        <v>1978</v>
      </c>
      <c r="J354" t="s">
        <v>1930</v>
      </c>
      <c r="K354" t="s">
        <v>1947</v>
      </c>
      <c r="L354" t="s">
        <v>1932</v>
      </c>
      <c r="M354" s="16">
        <f t="shared" si="21"/>
        <v>1.86</v>
      </c>
      <c r="N354">
        <v>34045.919999999998</v>
      </c>
      <c r="O354" s="15">
        <v>42072</v>
      </c>
      <c r="P354" s="22">
        <f t="shared" si="22"/>
        <v>2015</v>
      </c>
      <c r="Q354" s="22">
        <f t="shared" si="23"/>
        <v>3</v>
      </c>
    </row>
    <row r="355" spans="1:17" x14ac:dyDescent="0.2">
      <c r="A355">
        <v>364</v>
      </c>
      <c r="B355" t="s">
        <v>1976</v>
      </c>
      <c r="C355" t="s">
        <v>1926</v>
      </c>
      <c r="D355">
        <v>15.6</v>
      </c>
      <c r="E355" t="s">
        <v>1942</v>
      </c>
      <c r="F355" t="s">
        <v>1962</v>
      </c>
      <c r="G355" s="16" t="str">
        <f t="shared" si="20"/>
        <v>Intel</v>
      </c>
      <c r="H355" t="s">
        <v>1915</v>
      </c>
      <c r="I355" t="s">
        <v>1929</v>
      </c>
      <c r="J355" t="s">
        <v>2151</v>
      </c>
      <c r="K355" t="s">
        <v>1931</v>
      </c>
      <c r="L355" t="s">
        <v>1968</v>
      </c>
      <c r="M355" s="16">
        <f t="shared" si="21"/>
        <v>2.2000000000000002</v>
      </c>
      <c r="N355">
        <v>26586.720000000001</v>
      </c>
      <c r="O355" s="15">
        <v>42204</v>
      </c>
      <c r="P355" s="22">
        <f t="shared" si="22"/>
        <v>2015</v>
      </c>
      <c r="Q355" s="22">
        <f t="shared" si="23"/>
        <v>7</v>
      </c>
    </row>
    <row r="356" spans="1:17" x14ac:dyDescent="0.2">
      <c r="A356">
        <v>365</v>
      </c>
      <c r="B356" t="s">
        <v>1925</v>
      </c>
      <c r="C356" t="s">
        <v>1926</v>
      </c>
      <c r="D356">
        <v>15.6</v>
      </c>
      <c r="E356" t="s">
        <v>1942</v>
      </c>
      <c r="F356" t="s">
        <v>2204</v>
      </c>
      <c r="G356" s="16" t="str">
        <f t="shared" si="20"/>
        <v>Intel</v>
      </c>
      <c r="H356" t="s">
        <v>1915</v>
      </c>
      <c r="I356" t="s">
        <v>2060</v>
      </c>
      <c r="J356" t="s">
        <v>2205</v>
      </c>
      <c r="K356" t="s">
        <v>1947</v>
      </c>
      <c r="L356" t="s">
        <v>1953</v>
      </c>
      <c r="M356" s="16">
        <f t="shared" si="21"/>
        <v>2.04</v>
      </c>
      <c r="N356">
        <v>20725.919999999998</v>
      </c>
      <c r="O356" s="15">
        <v>42013</v>
      </c>
      <c r="P356" s="22">
        <f t="shared" si="22"/>
        <v>2015</v>
      </c>
      <c r="Q356" s="22">
        <f t="shared" si="23"/>
        <v>1</v>
      </c>
    </row>
    <row r="357" spans="1:17" x14ac:dyDescent="0.2">
      <c r="A357">
        <v>366</v>
      </c>
      <c r="B357" t="s">
        <v>1966</v>
      </c>
      <c r="C357" t="s">
        <v>1926</v>
      </c>
      <c r="D357">
        <v>17.3</v>
      </c>
      <c r="E357" t="s">
        <v>1927</v>
      </c>
      <c r="F357" t="s">
        <v>1959</v>
      </c>
      <c r="G357" s="16" t="str">
        <f t="shared" si="20"/>
        <v>Intel</v>
      </c>
      <c r="H357" t="s">
        <v>1915</v>
      </c>
      <c r="I357" t="s">
        <v>1984</v>
      </c>
      <c r="J357" t="s">
        <v>1996</v>
      </c>
      <c r="K357" t="s">
        <v>1947</v>
      </c>
      <c r="L357" t="s">
        <v>2019</v>
      </c>
      <c r="M357" s="16">
        <f t="shared" si="21"/>
        <v>2.8</v>
      </c>
      <c r="N357">
        <v>57808.800000000003</v>
      </c>
      <c r="O357" s="15">
        <v>42168</v>
      </c>
      <c r="P357" s="22">
        <f t="shared" si="22"/>
        <v>2015</v>
      </c>
      <c r="Q357" s="22">
        <f t="shared" si="23"/>
        <v>6</v>
      </c>
    </row>
    <row r="358" spans="1:17" x14ac:dyDescent="0.2">
      <c r="A358">
        <v>367</v>
      </c>
      <c r="B358" t="s">
        <v>1976</v>
      </c>
      <c r="C358" t="s">
        <v>1982</v>
      </c>
      <c r="D358">
        <v>15.6</v>
      </c>
      <c r="E358" t="s">
        <v>1958</v>
      </c>
      <c r="F358" t="s">
        <v>1983</v>
      </c>
      <c r="G358" s="16" t="str">
        <f t="shared" si="20"/>
        <v>Intel</v>
      </c>
      <c r="H358" t="s">
        <v>1915</v>
      </c>
      <c r="I358" t="s">
        <v>1984</v>
      </c>
      <c r="J358" t="s">
        <v>1985</v>
      </c>
      <c r="K358" t="s">
        <v>1931</v>
      </c>
      <c r="L358" t="s">
        <v>2038</v>
      </c>
      <c r="M358" s="16">
        <f t="shared" si="21"/>
        <v>2.4</v>
      </c>
      <c r="N358">
        <v>43103.519999999997</v>
      </c>
      <c r="O358" s="15">
        <v>42083</v>
      </c>
      <c r="P358" s="22">
        <f t="shared" si="22"/>
        <v>2015</v>
      </c>
      <c r="Q358" s="22">
        <f t="shared" si="23"/>
        <v>3</v>
      </c>
    </row>
    <row r="359" spans="1:17" x14ac:dyDescent="0.2">
      <c r="A359">
        <v>368</v>
      </c>
      <c r="B359" t="s">
        <v>1966</v>
      </c>
      <c r="C359" t="s">
        <v>1926</v>
      </c>
      <c r="D359">
        <v>15.6</v>
      </c>
      <c r="E359" t="s">
        <v>1927</v>
      </c>
      <c r="F359" t="s">
        <v>1973</v>
      </c>
      <c r="G359" s="16" t="str">
        <f t="shared" si="20"/>
        <v>Intel</v>
      </c>
      <c r="H359" t="s">
        <v>1915</v>
      </c>
      <c r="I359" t="s">
        <v>1929</v>
      </c>
      <c r="J359" t="s">
        <v>2087</v>
      </c>
      <c r="K359" t="s">
        <v>1947</v>
      </c>
      <c r="L359" t="s">
        <v>2199</v>
      </c>
      <c r="M359" s="16">
        <f t="shared" si="21"/>
        <v>2.33</v>
      </c>
      <c r="N359">
        <v>47898.720000000001</v>
      </c>
      <c r="O359" s="15">
        <v>42085</v>
      </c>
      <c r="P359" s="22">
        <f t="shared" si="22"/>
        <v>2015</v>
      </c>
      <c r="Q359" s="22">
        <f t="shared" si="23"/>
        <v>3</v>
      </c>
    </row>
    <row r="360" spans="1:17" x14ac:dyDescent="0.2">
      <c r="A360">
        <v>369</v>
      </c>
      <c r="B360" t="s">
        <v>1925</v>
      </c>
      <c r="C360" t="s">
        <v>1912</v>
      </c>
      <c r="D360">
        <v>14</v>
      </c>
      <c r="E360" t="s">
        <v>1958</v>
      </c>
      <c r="F360" t="s">
        <v>1973</v>
      </c>
      <c r="G360" s="16" t="str">
        <f t="shared" si="20"/>
        <v>Intel</v>
      </c>
      <c r="H360" t="s">
        <v>1915</v>
      </c>
      <c r="I360" t="s">
        <v>1929</v>
      </c>
      <c r="J360" t="s">
        <v>1930</v>
      </c>
      <c r="K360" t="s">
        <v>1947</v>
      </c>
      <c r="L360" t="s">
        <v>2179</v>
      </c>
      <c r="M360" s="16">
        <f t="shared" si="21"/>
        <v>1.36</v>
      </c>
      <c r="N360">
        <v>93240</v>
      </c>
      <c r="O360" s="15">
        <v>42242</v>
      </c>
      <c r="P360" s="22">
        <f t="shared" si="22"/>
        <v>2015</v>
      </c>
      <c r="Q360" s="22">
        <f t="shared" si="23"/>
        <v>8</v>
      </c>
    </row>
    <row r="361" spans="1:17" x14ac:dyDescent="0.2">
      <c r="A361">
        <v>370</v>
      </c>
      <c r="B361" t="s">
        <v>1954</v>
      </c>
      <c r="C361" t="s">
        <v>1989</v>
      </c>
      <c r="D361">
        <v>15.6</v>
      </c>
      <c r="E361" t="s">
        <v>1990</v>
      </c>
      <c r="F361" t="s">
        <v>1973</v>
      </c>
      <c r="G361" s="16" t="str">
        <f t="shared" si="20"/>
        <v>Intel</v>
      </c>
      <c r="H361" t="s">
        <v>2026</v>
      </c>
      <c r="I361" t="s">
        <v>2218</v>
      </c>
      <c r="J361" t="s">
        <v>2219</v>
      </c>
      <c r="K361" t="s">
        <v>1947</v>
      </c>
      <c r="L361" t="s">
        <v>2220</v>
      </c>
      <c r="M361" s="16">
        <f t="shared" si="21"/>
        <v>2.2599999999999998</v>
      </c>
      <c r="N361">
        <v>58554.720000000001</v>
      </c>
      <c r="O361" s="15">
        <v>42173</v>
      </c>
      <c r="P361" s="22">
        <f t="shared" si="22"/>
        <v>2015</v>
      </c>
      <c r="Q361" s="22">
        <f t="shared" si="23"/>
        <v>6</v>
      </c>
    </row>
    <row r="362" spans="1:17" x14ac:dyDescent="0.2">
      <c r="A362">
        <v>371</v>
      </c>
      <c r="B362" t="s">
        <v>1941</v>
      </c>
      <c r="C362" t="s">
        <v>1926</v>
      </c>
      <c r="D362">
        <v>15.6</v>
      </c>
      <c r="E362" t="s">
        <v>1942</v>
      </c>
      <c r="F362" t="s">
        <v>1943</v>
      </c>
      <c r="G362" s="16" t="str">
        <f t="shared" si="20"/>
        <v>AMD</v>
      </c>
      <c r="H362" t="s">
        <v>1944</v>
      </c>
      <c r="I362" t="s">
        <v>1916</v>
      </c>
      <c r="J362" t="s">
        <v>1946</v>
      </c>
      <c r="K362" t="s">
        <v>1947</v>
      </c>
      <c r="L362" t="s">
        <v>1948</v>
      </c>
      <c r="M362" s="16">
        <f t="shared" si="21"/>
        <v>2.1</v>
      </c>
      <c r="N362">
        <v>22697.279999999999</v>
      </c>
      <c r="O362" s="15">
        <v>42051</v>
      </c>
      <c r="P362" s="22">
        <f t="shared" si="22"/>
        <v>2015</v>
      </c>
      <c r="Q362" s="22">
        <f t="shared" si="23"/>
        <v>2</v>
      </c>
    </row>
    <row r="363" spans="1:17" x14ac:dyDescent="0.2">
      <c r="A363">
        <v>372</v>
      </c>
      <c r="B363" t="s">
        <v>1954</v>
      </c>
      <c r="C363" t="s">
        <v>1982</v>
      </c>
      <c r="D363">
        <v>17.3</v>
      </c>
      <c r="E363" t="s">
        <v>1958</v>
      </c>
      <c r="F363" t="s">
        <v>2031</v>
      </c>
      <c r="G363" s="16" t="str">
        <f t="shared" si="20"/>
        <v>AMD</v>
      </c>
      <c r="H363" t="s">
        <v>1935</v>
      </c>
      <c r="I363" t="s">
        <v>2023</v>
      </c>
      <c r="J363" t="s">
        <v>2032</v>
      </c>
      <c r="K363" t="s">
        <v>1947</v>
      </c>
      <c r="L363" t="s">
        <v>2221</v>
      </c>
      <c r="M363" s="16">
        <f t="shared" si="21"/>
        <v>3.25</v>
      </c>
      <c r="N363">
        <v>117162.72</v>
      </c>
      <c r="O363" s="15">
        <v>42246</v>
      </c>
      <c r="P363" s="22">
        <f t="shared" si="22"/>
        <v>2015</v>
      </c>
      <c r="Q363" s="22">
        <f t="shared" si="23"/>
        <v>8</v>
      </c>
    </row>
    <row r="364" spans="1:17" x14ac:dyDescent="0.2">
      <c r="A364">
        <v>373</v>
      </c>
      <c r="B364" t="s">
        <v>1976</v>
      </c>
      <c r="C364" t="s">
        <v>1926</v>
      </c>
      <c r="D364">
        <v>17.3</v>
      </c>
      <c r="E364" t="s">
        <v>2133</v>
      </c>
      <c r="F364" t="s">
        <v>2198</v>
      </c>
      <c r="G364" s="16" t="str">
        <f t="shared" si="20"/>
        <v>AMD</v>
      </c>
      <c r="H364" t="s">
        <v>1944</v>
      </c>
      <c r="I364" t="s">
        <v>1916</v>
      </c>
      <c r="J364" t="s">
        <v>1946</v>
      </c>
      <c r="K364" t="s">
        <v>1947</v>
      </c>
      <c r="L364" t="s">
        <v>2217</v>
      </c>
      <c r="M364" s="16">
        <f t="shared" si="21"/>
        <v>2.6</v>
      </c>
      <c r="N364">
        <v>26053.919999999998</v>
      </c>
      <c r="O364" s="15">
        <v>42319</v>
      </c>
      <c r="P364" s="22">
        <f t="shared" si="22"/>
        <v>2015</v>
      </c>
      <c r="Q364" s="22">
        <f t="shared" si="23"/>
        <v>11</v>
      </c>
    </row>
    <row r="365" spans="1:17" x14ac:dyDescent="0.2">
      <c r="A365">
        <v>374</v>
      </c>
      <c r="B365" t="s">
        <v>1966</v>
      </c>
      <c r="C365" t="s">
        <v>1989</v>
      </c>
      <c r="D365">
        <v>13.3</v>
      </c>
      <c r="E365" t="s">
        <v>1990</v>
      </c>
      <c r="F365" t="s">
        <v>1955</v>
      </c>
      <c r="G365" s="16" t="str">
        <f t="shared" si="20"/>
        <v>Intel</v>
      </c>
      <c r="H365" t="s">
        <v>1915</v>
      </c>
      <c r="I365" t="s">
        <v>1929</v>
      </c>
      <c r="J365" t="s">
        <v>1960</v>
      </c>
      <c r="K365" t="s">
        <v>1947</v>
      </c>
      <c r="L365" t="s">
        <v>1991</v>
      </c>
      <c r="M365" s="16">
        <f t="shared" si="21"/>
        <v>1.62</v>
      </c>
      <c r="N365">
        <v>46300.852800000001</v>
      </c>
      <c r="O365" s="15">
        <v>42245</v>
      </c>
      <c r="P365" s="22">
        <f t="shared" si="22"/>
        <v>2015</v>
      </c>
      <c r="Q365" s="22">
        <f t="shared" si="23"/>
        <v>8</v>
      </c>
    </row>
    <row r="366" spans="1:17" x14ac:dyDescent="0.2">
      <c r="A366">
        <v>375</v>
      </c>
      <c r="B366" t="s">
        <v>1925</v>
      </c>
      <c r="C366" t="s">
        <v>1926</v>
      </c>
      <c r="D366">
        <v>15.6</v>
      </c>
      <c r="E366" t="s">
        <v>1927</v>
      </c>
      <c r="F366" t="s">
        <v>1943</v>
      </c>
      <c r="G366" s="16" t="str">
        <f t="shared" si="20"/>
        <v>AMD</v>
      </c>
      <c r="H366" t="s">
        <v>1944</v>
      </c>
      <c r="I366" t="s">
        <v>1929</v>
      </c>
      <c r="J366" t="s">
        <v>1946</v>
      </c>
      <c r="K366" t="s">
        <v>1947</v>
      </c>
      <c r="L366" t="s">
        <v>1992</v>
      </c>
      <c r="M366" s="16">
        <f t="shared" si="21"/>
        <v>1.91</v>
      </c>
      <c r="N366">
        <v>26053.387200000001</v>
      </c>
      <c r="O366" s="15">
        <v>42234</v>
      </c>
      <c r="P366" s="22">
        <f t="shared" si="22"/>
        <v>2015</v>
      </c>
      <c r="Q366" s="22">
        <f t="shared" si="23"/>
        <v>8</v>
      </c>
    </row>
    <row r="367" spans="1:17" x14ac:dyDescent="0.2">
      <c r="A367">
        <v>376</v>
      </c>
      <c r="B367" t="s">
        <v>1976</v>
      </c>
      <c r="C367" t="s">
        <v>2222</v>
      </c>
      <c r="D367">
        <v>11.6</v>
      </c>
      <c r="E367" t="s">
        <v>2083</v>
      </c>
      <c r="F367" t="s">
        <v>2223</v>
      </c>
      <c r="G367" s="16" t="str">
        <f t="shared" si="20"/>
        <v>Intel</v>
      </c>
      <c r="H367" t="s">
        <v>1944</v>
      </c>
      <c r="I367" t="s">
        <v>1916</v>
      </c>
      <c r="J367" t="s">
        <v>2015</v>
      </c>
      <c r="K367" t="s">
        <v>1947</v>
      </c>
      <c r="L367" t="s">
        <v>2224</v>
      </c>
      <c r="M367" s="16">
        <f t="shared" si="21"/>
        <v>1.59</v>
      </c>
      <c r="N367">
        <v>29463.84</v>
      </c>
      <c r="O367" s="15">
        <v>42304</v>
      </c>
      <c r="P367" s="22">
        <f t="shared" si="22"/>
        <v>2015</v>
      </c>
      <c r="Q367" s="22">
        <f t="shared" si="23"/>
        <v>10</v>
      </c>
    </row>
    <row r="368" spans="1:17" x14ac:dyDescent="0.2">
      <c r="A368">
        <v>377</v>
      </c>
      <c r="B368" t="s">
        <v>1966</v>
      </c>
      <c r="C368" t="s">
        <v>1926</v>
      </c>
      <c r="D368">
        <v>15.6</v>
      </c>
      <c r="E368" t="s">
        <v>1942</v>
      </c>
      <c r="F368" t="s">
        <v>2225</v>
      </c>
      <c r="G368" s="16" t="str">
        <f t="shared" si="20"/>
        <v>Intel</v>
      </c>
      <c r="H368" t="s">
        <v>1944</v>
      </c>
      <c r="I368" t="s">
        <v>1945</v>
      </c>
      <c r="J368" t="s">
        <v>2051</v>
      </c>
      <c r="K368" t="s">
        <v>1947</v>
      </c>
      <c r="L368" t="s">
        <v>2048</v>
      </c>
      <c r="M368" s="16">
        <f t="shared" si="21"/>
        <v>1.8</v>
      </c>
      <c r="N368">
        <v>16463.52</v>
      </c>
      <c r="O368" s="15">
        <v>42309</v>
      </c>
      <c r="P368" s="22">
        <f t="shared" si="22"/>
        <v>2015</v>
      </c>
      <c r="Q368" s="22">
        <f t="shared" si="23"/>
        <v>11</v>
      </c>
    </row>
    <row r="369" spans="1:17" x14ac:dyDescent="0.2">
      <c r="A369">
        <v>378</v>
      </c>
      <c r="B369" t="s">
        <v>1954</v>
      </c>
      <c r="C369" t="s">
        <v>1926</v>
      </c>
      <c r="D369">
        <v>14</v>
      </c>
      <c r="E369" t="s">
        <v>1942</v>
      </c>
      <c r="F369" t="s">
        <v>2014</v>
      </c>
      <c r="G369" s="16" t="str">
        <f t="shared" si="20"/>
        <v>Intel</v>
      </c>
      <c r="H369" t="s">
        <v>1944</v>
      </c>
      <c r="I369" t="s">
        <v>2008</v>
      </c>
      <c r="J369" t="s">
        <v>2015</v>
      </c>
      <c r="K369" t="s">
        <v>1947</v>
      </c>
      <c r="L369" t="s">
        <v>2073</v>
      </c>
      <c r="M369" s="16">
        <f t="shared" si="21"/>
        <v>1.5</v>
      </c>
      <c r="N369">
        <v>15238.08</v>
      </c>
      <c r="O369" s="15">
        <v>42096</v>
      </c>
      <c r="P369" s="22">
        <f t="shared" si="22"/>
        <v>2015</v>
      </c>
      <c r="Q369" s="22">
        <f t="shared" si="23"/>
        <v>4</v>
      </c>
    </row>
    <row r="370" spans="1:17" x14ac:dyDescent="0.2">
      <c r="A370">
        <v>379</v>
      </c>
      <c r="B370" t="s">
        <v>1941</v>
      </c>
      <c r="C370" t="s">
        <v>1926</v>
      </c>
      <c r="D370">
        <v>15.6</v>
      </c>
      <c r="E370" t="s">
        <v>1927</v>
      </c>
      <c r="F370" t="s">
        <v>2022</v>
      </c>
      <c r="G370" s="16" t="str">
        <f t="shared" si="20"/>
        <v>Intel</v>
      </c>
      <c r="H370" t="s">
        <v>1915</v>
      </c>
      <c r="I370" t="s">
        <v>1978</v>
      </c>
      <c r="J370" t="s">
        <v>1985</v>
      </c>
      <c r="K370" t="s">
        <v>2018</v>
      </c>
      <c r="L370" t="s">
        <v>2038</v>
      </c>
      <c r="M370" s="16">
        <f t="shared" si="21"/>
        <v>2.4</v>
      </c>
      <c r="N370">
        <v>45074.879999999997</v>
      </c>
      <c r="O370" s="15">
        <v>42304</v>
      </c>
      <c r="P370" s="22">
        <f t="shared" si="22"/>
        <v>2015</v>
      </c>
      <c r="Q370" s="22">
        <f t="shared" si="23"/>
        <v>10</v>
      </c>
    </row>
    <row r="371" spans="1:17" x14ac:dyDescent="0.2">
      <c r="A371">
        <v>380</v>
      </c>
      <c r="B371" t="s">
        <v>1925</v>
      </c>
      <c r="C371" t="s">
        <v>1982</v>
      </c>
      <c r="D371">
        <v>17.3</v>
      </c>
      <c r="E371" t="s">
        <v>1958</v>
      </c>
      <c r="F371" t="s">
        <v>2022</v>
      </c>
      <c r="G371" s="16" t="str">
        <f t="shared" si="20"/>
        <v>Intel</v>
      </c>
      <c r="H371" t="s">
        <v>1915</v>
      </c>
      <c r="I371" t="s">
        <v>1984</v>
      </c>
      <c r="J371" t="s">
        <v>1985</v>
      </c>
      <c r="K371" t="s">
        <v>1947</v>
      </c>
      <c r="L371" t="s">
        <v>2139</v>
      </c>
      <c r="M371" s="16">
        <f t="shared" si="21"/>
        <v>3.35</v>
      </c>
      <c r="N371">
        <v>63456.480000000003</v>
      </c>
      <c r="O371" s="15">
        <v>42069</v>
      </c>
      <c r="P371" s="22">
        <f t="shared" si="22"/>
        <v>2015</v>
      </c>
      <c r="Q371" s="22">
        <f t="shared" si="23"/>
        <v>3</v>
      </c>
    </row>
    <row r="372" spans="1:17" x14ac:dyDescent="0.2">
      <c r="A372">
        <v>381</v>
      </c>
      <c r="B372" t="s">
        <v>1976</v>
      </c>
      <c r="C372" t="s">
        <v>1926</v>
      </c>
      <c r="D372">
        <v>15.6</v>
      </c>
      <c r="E372" t="s">
        <v>1927</v>
      </c>
      <c r="F372" t="s">
        <v>1962</v>
      </c>
      <c r="G372" s="16" t="str">
        <f t="shared" si="20"/>
        <v>Intel</v>
      </c>
      <c r="I372" t="s">
        <v>1916</v>
      </c>
      <c r="J372" t="s">
        <v>1963</v>
      </c>
      <c r="K372" t="s">
        <v>1931</v>
      </c>
      <c r="L372" t="s">
        <v>2079</v>
      </c>
      <c r="M372" s="16">
        <f t="shared" si="21"/>
        <v>1.85</v>
      </c>
      <c r="N372">
        <v>21498.48</v>
      </c>
      <c r="O372" s="15" t="s">
        <v>2454</v>
      </c>
      <c r="P372" s="22">
        <f t="shared" si="22"/>
        <v>2015</v>
      </c>
      <c r="Q372" s="22">
        <f t="shared" si="23"/>
        <v>9</v>
      </c>
    </row>
    <row r="373" spans="1:17" x14ac:dyDescent="0.2">
      <c r="A373">
        <v>382</v>
      </c>
      <c r="B373" t="s">
        <v>1954</v>
      </c>
      <c r="C373" t="s">
        <v>1982</v>
      </c>
      <c r="D373">
        <v>15.6</v>
      </c>
      <c r="E373" t="s">
        <v>1958</v>
      </c>
      <c r="F373" t="s">
        <v>2022</v>
      </c>
      <c r="G373" s="16" t="str">
        <f t="shared" si="20"/>
        <v>Intel</v>
      </c>
      <c r="H373" t="s">
        <v>1915</v>
      </c>
      <c r="I373" t="s">
        <v>1984</v>
      </c>
      <c r="J373" t="s">
        <v>2024</v>
      </c>
      <c r="K373" t="s">
        <v>1947</v>
      </c>
      <c r="L373" t="s">
        <v>1993</v>
      </c>
      <c r="M373" s="16">
        <f t="shared" si="21"/>
        <v>2.2999999999999998</v>
      </c>
      <c r="N373">
        <v>88178.4</v>
      </c>
      <c r="O373" s="15">
        <v>42164</v>
      </c>
      <c r="P373" s="22">
        <f t="shared" si="22"/>
        <v>2015</v>
      </c>
      <c r="Q373" s="22">
        <f t="shared" si="23"/>
        <v>6</v>
      </c>
    </row>
    <row r="374" spans="1:17" x14ac:dyDescent="0.2">
      <c r="A374">
        <v>383</v>
      </c>
      <c r="B374" t="s">
        <v>1976</v>
      </c>
      <c r="C374" t="s">
        <v>1926</v>
      </c>
      <c r="D374">
        <v>14</v>
      </c>
      <c r="E374" t="s">
        <v>1958</v>
      </c>
      <c r="F374" t="s">
        <v>1928</v>
      </c>
      <c r="G374" s="16" t="str">
        <f t="shared" si="20"/>
        <v>Intel</v>
      </c>
      <c r="H374" t="s">
        <v>1915</v>
      </c>
      <c r="I374" t="s">
        <v>1929</v>
      </c>
      <c r="J374" t="s">
        <v>1979</v>
      </c>
      <c r="K374" t="s">
        <v>1947</v>
      </c>
      <c r="L374" t="s">
        <v>2073</v>
      </c>
      <c r="M374" s="16">
        <f t="shared" si="21"/>
        <v>1.5</v>
      </c>
      <c r="N374">
        <v>58554.720000000001</v>
      </c>
      <c r="O374" s="15">
        <v>42043</v>
      </c>
      <c r="P374" s="22">
        <f t="shared" si="22"/>
        <v>2015</v>
      </c>
      <c r="Q374" s="22">
        <f t="shared" si="23"/>
        <v>2</v>
      </c>
    </row>
    <row r="375" spans="1:17" x14ac:dyDescent="0.2">
      <c r="A375">
        <v>384</v>
      </c>
      <c r="B375" t="s">
        <v>1954</v>
      </c>
      <c r="C375" t="s">
        <v>1912</v>
      </c>
      <c r="D375">
        <v>13.3</v>
      </c>
      <c r="E375" t="s">
        <v>1990</v>
      </c>
      <c r="F375" t="s">
        <v>1973</v>
      </c>
      <c r="G375" s="16" t="str">
        <f t="shared" si="20"/>
        <v>Intel</v>
      </c>
      <c r="H375" t="s">
        <v>1935</v>
      </c>
      <c r="I375" t="s">
        <v>1936</v>
      </c>
      <c r="J375" t="s">
        <v>1930</v>
      </c>
      <c r="K375" t="s">
        <v>1947</v>
      </c>
      <c r="L375" t="s">
        <v>2106</v>
      </c>
      <c r="M375" s="16">
        <f t="shared" si="21"/>
        <v>1.1000000000000001</v>
      </c>
      <c r="N375">
        <v>93181.392000000007</v>
      </c>
      <c r="O375" s="15">
        <v>42152</v>
      </c>
      <c r="P375" s="22">
        <f t="shared" si="22"/>
        <v>2015</v>
      </c>
      <c r="Q375" s="22">
        <f t="shared" si="23"/>
        <v>5</v>
      </c>
    </row>
    <row r="376" spans="1:17" x14ac:dyDescent="0.2">
      <c r="A376">
        <v>385</v>
      </c>
      <c r="B376" t="s">
        <v>1976</v>
      </c>
      <c r="C376" t="s">
        <v>1912</v>
      </c>
      <c r="D376">
        <v>14</v>
      </c>
      <c r="E376" t="s">
        <v>2226</v>
      </c>
      <c r="F376" t="s">
        <v>1973</v>
      </c>
      <c r="G376" s="16" t="str">
        <f t="shared" si="20"/>
        <v>Intel</v>
      </c>
      <c r="H376" t="s">
        <v>1915</v>
      </c>
      <c r="I376" t="s">
        <v>1936</v>
      </c>
      <c r="J376" t="s">
        <v>1930</v>
      </c>
      <c r="K376" t="s">
        <v>1947</v>
      </c>
      <c r="L376" t="s">
        <v>2227</v>
      </c>
      <c r="M376" s="16">
        <f t="shared" si="21"/>
        <v>1.1299999999999999</v>
      </c>
      <c r="N376">
        <v>121584.96000000001</v>
      </c>
      <c r="O376" s="15">
        <v>42148</v>
      </c>
      <c r="P376" s="22">
        <f t="shared" si="22"/>
        <v>2015</v>
      </c>
      <c r="Q376" s="22">
        <f t="shared" si="23"/>
        <v>5</v>
      </c>
    </row>
    <row r="377" spans="1:17" x14ac:dyDescent="0.2">
      <c r="A377">
        <v>386</v>
      </c>
      <c r="B377" t="s">
        <v>1976</v>
      </c>
      <c r="C377" t="s">
        <v>1926</v>
      </c>
      <c r="D377">
        <v>13.3</v>
      </c>
      <c r="E377" t="s">
        <v>1958</v>
      </c>
      <c r="F377" t="s">
        <v>1977</v>
      </c>
      <c r="G377" s="16" t="str">
        <f t="shared" si="20"/>
        <v>Intel</v>
      </c>
      <c r="H377" t="s">
        <v>1944</v>
      </c>
      <c r="I377" t="s">
        <v>1916</v>
      </c>
      <c r="J377" t="s">
        <v>1930</v>
      </c>
      <c r="K377" t="s">
        <v>1947</v>
      </c>
      <c r="L377" t="s">
        <v>2073</v>
      </c>
      <c r="M377" s="16">
        <f t="shared" si="21"/>
        <v>1.5</v>
      </c>
      <c r="N377">
        <v>29250.720000000001</v>
      </c>
      <c r="O377" s="15">
        <v>42286</v>
      </c>
      <c r="P377" s="22">
        <f t="shared" si="22"/>
        <v>2015</v>
      </c>
      <c r="Q377" s="22">
        <f t="shared" si="23"/>
        <v>10</v>
      </c>
    </row>
    <row r="378" spans="1:17" x14ac:dyDescent="0.2">
      <c r="A378">
        <v>387</v>
      </c>
      <c r="B378" t="s">
        <v>1966</v>
      </c>
      <c r="C378" t="s">
        <v>2142</v>
      </c>
      <c r="D378">
        <v>15.6</v>
      </c>
      <c r="E378" t="s">
        <v>1927</v>
      </c>
      <c r="F378" t="s">
        <v>2228</v>
      </c>
      <c r="G378" s="16" t="str">
        <f t="shared" si="20"/>
        <v>Intel</v>
      </c>
      <c r="H378" t="s">
        <v>1915</v>
      </c>
      <c r="I378" t="s">
        <v>1945</v>
      </c>
      <c r="J378" t="s">
        <v>2229</v>
      </c>
      <c r="K378" t="s">
        <v>1947</v>
      </c>
      <c r="L378" t="s">
        <v>2141</v>
      </c>
      <c r="M378" s="16">
        <f t="shared" si="21"/>
        <v>2.23</v>
      </c>
      <c r="N378">
        <v>72940.320000000007</v>
      </c>
      <c r="O378" s="15">
        <v>42146</v>
      </c>
      <c r="P378" s="22">
        <f t="shared" si="22"/>
        <v>2015</v>
      </c>
      <c r="Q378" s="22">
        <f t="shared" si="23"/>
        <v>5</v>
      </c>
    </row>
    <row r="379" spans="1:17" x14ac:dyDescent="0.2">
      <c r="A379">
        <v>388</v>
      </c>
      <c r="B379" t="s">
        <v>1966</v>
      </c>
      <c r="C379" t="s">
        <v>2142</v>
      </c>
      <c r="D379">
        <v>15.6</v>
      </c>
      <c r="E379" t="s">
        <v>1958</v>
      </c>
      <c r="F379" t="s">
        <v>2230</v>
      </c>
      <c r="G379" s="16" t="str">
        <f t="shared" si="20"/>
        <v>Intel</v>
      </c>
      <c r="H379" t="s">
        <v>1915</v>
      </c>
      <c r="I379" t="s">
        <v>1929</v>
      </c>
      <c r="J379" t="s">
        <v>2145</v>
      </c>
      <c r="K379" t="s">
        <v>1947</v>
      </c>
      <c r="L379" t="s">
        <v>2021</v>
      </c>
      <c r="M379" s="16">
        <f t="shared" si="21"/>
        <v>2</v>
      </c>
      <c r="N379">
        <v>113752.8</v>
      </c>
      <c r="O379" s="15">
        <v>42135</v>
      </c>
      <c r="P379" s="22">
        <f t="shared" si="22"/>
        <v>2015</v>
      </c>
      <c r="Q379" s="22">
        <f t="shared" si="23"/>
        <v>5</v>
      </c>
    </row>
    <row r="380" spans="1:17" x14ac:dyDescent="0.2">
      <c r="A380">
        <v>389</v>
      </c>
      <c r="B380" t="s">
        <v>1976</v>
      </c>
      <c r="C380" t="s">
        <v>1989</v>
      </c>
      <c r="D380">
        <v>14</v>
      </c>
      <c r="E380" t="s">
        <v>2177</v>
      </c>
      <c r="F380" t="s">
        <v>1973</v>
      </c>
      <c r="G380" s="16" t="str">
        <f t="shared" si="20"/>
        <v>Intel</v>
      </c>
      <c r="H380" t="s">
        <v>1935</v>
      </c>
      <c r="I380" t="s">
        <v>1936</v>
      </c>
      <c r="J380" t="s">
        <v>1930</v>
      </c>
      <c r="K380" t="s">
        <v>1947</v>
      </c>
      <c r="L380" t="s">
        <v>2231</v>
      </c>
      <c r="M380" s="16">
        <f t="shared" si="21"/>
        <v>1.42</v>
      </c>
      <c r="N380">
        <v>133679.51999999999</v>
      </c>
      <c r="O380" s="15">
        <v>42211</v>
      </c>
      <c r="P380" s="22">
        <f t="shared" si="22"/>
        <v>2015</v>
      </c>
      <c r="Q380" s="22">
        <f t="shared" si="23"/>
        <v>7</v>
      </c>
    </row>
    <row r="381" spans="1:17" x14ac:dyDescent="0.2">
      <c r="A381">
        <v>390</v>
      </c>
      <c r="B381" t="s">
        <v>1954</v>
      </c>
      <c r="C381" t="s">
        <v>1982</v>
      </c>
      <c r="D381">
        <v>17.3</v>
      </c>
      <c r="E381" t="s">
        <v>1927</v>
      </c>
      <c r="F381" t="s">
        <v>2022</v>
      </c>
      <c r="G381" s="16" t="str">
        <f t="shared" si="20"/>
        <v>Intel</v>
      </c>
      <c r="H381" t="s">
        <v>1915</v>
      </c>
      <c r="I381" t="s">
        <v>1978</v>
      </c>
      <c r="J381" t="s">
        <v>1985</v>
      </c>
      <c r="K381" t="s">
        <v>1947</v>
      </c>
      <c r="L381" t="s">
        <v>2053</v>
      </c>
      <c r="M381" s="16">
        <f t="shared" si="21"/>
        <v>3</v>
      </c>
      <c r="N381">
        <v>55357.919999999998</v>
      </c>
      <c r="O381" s="15">
        <v>42299</v>
      </c>
      <c r="P381" s="22">
        <f t="shared" si="22"/>
        <v>2015</v>
      </c>
      <c r="Q381" s="22">
        <f t="shared" si="23"/>
        <v>10</v>
      </c>
    </row>
    <row r="382" spans="1:17" x14ac:dyDescent="0.2">
      <c r="A382">
        <v>391</v>
      </c>
      <c r="B382" t="s">
        <v>1954</v>
      </c>
      <c r="C382" t="s">
        <v>1982</v>
      </c>
      <c r="D382">
        <v>17.3</v>
      </c>
      <c r="E382" t="s">
        <v>1927</v>
      </c>
      <c r="F382" t="s">
        <v>2022</v>
      </c>
      <c r="G382" s="16" t="str">
        <f t="shared" si="20"/>
        <v>Intel</v>
      </c>
      <c r="H382" t="s">
        <v>1935</v>
      </c>
      <c r="I382" t="s">
        <v>2023</v>
      </c>
      <c r="J382" t="s">
        <v>2047</v>
      </c>
      <c r="K382" t="s">
        <v>1947</v>
      </c>
      <c r="L382" t="s">
        <v>2053</v>
      </c>
      <c r="M382" s="16">
        <f t="shared" si="21"/>
        <v>3</v>
      </c>
      <c r="N382">
        <v>84768.48</v>
      </c>
      <c r="O382" s="15">
        <v>42179</v>
      </c>
      <c r="P382" s="22">
        <f t="shared" si="22"/>
        <v>2015</v>
      </c>
      <c r="Q382" s="22">
        <f t="shared" si="23"/>
        <v>6</v>
      </c>
    </row>
    <row r="383" spans="1:17" x14ac:dyDescent="0.2">
      <c r="A383">
        <v>392</v>
      </c>
      <c r="B383" t="s">
        <v>1941</v>
      </c>
      <c r="C383" t="s">
        <v>1926</v>
      </c>
      <c r="D383">
        <v>15.6</v>
      </c>
      <c r="E383" t="s">
        <v>2083</v>
      </c>
      <c r="F383" t="s">
        <v>1959</v>
      </c>
      <c r="G383" s="16" t="str">
        <f t="shared" si="20"/>
        <v>Intel</v>
      </c>
      <c r="H383" t="s">
        <v>2026</v>
      </c>
      <c r="I383" t="s">
        <v>1978</v>
      </c>
      <c r="J383" t="s">
        <v>2062</v>
      </c>
      <c r="K383" t="s">
        <v>1947</v>
      </c>
      <c r="L383" t="s">
        <v>1968</v>
      </c>
      <c r="M383" s="16">
        <f t="shared" si="21"/>
        <v>2.2000000000000002</v>
      </c>
      <c r="N383">
        <v>36975.787199999999</v>
      </c>
      <c r="O383" s="15">
        <v>42206</v>
      </c>
      <c r="P383" s="22">
        <f t="shared" si="22"/>
        <v>2015</v>
      </c>
      <c r="Q383" s="22">
        <f t="shared" si="23"/>
        <v>7</v>
      </c>
    </row>
    <row r="384" spans="1:17" x14ac:dyDescent="0.2">
      <c r="A384">
        <v>393</v>
      </c>
      <c r="B384" t="s">
        <v>2041</v>
      </c>
      <c r="C384" t="s">
        <v>1982</v>
      </c>
      <c r="D384">
        <v>17.3</v>
      </c>
      <c r="E384" t="s">
        <v>1927</v>
      </c>
      <c r="F384" t="s">
        <v>2022</v>
      </c>
      <c r="G384" s="16" t="str">
        <f t="shared" si="20"/>
        <v>Intel</v>
      </c>
      <c r="H384" t="s">
        <v>1915</v>
      </c>
      <c r="I384" t="s">
        <v>1929</v>
      </c>
      <c r="J384" t="s">
        <v>2047</v>
      </c>
      <c r="K384" t="s">
        <v>1947</v>
      </c>
      <c r="L384" t="s">
        <v>2059</v>
      </c>
      <c r="M384" s="16">
        <f t="shared" si="21"/>
        <v>2.7</v>
      </c>
      <c r="N384">
        <v>71874.720000000001</v>
      </c>
      <c r="O384" s="15">
        <v>42072</v>
      </c>
      <c r="P384" s="22">
        <f t="shared" si="22"/>
        <v>2015</v>
      </c>
      <c r="Q384" s="22">
        <f t="shared" si="23"/>
        <v>3</v>
      </c>
    </row>
    <row r="385" spans="1:17" x14ac:dyDescent="0.2">
      <c r="A385">
        <v>394</v>
      </c>
      <c r="B385" t="s">
        <v>1966</v>
      </c>
      <c r="C385" t="s">
        <v>1926</v>
      </c>
      <c r="D385">
        <v>15.6</v>
      </c>
      <c r="E385" t="s">
        <v>1927</v>
      </c>
      <c r="F385" t="s">
        <v>1973</v>
      </c>
      <c r="G385" s="16" t="str">
        <f t="shared" si="20"/>
        <v>Intel</v>
      </c>
      <c r="H385" t="s">
        <v>1915</v>
      </c>
      <c r="I385" t="s">
        <v>1929</v>
      </c>
      <c r="J385" t="s">
        <v>2087</v>
      </c>
      <c r="K385" t="s">
        <v>2018</v>
      </c>
      <c r="L385" t="s">
        <v>2199</v>
      </c>
      <c r="M385" s="16">
        <f t="shared" si="21"/>
        <v>2.33</v>
      </c>
      <c r="N385">
        <v>41498.193599999999</v>
      </c>
      <c r="O385" s="15">
        <v>42032</v>
      </c>
      <c r="P385" s="22">
        <f t="shared" si="22"/>
        <v>2015</v>
      </c>
      <c r="Q385" s="22">
        <f t="shared" si="23"/>
        <v>1</v>
      </c>
    </row>
    <row r="386" spans="1:17" x14ac:dyDescent="0.2">
      <c r="A386">
        <v>395</v>
      </c>
      <c r="B386" t="s">
        <v>1925</v>
      </c>
      <c r="C386" t="s">
        <v>1912</v>
      </c>
      <c r="D386">
        <v>15.6</v>
      </c>
      <c r="E386" t="s">
        <v>1927</v>
      </c>
      <c r="F386" t="s">
        <v>1943</v>
      </c>
      <c r="G386" s="16" t="str">
        <f t="shared" si="20"/>
        <v>AMD</v>
      </c>
      <c r="H386" t="s">
        <v>1944</v>
      </c>
      <c r="I386" t="s">
        <v>1929</v>
      </c>
      <c r="J386" t="s">
        <v>2039</v>
      </c>
      <c r="K386" t="s">
        <v>1947</v>
      </c>
      <c r="L386" t="s">
        <v>1992</v>
      </c>
      <c r="M386" s="16">
        <f t="shared" si="21"/>
        <v>1.91</v>
      </c>
      <c r="N386">
        <v>26586.720000000001</v>
      </c>
      <c r="O386" s="15">
        <v>42140</v>
      </c>
      <c r="P386" s="22">
        <f t="shared" si="22"/>
        <v>2015</v>
      </c>
      <c r="Q386" s="22">
        <f t="shared" si="23"/>
        <v>5</v>
      </c>
    </row>
    <row r="387" spans="1:17" x14ac:dyDescent="0.2">
      <c r="A387">
        <v>396</v>
      </c>
      <c r="B387" t="s">
        <v>1976</v>
      </c>
      <c r="C387" t="s">
        <v>1926</v>
      </c>
      <c r="D387">
        <v>15.6</v>
      </c>
      <c r="E387" t="s">
        <v>1958</v>
      </c>
      <c r="F387" t="s">
        <v>1955</v>
      </c>
      <c r="G387" s="16" t="str">
        <f t="shared" ref="G387:G450" si="24">LEFT(F387,FIND(" ",F387)-1)</f>
        <v>Intel</v>
      </c>
      <c r="H387" t="s">
        <v>1915</v>
      </c>
      <c r="I387" t="s">
        <v>1929</v>
      </c>
      <c r="J387" t="s">
        <v>2092</v>
      </c>
      <c r="K387" t="s">
        <v>1947</v>
      </c>
      <c r="L387" t="s">
        <v>1948</v>
      </c>
      <c r="M387" s="16">
        <f t="shared" ref="M387:M450" si="25">LEFT(L387,LEN(L387)-2)*1</f>
        <v>2.1</v>
      </c>
      <c r="N387">
        <v>65510.9568</v>
      </c>
      <c r="O387" s="15">
        <v>42055</v>
      </c>
      <c r="P387" s="22">
        <f t="shared" ref="P387:P450" si="26">YEAR(O387)</f>
        <v>2015</v>
      </c>
      <c r="Q387" s="22">
        <f t="shared" ref="Q387:Q450" si="27">MONTH(O387)</f>
        <v>2</v>
      </c>
    </row>
    <row r="388" spans="1:17" x14ac:dyDescent="0.2">
      <c r="A388">
        <v>397</v>
      </c>
      <c r="B388" t="s">
        <v>1976</v>
      </c>
      <c r="C388" t="s">
        <v>1926</v>
      </c>
      <c r="D388">
        <v>14</v>
      </c>
      <c r="E388" t="s">
        <v>1958</v>
      </c>
      <c r="F388" t="s">
        <v>1928</v>
      </c>
      <c r="G388" s="16" t="str">
        <f t="shared" si="24"/>
        <v>Intel</v>
      </c>
      <c r="H388" t="s">
        <v>1915</v>
      </c>
      <c r="I388" t="s">
        <v>1929</v>
      </c>
      <c r="J388" t="s">
        <v>1930</v>
      </c>
      <c r="K388" t="s">
        <v>1947</v>
      </c>
      <c r="L388" t="s">
        <v>2052</v>
      </c>
      <c r="M388" s="16">
        <f t="shared" si="25"/>
        <v>1.9</v>
      </c>
      <c r="N388">
        <v>49976.639999999999</v>
      </c>
      <c r="O388" s="15">
        <v>42121</v>
      </c>
      <c r="P388" s="22">
        <f t="shared" si="26"/>
        <v>2015</v>
      </c>
      <c r="Q388" s="22">
        <f t="shared" si="27"/>
        <v>4</v>
      </c>
    </row>
    <row r="389" spans="1:17" x14ac:dyDescent="0.2">
      <c r="A389">
        <v>398</v>
      </c>
      <c r="B389" t="s">
        <v>1966</v>
      </c>
      <c r="C389" t="s">
        <v>2142</v>
      </c>
      <c r="D389">
        <v>15.6</v>
      </c>
      <c r="E389" t="s">
        <v>2128</v>
      </c>
      <c r="F389" t="s">
        <v>2022</v>
      </c>
      <c r="G389" s="16" t="str">
        <f t="shared" si="24"/>
        <v>Intel</v>
      </c>
      <c r="H389" t="s">
        <v>1915</v>
      </c>
      <c r="I389" t="s">
        <v>1929</v>
      </c>
      <c r="J389" t="s">
        <v>2145</v>
      </c>
      <c r="K389" t="s">
        <v>1947</v>
      </c>
      <c r="L389" t="s">
        <v>2232</v>
      </c>
      <c r="M389" s="16">
        <f t="shared" si="25"/>
        <v>1.78</v>
      </c>
      <c r="N389">
        <v>144495.35999999999</v>
      </c>
      <c r="O389" s="15">
        <v>42087</v>
      </c>
      <c r="P389" s="22">
        <f t="shared" si="26"/>
        <v>2015</v>
      </c>
      <c r="Q389" s="22">
        <f t="shared" si="27"/>
        <v>3</v>
      </c>
    </row>
    <row r="390" spans="1:17" x14ac:dyDescent="0.2">
      <c r="A390">
        <v>399</v>
      </c>
      <c r="B390" t="s">
        <v>1976</v>
      </c>
      <c r="C390" t="s">
        <v>1912</v>
      </c>
      <c r="D390">
        <v>14</v>
      </c>
      <c r="E390" t="s">
        <v>2226</v>
      </c>
      <c r="F390" t="s">
        <v>1973</v>
      </c>
      <c r="G390" s="16" t="str">
        <f t="shared" si="24"/>
        <v>Intel</v>
      </c>
      <c r="H390" t="s">
        <v>1935</v>
      </c>
      <c r="I390" t="s">
        <v>2136</v>
      </c>
      <c r="J390" t="s">
        <v>1930</v>
      </c>
      <c r="K390" t="s">
        <v>1947</v>
      </c>
      <c r="L390" t="s">
        <v>2227</v>
      </c>
      <c r="M390" s="16">
        <f t="shared" si="25"/>
        <v>1.1299999999999999</v>
      </c>
      <c r="N390">
        <v>139860</v>
      </c>
      <c r="O390" s="15">
        <v>42089</v>
      </c>
      <c r="P390" s="22">
        <f t="shared" si="26"/>
        <v>2015</v>
      </c>
      <c r="Q390" s="22">
        <f t="shared" si="27"/>
        <v>3</v>
      </c>
    </row>
    <row r="391" spans="1:17" x14ac:dyDescent="0.2">
      <c r="A391">
        <v>400</v>
      </c>
      <c r="B391" t="s">
        <v>1976</v>
      </c>
      <c r="C391" t="s">
        <v>1926</v>
      </c>
      <c r="D391">
        <v>15.6</v>
      </c>
      <c r="E391" t="s">
        <v>1942</v>
      </c>
      <c r="F391" t="s">
        <v>2014</v>
      </c>
      <c r="G391" s="16" t="str">
        <f t="shared" si="24"/>
        <v>Intel</v>
      </c>
      <c r="H391" t="s">
        <v>1944</v>
      </c>
      <c r="I391" t="s">
        <v>1978</v>
      </c>
      <c r="J391" t="s">
        <v>2015</v>
      </c>
      <c r="K391" t="s">
        <v>1947</v>
      </c>
      <c r="L391" t="s">
        <v>1968</v>
      </c>
      <c r="M391" s="16">
        <f t="shared" si="25"/>
        <v>2.2000000000000002</v>
      </c>
      <c r="N391">
        <v>16303.68</v>
      </c>
      <c r="O391" s="15">
        <v>42075</v>
      </c>
      <c r="P391" s="22">
        <f t="shared" si="26"/>
        <v>2015</v>
      </c>
      <c r="Q391" s="22">
        <f t="shared" si="27"/>
        <v>3</v>
      </c>
    </row>
    <row r="392" spans="1:17" x14ac:dyDescent="0.2">
      <c r="A392">
        <v>401</v>
      </c>
      <c r="B392" t="s">
        <v>1954</v>
      </c>
      <c r="C392" t="s">
        <v>1982</v>
      </c>
      <c r="D392">
        <v>17.3</v>
      </c>
      <c r="E392" t="s">
        <v>1927</v>
      </c>
      <c r="F392" t="s">
        <v>2022</v>
      </c>
      <c r="G392" s="16" t="str">
        <f t="shared" si="24"/>
        <v>Intel</v>
      </c>
      <c r="H392" t="s">
        <v>1935</v>
      </c>
      <c r="I392" t="s">
        <v>2023</v>
      </c>
      <c r="J392" t="s">
        <v>1985</v>
      </c>
      <c r="K392" t="s">
        <v>1947</v>
      </c>
      <c r="L392" t="s">
        <v>2148</v>
      </c>
      <c r="M392" s="16">
        <f t="shared" si="25"/>
        <v>2.9</v>
      </c>
      <c r="N392">
        <v>81465.119999999995</v>
      </c>
      <c r="O392" s="15">
        <v>42014</v>
      </c>
      <c r="P392" s="22">
        <f t="shared" si="26"/>
        <v>2015</v>
      </c>
      <c r="Q392" s="22">
        <f t="shared" si="27"/>
        <v>1</v>
      </c>
    </row>
    <row r="393" spans="1:17" x14ac:dyDescent="0.2">
      <c r="A393">
        <v>402</v>
      </c>
      <c r="B393" t="s">
        <v>1976</v>
      </c>
      <c r="C393" t="s">
        <v>1926</v>
      </c>
      <c r="D393">
        <v>25.6</v>
      </c>
      <c r="E393" t="s">
        <v>1958</v>
      </c>
      <c r="F393" t="s">
        <v>1959</v>
      </c>
      <c r="G393" s="16" t="str">
        <f t="shared" si="24"/>
        <v>Intel</v>
      </c>
      <c r="H393" t="s">
        <v>1915</v>
      </c>
      <c r="I393" t="s">
        <v>2023</v>
      </c>
      <c r="J393" t="s">
        <v>2092</v>
      </c>
      <c r="K393" t="s">
        <v>1947</v>
      </c>
      <c r="L393" t="s">
        <v>1948</v>
      </c>
      <c r="M393" s="16">
        <f t="shared" si="25"/>
        <v>2.1</v>
      </c>
      <c r="N393">
        <v>60978.96</v>
      </c>
      <c r="O393" s="15">
        <v>42014</v>
      </c>
      <c r="P393" s="22">
        <f t="shared" si="26"/>
        <v>2015</v>
      </c>
      <c r="Q393" s="22">
        <f t="shared" si="27"/>
        <v>1</v>
      </c>
    </row>
    <row r="394" spans="1:17" x14ac:dyDescent="0.2">
      <c r="A394">
        <v>403</v>
      </c>
      <c r="B394" t="s">
        <v>1941</v>
      </c>
      <c r="C394" t="s">
        <v>1926</v>
      </c>
      <c r="D394">
        <v>15.6</v>
      </c>
      <c r="E394" t="s">
        <v>1927</v>
      </c>
      <c r="F394" t="s">
        <v>2022</v>
      </c>
      <c r="G394" s="16" t="str">
        <f t="shared" si="24"/>
        <v>Intel</v>
      </c>
      <c r="H394" t="s">
        <v>1915</v>
      </c>
      <c r="I394" t="s">
        <v>1929</v>
      </c>
      <c r="J394" t="s">
        <v>1985</v>
      </c>
      <c r="K394" t="s">
        <v>2018</v>
      </c>
      <c r="L394" t="s">
        <v>1986</v>
      </c>
      <c r="M394" s="16">
        <f t="shared" si="25"/>
        <v>2.5</v>
      </c>
      <c r="N394">
        <v>46833.120000000003</v>
      </c>
      <c r="O394" s="15">
        <v>42180</v>
      </c>
      <c r="P394" s="22">
        <f t="shared" si="26"/>
        <v>2015</v>
      </c>
      <c r="Q394" s="22">
        <f t="shared" si="27"/>
        <v>6</v>
      </c>
    </row>
    <row r="395" spans="1:17" x14ac:dyDescent="0.2">
      <c r="A395">
        <v>404</v>
      </c>
      <c r="B395" t="s">
        <v>2041</v>
      </c>
      <c r="C395" t="s">
        <v>1982</v>
      </c>
      <c r="D395">
        <v>17.3</v>
      </c>
      <c r="E395" t="s">
        <v>1927</v>
      </c>
      <c r="F395" t="s">
        <v>2022</v>
      </c>
      <c r="G395" s="16" t="str">
        <f t="shared" si="24"/>
        <v>Intel</v>
      </c>
      <c r="H395" t="s">
        <v>1935</v>
      </c>
      <c r="I395" t="s">
        <v>2023</v>
      </c>
      <c r="J395" t="s">
        <v>2043</v>
      </c>
      <c r="K395" t="s">
        <v>1947</v>
      </c>
      <c r="L395" t="s">
        <v>2019</v>
      </c>
      <c r="M395" s="16">
        <f t="shared" si="25"/>
        <v>2.8</v>
      </c>
      <c r="N395">
        <v>119826.72</v>
      </c>
      <c r="O395" s="15">
        <v>42113</v>
      </c>
      <c r="P395" s="22">
        <f t="shared" si="26"/>
        <v>2015</v>
      </c>
      <c r="Q395" s="22">
        <f t="shared" si="27"/>
        <v>4</v>
      </c>
    </row>
    <row r="396" spans="1:17" x14ac:dyDescent="0.2">
      <c r="A396">
        <v>405</v>
      </c>
      <c r="B396" t="s">
        <v>1954</v>
      </c>
      <c r="C396" t="s">
        <v>1912</v>
      </c>
      <c r="D396">
        <v>14</v>
      </c>
      <c r="E396" t="s">
        <v>1927</v>
      </c>
      <c r="F396" t="s">
        <v>1973</v>
      </c>
      <c r="G396" s="16" t="str">
        <f t="shared" si="24"/>
        <v>Intel</v>
      </c>
      <c r="H396" t="s">
        <v>1915</v>
      </c>
      <c r="I396" t="s">
        <v>1936</v>
      </c>
      <c r="J396" t="s">
        <v>1930</v>
      </c>
      <c r="K396" t="s">
        <v>1947</v>
      </c>
      <c r="L396" t="s">
        <v>2233</v>
      </c>
      <c r="M396" s="16">
        <f t="shared" si="25"/>
        <v>1.1000000000000001</v>
      </c>
      <c r="N396">
        <v>99793.44</v>
      </c>
      <c r="O396" s="15">
        <v>42195</v>
      </c>
      <c r="P396" s="22">
        <f t="shared" si="26"/>
        <v>2015</v>
      </c>
      <c r="Q396" s="22">
        <f t="shared" si="27"/>
        <v>7</v>
      </c>
    </row>
    <row r="397" spans="1:17" x14ac:dyDescent="0.2">
      <c r="A397">
        <v>406</v>
      </c>
      <c r="B397" t="s">
        <v>2095</v>
      </c>
      <c r="C397" t="s">
        <v>1912</v>
      </c>
      <c r="D397">
        <v>13.3</v>
      </c>
      <c r="E397" t="s">
        <v>1927</v>
      </c>
      <c r="F397" t="s">
        <v>2149</v>
      </c>
      <c r="G397" s="16" t="str">
        <f t="shared" si="24"/>
        <v>Intel</v>
      </c>
      <c r="H397" t="s">
        <v>1935</v>
      </c>
      <c r="I397" t="s">
        <v>1936</v>
      </c>
      <c r="J397" t="s">
        <v>1963</v>
      </c>
      <c r="K397" t="s">
        <v>1947</v>
      </c>
      <c r="L397" t="s">
        <v>2013</v>
      </c>
      <c r="M397" s="16">
        <f t="shared" si="25"/>
        <v>1.2</v>
      </c>
      <c r="N397">
        <v>93080.16</v>
      </c>
      <c r="O397" s="15">
        <v>42351</v>
      </c>
      <c r="P397" s="22">
        <f t="shared" si="26"/>
        <v>2015</v>
      </c>
      <c r="Q397" s="22">
        <f t="shared" si="27"/>
        <v>12</v>
      </c>
    </row>
    <row r="398" spans="1:17" x14ac:dyDescent="0.2">
      <c r="A398">
        <v>407</v>
      </c>
      <c r="B398" t="s">
        <v>1966</v>
      </c>
      <c r="C398" t="s">
        <v>1912</v>
      </c>
      <c r="D398">
        <v>14</v>
      </c>
      <c r="E398" t="s">
        <v>1927</v>
      </c>
      <c r="F398" t="s">
        <v>2196</v>
      </c>
      <c r="G398" s="16" t="str">
        <f t="shared" si="24"/>
        <v>Intel</v>
      </c>
      <c r="H398" t="s">
        <v>1915</v>
      </c>
      <c r="I398" t="s">
        <v>1936</v>
      </c>
      <c r="J398" t="s">
        <v>2004</v>
      </c>
      <c r="K398" t="s">
        <v>1947</v>
      </c>
      <c r="L398" t="s">
        <v>2179</v>
      </c>
      <c r="M398" s="16">
        <f t="shared" si="25"/>
        <v>1.36</v>
      </c>
      <c r="N398">
        <v>89510.399999999994</v>
      </c>
      <c r="O398" s="15">
        <v>42017</v>
      </c>
      <c r="P398" s="22">
        <f t="shared" si="26"/>
        <v>2015</v>
      </c>
      <c r="Q398" s="22">
        <f t="shared" si="27"/>
        <v>1</v>
      </c>
    </row>
    <row r="399" spans="1:17" x14ac:dyDescent="0.2">
      <c r="A399">
        <v>408</v>
      </c>
      <c r="B399" t="s">
        <v>1976</v>
      </c>
      <c r="C399" t="s">
        <v>1926</v>
      </c>
      <c r="D399">
        <v>35.6</v>
      </c>
      <c r="E399" t="s">
        <v>1927</v>
      </c>
      <c r="F399" t="s">
        <v>1962</v>
      </c>
      <c r="G399" s="16" t="str">
        <f t="shared" si="24"/>
        <v>Intel</v>
      </c>
      <c r="H399" t="s">
        <v>1944</v>
      </c>
      <c r="I399" t="s">
        <v>1945</v>
      </c>
      <c r="J399" t="s">
        <v>1963</v>
      </c>
      <c r="K399" t="s">
        <v>1947</v>
      </c>
      <c r="L399" t="s">
        <v>1968</v>
      </c>
      <c r="M399" s="16">
        <f t="shared" si="25"/>
        <v>2.2000000000000002</v>
      </c>
      <c r="N399">
        <v>21791.52</v>
      </c>
      <c r="O399" s="15">
        <v>42126</v>
      </c>
      <c r="P399" s="22">
        <f t="shared" si="26"/>
        <v>2015</v>
      </c>
      <c r="Q399" s="22">
        <f t="shared" si="27"/>
        <v>5</v>
      </c>
    </row>
    <row r="400" spans="1:17" x14ac:dyDescent="0.2">
      <c r="A400">
        <v>409</v>
      </c>
      <c r="B400" t="s">
        <v>1976</v>
      </c>
      <c r="C400" t="s">
        <v>1926</v>
      </c>
      <c r="D400">
        <v>11.6</v>
      </c>
      <c r="E400" t="s">
        <v>1942</v>
      </c>
      <c r="F400" t="s">
        <v>2014</v>
      </c>
      <c r="G400" s="16" t="str">
        <f t="shared" si="24"/>
        <v>Intel</v>
      </c>
      <c r="H400" t="s">
        <v>2007</v>
      </c>
      <c r="I400" t="s">
        <v>2008</v>
      </c>
      <c r="J400" t="s">
        <v>2015</v>
      </c>
      <c r="K400" t="s">
        <v>1947</v>
      </c>
      <c r="L400" t="s">
        <v>2234</v>
      </c>
      <c r="M400" s="16">
        <f t="shared" si="25"/>
        <v>1.1499999999999999</v>
      </c>
      <c r="N400">
        <v>16221.096</v>
      </c>
      <c r="O400" s="15">
        <v>42275</v>
      </c>
      <c r="P400" s="22">
        <f t="shared" si="26"/>
        <v>2015</v>
      </c>
      <c r="Q400" s="22">
        <f t="shared" si="27"/>
        <v>9</v>
      </c>
    </row>
    <row r="401" spans="1:17" x14ac:dyDescent="0.2">
      <c r="A401">
        <v>410</v>
      </c>
      <c r="B401" t="s">
        <v>1976</v>
      </c>
      <c r="C401" t="s">
        <v>2142</v>
      </c>
      <c r="D401">
        <v>15.6</v>
      </c>
      <c r="E401" t="s">
        <v>1927</v>
      </c>
      <c r="F401" t="s">
        <v>2022</v>
      </c>
      <c r="G401" s="16" t="str">
        <f t="shared" si="24"/>
        <v>Intel</v>
      </c>
      <c r="H401" t="s">
        <v>1915</v>
      </c>
      <c r="I401" t="s">
        <v>1936</v>
      </c>
      <c r="J401" t="s">
        <v>2145</v>
      </c>
      <c r="K401" t="s">
        <v>1947</v>
      </c>
      <c r="L401" t="s">
        <v>2171</v>
      </c>
      <c r="M401" s="16">
        <f t="shared" si="25"/>
        <v>2.67</v>
      </c>
      <c r="N401">
        <v>102564</v>
      </c>
      <c r="O401" s="15">
        <v>42077</v>
      </c>
      <c r="P401" s="22">
        <f t="shared" si="26"/>
        <v>2015</v>
      </c>
      <c r="Q401" s="22">
        <f t="shared" si="27"/>
        <v>3</v>
      </c>
    </row>
    <row r="402" spans="1:17" x14ac:dyDescent="0.2">
      <c r="A402">
        <v>411</v>
      </c>
      <c r="B402" t="s">
        <v>1976</v>
      </c>
      <c r="C402" t="s">
        <v>1912</v>
      </c>
      <c r="D402">
        <v>14</v>
      </c>
      <c r="E402" t="s">
        <v>2235</v>
      </c>
      <c r="F402" t="s">
        <v>2022</v>
      </c>
      <c r="G402" s="16" t="str">
        <f t="shared" si="24"/>
        <v>Intel</v>
      </c>
      <c r="H402" t="s">
        <v>1915</v>
      </c>
      <c r="I402" t="s">
        <v>1936</v>
      </c>
      <c r="J402" t="s">
        <v>2219</v>
      </c>
      <c r="K402" t="s">
        <v>1947</v>
      </c>
      <c r="L402" t="s">
        <v>2045</v>
      </c>
      <c r="M402" s="16">
        <f t="shared" si="25"/>
        <v>1.7</v>
      </c>
      <c r="N402">
        <v>103523.04</v>
      </c>
      <c r="O402" s="15">
        <v>42087</v>
      </c>
      <c r="P402" s="22">
        <f t="shared" si="26"/>
        <v>2015</v>
      </c>
      <c r="Q402" s="22">
        <f t="shared" si="27"/>
        <v>3</v>
      </c>
    </row>
    <row r="403" spans="1:17" x14ac:dyDescent="0.2">
      <c r="A403">
        <v>412</v>
      </c>
      <c r="B403" t="s">
        <v>1925</v>
      </c>
      <c r="C403" t="s">
        <v>1926</v>
      </c>
      <c r="D403">
        <v>15.6</v>
      </c>
      <c r="E403" t="s">
        <v>1927</v>
      </c>
      <c r="F403" t="s">
        <v>1962</v>
      </c>
      <c r="G403" s="16" t="str">
        <f t="shared" si="24"/>
        <v>Intel</v>
      </c>
      <c r="H403" t="s">
        <v>1944</v>
      </c>
      <c r="I403" t="s">
        <v>1978</v>
      </c>
      <c r="J403" t="s">
        <v>2039</v>
      </c>
      <c r="K403" t="s">
        <v>1947</v>
      </c>
      <c r="L403" t="s">
        <v>1948</v>
      </c>
      <c r="M403" s="16">
        <f t="shared" si="25"/>
        <v>2.1</v>
      </c>
      <c r="N403">
        <v>24988.32</v>
      </c>
      <c r="O403" s="15">
        <v>42108</v>
      </c>
      <c r="P403" s="22">
        <f t="shared" si="26"/>
        <v>2015</v>
      </c>
      <c r="Q403" s="22">
        <f t="shared" si="27"/>
        <v>4</v>
      </c>
    </row>
    <row r="404" spans="1:17" x14ac:dyDescent="0.2">
      <c r="A404">
        <v>413</v>
      </c>
      <c r="B404" t="s">
        <v>1941</v>
      </c>
      <c r="C404" t="s">
        <v>1989</v>
      </c>
      <c r="D404">
        <v>13.3</v>
      </c>
      <c r="E404" t="s">
        <v>1980</v>
      </c>
      <c r="F404" t="s">
        <v>2149</v>
      </c>
      <c r="G404" s="16" t="str">
        <f t="shared" si="24"/>
        <v>Intel</v>
      </c>
      <c r="H404" t="s">
        <v>1915</v>
      </c>
      <c r="I404" t="s">
        <v>1929</v>
      </c>
      <c r="J404" t="s">
        <v>1963</v>
      </c>
      <c r="K404" t="s">
        <v>1947</v>
      </c>
      <c r="L404" t="s">
        <v>1961</v>
      </c>
      <c r="M404" s="16">
        <f t="shared" si="25"/>
        <v>1.6</v>
      </c>
      <c r="N404">
        <v>42038.452799999999</v>
      </c>
      <c r="O404" s="15">
        <v>42140</v>
      </c>
      <c r="P404" s="22">
        <f t="shared" si="26"/>
        <v>2015</v>
      </c>
      <c r="Q404" s="22">
        <f t="shared" si="27"/>
        <v>5</v>
      </c>
    </row>
    <row r="405" spans="1:17" x14ac:dyDescent="0.2">
      <c r="A405">
        <v>414</v>
      </c>
      <c r="B405" t="s">
        <v>1954</v>
      </c>
      <c r="C405" t="s">
        <v>1989</v>
      </c>
      <c r="D405">
        <v>13.3</v>
      </c>
      <c r="E405" t="s">
        <v>1980</v>
      </c>
      <c r="F405" t="s">
        <v>1928</v>
      </c>
      <c r="G405" s="16" t="str">
        <f t="shared" si="24"/>
        <v>Intel</v>
      </c>
      <c r="H405" t="s">
        <v>1915</v>
      </c>
      <c r="I405" t="s">
        <v>1929</v>
      </c>
      <c r="J405" t="s">
        <v>1930</v>
      </c>
      <c r="K405" t="s">
        <v>1947</v>
      </c>
      <c r="L405" t="s">
        <v>2236</v>
      </c>
      <c r="M405" s="16">
        <f t="shared" si="25"/>
        <v>1.27</v>
      </c>
      <c r="N405">
        <v>49443.839999999997</v>
      </c>
      <c r="O405" s="15">
        <v>42271</v>
      </c>
      <c r="P405" s="22">
        <f t="shared" si="26"/>
        <v>2015</v>
      </c>
      <c r="Q405" s="22">
        <f t="shared" si="27"/>
        <v>9</v>
      </c>
    </row>
    <row r="406" spans="1:17" x14ac:dyDescent="0.2">
      <c r="A406">
        <v>415</v>
      </c>
      <c r="B406" t="s">
        <v>1966</v>
      </c>
      <c r="C406" t="s">
        <v>1926</v>
      </c>
      <c r="D406">
        <v>15.6</v>
      </c>
      <c r="E406" t="s">
        <v>1927</v>
      </c>
      <c r="F406" t="s">
        <v>1928</v>
      </c>
      <c r="G406" s="16" t="str">
        <f t="shared" si="24"/>
        <v>Intel</v>
      </c>
      <c r="H406" t="s">
        <v>1944</v>
      </c>
      <c r="I406" t="s">
        <v>1929</v>
      </c>
      <c r="J406" t="s">
        <v>1967</v>
      </c>
      <c r="K406" t="s">
        <v>2018</v>
      </c>
      <c r="L406" t="s">
        <v>1993</v>
      </c>
      <c r="M406" s="16">
        <f t="shared" si="25"/>
        <v>2.2999999999999998</v>
      </c>
      <c r="N406">
        <v>31909.392</v>
      </c>
      <c r="O406" s="15">
        <v>42185</v>
      </c>
      <c r="P406" s="22">
        <f t="shared" si="26"/>
        <v>2015</v>
      </c>
      <c r="Q406" s="22">
        <f t="shared" si="27"/>
        <v>6</v>
      </c>
    </row>
    <row r="407" spans="1:17" x14ac:dyDescent="0.2">
      <c r="A407">
        <v>416</v>
      </c>
      <c r="B407" t="s">
        <v>1966</v>
      </c>
      <c r="C407" t="s">
        <v>1926</v>
      </c>
      <c r="D407">
        <v>13.3</v>
      </c>
      <c r="E407" t="s">
        <v>1942</v>
      </c>
      <c r="F407" t="s">
        <v>1962</v>
      </c>
      <c r="G407" s="16" t="str">
        <f t="shared" si="24"/>
        <v>Intel</v>
      </c>
      <c r="H407" t="s">
        <v>1944</v>
      </c>
      <c r="I407" t="s">
        <v>1916</v>
      </c>
      <c r="J407" t="s">
        <v>1963</v>
      </c>
      <c r="K407" t="s">
        <v>1947</v>
      </c>
      <c r="L407" t="s">
        <v>2009</v>
      </c>
      <c r="M407" s="16">
        <f t="shared" si="25"/>
        <v>1.65</v>
      </c>
      <c r="N407">
        <v>36709.919999999998</v>
      </c>
      <c r="O407" s="15">
        <v>42105</v>
      </c>
      <c r="P407" s="22">
        <f t="shared" si="26"/>
        <v>2015</v>
      </c>
      <c r="Q407" s="22">
        <f t="shared" si="27"/>
        <v>4</v>
      </c>
    </row>
    <row r="408" spans="1:17" x14ac:dyDescent="0.2">
      <c r="A408">
        <v>417</v>
      </c>
      <c r="B408" t="s">
        <v>1925</v>
      </c>
      <c r="C408" t="s">
        <v>1912</v>
      </c>
      <c r="D408">
        <v>14</v>
      </c>
      <c r="E408" t="s">
        <v>1927</v>
      </c>
      <c r="F408" t="s">
        <v>2149</v>
      </c>
      <c r="G408" s="16" t="str">
        <f t="shared" si="24"/>
        <v>Intel</v>
      </c>
      <c r="H408" t="s">
        <v>1915</v>
      </c>
      <c r="I408" t="s">
        <v>1929</v>
      </c>
      <c r="J408" t="s">
        <v>1963</v>
      </c>
      <c r="K408" t="s">
        <v>1947</v>
      </c>
      <c r="L408" t="s">
        <v>2237</v>
      </c>
      <c r="M408" s="16">
        <f t="shared" si="25"/>
        <v>1.43</v>
      </c>
      <c r="N408">
        <v>79920</v>
      </c>
      <c r="O408" s="15">
        <v>42043</v>
      </c>
      <c r="P408" s="22">
        <f t="shared" si="26"/>
        <v>2015</v>
      </c>
      <c r="Q408" s="22">
        <f t="shared" si="27"/>
        <v>2</v>
      </c>
    </row>
    <row r="409" spans="1:17" x14ac:dyDescent="0.2">
      <c r="A409">
        <v>418</v>
      </c>
      <c r="B409" t="s">
        <v>1966</v>
      </c>
      <c r="C409" t="s">
        <v>1926</v>
      </c>
      <c r="D409">
        <v>15.6</v>
      </c>
      <c r="E409" t="s">
        <v>1942</v>
      </c>
      <c r="F409" t="s">
        <v>1928</v>
      </c>
      <c r="G409" s="16" t="str">
        <f t="shared" si="24"/>
        <v>Intel</v>
      </c>
      <c r="H409" t="s">
        <v>1915</v>
      </c>
      <c r="I409" t="s">
        <v>1978</v>
      </c>
      <c r="J409" t="s">
        <v>1930</v>
      </c>
      <c r="K409" t="s">
        <v>1947</v>
      </c>
      <c r="L409" t="s">
        <v>2176</v>
      </c>
      <c r="M409" s="16">
        <f t="shared" si="25"/>
        <v>2.14</v>
      </c>
      <c r="N409">
        <v>28768.536</v>
      </c>
      <c r="O409" s="15">
        <v>42189</v>
      </c>
      <c r="P409" s="22">
        <f t="shared" si="26"/>
        <v>2015</v>
      </c>
      <c r="Q409" s="22">
        <f t="shared" si="27"/>
        <v>7</v>
      </c>
    </row>
    <row r="410" spans="1:17" x14ac:dyDescent="0.2">
      <c r="A410">
        <v>419</v>
      </c>
      <c r="B410" t="s">
        <v>1976</v>
      </c>
      <c r="C410" t="s">
        <v>1912</v>
      </c>
      <c r="D410">
        <v>14</v>
      </c>
      <c r="E410" t="s">
        <v>1958</v>
      </c>
      <c r="F410" t="s">
        <v>1955</v>
      </c>
      <c r="G410" s="16" t="str">
        <f t="shared" si="24"/>
        <v>Intel</v>
      </c>
      <c r="H410" t="s">
        <v>1915</v>
      </c>
      <c r="I410" t="s">
        <v>1929</v>
      </c>
      <c r="J410" t="s">
        <v>2092</v>
      </c>
      <c r="K410" t="s">
        <v>1947</v>
      </c>
      <c r="L410" t="s">
        <v>2093</v>
      </c>
      <c r="M410" s="16">
        <f t="shared" si="25"/>
        <v>1.75</v>
      </c>
      <c r="N410">
        <v>64755.446400000001</v>
      </c>
      <c r="O410" s="15">
        <v>42121</v>
      </c>
      <c r="P410" s="22">
        <f t="shared" si="26"/>
        <v>2015</v>
      </c>
      <c r="Q410" s="22">
        <f t="shared" si="27"/>
        <v>4</v>
      </c>
    </row>
    <row r="411" spans="1:17" x14ac:dyDescent="0.2">
      <c r="A411">
        <v>420</v>
      </c>
      <c r="B411" t="s">
        <v>1976</v>
      </c>
      <c r="C411" t="s">
        <v>1989</v>
      </c>
      <c r="D411">
        <v>15.6</v>
      </c>
      <c r="E411" t="s">
        <v>2097</v>
      </c>
      <c r="F411" t="s">
        <v>2022</v>
      </c>
      <c r="G411" s="16" t="str">
        <f t="shared" si="24"/>
        <v>Intel</v>
      </c>
      <c r="H411" t="s">
        <v>1935</v>
      </c>
      <c r="I411" t="s">
        <v>1936</v>
      </c>
      <c r="J411" t="s">
        <v>1985</v>
      </c>
      <c r="K411" t="s">
        <v>1947</v>
      </c>
      <c r="L411" t="s">
        <v>2021</v>
      </c>
      <c r="M411" s="16">
        <f t="shared" si="25"/>
        <v>2</v>
      </c>
      <c r="N411">
        <v>101178.72</v>
      </c>
      <c r="O411" s="15">
        <v>42211</v>
      </c>
      <c r="P411" s="22">
        <f t="shared" si="26"/>
        <v>2015</v>
      </c>
      <c r="Q411" s="22">
        <f t="shared" si="27"/>
        <v>7</v>
      </c>
    </row>
    <row r="412" spans="1:17" x14ac:dyDescent="0.2">
      <c r="A412">
        <v>421</v>
      </c>
      <c r="B412" t="s">
        <v>2001</v>
      </c>
      <c r="C412" t="s">
        <v>1926</v>
      </c>
      <c r="D412">
        <v>12.3</v>
      </c>
      <c r="E412" t="s">
        <v>2238</v>
      </c>
      <c r="F412" t="s">
        <v>2223</v>
      </c>
      <c r="G412" s="16" t="str">
        <f t="shared" si="24"/>
        <v>Intel</v>
      </c>
      <c r="H412" t="s">
        <v>2074</v>
      </c>
      <c r="I412" t="s">
        <v>2003</v>
      </c>
      <c r="J412" t="s">
        <v>2015</v>
      </c>
      <c r="K412" t="s">
        <v>1947</v>
      </c>
      <c r="L412" t="s">
        <v>2046</v>
      </c>
      <c r="M412" s="16">
        <f t="shared" si="25"/>
        <v>1.4</v>
      </c>
      <c r="N412">
        <v>23922.720000000001</v>
      </c>
      <c r="O412" s="15">
        <v>42211</v>
      </c>
      <c r="P412" s="22">
        <f t="shared" si="26"/>
        <v>2015</v>
      </c>
      <c r="Q412" s="22">
        <f t="shared" si="27"/>
        <v>7</v>
      </c>
    </row>
    <row r="413" spans="1:17" x14ac:dyDescent="0.2">
      <c r="A413">
        <v>422</v>
      </c>
      <c r="B413" t="s">
        <v>1925</v>
      </c>
      <c r="C413" t="s">
        <v>1926</v>
      </c>
      <c r="D413">
        <v>15.6</v>
      </c>
      <c r="E413" t="s">
        <v>1927</v>
      </c>
      <c r="F413" t="s">
        <v>2190</v>
      </c>
      <c r="G413" s="16" t="str">
        <f t="shared" si="24"/>
        <v>Intel</v>
      </c>
      <c r="H413" t="s">
        <v>1915</v>
      </c>
      <c r="I413" t="s">
        <v>1929</v>
      </c>
      <c r="J413" t="s">
        <v>2184</v>
      </c>
      <c r="K413" t="s">
        <v>1947</v>
      </c>
      <c r="L413" t="s">
        <v>2239</v>
      </c>
      <c r="M413" s="16">
        <f t="shared" si="25"/>
        <v>2.31</v>
      </c>
      <c r="N413">
        <v>76030.559999999998</v>
      </c>
      <c r="O413" s="15">
        <v>42135</v>
      </c>
      <c r="P413" s="22">
        <f t="shared" si="26"/>
        <v>2015</v>
      </c>
      <c r="Q413" s="22">
        <f t="shared" si="27"/>
        <v>5</v>
      </c>
    </row>
    <row r="414" spans="1:17" x14ac:dyDescent="0.2">
      <c r="A414">
        <v>423</v>
      </c>
      <c r="B414" t="s">
        <v>1954</v>
      </c>
      <c r="C414" t="s">
        <v>1926</v>
      </c>
      <c r="D414">
        <v>35.6</v>
      </c>
      <c r="E414" t="s">
        <v>1927</v>
      </c>
      <c r="F414" t="s">
        <v>1977</v>
      </c>
      <c r="G414" s="16" t="str">
        <f t="shared" si="24"/>
        <v>Intel</v>
      </c>
      <c r="H414" t="s">
        <v>1915</v>
      </c>
      <c r="I414" t="s">
        <v>1978</v>
      </c>
      <c r="J414" t="s">
        <v>1979</v>
      </c>
      <c r="K414" t="s">
        <v>2018</v>
      </c>
      <c r="L414" t="s">
        <v>1993</v>
      </c>
      <c r="M414" s="16">
        <f t="shared" si="25"/>
        <v>2.2999999999999998</v>
      </c>
      <c r="N414">
        <v>31808.16</v>
      </c>
      <c r="O414" s="15">
        <v>42206</v>
      </c>
      <c r="P414" s="22">
        <f t="shared" si="26"/>
        <v>2015</v>
      </c>
      <c r="Q414" s="22">
        <f t="shared" si="27"/>
        <v>7</v>
      </c>
    </row>
    <row r="415" spans="1:17" x14ac:dyDescent="0.2">
      <c r="A415">
        <v>424</v>
      </c>
      <c r="B415" t="s">
        <v>1966</v>
      </c>
      <c r="C415" t="s">
        <v>1982</v>
      </c>
      <c r="D415">
        <v>27.3</v>
      </c>
      <c r="E415" t="s">
        <v>2226</v>
      </c>
      <c r="F415" t="s">
        <v>2135</v>
      </c>
      <c r="G415" s="16" t="str">
        <f t="shared" si="24"/>
        <v>Intel</v>
      </c>
      <c r="H415" t="s">
        <v>1935</v>
      </c>
      <c r="I415" t="s">
        <v>2023</v>
      </c>
      <c r="J415" t="s">
        <v>2043</v>
      </c>
      <c r="K415" t="s">
        <v>1947</v>
      </c>
      <c r="L415" t="s">
        <v>2150</v>
      </c>
      <c r="M415" s="16">
        <f t="shared" si="25"/>
        <v>4.42</v>
      </c>
      <c r="N415">
        <v>149130.72</v>
      </c>
      <c r="O415" s="15">
        <v>42012</v>
      </c>
      <c r="P415" s="22">
        <f t="shared" si="26"/>
        <v>2015</v>
      </c>
      <c r="Q415" s="22">
        <f t="shared" si="27"/>
        <v>1</v>
      </c>
    </row>
    <row r="416" spans="1:17" x14ac:dyDescent="0.2">
      <c r="A416">
        <v>425</v>
      </c>
      <c r="B416" t="s">
        <v>1966</v>
      </c>
      <c r="C416" t="s">
        <v>1982</v>
      </c>
      <c r="D416">
        <v>15.6</v>
      </c>
      <c r="E416" t="s">
        <v>1958</v>
      </c>
      <c r="F416" t="s">
        <v>2022</v>
      </c>
      <c r="G416" s="16" t="str">
        <f t="shared" si="24"/>
        <v>Intel</v>
      </c>
      <c r="H416" t="s">
        <v>1915</v>
      </c>
      <c r="I416" t="s">
        <v>1984</v>
      </c>
      <c r="J416" t="s">
        <v>2047</v>
      </c>
      <c r="K416" t="s">
        <v>1947</v>
      </c>
      <c r="L416" t="s">
        <v>2076</v>
      </c>
      <c r="M416" s="16">
        <f t="shared" si="25"/>
        <v>2.62</v>
      </c>
      <c r="N416">
        <v>61751.519999999997</v>
      </c>
      <c r="O416" s="15">
        <v>42355</v>
      </c>
      <c r="P416" s="22">
        <f t="shared" si="26"/>
        <v>2015</v>
      </c>
      <c r="Q416" s="22">
        <f t="shared" si="27"/>
        <v>12</v>
      </c>
    </row>
    <row r="417" spans="1:17" x14ac:dyDescent="0.2">
      <c r="A417">
        <v>426</v>
      </c>
      <c r="B417" t="s">
        <v>1966</v>
      </c>
      <c r="C417" t="s">
        <v>1926</v>
      </c>
      <c r="D417">
        <v>15.6</v>
      </c>
      <c r="E417" t="s">
        <v>1927</v>
      </c>
      <c r="F417" t="s">
        <v>1955</v>
      </c>
      <c r="G417" s="16" t="str">
        <f t="shared" si="24"/>
        <v>Intel</v>
      </c>
      <c r="H417" t="s">
        <v>1915</v>
      </c>
      <c r="I417" t="s">
        <v>2042</v>
      </c>
      <c r="J417" t="s">
        <v>1996</v>
      </c>
      <c r="K417" t="s">
        <v>1947</v>
      </c>
      <c r="L417" t="s">
        <v>2061</v>
      </c>
      <c r="M417" s="16">
        <f t="shared" si="25"/>
        <v>2.02</v>
      </c>
      <c r="N417">
        <v>60867.072</v>
      </c>
      <c r="O417" s="15">
        <v>42128</v>
      </c>
      <c r="P417" s="22">
        <f t="shared" si="26"/>
        <v>2015</v>
      </c>
      <c r="Q417" s="22">
        <f t="shared" si="27"/>
        <v>5</v>
      </c>
    </row>
    <row r="418" spans="1:17" x14ac:dyDescent="0.2">
      <c r="A418">
        <v>427</v>
      </c>
      <c r="B418" t="s">
        <v>1966</v>
      </c>
      <c r="C418" t="s">
        <v>1912</v>
      </c>
      <c r="D418">
        <v>14</v>
      </c>
      <c r="E418" t="s">
        <v>1927</v>
      </c>
      <c r="F418" t="s">
        <v>2196</v>
      </c>
      <c r="G418" s="16" t="str">
        <f t="shared" si="24"/>
        <v>Intel</v>
      </c>
      <c r="H418" t="s">
        <v>1915</v>
      </c>
      <c r="I418" t="s">
        <v>1929</v>
      </c>
      <c r="J418" t="s">
        <v>1930</v>
      </c>
      <c r="K418" t="s">
        <v>2018</v>
      </c>
      <c r="L418" t="s">
        <v>1961</v>
      </c>
      <c r="M418" s="16">
        <f t="shared" si="25"/>
        <v>1.6</v>
      </c>
      <c r="N418">
        <v>58554.720000000001</v>
      </c>
      <c r="O418" s="15">
        <v>42283</v>
      </c>
      <c r="P418" s="22">
        <f t="shared" si="26"/>
        <v>2015</v>
      </c>
      <c r="Q418" s="22">
        <f t="shared" si="27"/>
        <v>10</v>
      </c>
    </row>
    <row r="419" spans="1:17" x14ac:dyDescent="0.2">
      <c r="A419">
        <v>428</v>
      </c>
      <c r="B419" t="s">
        <v>1925</v>
      </c>
      <c r="C419" t="s">
        <v>1982</v>
      </c>
      <c r="D419">
        <v>17.3</v>
      </c>
      <c r="E419" t="s">
        <v>1927</v>
      </c>
      <c r="F419" t="s">
        <v>2022</v>
      </c>
      <c r="G419" s="16" t="str">
        <f t="shared" si="24"/>
        <v>Intel</v>
      </c>
      <c r="H419" t="s">
        <v>2026</v>
      </c>
      <c r="I419" t="s">
        <v>2023</v>
      </c>
      <c r="J419" t="s">
        <v>2043</v>
      </c>
      <c r="K419" t="s">
        <v>1947</v>
      </c>
      <c r="L419" t="s">
        <v>2139</v>
      </c>
      <c r="M419" s="16">
        <f t="shared" si="25"/>
        <v>3.35</v>
      </c>
      <c r="N419">
        <v>106506.72</v>
      </c>
      <c r="O419" s="15">
        <v>42335</v>
      </c>
      <c r="P419" s="22">
        <f t="shared" si="26"/>
        <v>2015</v>
      </c>
      <c r="Q419" s="22">
        <f t="shared" si="27"/>
        <v>11</v>
      </c>
    </row>
    <row r="420" spans="1:17" x14ac:dyDescent="0.2">
      <c r="A420">
        <v>429</v>
      </c>
      <c r="B420" t="s">
        <v>2240</v>
      </c>
      <c r="C420" t="s">
        <v>1989</v>
      </c>
      <c r="D420">
        <v>11.6</v>
      </c>
      <c r="E420" t="s">
        <v>1980</v>
      </c>
      <c r="F420" t="s">
        <v>2014</v>
      </c>
      <c r="G420" s="16" t="str">
        <f t="shared" si="24"/>
        <v>Intel</v>
      </c>
      <c r="H420" t="s">
        <v>1944</v>
      </c>
      <c r="I420" t="s">
        <v>2050</v>
      </c>
      <c r="J420" t="s">
        <v>2015</v>
      </c>
      <c r="K420" t="s">
        <v>1947</v>
      </c>
      <c r="L420" t="s">
        <v>2241</v>
      </c>
      <c r="M420" s="16">
        <f t="shared" si="25"/>
        <v>1.1599999999999999</v>
      </c>
      <c r="N420">
        <v>15930.72</v>
      </c>
      <c r="O420" s="15">
        <v>42052</v>
      </c>
      <c r="P420" s="22">
        <f t="shared" si="26"/>
        <v>2015</v>
      </c>
      <c r="Q420" s="22">
        <f t="shared" si="27"/>
        <v>2</v>
      </c>
    </row>
    <row r="421" spans="1:17" x14ac:dyDescent="0.2">
      <c r="A421">
        <v>430</v>
      </c>
      <c r="B421" t="s">
        <v>2242</v>
      </c>
      <c r="C421" t="s">
        <v>2222</v>
      </c>
      <c r="D421">
        <v>11.6</v>
      </c>
      <c r="E421" t="s">
        <v>1942</v>
      </c>
      <c r="F421" t="s">
        <v>2049</v>
      </c>
      <c r="G421" s="16" t="str">
        <f t="shared" si="24"/>
        <v>Intel</v>
      </c>
      <c r="H421" t="s">
        <v>1944</v>
      </c>
      <c r="I421" t="s">
        <v>2201</v>
      </c>
      <c r="J421" t="s">
        <v>2051</v>
      </c>
      <c r="K421" t="s">
        <v>2187</v>
      </c>
      <c r="L421" t="s">
        <v>2234</v>
      </c>
      <c r="M421" s="16">
        <f t="shared" si="25"/>
        <v>1.1499999999999999</v>
      </c>
      <c r="N421">
        <v>14332.32</v>
      </c>
      <c r="O421" s="15">
        <v>42314</v>
      </c>
      <c r="P421" s="22">
        <f t="shared" si="26"/>
        <v>2015</v>
      </c>
      <c r="Q421" s="22">
        <f t="shared" si="27"/>
        <v>11</v>
      </c>
    </row>
    <row r="422" spans="1:17" x14ac:dyDescent="0.2">
      <c r="A422">
        <v>431</v>
      </c>
      <c r="B422" t="s">
        <v>1976</v>
      </c>
      <c r="C422" t="s">
        <v>1926</v>
      </c>
      <c r="D422">
        <v>13.3</v>
      </c>
      <c r="E422" t="s">
        <v>1958</v>
      </c>
      <c r="F422" t="s">
        <v>1973</v>
      </c>
      <c r="G422" s="16" t="str">
        <f t="shared" si="24"/>
        <v>Intel</v>
      </c>
      <c r="H422" t="s">
        <v>1915</v>
      </c>
      <c r="I422" t="s">
        <v>1929</v>
      </c>
      <c r="J422" t="s">
        <v>1930</v>
      </c>
      <c r="K422" t="s">
        <v>1947</v>
      </c>
      <c r="L422" t="s">
        <v>2046</v>
      </c>
      <c r="M422" s="16">
        <f t="shared" si="25"/>
        <v>1.4</v>
      </c>
      <c r="N422">
        <v>53812.800000000003</v>
      </c>
      <c r="O422" s="15">
        <v>42278</v>
      </c>
      <c r="P422" s="22">
        <f t="shared" si="26"/>
        <v>2015</v>
      </c>
      <c r="Q422" s="22">
        <f t="shared" si="27"/>
        <v>10</v>
      </c>
    </row>
    <row r="423" spans="1:17" x14ac:dyDescent="0.2">
      <c r="A423">
        <v>432</v>
      </c>
      <c r="B423" t="s">
        <v>1976</v>
      </c>
      <c r="C423" t="s">
        <v>1926</v>
      </c>
      <c r="D423">
        <v>14</v>
      </c>
      <c r="E423" t="s">
        <v>1958</v>
      </c>
      <c r="F423" t="s">
        <v>2017</v>
      </c>
      <c r="G423" s="16" t="str">
        <f t="shared" si="24"/>
        <v>Intel</v>
      </c>
      <c r="H423" t="s">
        <v>1944</v>
      </c>
      <c r="I423" t="s">
        <v>1916</v>
      </c>
      <c r="J423" t="s">
        <v>1930</v>
      </c>
      <c r="K423" t="s">
        <v>1947</v>
      </c>
      <c r="L423" t="s">
        <v>2045</v>
      </c>
      <c r="M423" s="16">
        <f t="shared" si="25"/>
        <v>1.7</v>
      </c>
      <c r="N423">
        <v>31914.720000000001</v>
      </c>
      <c r="O423" s="15">
        <v>42359</v>
      </c>
      <c r="P423" s="22">
        <f t="shared" si="26"/>
        <v>2015</v>
      </c>
      <c r="Q423" s="22">
        <f t="shared" si="27"/>
        <v>12</v>
      </c>
    </row>
    <row r="424" spans="1:17" x14ac:dyDescent="0.2">
      <c r="A424">
        <v>433</v>
      </c>
      <c r="B424" t="s">
        <v>1976</v>
      </c>
      <c r="C424" t="s">
        <v>2142</v>
      </c>
      <c r="D424">
        <v>15.6</v>
      </c>
      <c r="E424" t="s">
        <v>2140</v>
      </c>
      <c r="F424" t="s">
        <v>2196</v>
      </c>
      <c r="G424" s="16" t="str">
        <f t="shared" si="24"/>
        <v>Intel</v>
      </c>
      <c r="H424" t="s">
        <v>1935</v>
      </c>
      <c r="I424" t="s">
        <v>1936</v>
      </c>
      <c r="J424" t="s">
        <v>1979</v>
      </c>
      <c r="K424" t="s">
        <v>1947</v>
      </c>
      <c r="L424" t="s">
        <v>1993</v>
      </c>
      <c r="M424" s="16">
        <f t="shared" si="25"/>
        <v>2.2999999999999998</v>
      </c>
      <c r="N424">
        <v>130269.6</v>
      </c>
      <c r="O424" s="15">
        <v>42268</v>
      </c>
      <c r="P424" s="22">
        <f t="shared" si="26"/>
        <v>2015</v>
      </c>
      <c r="Q424" s="22">
        <f t="shared" si="27"/>
        <v>9</v>
      </c>
    </row>
    <row r="425" spans="1:17" x14ac:dyDescent="0.2">
      <c r="A425">
        <v>434</v>
      </c>
      <c r="B425" t="s">
        <v>1976</v>
      </c>
      <c r="C425" t="s">
        <v>1926</v>
      </c>
      <c r="D425">
        <v>15.6</v>
      </c>
      <c r="E425" t="s">
        <v>1927</v>
      </c>
      <c r="F425" t="s">
        <v>2190</v>
      </c>
      <c r="G425" s="16" t="str">
        <f t="shared" si="24"/>
        <v>Intel</v>
      </c>
      <c r="H425" t="s">
        <v>1935</v>
      </c>
      <c r="I425" t="s">
        <v>1936</v>
      </c>
      <c r="J425" t="s">
        <v>2243</v>
      </c>
      <c r="K425" t="s">
        <v>1947</v>
      </c>
      <c r="L425" t="s">
        <v>1986</v>
      </c>
      <c r="M425" s="16">
        <f t="shared" si="25"/>
        <v>2.5</v>
      </c>
      <c r="N425">
        <v>130482.72</v>
      </c>
      <c r="O425" s="15">
        <v>42102</v>
      </c>
      <c r="P425" s="22">
        <f t="shared" si="26"/>
        <v>2015</v>
      </c>
      <c r="Q425" s="22">
        <f t="shared" si="27"/>
        <v>4</v>
      </c>
    </row>
    <row r="426" spans="1:17" x14ac:dyDescent="0.2">
      <c r="A426">
        <v>435</v>
      </c>
      <c r="B426" t="s">
        <v>1954</v>
      </c>
      <c r="C426" t="s">
        <v>1982</v>
      </c>
      <c r="D426">
        <v>17.3</v>
      </c>
      <c r="E426" t="s">
        <v>1927</v>
      </c>
      <c r="F426" t="s">
        <v>2244</v>
      </c>
      <c r="G426" s="16" t="str">
        <f t="shared" si="24"/>
        <v>AMD</v>
      </c>
      <c r="H426" t="s">
        <v>1915</v>
      </c>
      <c r="I426" t="s">
        <v>2023</v>
      </c>
      <c r="J426" t="s">
        <v>2032</v>
      </c>
      <c r="K426" t="s">
        <v>1947</v>
      </c>
      <c r="L426" t="s">
        <v>2033</v>
      </c>
      <c r="M426" s="16">
        <f t="shared" si="25"/>
        <v>3.2</v>
      </c>
      <c r="N426">
        <v>90309.6</v>
      </c>
      <c r="O426" s="15">
        <v>42091</v>
      </c>
      <c r="P426" s="22">
        <f t="shared" si="26"/>
        <v>2015</v>
      </c>
      <c r="Q426" s="22">
        <f t="shared" si="27"/>
        <v>3</v>
      </c>
    </row>
    <row r="427" spans="1:17" x14ac:dyDescent="0.2">
      <c r="A427">
        <v>436</v>
      </c>
      <c r="B427" t="s">
        <v>1925</v>
      </c>
      <c r="C427" t="s">
        <v>1926</v>
      </c>
      <c r="D427">
        <v>15.6</v>
      </c>
      <c r="E427" t="s">
        <v>1942</v>
      </c>
      <c r="F427" t="s">
        <v>2049</v>
      </c>
      <c r="G427" s="16" t="str">
        <f t="shared" si="24"/>
        <v>Intel</v>
      </c>
      <c r="H427" t="s">
        <v>1944</v>
      </c>
      <c r="I427" t="s">
        <v>1945</v>
      </c>
      <c r="J427" t="s">
        <v>2051</v>
      </c>
      <c r="K427" t="s">
        <v>1947</v>
      </c>
      <c r="L427" t="s">
        <v>1948</v>
      </c>
      <c r="M427" s="16">
        <f t="shared" si="25"/>
        <v>2.1</v>
      </c>
      <c r="N427">
        <v>18488.16</v>
      </c>
      <c r="O427" s="15">
        <v>42304</v>
      </c>
      <c r="P427" s="22">
        <f t="shared" si="26"/>
        <v>2015</v>
      </c>
      <c r="Q427" s="22">
        <f t="shared" si="27"/>
        <v>10</v>
      </c>
    </row>
    <row r="428" spans="1:17" x14ac:dyDescent="0.2">
      <c r="A428">
        <v>437</v>
      </c>
      <c r="B428" t="s">
        <v>2245</v>
      </c>
      <c r="C428" t="s">
        <v>1912</v>
      </c>
      <c r="D428">
        <v>12.3</v>
      </c>
      <c r="E428" t="s">
        <v>2246</v>
      </c>
      <c r="F428" t="s">
        <v>2247</v>
      </c>
      <c r="G428" s="16" t="str">
        <f t="shared" si="24"/>
        <v>Intel</v>
      </c>
      <c r="H428" t="s">
        <v>1935</v>
      </c>
      <c r="I428" t="s">
        <v>1936</v>
      </c>
      <c r="J428" t="s">
        <v>1971</v>
      </c>
      <c r="K428" t="s">
        <v>2187</v>
      </c>
      <c r="L428" t="s">
        <v>2106</v>
      </c>
      <c r="M428" s="16">
        <f t="shared" si="25"/>
        <v>1.1000000000000001</v>
      </c>
      <c r="N428">
        <v>117162.72</v>
      </c>
      <c r="O428" s="15">
        <v>42022</v>
      </c>
      <c r="P428" s="22">
        <f t="shared" si="26"/>
        <v>2015</v>
      </c>
      <c r="Q428" s="22">
        <f t="shared" si="27"/>
        <v>1</v>
      </c>
    </row>
    <row r="429" spans="1:17" x14ac:dyDescent="0.2">
      <c r="A429">
        <v>438</v>
      </c>
      <c r="B429" t="s">
        <v>1976</v>
      </c>
      <c r="C429" t="s">
        <v>1912</v>
      </c>
      <c r="D429">
        <v>24</v>
      </c>
      <c r="E429" t="s">
        <v>2248</v>
      </c>
      <c r="F429" t="s">
        <v>1973</v>
      </c>
      <c r="G429" s="16" t="str">
        <f t="shared" si="24"/>
        <v>Intel</v>
      </c>
      <c r="H429" t="s">
        <v>2249</v>
      </c>
      <c r="I429" t="s">
        <v>1936</v>
      </c>
      <c r="J429" t="s">
        <v>1930</v>
      </c>
      <c r="K429" t="s">
        <v>1947</v>
      </c>
      <c r="L429" t="s">
        <v>2091</v>
      </c>
      <c r="M429" s="16">
        <f t="shared" si="25"/>
        <v>1.32</v>
      </c>
      <c r="N429">
        <v>126912.96000000001</v>
      </c>
      <c r="O429" s="15">
        <v>42302</v>
      </c>
      <c r="P429" s="22">
        <f t="shared" si="26"/>
        <v>2015</v>
      </c>
      <c r="Q429" s="22">
        <f t="shared" si="27"/>
        <v>10</v>
      </c>
    </row>
    <row r="430" spans="1:17" x14ac:dyDescent="0.2">
      <c r="A430">
        <v>439</v>
      </c>
      <c r="B430" t="s">
        <v>1954</v>
      </c>
      <c r="C430" t="s">
        <v>1926</v>
      </c>
      <c r="D430">
        <v>15.6</v>
      </c>
      <c r="E430" t="s">
        <v>1927</v>
      </c>
      <c r="F430" t="s">
        <v>1928</v>
      </c>
      <c r="G430" s="16" t="str">
        <f t="shared" si="24"/>
        <v>Intel</v>
      </c>
      <c r="H430" t="s">
        <v>1944</v>
      </c>
      <c r="I430" t="s">
        <v>1929</v>
      </c>
      <c r="J430" t="s">
        <v>1930</v>
      </c>
      <c r="K430" t="s">
        <v>2018</v>
      </c>
      <c r="L430" t="s">
        <v>2021</v>
      </c>
      <c r="M430" s="16">
        <f t="shared" si="25"/>
        <v>2</v>
      </c>
      <c r="N430">
        <v>29783.52</v>
      </c>
      <c r="O430" s="15">
        <v>42014</v>
      </c>
      <c r="P430" s="22">
        <f t="shared" si="26"/>
        <v>2015</v>
      </c>
      <c r="Q430" s="22">
        <f t="shared" si="27"/>
        <v>1</v>
      </c>
    </row>
    <row r="431" spans="1:17" x14ac:dyDescent="0.2">
      <c r="A431">
        <v>440</v>
      </c>
      <c r="B431" t="s">
        <v>1976</v>
      </c>
      <c r="C431" t="s">
        <v>1926</v>
      </c>
      <c r="D431">
        <v>17.3</v>
      </c>
      <c r="E431" t="s">
        <v>2133</v>
      </c>
      <c r="F431" t="s">
        <v>2010</v>
      </c>
      <c r="G431" s="16" t="str">
        <f t="shared" si="24"/>
        <v>AMD</v>
      </c>
      <c r="H431" t="s">
        <v>1915</v>
      </c>
      <c r="I431" t="s">
        <v>1978</v>
      </c>
      <c r="J431" t="s">
        <v>2250</v>
      </c>
      <c r="K431" t="s">
        <v>1947</v>
      </c>
      <c r="L431" t="s">
        <v>2019</v>
      </c>
      <c r="M431" s="16">
        <f t="shared" si="25"/>
        <v>2.8</v>
      </c>
      <c r="N431">
        <v>27652.32</v>
      </c>
      <c r="O431" s="15">
        <v>42297</v>
      </c>
      <c r="P431" s="22">
        <f t="shared" si="26"/>
        <v>2015</v>
      </c>
      <c r="Q431" s="22">
        <f t="shared" si="27"/>
        <v>10</v>
      </c>
    </row>
    <row r="432" spans="1:17" x14ac:dyDescent="0.2">
      <c r="A432">
        <v>441</v>
      </c>
      <c r="B432" t="s">
        <v>1966</v>
      </c>
      <c r="C432" t="s">
        <v>1926</v>
      </c>
      <c r="D432">
        <v>15.6</v>
      </c>
      <c r="E432" t="s">
        <v>1927</v>
      </c>
      <c r="F432" t="s">
        <v>1959</v>
      </c>
      <c r="G432" s="16" t="str">
        <f t="shared" si="24"/>
        <v>Intel</v>
      </c>
      <c r="H432" t="s">
        <v>1944</v>
      </c>
      <c r="I432" t="s">
        <v>1929</v>
      </c>
      <c r="J432" t="s">
        <v>1996</v>
      </c>
      <c r="K432" t="s">
        <v>1947</v>
      </c>
      <c r="L432" t="s">
        <v>1968</v>
      </c>
      <c r="M432" s="16">
        <f t="shared" si="25"/>
        <v>2.2000000000000002</v>
      </c>
      <c r="N432">
        <v>39906.720000000001</v>
      </c>
      <c r="O432" s="15">
        <v>42031</v>
      </c>
      <c r="P432" s="22">
        <f t="shared" si="26"/>
        <v>2015</v>
      </c>
      <c r="Q432" s="22">
        <f t="shared" si="27"/>
        <v>1</v>
      </c>
    </row>
    <row r="433" spans="1:17" x14ac:dyDescent="0.2">
      <c r="A433">
        <v>442</v>
      </c>
      <c r="B433" t="s">
        <v>1976</v>
      </c>
      <c r="C433" t="s">
        <v>1912</v>
      </c>
      <c r="D433">
        <v>12.5</v>
      </c>
      <c r="E433" t="s">
        <v>1958</v>
      </c>
      <c r="F433" t="s">
        <v>1928</v>
      </c>
      <c r="G433" s="16" t="str">
        <f t="shared" si="24"/>
        <v>Intel</v>
      </c>
      <c r="H433" t="s">
        <v>1915</v>
      </c>
      <c r="I433" t="s">
        <v>1929</v>
      </c>
      <c r="J433" t="s">
        <v>1930</v>
      </c>
      <c r="K433" t="s">
        <v>1947</v>
      </c>
      <c r="L433" t="s">
        <v>2179</v>
      </c>
      <c r="M433" s="16">
        <f t="shared" si="25"/>
        <v>1.36</v>
      </c>
      <c r="N433">
        <v>76137.119999999995</v>
      </c>
      <c r="O433" s="15">
        <v>42133</v>
      </c>
      <c r="P433" s="22">
        <f t="shared" si="26"/>
        <v>2015</v>
      </c>
      <c r="Q433" s="22">
        <f t="shared" si="27"/>
        <v>5</v>
      </c>
    </row>
    <row r="434" spans="1:17" x14ac:dyDescent="0.2">
      <c r="A434">
        <v>443</v>
      </c>
      <c r="B434" t="s">
        <v>1976</v>
      </c>
      <c r="C434" t="s">
        <v>1926</v>
      </c>
      <c r="D434">
        <v>15.6</v>
      </c>
      <c r="E434" t="s">
        <v>1927</v>
      </c>
      <c r="F434" t="s">
        <v>2034</v>
      </c>
      <c r="G434" s="16" t="str">
        <f t="shared" si="24"/>
        <v>Intel</v>
      </c>
      <c r="H434" t="s">
        <v>1944</v>
      </c>
      <c r="I434" t="s">
        <v>1916</v>
      </c>
      <c r="J434" t="s">
        <v>2111</v>
      </c>
      <c r="K434" t="s">
        <v>1947</v>
      </c>
      <c r="L434" t="s">
        <v>1968</v>
      </c>
      <c r="M434" s="16">
        <f t="shared" si="25"/>
        <v>2.2000000000000002</v>
      </c>
      <c r="N434">
        <v>18594.72</v>
      </c>
      <c r="O434" s="15">
        <v>42224</v>
      </c>
      <c r="P434" s="22">
        <f t="shared" si="26"/>
        <v>2015</v>
      </c>
      <c r="Q434" s="22">
        <f t="shared" si="27"/>
        <v>8</v>
      </c>
    </row>
    <row r="435" spans="1:17" x14ac:dyDescent="0.2">
      <c r="A435">
        <v>444</v>
      </c>
      <c r="B435" t="s">
        <v>1925</v>
      </c>
      <c r="C435" t="s">
        <v>1982</v>
      </c>
      <c r="D435">
        <v>15.6</v>
      </c>
      <c r="E435" t="s">
        <v>1958</v>
      </c>
      <c r="F435" t="s">
        <v>2022</v>
      </c>
      <c r="G435" s="16" t="str">
        <f t="shared" si="24"/>
        <v>Intel</v>
      </c>
      <c r="H435" t="s">
        <v>1915</v>
      </c>
      <c r="I435" t="s">
        <v>1984</v>
      </c>
      <c r="J435" t="s">
        <v>1985</v>
      </c>
      <c r="K435" t="s">
        <v>1947</v>
      </c>
      <c r="L435" t="s">
        <v>1968</v>
      </c>
      <c r="M435" s="16">
        <f t="shared" si="25"/>
        <v>2.2000000000000002</v>
      </c>
      <c r="N435">
        <v>58554.720000000001</v>
      </c>
      <c r="O435" s="15">
        <v>42206</v>
      </c>
      <c r="P435" s="22">
        <f t="shared" si="26"/>
        <v>2015</v>
      </c>
      <c r="Q435" s="22">
        <f t="shared" si="27"/>
        <v>7</v>
      </c>
    </row>
    <row r="436" spans="1:17" x14ac:dyDescent="0.2">
      <c r="A436">
        <v>445</v>
      </c>
      <c r="B436" t="s">
        <v>1966</v>
      </c>
      <c r="C436" t="s">
        <v>1926</v>
      </c>
      <c r="D436">
        <v>14</v>
      </c>
      <c r="E436" t="s">
        <v>1927</v>
      </c>
      <c r="F436" t="s">
        <v>2251</v>
      </c>
      <c r="G436" s="16" t="str">
        <f t="shared" si="24"/>
        <v>Intel</v>
      </c>
      <c r="H436" t="s">
        <v>1915</v>
      </c>
      <c r="I436" t="s">
        <v>1929</v>
      </c>
      <c r="J436" t="s">
        <v>2000</v>
      </c>
      <c r="K436" t="s">
        <v>1947</v>
      </c>
      <c r="L436" t="s">
        <v>2252</v>
      </c>
      <c r="M436" s="16">
        <f t="shared" si="25"/>
        <v>1.64</v>
      </c>
      <c r="N436">
        <v>62817.120000000003</v>
      </c>
      <c r="O436" s="15">
        <v>42301</v>
      </c>
      <c r="P436" s="22">
        <f t="shared" si="26"/>
        <v>2015</v>
      </c>
      <c r="Q436" s="22">
        <f t="shared" si="27"/>
        <v>10</v>
      </c>
    </row>
    <row r="437" spans="1:17" x14ac:dyDescent="0.2">
      <c r="A437">
        <v>446</v>
      </c>
      <c r="B437" t="s">
        <v>1941</v>
      </c>
      <c r="C437" t="s">
        <v>1926</v>
      </c>
      <c r="D437">
        <v>15.6</v>
      </c>
      <c r="E437" t="s">
        <v>1942</v>
      </c>
      <c r="F437" t="s">
        <v>1928</v>
      </c>
      <c r="G437" s="16" t="str">
        <f t="shared" si="24"/>
        <v>Intel</v>
      </c>
      <c r="H437" t="s">
        <v>1944</v>
      </c>
      <c r="I437" t="s">
        <v>1945</v>
      </c>
      <c r="J437" t="s">
        <v>1930</v>
      </c>
      <c r="K437" t="s">
        <v>2018</v>
      </c>
      <c r="L437" t="s">
        <v>2038</v>
      </c>
      <c r="M437" s="16">
        <f t="shared" si="25"/>
        <v>2.4</v>
      </c>
      <c r="N437">
        <v>23539.103999999999</v>
      </c>
      <c r="O437" s="15">
        <v>42091</v>
      </c>
      <c r="P437" s="22">
        <f t="shared" si="26"/>
        <v>2015</v>
      </c>
      <c r="Q437" s="22">
        <f t="shared" si="27"/>
        <v>3</v>
      </c>
    </row>
    <row r="438" spans="1:17" x14ac:dyDescent="0.2">
      <c r="A438">
        <v>447</v>
      </c>
      <c r="B438" t="s">
        <v>1966</v>
      </c>
      <c r="C438" t="s">
        <v>2142</v>
      </c>
      <c r="D438">
        <v>15.6</v>
      </c>
      <c r="E438" t="s">
        <v>1927</v>
      </c>
      <c r="F438" t="s">
        <v>2144</v>
      </c>
      <c r="G438" s="16" t="str">
        <f t="shared" si="24"/>
        <v>Intel</v>
      </c>
      <c r="H438" t="s">
        <v>1915</v>
      </c>
      <c r="I438" t="s">
        <v>2253</v>
      </c>
      <c r="J438" t="s">
        <v>2254</v>
      </c>
      <c r="K438" t="s">
        <v>1947</v>
      </c>
      <c r="L438" t="s">
        <v>2141</v>
      </c>
      <c r="M438" s="16">
        <f t="shared" si="25"/>
        <v>2.23</v>
      </c>
      <c r="N438">
        <v>106187.04</v>
      </c>
      <c r="O438" s="15">
        <v>42062</v>
      </c>
      <c r="P438" s="22">
        <f t="shared" si="26"/>
        <v>2015</v>
      </c>
      <c r="Q438" s="22">
        <f t="shared" si="27"/>
        <v>2</v>
      </c>
    </row>
    <row r="439" spans="1:17" x14ac:dyDescent="0.2">
      <c r="A439">
        <v>448</v>
      </c>
      <c r="B439" t="s">
        <v>2041</v>
      </c>
      <c r="C439" t="s">
        <v>1982</v>
      </c>
      <c r="D439">
        <v>15.6</v>
      </c>
      <c r="E439" t="s">
        <v>1927</v>
      </c>
      <c r="F439" t="s">
        <v>1983</v>
      </c>
      <c r="G439" s="16" t="str">
        <f t="shared" si="24"/>
        <v>Intel</v>
      </c>
      <c r="H439" t="s">
        <v>1915</v>
      </c>
      <c r="I439" t="s">
        <v>1929</v>
      </c>
      <c r="J439" t="s">
        <v>1985</v>
      </c>
      <c r="K439" t="s">
        <v>1947</v>
      </c>
      <c r="L439" t="s">
        <v>1968</v>
      </c>
      <c r="M439" s="16">
        <f t="shared" si="25"/>
        <v>2.2000000000000002</v>
      </c>
      <c r="N439">
        <v>54757.987200000003</v>
      </c>
      <c r="O439" s="15">
        <v>42037</v>
      </c>
      <c r="P439" s="22">
        <f t="shared" si="26"/>
        <v>2015</v>
      </c>
      <c r="Q439" s="22">
        <f t="shared" si="27"/>
        <v>2</v>
      </c>
    </row>
    <row r="440" spans="1:17" x14ac:dyDescent="0.2">
      <c r="A440">
        <v>449</v>
      </c>
      <c r="B440" t="s">
        <v>2054</v>
      </c>
      <c r="C440" t="s">
        <v>1912</v>
      </c>
      <c r="D440">
        <v>13.5</v>
      </c>
      <c r="E440" t="s">
        <v>2055</v>
      </c>
      <c r="F440" t="s">
        <v>2255</v>
      </c>
      <c r="G440" s="16" t="str">
        <f t="shared" si="24"/>
        <v>Intel</v>
      </c>
      <c r="H440" t="s">
        <v>1935</v>
      </c>
      <c r="I440" t="s">
        <v>1936</v>
      </c>
      <c r="J440" t="s">
        <v>1917</v>
      </c>
      <c r="K440" t="s">
        <v>2056</v>
      </c>
      <c r="L440" t="s">
        <v>2072</v>
      </c>
      <c r="M440" s="16">
        <f t="shared" si="25"/>
        <v>1.25</v>
      </c>
      <c r="N440">
        <v>137941.92000000001</v>
      </c>
      <c r="O440" s="15">
        <v>42079</v>
      </c>
      <c r="P440" s="22">
        <f t="shared" si="26"/>
        <v>2015</v>
      </c>
      <c r="Q440" s="22">
        <f t="shared" si="27"/>
        <v>3</v>
      </c>
    </row>
    <row r="441" spans="1:17" x14ac:dyDescent="0.2">
      <c r="A441">
        <v>450</v>
      </c>
      <c r="B441" t="s">
        <v>1925</v>
      </c>
      <c r="C441" t="s">
        <v>1926</v>
      </c>
      <c r="D441">
        <v>15.6</v>
      </c>
      <c r="E441" t="s">
        <v>1942</v>
      </c>
      <c r="F441" t="s">
        <v>1928</v>
      </c>
      <c r="G441" s="16" t="str">
        <f t="shared" si="24"/>
        <v>Intel</v>
      </c>
      <c r="H441" t="s">
        <v>1915</v>
      </c>
      <c r="I441" t="s">
        <v>1916</v>
      </c>
      <c r="J441" t="s">
        <v>1930</v>
      </c>
      <c r="K441" t="s">
        <v>1947</v>
      </c>
      <c r="L441" t="s">
        <v>1992</v>
      </c>
      <c r="M441" s="16">
        <f t="shared" si="25"/>
        <v>1.91</v>
      </c>
      <c r="N441">
        <v>31381.919999999998</v>
      </c>
      <c r="O441" s="15">
        <v>42350</v>
      </c>
      <c r="P441" s="22">
        <f t="shared" si="26"/>
        <v>2015</v>
      </c>
      <c r="Q441" s="22">
        <f t="shared" si="27"/>
        <v>12</v>
      </c>
    </row>
    <row r="442" spans="1:17" x14ac:dyDescent="0.2">
      <c r="A442">
        <v>451</v>
      </c>
      <c r="B442" t="s">
        <v>1966</v>
      </c>
      <c r="C442" t="s">
        <v>2142</v>
      </c>
      <c r="D442">
        <v>15.6</v>
      </c>
      <c r="E442" t="s">
        <v>1958</v>
      </c>
      <c r="F442" t="s">
        <v>2230</v>
      </c>
      <c r="G442" s="16" t="str">
        <f t="shared" si="24"/>
        <v>Intel</v>
      </c>
      <c r="H442" t="s">
        <v>1935</v>
      </c>
      <c r="I442" t="s">
        <v>1929</v>
      </c>
      <c r="J442" t="s">
        <v>2254</v>
      </c>
      <c r="K442" t="s">
        <v>1947</v>
      </c>
      <c r="L442" t="s">
        <v>2256</v>
      </c>
      <c r="M442" s="16">
        <f t="shared" si="25"/>
        <v>2.17</v>
      </c>
      <c r="N442">
        <v>105228</v>
      </c>
      <c r="O442" s="15">
        <v>42304</v>
      </c>
      <c r="P442" s="22">
        <f t="shared" si="26"/>
        <v>2015</v>
      </c>
      <c r="Q442" s="22">
        <f t="shared" si="27"/>
        <v>10</v>
      </c>
    </row>
    <row r="443" spans="1:17" x14ac:dyDescent="0.2">
      <c r="A443">
        <v>452</v>
      </c>
      <c r="B443" t="s">
        <v>1925</v>
      </c>
      <c r="C443" t="s">
        <v>2142</v>
      </c>
      <c r="D443">
        <v>15.6</v>
      </c>
      <c r="E443" t="s">
        <v>1958</v>
      </c>
      <c r="F443" t="s">
        <v>2190</v>
      </c>
      <c r="G443" s="16" t="str">
        <f t="shared" si="24"/>
        <v>Intel</v>
      </c>
      <c r="H443" t="s">
        <v>1915</v>
      </c>
      <c r="I443" t="s">
        <v>1936</v>
      </c>
      <c r="J443" t="s">
        <v>1930</v>
      </c>
      <c r="K443" t="s">
        <v>1947</v>
      </c>
      <c r="L443" t="s">
        <v>2239</v>
      </c>
      <c r="M443" s="16">
        <f t="shared" si="25"/>
        <v>2.31</v>
      </c>
      <c r="N443">
        <v>81731.520000000004</v>
      </c>
      <c r="O443" s="15">
        <v>42026</v>
      </c>
      <c r="P443" s="22">
        <f t="shared" si="26"/>
        <v>2015</v>
      </c>
      <c r="Q443" s="22">
        <f t="shared" si="27"/>
        <v>1</v>
      </c>
    </row>
    <row r="444" spans="1:17" x14ac:dyDescent="0.2">
      <c r="A444">
        <v>453</v>
      </c>
      <c r="B444" t="s">
        <v>1976</v>
      </c>
      <c r="C444" t="s">
        <v>1926</v>
      </c>
      <c r="D444">
        <v>14</v>
      </c>
      <c r="E444" t="s">
        <v>1927</v>
      </c>
      <c r="F444" t="s">
        <v>1928</v>
      </c>
      <c r="G444" s="16" t="str">
        <f t="shared" si="24"/>
        <v>Intel</v>
      </c>
      <c r="H444" t="s">
        <v>1915</v>
      </c>
      <c r="I444" t="s">
        <v>1929</v>
      </c>
      <c r="J444" t="s">
        <v>1930</v>
      </c>
      <c r="K444" t="s">
        <v>1947</v>
      </c>
      <c r="L444" t="s">
        <v>2009</v>
      </c>
      <c r="M444" s="16">
        <f t="shared" si="25"/>
        <v>1.65</v>
      </c>
      <c r="N444">
        <v>71661.600000000006</v>
      </c>
      <c r="O444" s="15">
        <v>42079</v>
      </c>
      <c r="P444" s="22">
        <f t="shared" si="26"/>
        <v>2015</v>
      </c>
      <c r="Q444" s="22">
        <f t="shared" si="27"/>
        <v>3</v>
      </c>
    </row>
    <row r="445" spans="1:17" x14ac:dyDescent="0.2">
      <c r="A445">
        <v>454</v>
      </c>
      <c r="B445" t="s">
        <v>1966</v>
      </c>
      <c r="C445" t="s">
        <v>1926</v>
      </c>
      <c r="D445">
        <v>15.6</v>
      </c>
      <c r="E445" t="s">
        <v>1927</v>
      </c>
      <c r="F445" t="s">
        <v>1955</v>
      </c>
      <c r="G445" s="16" t="str">
        <f t="shared" si="24"/>
        <v>Intel</v>
      </c>
      <c r="H445" t="s">
        <v>1915</v>
      </c>
      <c r="I445" t="s">
        <v>1984</v>
      </c>
      <c r="J445" t="s">
        <v>1996</v>
      </c>
      <c r="K445" t="s">
        <v>1947</v>
      </c>
      <c r="L445" t="s">
        <v>2088</v>
      </c>
      <c r="M445" s="16">
        <f t="shared" si="25"/>
        <v>2.36</v>
      </c>
      <c r="N445">
        <v>52161.120000000003</v>
      </c>
      <c r="O445" s="15">
        <v>42227</v>
      </c>
      <c r="P445" s="22">
        <f t="shared" si="26"/>
        <v>2015</v>
      </c>
      <c r="Q445" s="22">
        <f t="shared" si="27"/>
        <v>8</v>
      </c>
    </row>
    <row r="446" spans="1:17" x14ac:dyDescent="0.2">
      <c r="A446">
        <v>455</v>
      </c>
      <c r="B446" t="s">
        <v>1966</v>
      </c>
      <c r="C446" t="s">
        <v>1989</v>
      </c>
      <c r="D446">
        <v>11.6</v>
      </c>
      <c r="E446" t="s">
        <v>2146</v>
      </c>
      <c r="F446" t="s">
        <v>2204</v>
      </c>
      <c r="G446" s="16" t="str">
        <f t="shared" si="24"/>
        <v>Intel</v>
      </c>
      <c r="H446" t="s">
        <v>1944</v>
      </c>
      <c r="I446" t="s">
        <v>1945</v>
      </c>
      <c r="J446" t="s">
        <v>2205</v>
      </c>
      <c r="K446" t="s">
        <v>1947</v>
      </c>
      <c r="L446" t="s">
        <v>2257</v>
      </c>
      <c r="M446" s="16">
        <f t="shared" si="25"/>
        <v>1.47</v>
      </c>
      <c r="N446">
        <v>25521.119999999999</v>
      </c>
      <c r="O446" s="15">
        <v>42248</v>
      </c>
      <c r="P446" s="22">
        <f t="shared" si="26"/>
        <v>2015</v>
      </c>
      <c r="Q446" s="22">
        <f t="shared" si="27"/>
        <v>9</v>
      </c>
    </row>
    <row r="447" spans="1:17" x14ac:dyDescent="0.2">
      <c r="A447">
        <v>456</v>
      </c>
      <c r="B447" t="s">
        <v>1966</v>
      </c>
      <c r="C447" t="s">
        <v>1926</v>
      </c>
      <c r="D447">
        <v>17.3</v>
      </c>
      <c r="E447" t="s">
        <v>1958</v>
      </c>
      <c r="F447" t="s">
        <v>2258</v>
      </c>
      <c r="G447" s="16" t="str">
        <f t="shared" si="24"/>
        <v>Intel</v>
      </c>
      <c r="H447" t="s">
        <v>1915</v>
      </c>
      <c r="I447" t="s">
        <v>1978</v>
      </c>
      <c r="J447" t="s">
        <v>2024</v>
      </c>
      <c r="K447" t="s">
        <v>1947</v>
      </c>
      <c r="L447" t="s">
        <v>2150</v>
      </c>
      <c r="M447" s="16">
        <f t="shared" si="25"/>
        <v>4.42</v>
      </c>
      <c r="N447">
        <v>109010.88</v>
      </c>
      <c r="O447" s="15">
        <v>42325</v>
      </c>
      <c r="P447" s="22">
        <f t="shared" si="26"/>
        <v>2015</v>
      </c>
      <c r="Q447" s="22">
        <f t="shared" si="27"/>
        <v>11</v>
      </c>
    </row>
    <row r="448" spans="1:17" x14ac:dyDescent="0.2">
      <c r="A448">
        <v>457</v>
      </c>
      <c r="B448" t="s">
        <v>2054</v>
      </c>
      <c r="C448" t="s">
        <v>1912</v>
      </c>
      <c r="D448">
        <v>13.5</v>
      </c>
      <c r="E448" t="s">
        <v>2055</v>
      </c>
      <c r="F448" t="s">
        <v>2259</v>
      </c>
      <c r="G448" s="16" t="str">
        <f t="shared" si="24"/>
        <v>Intel</v>
      </c>
      <c r="H448" t="s">
        <v>1944</v>
      </c>
      <c r="I448" t="s">
        <v>1916</v>
      </c>
      <c r="J448" t="s">
        <v>1971</v>
      </c>
      <c r="K448" t="s">
        <v>2056</v>
      </c>
      <c r="L448" t="s">
        <v>2057</v>
      </c>
      <c r="M448" s="16">
        <f t="shared" si="25"/>
        <v>1.252</v>
      </c>
      <c r="N448">
        <v>52693.919999999998</v>
      </c>
      <c r="O448" s="15">
        <v>42269</v>
      </c>
      <c r="P448" s="22">
        <f t="shared" si="26"/>
        <v>2015</v>
      </c>
      <c r="Q448" s="22">
        <f t="shared" si="27"/>
        <v>9</v>
      </c>
    </row>
    <row r="449" spans="1:17" x14ac:dyDescent="0.2">
      <c r="A449">
        <v>458</v>
      </c>
      <c r="B449" t="s">
        <v>2054</v>
      </c>
      <c r="C449" t="s">
        <v>1912</v>
      </c>
      <c r="D449">
        <v>33.5</v>
      </c>
      <c r="E449" t="s">
        <v>2055</v>
      </c>
      <c r="F449" t="s">
        <v>2255</v>
      </c>
      <c r="G449" s="16" t="str">
        <f t="shared" si="24"/>
        <v>Intel</v>
      </c>
      <c r="H449" t="s">
        <v>1915</v>
      </c>
      <c r="I449" t="s">
        <v>1929</v>
      </c>
      <c r="J449" t="s">
        <v>1917</v>
      </c>
      <c r="K449" t="s">
        <v>2056</v>
      </c>
      <c r="L449" t="s">
        <v>2072</v>
      </c>
      <c r="M449" s="16">
        <f t="shared" si="25"/>
        <v>1.25</v>
      </c>
      <c r="N449">
        <v>95850.72</v>
      </c>
      <c r="O449" s="15">
        <v>42184</v>
      </c>
      <c r="P449" s="22">
        <f t="shared" si="26"/>
        <v>2015</v>
      </c>
      <c r="Q449" s="22">
        <f t="shared" si="27"/>
        <v>6</v>
      </c>
    </row>
    <row r="450" spans="1:17" x14ac:dyDescent="0.2">
      <c r="A450">
        <v>459</v>
      </c>
      <c r="B450" t="s">
        <v>1925</v>
      </c>
      <c r="C450" t="s">
        <v>1926</v>
      </c>
      <c r="D450">
        <v>17.3</v>
      </c>
      <c r="E450" t="s">
        <v>2133</v>
      </c>
      <c r="F450" t="s">
        <v>1962</v>
      </c>
      <c r="G450" s="16" t="str">
        <f t="shared" si="24"/>
        <v>Intel</v>
      </c>
      <c r="H450" t="s">
        <v>1915</v>
      </c>
      <c r="I450" t="s">
        <v>1929</v>
      </c>
      <c r="J450" t="s">
        <v>1963</v>
      </c>
      <c r="K450" t="s">
        <v>1947</v>
      </c>
      <c r="L450" t="s">
        <v>1986</v>
      </c>
      <c r="M450" s="16">
        <f t="shared" si="25"/>
        <v>2.5</v>
      </c>
      <c r="N450">
        <v>34093.872000000003</v>
      </c>
      <c r="O450" s="15">
        <v>42338</v>
      </c>
      <c r="P450" s="22">
        <f t="shared" si="26"/>
        <v>2015</v>
      </c>
      <c r="Q450" s="22">
        <f t="shared" si="27"/>
        <v>11</v>
      </c>
    </row>
    <row r="451" spans="1:17" x14ac:dyDescent="0.2">
      <c r="A451">
        <v>460</v>
      </c>
      <c r="B451" t="s">
        <v>1941</v>
      </c>
      <c r="C451" t="s">
        <v>1926</v>
      </c>
      <c r="D451">
        <v>15.6</v>
      </c>
      <c r="E451" t="s">
        <v>1927</v>
      </c>
      <c r="F451" t="s">
        <v>1962</v>
      </c>
      <c r="G451" s="16" t="str">
        <f t="shared" ref="G451:G514" si="28">LEFT(F451,FIND(" ",F451)-1)</f>
        <v>Intel</v>
      </c>
      <c r="H451" t="s">
        <v>1944</v>
      </c>
      <c r="I451" t="s">
        <v>1978</v>
      </c>
      <c r="J451" t="s">
        <v>1979</v>
      </c>
      <c r="K451" t="s">
        <v>1947</v>
      </c>
      <c r="L451" t="s">
        <v>2141</v>
      </c>
      <c r="M451" s="16">
        <f t="shared" ref="M451:M514" si="29">LEFT(L451,LEN(L451)-2)*1</f>
        <v>2.23</v>
      </c>
      <c r="N451">
        <v>28984.32</v>
      </c>
      <c r="O451" s="15">
        <v>42323</v>
      </c>
      <c r="P451" s="22">
        <f t="shared" ref="P451:P514" si="30">YEAR(O451)</f>
        <v>2015</v>
      </c>
      <c r="Q451" s="22">
        <f t="shared" ref="Q451:Q514" si="31">MONTH(O451)</f>
        <v>11</v>
      </c>
    </row>
    <row r="452" spans="1:17" x14ac:dyDescent="0.2">
      <c r="A452">
        <v>461</v>
      </c>
      <c r="B452" t="s">
        <v>1941</v>
      </c>
      <c r="C452" t="s">
        <v>2222</v>
      </c>
      <c r="D452">
        <v>11.6</v>
      </c>
      <c r="E452" t="s">
        <v>1942</v>
      </c>
      <c r="F452" t="s">
        <v>2049</v>
      </c>
      <c r="G452" s="16" t="str">
        <f t="shared" si="28"/>
        <v>Intel</v>
      </c>
      <c r="H452" t="s">
        <v>1944</v>
      </c>
      <c r="I452" t="s">
        <v>1916</v>
      </c>
      <c r="J452" t="s">
        <v>2051</v>
      </c>
      <c r="K452" t="s">
        <v>1947</v>
      </c>
      <c r="L452" t="s">
        <v>2046</v>
      </c>
      <c r="M452" s="16">
        <f t="shared" si="29"/>
        <v>1.4</v>
      </c>
      <c r="N452">
        <v>23176.799999999999</v>
      </c>
      <c r="O452" s="15">
        <v>42214</v>
      </c>
      <c r="P452" s="22">
        <f t="shared" si="30"/>
        <v>2015</v>
      </c>
      <c r="Q452" s="22">
        <f t="shared" si="31"/>
        <v>7</v>
      </c>
    </row>
    <row r="453" spans="1:17" x14ac:dyDescent="0.2">
      <c r="A453">
        <v>462</v>
      </c>
      <c r="B453" t="s">
        <v>1954</v>
      </c>
      <c r="C453" t="s">
        <v>1926</v>
      </c>
      <c r="D453">
        <v>15.6</v>
      </c>
      <c r="E453" t="s">
        <v>1927</v>
      </c>
      <c r="F453" t="s">
        <v>1928</v>
      </c>
      <c r="G453" s="16" t="str">
        <f t="shared" si="28"/>
        <v>Intel</v>
      </c>
      <c r="H453" t="s">
        <v>1915</v>
      </c>
      <c r="I453" t="s">
        <v>1978</v>
      </c>
      <c r="J453" t="s">
        <v>1930</v>
      </c>
      <c r="K453" t="s">
        <v>1947</v>
      </c>
      <c r="L453" t="s">
        <v>2156</v>
      </c>
      <c r="M453" s="16">
        <f t="shared" si="29"/>
        <v>2.37</v>
      </c>
      <c r="N453">
        <v>39906.720000000001</v>
      </c>
      <c r="O453" s="15">
        <v>42195</v>
      </c>
      <c r="P453" s="22">
        <f t="shared" si="30"/>
        <v>2015</v>
      </c>
      <c r="Q453" s="22">
        <f t="shared" si="31"/>
        <v>7</v>
      </c>
    </row>
    <row r="454" spans="1:17" x14ac:dyDescent="0.2">
      <c r="A454">
        <v>463</v>
      </c>
      <c r="B454" t="s">
        <v>1976</v>
      </c>
      <c r="C454" t="s">
        <v>1926</v>
      </c>
      <c r="D454">
        <v>14</v>
      </c>
      <c r="E454" t="s">
        <v>1958</v>
      </c>
      <c r="F454" t="s">
        <v>1973</v>
      </c>
      <c r="G454" s="16" t="str">
        <f t="shared" si="28"/>
        <v>Intel</v>
      </c>
      <c r="H454" t="s">
        <v>1915</v>
      </c>
      <c r="I454" t="s">
        <v>1936</v>
      </c>
      <c r="J454" t="s">
        <v>2260</v>
      </c>
      <c r="K454" t="s">
        <v>1931</v>
      </c>
      <c r="L454" t="s">
        <v>2073</v>
      </c>
      <c r="M454" s="16">
        <f t="shared" si="29"/>
        <v>1.5</v>
      </c>
      <c r="N454">
        <v>42570.720000000001</v>
      </c>
      <c r="O454" s="15">
        <v>42150</v>
      </c>
      <c r="P454" s="22">
        <f t="shared" si="30"/>
        <v>2015</v>
      </c>
      <c r="Q454" s="22">
        <f t="shared" si="31"/>
        <v>5</v>
      </c>
    </row>
    <row r="455" spans="1:17" x14ac:dyDescent="0.2">
      <c r="A455">
        <v>464</v>
      </c>
      <c r="B455" t="s">
        <v>1976</v>
      </c>
      <c r="C455" t="s">
        <v>1926</v>
      </c>
      <c r="D455">
        <v>15.6</v>
      </c>
      <c r="E455" t="s">
        <v>1927</v>
      </c>
      <c r="F455" t="s">
        <v>2190</v>
      </c>
      <c r="G455" s="16" t="str">
        <f t="shared" si="28"/>
        <v>Intel</v>
      </c>
      <c r="H455" t="s">
        <v>1915</v>
      </c>
      <c r="I455" t="s">
        <v>1929</v>
      </c>
      <c r="J455" t="s">
        <v>2243</v>
      </c>
      <c r="K455" t="s">
        <v>1947</v>
      </c>
      <c r="L455" t="s">
        <v>2171</v>
      </c>
      <c r="M455" s="16">
        <f t="shared" si="29"/>
        <v>2.67</v>
      </c>
      <c r="N455">
        <v>111355.2</v>
      </c>
      <c r="O455" s="15">
        <v>42174</v>
      </c>
      <c r="P455" s="22">
        <f t="shared" si="30"/>
        <v>2015</v>
      </c>
      <c r="Q455" s="22">
        <f t="shared" si="31"/>
        <v>6</v>
      </c>
    </row>
    <row r="456" spans="1:17" x14ac:dyDescent="0.2">
      <c r="A456">
        <v>465</v>
      </c>
      <c r="B456" t="s">
        <v>1954</v>
      </c>
      <c r="C456" t="s">
        <v>1926</v>
      </c>
      <c r="D456">
        <v>15.6</v>
      </c>
      <c r="E456" t="s">
        <v>1942</v>
      </c>
      <c r="F456" t="s">
        <v>2034</v>
      </c>
      <c r="G456" s="16" t="str">
        <f t="shared" si="28"/>
        <v>Intel</v>
      </c>
      <c r="H456" t="s">
        <v>1944</v>
      </c>
      <c r="I456" t="s">
        <v>1945</v>
      </c>
      <c r="J456" t="s">
        <v>2015</v>
      </c>
      <c r="K456" t="s">
        <v>1947</v>
      </c>
      <c r="L456" t="s">
        <v>2021</v>
      </c>
      <c r="M456" s="16">
        <f t="shared" si="29"/>
        <v>2</v>
      </c>
      <c r="N456">
        <v>16197.12</v>
      </c>
      <c r="O456" s="15">
        <v>42047</v>
      </c>
      <c r="P456" s="22">
        <f t="shared" si="30"/>
        <v>2015</v>
      </c>
      <c r="Q456" s="22">
        <f t="shared" si="31"/>
        <v>2</v>
      </c>
    </row>
    <row r="457" spans="1:17" x14ac:dyDescent="0.2">
      <c r="A457">
        <v>466</v>
      </c>
      <c r="B457" t="s">
        <v>1941</v>
      </c>
      <c r="C457" t="s">
        <v>1926</v>
      </c>
      <c r="D457">
        <v>15.6</v>
      </c>
      <c r="E457" t="s">
        <v>1942</v>
      </c>
      <c r="F457" t="s">
        <v>1962</v>
      </c>
      <c r="G457" s="16" t="str">
        <f t="shared" si="28"/>
        <v>Intel</v>
      </c>
      <c r="H457" t="s">
        <v>1944</v>
      </c>
      <c r="I457" t="s">
        <v>1945</v>
      </c>
      <c r="J457" t="s">
        <v>2066</v>
      </c>
      <c r="K457" t="s">
        <v>1947</v>
      </c>
      <c r="L457" t="s">
        <v>1968</v>
      </c>
      <c r="M457" s="16">
        <f t="shared" si="29"/>
        <v>2.2000000000000002</v>
      </c>
      <c r="N457">
        <v>24988.32</v>
      </c>
      <c r="O457" s="15">
        <v>42107</v>
      </c>
      <c r="P457" s="22">
        <f t="shared" si="30"/>
        <v>2015</v>
      </c>
      <c r="Q457" s="22">
        <f t="shared" si="31"/>
        <v>4</v>
      </c>
    </row>
    <row r="458" spans="1:17" x14ac:dyDescent="0.2">
      <c r="A458">
        <v>467</v>
      </c>
      <c r="B458" t="s">
        <v>1966</v>
      </c>
      <c r="C458" t="s">
        <v>1926</v>
      </c>
      <c r="D458">
        <v>15.6</v>
      </c>
      <c r="E458" t="s">
        <v>1927</v>
      </c>
      <c r="F458" t="s">
        <v>1959</v>
      </c>
      <c r="G458" s="16" t="str">
        <f t="shared" si="28"/>
        <v>Intel</v>
      </c>
      <c r="H458" t="s">
        <v>1915</v>
      </c>
      <c r="I458" t="s">
        <v>2060</v>
      </c>
      <c r="J458" t="s">
        <v>1996</v>
      </c>
      <c r="K458" t="s">
        <v>1947</v>
      </c>
      <c r="L458" t="s">
        <v>2061</v>
      </c>
      <c r="M458" s="16">
        <f t="shared" si="29"/>
        <v>2.02</v>
      </c>
      <c r="N458">
        <v>40439.519999999997</v>
      </c>
      <c r="O458" s="15">
        <v>42102</v>
      </c>
      <c r="P458" s="22">
        <f t="shared" si="30"/>
        <v>2015</v>
      </c>
      <c r="Q458" s="22">
        <f t="shared" si="31"/>
        <v>4</v>
      </c>
    </row>
    <row r="459" spans="1:17" x14ac:dyDescent="0.2">
      <c r="A459">
        <v>468</v>
      </c>
      <c r="B459" t="s">
        <v>1925</v>
      </c>
      <c r="C459" t="s">
        <v>1982</v>
      </c>
      <c r="D459">
        <v>17.3</v>
      </c>
      <c r="E459" t="s">
        <v>1958</v>
      </c>
      <c r="F459" t="s">
        <v>2022</v>
      </c>
      <c r="G459" s="16" t="str">
        <f t="shared" si="28"/>
        <v>Intel</v>
      </c>
      <c r="H459" t="s">
        <v>2026</v>
      </c>
      <c r="I459" t="s">
        <v>1978</v>
      </c>
      <c r="J459" t="s">
        <v>2024</v>
      </c>
      <c r="K459" t="s">
        <v>1947</v>
      </c>
      <c r="L459" t="s">
        <v>2261</v>
      </c>
      <c r="M459" s="16">
        <f t="shared" si="29"/>
        <v>3.78</v>
      </c>
      <c r="N459">
        <v>90522.72</v>
      </c>
      <c r="O459" s="15">
        <v>42219</v>
      </c>
      <c r="P459" s="22">
        <f t="shared" si="30"/>
        <v>2015</v>
      </c>
      <c r="Q459" s="22">
        <f t="shared" si="31"/>
        <v>8</v>
      </c>
    </row>
    <row r="460" spans="1:17" x14ac:dyDescent="0.2">
      <c r="A460">
        <v>469</v>
      </c>
      <c r="B460" t="s">
        <v>1976</v>
      </c>
      <c r="C460" t="s">
        <v>1912</v>
      </c>
      <c r="D460">
        <v>14</v>
      </c>
      <c r="E460" t="s">
        <v>2262</v>
      </c>
      <c r="F460" t="s">
        <v>2178</v>
      </c>
      <c r="G460" s="16" t="str">
        <f t="shared" si="28"/>
        <v>Intel</v>
      </c>
      <c r="H460" t="s">
        <v>2026</v>
      </c>
      <c r="I460" t="s">
        <v>1929</v>
      </c>
      <c r="J460" t="s">
        <v>1963</v>
      </c>
      <c r="K460" t="s">
        <v>1947</v>
      </c>
      <c r="L460" t="s">
        <v>2046</v>
      </c>
      <c r="M460" s="16">
        <f t="shared" si="29"/>
        <v>1.4</v>
      </c>
      <c r="N460">
        <v>98994.240000000005</v>
      </c>
      <c r="O460" s="15">
        <v>42332</v>
      </c>
      <c r="P460" s="22">
        <f t="shared" si="30"/>
        <v>2015</v>
      </c>
      <c r="Q460" s="22">
        <f t="shared" si="31"/>
        <v>11</v>
      </c>
    </row>
    <row r="461" spans="1:17" x14ac:dyDescent="0.2">
      <c r="A461">
        <v>470</v>
      </c>
      <c r="B461" t="s">
        <v>1925</v>
      </c>
      <c r="C461" t="s">
        <v>1989</v>
      </c>
      <c r="D461">
        <v>13.3</v>
      </c>
      <c r="E461" t="s">
        <v>2097</v>
      </c>
      <c r="F461" t="s">
        <v>1955</v>
      </c>
      <c r="G461" s="16" t="str">
        <f t="shared" si="28"/>
        <v>Intel</v>
      </c>
      <c r="H461" t="s">
        <v>1915</v>
      </c>
      <c r="I461" t="s">
        <v>1936</v>
      </c>
      <c r="J461" t="s">
        <v>1960</v>
      </c>
      <c r="K461" t="s">
        <v>1947</v>
      </c>
      <c r="L461" t="s">
        <v>2124</v>
      </c>
      <c r="M461" s="16">
        <f t="shared" si="29"/>
        <v>1.29</v>
      </c>
      <c r="N461">
        <v>106506.72</v>
      </c>
      <c r="O461" s="15">
        <v>42282</v>
      </c>
      <c r="P461" s="22">
        <f t="shared" si="30"/>
        <v>2015</v>
      </c>
      <c r="Q461" s="22">
        <f t="shared" si="31"/>
        <v>10</v>
      </c>
    </row>
    <row r="462" spans="1:17" x14ac:dyDescent="0.2">
      <c r="A462">
        <v>471</v>
      </c>
      <c r="B462" t="s">
        <v>1925</v>
      </c>
      <c r="C462" t="s">
        <v>1926</v>
      </c>
      <c r="D462">
        <v>15.6</v>
      </c>
      <c r="E462" t="s">
        <v>1927</v>
      </c>
      <c r="F462" t="s">
        <v>1928</v>
      </c>
      <c r="G462" s="16" t="str">
        <f t="shared" si="28"/>
        <v>Intel</v>
      </c>
      <c r="H462" t="s">
        <v>1915</v>
      </c>
      <c r="I462" t="s">
        <v>1945</v>
      </c>
      <c r="J462" t="s">
        <v>2155</v>
      </c>
      <c r="K462" t="s">
        <v>1947</v>
      </c>
      <c r="L462" t="s">
        <v>2052</v>
      </c>
      <c r="M462" s="16">
        <f t="shared" si="29"/>
        <v>1.9</v>
      </c>
      <c r="N462">
        <v>61485.120000000003</v>
      </c>
      <c r="O462" s="15">
        <v>42246</v>
      </c>
      <c r="P462" s="22">
        <f t="shared" si="30"/>
        <v>2015</v>
      </c>
      <c r="Q462" s="22">
        <f t="shared" si="31"/>
        <v>8</v>
      </c>
    </row>
    <row r="463" spans="1:17" x14ac:dyDescent="0.2">
      <c r="A463">
        <v>472</v>
      </c>
      <c r="B463" t="s">
        <v>2245</v>
      </c>
      <c r="C463" t="s">
        <v>1912</v>
      </c>
      <c r="D463">
        <v>12.3</v>
      </c>
      <c r="E463" t="s">
        <v>2246</v>
      </c>
      <c r="F463" t="s">
        <v>2263</v>
      </c>
      <c r="G463" s="16" t="str">
        <f t="shared" si="28"/>
        <v>Intel</v>
      </c>
      <c r="H463" t="s">
        <v>1915</v>
      </c>
      <c r="I463" t="s">
        <v>1916</v>
      </c>
      <c r="J463" t="s">
        <v>1971</v>
      </c>
      <c r="K463" t="s">
        <v>2187</v>
      </c>
      <c r="L463" t="s">
        <v>2106</v>
      </c>
      <c r="M463" s="16">
        <f t="shared" si="29"/>
        <v>1.1000000000000001</v>
      </c>
      <c r="N463">
        <v>67932</v>
      </c>
      <c r="O463" s="15">
        <v>42047</v>
      </c>
      <c r="P463" s="22">
        <f t="shared" si="30"/>
        <v>2015</v>
      </c>
      <c r="Q463" s="22">
        <f t="shared" si="31"/>
        <v>2</v>
      </c>
    </row>
    <row r="464" spans="1:17" x14ac:dyDescent="0.2">
      <c r="A464">
        <v>473</v>
      </c>
      <c r="B464" t="s">
        <v>1966</v>
      </c>
      <c r="C464" t="s">
        <v>1912</v>
      </c>
      <c r="D464">
        <v>13.3</v>
      </c>
      <c r="E464" t="s">
        <v>1990</v>
      </c>
      <c r="F464" t="s">
        <v>1959</v>
      </c>
      <c r="G464" s="16" t="str">
        <f t="shared" si="28"/>
        <v>Intel</v>
      </c>
      <c r="H464" t="s">
        <v>1915</v>
      </c>
      <c r="I464" t="s">
        <v>1929</v>
      </c>
      <c r="J464" t="s">
        <v>1960</v>
      </c>
      <c r="K464" t="s">
        <v>1947</v>
      </c>
      <c r="L464" t="s">
        <v>2231</v>
      </c>
      <c r="M464" s="16">
        <f t="shared" si="29"/>
        <v>1.42</v>
      </c>
      <c r="N464">
        <v>98133.767999999996</v>
      </c>
      <c r="O464" s="15">
        <v>42131</v>
      </c>
      <c r="P464" s="22">
        <f t="shared" si="30"/>
        <v>2015</v>
      </c>
      <c r="Q464" s="22">
        <f t="shared" si="31"/>
        <v>5</v>
      </c>
    </row>
    <row r="465" spans="1:17" x14ac:dyDescent="0.2">
      <c r="A465">
        <v>474</v>
      </c>
      <c r="B465" t="s">
        <v>1954</v>
      </c>
      <c r="C465" t="s">
        <v>1926</v>
      </c>
      <c r="D465">
        <v>15.6</v>
      </c>
      <c r="E465" t="s">
        <v>2140</v>
      </c>
      <c r="F465" t="s">
        <v>2264</v>
      </c>
      <c r="G465" s="16" t="str">
        <f t="shared" si="28"/>
        <v>Intel</v>
      </c>
      <c r="H465" t="s">
        <v>2026</v>
      </c>
      <c r="I465" t="s">
        <v>1984</v>
      </c>
      <c r="J465" t="s">
        <v>2265</v>
      </c>
      <c r="K465" t="s">
        <v>1947</v>
      </c>
      <c r="L465" t="s">
        <v>2129</v>
      </c>
      <c r="M465" s="16">
        <f t="shared" si="29"/>
        <v>2.06</v>
      </c>
      <c r="N465">
        <v>69210.720000000001</v>
      </c>
      <c r="O465" s="15">
        <v>42228</v>
      </c>
      <c r="P465" s="22">
        <f t="shared" si="30"/>
        <v>2015</v>
      </c>
      <c r="Q465" s="22">
        <f t="shared" si="31"/>
        <v>8</v>
      </c>
    </row>
    <row r="466" spans="1:17" x14ac:dyDescent="0.2">
      <c r="A466">
        <v>475</v>
      </c>
      <c r="B466" t="s">
        <v>1966</v>
      </c>
      <c r="C466" t="s">
        <v>1926</v>
      </c>
      <c r="D466">
        <v>14</v>
      </c>
      <c r="E466" t="s">
        <v>1942</v>
      </c>
      <c r="F466" t="s">
        <v>2266</v>
      </c>
      <c r="G466" s="16" t="str">
        <f t="shared" si="28"/>
        <v>Intel</v>
      </c>
      <c r="H466" t="s">
        <v>1915</v>
      </c>
      <c r="I466" t="s">
        <v>1916</v>
      </c>
      <c r="J466" t="s">
        <v>1963</v>
      </c>
      <c r="K466" t="s">
        <v>1947</v>
      </c>
      <c r="L466" t="s">
        <v>2267</v>
      </c>
      <c r="M466" s="16">
        <f t="shared" si="29"/>
        <v>1.79</v>
      </c>
      <c r="N466">
        <v>39427.199999999997</v>
      </c>
      <c r="O466" s="15">
        <v>42341</v>
      </c>
      <c r="P466" s="22">
        <f t="shared" si="30"/>
        <v>2015</v>
      </c>
      <c r="Q466" s="22">
        <f t="shared" si="31"/>
        <v>12</v>
      </c>
    </row>
    <row r="467" spans="1:17" x14ac:dyDescent="0.2">
      <c r="A467">
        <v>476</v>
      </c>
      <c r="B467" t="s">
        <v>1966</v>
      </c>
      <c r="C467" t="s">
        <v>2142</v>
      </c>
      <c r="D467" t="s">
        <v>2147</v>
      </c>
      <c r="E467" t="s">
        <v>1927</v>
      </c>
      <c r="F467" t="s">
        <v>2022</v>
      </c>
      <c r="G467" s="16" t="str">
        <f t="shared" si="28"/>
        <v>Intel</v>
      </c>
      <c r="H467" t="s">
        <v>1915</v>
      </c>
      <c r="I467" t="s">
        <v>1929</v>
      </c>
      <c r="J467" t="s">
        <v>2145</v>
      </c>
      <c r="K467" t="s">
        <v>1947</v>
      </c>
      <c r="L467" t="s">
        <v>2232</v>
      </c>
      <c r="M467" s="16">
        <f t="shared" si="29"/>
        <v>1.78</v>
      </c>
      <c r="N467">
        <v>128298.24000000001</v>
      </c>
      <c r="O467" s="15">
        <v>42206</v>
      </c>
      <c r="P467" s="22">
        <f t="shared" si="30"/>
        <v>2015</v>
      </c>
      <c r="Q467" s="22">
        <f t="shared" si="31"/>
        <v>7</v>
      </c>
    </row>
    <row r="468" spans="1:17" x14ac:dyDescent="0.2">
      <c r="A468">
        <v>477</v>
      </c>
      <c r="B468" t="s">
        <v>1976</v>
      </c>
      <c r="C468" t="s">
        <v>1926</v>
      </c>
      <c r="D468">
        <v>14</v>
      </c>
      <c r="E468" t="s">
        <v>1927</v>
      </c>
      <c r="F468" t="s">
        <v>1928</v>
      </c>
      <c r="G468" s="16" t="str">
        <f t="shared" si="28"/>
        <v>Intel</v>
      </c>
      <c r="H468" t="s">
        <v>1915</v>
      </c>
      <c r="I468" t="s">
        <v>2268</v>
      </c>
      <c r="J468" t="s">
        <v>1930</v>
      </c>
      <c r="K468" t="s">
        <v>1947</v>
      </c>
      <c r="L468" t="s">
        <v>2045</v>
      </c>
      <c r="M468" s="16">
        <f t="shared" si="29"/>
        <v>1.7</v>
      </c>
      <c r="N468">
        <v>72673.919999999998</v>
      </c>
      <c r="O468" s="15">
        <v>42116</v>
      </c>
      <c r="P468" s="22">
        <f t="shared" si="30"/>
        <v>2015</v>
      </c>
      <c r="Q468" s="22">
        <f t="shared" si="31"/>
        <v>4</v>
      </c>
    </row>
    <row r="469" spans="1:17" x14ac:dyDescent="0.2">
      <c r="A469">
        <v>479</v>
      </c>
      <c r="B469" t="s">
        <v>2095</v>
      </c>
      <c r="C469" t="s">
        <v>1926</v>
      </c>
      <c r="D469">
        <v>13.3</v>
      </c>
      <c r="E469" t="s">
        <v>1958</v>
      </c>
      <c r="F469" t="s">
        <v>1928</v>
      </c>
      <c r="G469" s="16" t="str">
        <f t="shared" si="28"/>
        <v>Intel</v>
      </c>
      <c r="H469" t="s">
        <v>1915</v>
      </c>
      <c r="I469" t="s">
        <v>1929</v>
      </c>
      <c r="J469" t="s">
        <v>1930</v>
      </c>
      <c r="K469" t="s">
        <v>1947</v>
      </c>
      <c r="L469" t="s">
        <v>2114</v>
      </c>
      <c r="M469" s="16">
        <f t="shared" si="29"/>
        <v>1.05</v>
      </c>
      <c r="N469">
        <v>89084.160000000003</v>
      </c>
      <c r="O469" s="15">
        <v>42062</v>
      </c>
      <c r="P469" s="22">
        <f t="shared" si="30"/>
        <v>2015</v>
      </c>
      <c r="Q469" s="22">
        <f t="shared" si="31"/>
        <v>2</v>
      </c>
    </row>
    <row r="470" spans="1:17" x14ac:dyDescent="0.2">
      <c r="A470">
        <v>480</v>
      </c>
      <c r="B470" t="s">
        <v>1966</v>
      </c>
      <c r="C470" t="s">
        <v>1926</v>
      </c>
      <c r="D470">
        <v>15.6</v>
      </c>
      <c r="E470" t="s">
        <v>1958</v>
      </c>
      <c r="F470" t="s">
        <v>1955</v>
      </c>
      <c r="G470" s="16" t="str">
        <f t="shared" si="28"/>
        <v>Intel</v>
      </c>
      <c r="H470" t="s">
        <v>1915</v>
      </c>
      <c r="I470" t="s">
        <v>1936</v>
      </c>
      <c r="J470" t="s">
        <v>1979</v>
      </c>
      <c r="K470" t="s">
        <v>1947</v>
      </c>
      <c r="L470" t="s">
        <v>2084</v>
      </c>
      <c r="M470" s="16">
        <f t="shared" si="29"/>
        <v>2.16</v>
      </c>
      <c r="N470">
        <v>67239.360000000001</v>
      </c>
      <c r="O470" s="15">
        <v>42173</v>
      </c>
      <c r="P470" s="22">
        <f t="shared" si="30"/>
        <v>2015</v>
      </c>
      <c r="Q470" s="22">
        <f t="shared" si="31"/>
        <v>6</v>
      </c>
    </row>
    <row r="471" spans="1:17" x14ac:dyDescent="0.2">
      <c r="A471">
        <v>481</v>
      </c>
      <c r="B471" t="s">
        <v>1966</v>
      </c>
      <c r="C471" t="s">
        <v>1926</v>
      </c>
      <c r="D471">
        <v>15.6</v>
      </c>
      <c r="E471" t="s">
        <v>1942</v>
      </c>
      <c r="F471" t="s">
        <v>1977</v>
      </c>
      <c r="G471" s="16" t="str">
        <f t="shared" si="28"/>
        <v>Intel</v>
      </c>
      <c r="H471" t="s">
        <v>1944</v>
      </c>
      <c r="I471" t="s">
        <v>1978</v>
      </c>
      <c r="J471" t="s">
        <v>1930</v>
      </c>
      <c r="K471" t="s">
        <v>1947</v>
      </c>
      <c r="L471" t="s">
        <v>2169</v>
      </c>
      <c r="M471" s="16">
        <f t="shared" si="29"/>
        <v>2.1800000000000002</v>
      </c>
      <c r="N471">
        <v>31254.047999999999</v>
      </c>
      <c r="O471" s="15">
        <v>42055</v>
      </c>
      <c r="P471" s="22">
        <f t="shared" si="30"/>
        <v>2015</v>
      </c>
      <c r="Q471" s="22">
        <f t="shared" si="31"/>
        <v>2</v>
      </c>
    </row>
    <row r="472" spans="1:17" x14ac:dyDescent="0.2">
      <c r="A472">
        <v>482</v>
      </c>
      <c r="B472" t="s">
        <v>1925</v>
      </c>
      <c r="C472" t="s">
        <v>1926</v>
      </c>
      <c r="D472">
        <v>13.3</v>
      </c>
      <c r="E472" t="s">
        <v>1958</v>
      </c>
      <c r="F472" t="s">
        <v>1959</v>
      </c>
      <c r="G472" s="16" t="str">
        <f t="shared" si="28"/>
        <v>Intel</v>
      </c>
      <c r="H472" t="s">
        <v>1944</v>
      </c>
      <c r="I472" t="s">
        <v>1916</v>
      </c>
      <c r="J472" t="s">
        <v>1960</v>
      </c>
      <c r="K472" t="s">
        <v>1947</v>
      </c>
      <c r="L472" t="s">
        <v>2037</v>
      </c>
      <c r="M472" s="16">
        <f t="shared" si="29"/>
        <v>1.49</v>
      </c>
      <c r="N472">
        <v>38681.279999999999</v>
      </c>
      <c r="O472" s="15">
        <v>42282</v>
      </c>
      <c r="P472" s="22">
        <f t="shared" si="30"/>
        <v>2015</v>
      </c>
      <c r="Q472" s="22">
        <f t="shared" si="31"/>
        <v>10</v>
      </c>
    </row>
    <row r="473" spans="1:17" x14ac:dyDescent="0.2">
      <c r="A473">
        <v>483</v>
      </c>
      <c r="B473" t="s">
        <v>2001</v>
      </c>
      <c r="C473" t="s">
        <v>1926</v>
      </c>
      <c r="D473">
        <v>15.6</v>
      </c>
      <c r="E473" t="s">
        <v>1927</v>
      </c>
      <c r="F473" t="s">
        <v>2269</v>
      </c>
      <c r="G473" s="16" t="str">
        <f t="shared" si="28"/>
        <v>Intel</v>
      </c>
      <c r="H473" t="s">
        <v>1944</v>
      </c>
      <c r="I473" t="s">
        <v>2003</v>
      </c>
      <c r="J473" t="s">
        <v>2004</v>
      </c>
      <c r="K473" t="s">
        <v>1947</v>
      </c>
      <c r="L473" t="s">
        <v>2005</v>
      </c>
      <c r="M473" s="16">
        <f t="shared" si="29"/>
        <v>1.89</v>
      </c>
      <c r="N473">
        <v>13261.392</v>
      </c>
      <c r="O473" s="15">
        <v>42121</v>
      </c>
      <c r="P473" s="22">
        <f t="shared" si="30"/>
        <v>2015</v>
      </c>
      <c r="Q473" s="22">
        <f t="shared" si="31"/>
        <v>4</v>
      </c>
    </row>
    <row r="474" spans="1:17" x14ac:dyDescent="0.2">
      <c r="A474">
        <v>484</v>
      </c>
      <c r="B474" t="s">
        <v>1976</v>
      </c>
      <c r="C474" t="s">
        <v>1926</v>
      </c>
      <c r="D474">
        <v>15.6</v>
      </c>
      <c r="E474" t="s">
        <v>1942</v>
      </c>
      <c r="F474" t="s">
        <v>2181</v>
      </c>
      <c r="G474" s="16" t="str">
        <f t="shared" si="28"/>
        <v>Intel</v>
      </c>
      <c r="H474" t="s">
        <v>1944</v>
      </c>
      <c r="I474" t="s">
        <v>1916</v>
      </c>
      <c r="J474" t="s">
        <v>1963</v>
      </c>
      <c r="K474" t="s">
        <v>1947</v>
      </c>
      <c r="L474" t="s">
        <v>1993</v>
      </c>
      <c r="M474" s="16">
        <f t="shared" si="29"/>
        <v>2.2999999999999998</v>
      </c>
      <c r="N474">
        <v>30103.200000000001</v>
      </c>
      <c r="O474" s="15">
        <v>42062</v>
      </c>
      <c r="P474" s="22">
        <f t="shared" si="30"/>
        <v>2015</v>
      </c>
      <c r="Q474" s="22">
        <f t="shared" si="31"/>
        <v>2</v>
      </c>
    </row>
    <row r="475" spans="1:17" x14ac:dyDescent="0.2">
      <c r="A475">
        <v>485</v>
      </c>
      <c r="B475" t="s">
        <v>1976</v>
      </c>
      <c r="C475" t="s">
        <v>1926</v>
      </c>
      <c r="D475">
        <v>14</v>
      </c>
      <c r="E475" t="s">
        <v>1958</v>
      </c>
      <c r="F475" t="s">
        <v>1959</v>
      </c>
      <c r="G475" s="16" t="str">
        <f t="shared" si="28"/>
        <v>Intel</v>
      </c>
      <c r="H475" t="s">
        <v>1915</v>
      </c>
      <c r="I475" t="s">
        <v>1929</v>
      </c>
      <c r="J475" t="s">
        <v>1960</v>
      </c>
      <c r="K475" t="s">
        <v>1947</v>
      </c>
      <c r="L475" t="s">
        <v>2093</v>
      </c>
      <c r="M475" s="16">
        <f t="shared" si="29"/>
        <v>1.75</v>
      </c>
      <c r="N475">
        <v>55890.720000000001</v>
      </c>
      <c r="O475" s="15">
        <v>42014</v>
      </c>
      <c r="P475" s="22">
        <f t="shared" si="30"/>
        <v>2015</v>
      </c>
      <c r="Q475" s="22">
        <f t="shared" si="31"/>
        <v>1</v>
      </c>
    </row>
    <row r="476" spans="1:17" x14ac:dyDescent="0.2">
      <c r="A476">
        <v>486</v>
      </c>
      <c r="B476" t="s">
        <v>1966</v>
      </c>
      <c r="C476" t="s">
        <v>2142</v>
      </c>
      <c r="D476">
        <v>15.6</v>
      </c>
      <c r="E476" t="s">
        <v>1958</v>
      </c>
      <c r="F476" t="s">
        <v>2230</v>
      </c>
      <c r="G476" s="16" t="str">
        <f t="shared" si="28"/>
        <v>Intel</v>
      </c>
      <c r="H476" t="s">
        <v>1935</v>
      </c>
      <c r="I476" t="s">
        <v>1936</v>
      </c>
      <c r="J476" t="s">
        <v>2254</v>
      </c>
      <c r="K476" t="s">
        <v>1947</v>
      </c>
      <c r="L476" t="s">
        <v>2256</v>
      </c>
      <c r="M476" s="16">
        <f t="shared" si="29"/>
        <v>2.17</v>
      </c>
      <c r="N476">
        <v>124568.64</v>
      </c>
      <c r="O476" s="15">
        <v>42122</v>
      </c>
      <c r="P476" s="22">
        <f t="shared" si="30"/>
        <v>2015</v>
      </c>
      <c r="Q476" s="22">
        <f t="shared" si="31"/>
        <v>4</v>
      </c>
    </row>
    <row r="477" spans="1:17" x14ac:dyDescent="0.2">
      <c r="A477">
        <v>487</v>
      </c>
      <c r="B477" t="s">
        <v>1966</v>
      </c>
      <c r="C477" t="s">
        <v>1926</v>
      </c>
      <c r="D477">
        <v>15.6</v>
      </c>
      <c r="E477" t="s">
        <v>1927</v>
      </c>
      <c r="F477" t="s">
        <v>2022</v>
      </c>
      <c r="G477" s="16" t="str">
        <f t="shared" si="28"/>
        <v>Intel</v>
      </c>
      <c r="H477" t="s">
        <v>1935</v>
      </c>
      <c r="I477" t="s">
        <v>1936</v>
      </c>
      <c r="J477" t="s">
        <v>1985</v>
      </c>
      <c r="K477" t="s">
        <v>1947</v>
      </c>
      <c r="L477" t="s">
        <v>2129</v>
      </c>
      <c r="M477" s="16">
        <f t="shared" si="29"/>
        <v>2.06</v>
      </c>
      <c r="N477">
        <v>101178.72</v>
      </c>
      <c r="O477" s="15">
        <v>42246</v>
      </c>
      <c r="P477" s="22">
        <f t="shared" si="30"/>
        <v>2015</v>
      </c>
      <c r="Q477" s="22">
        <f t="shared" si="31"/>
        <v>8</v>
      </c>
    </row>
    <row r="478" spans="1:17" x14ac:dyDescent="0.2">
      <c r="A478">
        <v>488</v>
      </c>
      <c r="B478" t="s">
        <v>1976</v>
      </c>
      <c r="C478" t="s">
        <v>1912</v>
      </c>
      <c r="D478">
        <v>12.5</v>
      </c>
      <c r="E478" t="s">
        <v>1958</v>
      </c>
      <c r="F478" t="s">
        <v>1973</v>
      </c>
      <c r="G478" s="16" t="str">
        <f t="shared" si="28"/>
        <v>Intel</v>
      </c>
      <c r="H478" t="s">
        <v>1935</v>
      </c>
      <c r="I478" t="s">
        <v>1936</v>
      </c>
      <c r="J478" t="s">
        <v>1930</v>
      </c>
      <c r="K478" t="s">
        <v>1947</v>
      </c>
      <c r="L478" t="s">
        <v>2179</v>
      </c>
      <c r="M478" s="16">
        <f t="shared" si="29"/>
        <v>1.36</v>
      </c>
      <c r="N478">
        <v>95797.440000000002</v>
      </c>
      <c r="O478" s="15">
        <v>42326</v>
      </c>
      <c r="P478" s="22">
        <f t="shared" si="30"/>
        <v>2015</v>
      </c>
      <c r="Q478" s="22">
        <f t="shared" si="31"/>
        <v>11</v>
      </c>
    </row>
    <row r="479" spans="1:17" x14ac:dyDescent="0.2">
      <c r="A479">
        <v>489</v>
      </c>
      <c r="B479" t="s">
        <v>1954</v>
      </c>
      <c r="C479" t="s">
        <v>1912</v>
      </c>
      <c r="D479">
        <v>12.5</v>
      </c>
      <c r="E479" t="s">
        <v>1927</v>
      </c>
      <c r="F479" t="s">
        <v>1973</v>
      </c>
      <c r="G479" s="16" t="str">
        <f t="shared" si="28"/>
        <v>Intel</v>
      </c>
      <c r="H479" t="s">
        <v>1935</v>
      </c>
      <c r="I479" t="s">
        <v>1936</v>
      </c>
      <c r="J479" t="s">
        <v>1930</v>
      </c>
      <c r="K479" t="s">
        <v>1947</v>
      </c>
      <c r="L479" t="s">
        <v>2270</v>
      </c>
      <c r="M479" s="16">
        <f t="shared" si="29"/>
        <v>0.91</v>
      </c>
      <c r="N479">
        <v>103896</v>
      </c>
      <c r="O479" s="15">
        <v>42363</v>
      </c>
      <c r="P479" s="22">
        <f t="shared" si="30"/>
        <v>2015</v>
      </c>
      <c r="Q479" s="22">
        <f t="shared" si="31"/>
        <v>12</v>
      </c>
    </row>
    <row r="480" spans="1:17" x14ac:dyDescent="0.2">
      <c r="A480">
        <v>490</v>
      </c>
      <c r="B480" t="s">
        <v>1976</v>
      </c>
      <c r="C480" t="s">
        <v>1926</v>
      </c>
      <c r="D480">
        <v>15.6</v>
      </c>
      <c r="E480" t="s">
        <v>1958</v>
      </c>
      <c r="F480" t="s">
        <v>1928</v>
      </c>
      <c r="G480" s="16" t="str">
        <f t="shared" si="28"/>
        <v>Intel</v>
      </c>
      <c r="H480" t="s">
        <v>1915</v>
      </c>
      <c r="I480" t="s">
        <v>1929</v>
      </c>
      <c r="J480" t="s">
        <v>1979</v>
      </c>
      <c r="K480" t="s">
        <v>1947</v>
      </c>
      <c r="L480" t="s">
        <v>1993</v>
      </c>
      <c r="M480" s="16">
        <f t="shared" si="29"/>
        <v>2.2999999999999998</v>
      </c>
      <c r="N480">
        <v>53918.8272</v>
      </c>
      <c r="O480" s="15">
        <v>42126</v>
      </c>
      <c r="P480" s="22">
        <f t="shared" si="30"/>
        <v>2015</v>
      </c>
      <c r="Q480" s="22">
        <f t="shared" si="31"/>
        <v>5</v>
      </c>
    </row>
    <row r="481" spans="1:17" x14ac:dyDescent="0.2">
      <c r="A481">
        <v>491</v>
      </c>
      <c r="B481" t="s">
        <v>2095</v>
      </c>
      <c r="C481" t="s">
        <v>1912</v>
      </c>
      <c r="D481">
        <v>13.3</v>
      </c>
      <c r="E481" t="s">
        <v>1990</v>
      </c>
      <c r="F481" t="s">
        <v>1973</v>
      </c>
      <c r="G481" s="16" t="str">
        <f t="shared" si="28"/>
        <v>Intel</v>
      </c>
      <c r="H481" t="s">
        <v>2118</v>
      </c>
      <c r="I481" t="s">
        <v>1936</v>
      </c>
      <c r="J481" t="s">
        <v>1930</v>
      </c>
      <c r="K481" t="s">
        <v>1947</v>
      </c>
      <c r="L481" t="s">
        <v>2114</v>
      </c>
      <c r="M481" s="16">
        <f t="shared" si="29"/>
        <v>1.05</v>
      </c>
      <c r="N481">
        <v>149130.72</v>
      </c>
      <c r="O481" s="15">
        <v>42075</v>
      </c>
      <c r="P481" s="22">
        <f t="shared" si="30"/>
        <v>2015</v>
      </c>
      <c r="Q481" s="22">
        <f t="shared" si="31"/>
        <v>3</v>
      </c>
    </row>
    <row r="482" spans="1:17" x14ac:dyDescent="0.2">
      <c r="A482">
        <v>492</v>
      </c>
      <c r="B482" t="s">
        <v>1954</v>
      </c>
      <c r="C482" t="s">
        <v>1982</v>
      </c>
      <c r="D482">
        <v>15.6</v>
      </c>
      <c r="E482" t="s">
        <v>1927</v>
      </c>
      <c r="F482" t="s">
        <v>2022</v>
      </c>
      <c r="G482" s="16" t="str">
        <f t="shared" si="28"/>
        <v>Intel</v>
      </c>
      <c r="H482" t="s">
        <v>1915</v>
      </c>
      <c r="I482" t="s">
        <v>1984</v>
      </c>
      <c r="J482" t="s">
        <v>1985</v>
      </c>
      <c r="K482" t="s">
        <v>1947</v>
      </c>
      <c r="L482" t="s">
        <v>2271</v>
      </c>
      <c r="M482" s="16">
        <f t="shared" si="29"/>
        <v>1.99</v>
      </c>
      <c r="N482">
        <v>71928</v>
      </c>
      <c r="O482" s="15">
        <v>42033</v>
      </c>
      <c r="P482" s="22">
        <f t="shared" si="30"/>
        <v>2015</v>
      </c>
      <c r="Q482" s="22">
        <f t="shared" si="31"/>
        <v>1</v>
      </c>
    </row>
    <row r="483" spans="1:17" x14ac:dyDescent="0.2">
      <c r="A483">
        <v>493</v>
      </c>
      <c r="B483" t="s">
        <v>1941</v>
      </c>
      <c r="C483" t="s">
        <v>1926</v>
      </c>
      <c r="D483">
        <v>15.6</v>
      </c>
      <c r="E483" t="s">
        <v>1942</v>
      </c>
      <c r="F483" t="s">
        <v>2272</v>
      </c>
      <c r="G483" s="16" t="str">
        <f t="shared" si="28"/>
        <v>AMD</v>
      </c>
      <c r="H483" t="s">
        <v>1915</v>
      </c>
      <c r="I483" t="s">
        <v>1978</v>
      </c>
      <c r="J483" t="s">
        <v>2209</v>
      </c>
      <c r="K483" t="s">
        <v>1947</v>
      </c>
      <c r="L483" t="s">
        <v>1968</v>
      </c>
      <c r="M483" s="16">
        <f t="shared" si="29"/>
        <v>2.2000000000000002</v>
      </c>
      <c r="N483">
        <v>30849.119999999999</v>
      </c>
      <c r="O483" s="15">
        <v>42046</v>
      </c>
      <c r="P483" s="22">
        <f t="shared" si="30"/>
        <v>2015</v>
      </c>
      <c r="Q483" s="22">
        <f t="shared" si="31"/>
        <v>2</v>
      </c>
    </row>
    <row r="484" spans="1:17" x14ac:dyDescent="0.2">
      <c r="A484">
        <v>494</v>
      </c>
      <c r="B484" t="s">
        <v>1954</v>
      </c>
      <c r="C484" t="s">
        <v>1982</v>
      </c>
      <c r="D484">
        <v>17.3</v>
      </c>
      <c r="E484" t="s">
        <v>1980</v>
      </c>
      <c r="F484" t="s">
        <v>2264</v>
      </c>
      <c r="G484" s="16" t="str">
        <f t="shared" si="28"/>
        <v>Intel</v>
      </c>
      <c r="H484" t="s">
        <v>2249</v>
      </c>
      <c r="I484" t="s">
        <v>2023</v>
      </c>
      <c r="J484" t="s">
        <v>2273</v>
      </c>
      <c r="K484" t="s">
        <v>1947</v>
      </c>
      <c r="L484" t="s">
        <v>2274</v>
      </c>
      <c r="M484" s="16">
        <f t="shared" si="29"/>
        <v>4.33</v>
      </c>
      <c r="N484">
        <v>67612.320000000007</v>
      </c>
      <c r="O484" s="15">
        <v>42117</v>
      </c>
      <c r="P484" s="22">
        <f t="shared" si="30"/>
        <v>2015</v>
      </c>
      <c r="Q484" s="22">
        <f t="shared" si="31"/>
        <v>4</v>
      </c>
    </row>
    <row r="485" spans="1:17" x14ac:dyDescent="0.2">
      <c r="A485">
        <v>495</v>
      </c>
      <c r="B485" t="s">
        <v>1976</v>
      </c>
      <c r="C485" t="s">
        <v>1912</v>
      </c>
      <c r="D485">
        <v>12.5</v>
      </c>
      <c r="E485" t="s">
        <v>2083</v>
      </c>
      <c r="F485" t="s">
        <v>2096</v>
      </c>
      <c r="G485" s="16" t="str">
        <f t="shared" si="28"/>
        <v>Intel</v>
      </c>
      <c r="H485" t="s">
        <v>1915</v>
      </c>
      <c r="I485" t="s">
        <v>2268</v>
      </c>
      <c r="J485" t="s">
        <v>1963</v>
      </c>
      <c r="K485" t="s">
        <v>1947</v>
      </c>
      <c r="L485" t="s">
        <v>1957</v>
      </c>
      <c r="M485" s="16">
        <f t="shared" si="29"/>
        <v>1.3</v>
      </c>
      <c r="N485">
        <v>58554.720000000001</v>
      </c>
      <c r="O485" s="15">
        <v>42118</v>
      </c>
      <c r="P485" s="22">
        <f t="shared" si="30"/>
        <v>2015</v>
      </c>
      <c r="Q485" s="22">
        <f t="shared" si="31"/>
        <v>4</v>
      </c>
    </row>
    <row r="486" spans="1:17" x14ac:dyDescent="0.2">
      <c r="A486">
        <v>496</v>
      </c>
      <c r="B486" t="s">
        <v>1976</v>
      </c>
      <c r="C486" t="s">
        <v>1926</v>
      </c>
      <c r="D486">
        <v>15.6</v>
      </c>
      <c r="E486" t="s">
        <v>1927</v>
      </c>
      <c r="F486" t="s">
        <v>1955</v>
      </c>
      <c r="G486" s="16" t="str">
        <f t="shared" si="28"/>
        <v>Intel</v>
      </c>
      <c r="H486" t="s">
        <v>1915</v>
      </c>
      <c r="I486" t="s">
        <v>1929</v>
      </c>
      <c r="J486" t="s">
        <v>1960</v>
      </c>
      <c r="K486" t="s">
        <v>1947</v>
      </c>
      <c r="L486" t="s">
        <v>2256</v>
      </c>
      <c r="M486" s="16">
        <f t="shared" si="29"/>
        <v>2.17</v>
      </c>
      <c r="N486">
        <v>47893.392</v>
      </c>
      <c r="O486" s="15">
        <v>42022</v>
      </c>
      <c r="P486" s="22">
        <f t="shared" si="30"/>
        <v>2015</v>
      </c>
      <c r="Q486" s="22">
        <f t="shared" si="31"/>
        <v>1</v>
      </c>
    </row>
    <row r="487" spans="1:17" x14ac:dyDescent="0.2">
      <c r="A487">
        <v>497</v>
      </c>
      <c r="B487" t="s">
        <v>1925</v>
      </c>
      <c r="C487" t="s">
        <v>1926</v>
      </c>
      <c r="D487">
        <v>14</v>
      </c>
      <c r="E487" t="s">
        <v>1927</v>
      </c>
      <c r="F487" t="s">
        <v>2196</v>
      </c>
      <c r="G487" s="16" t="str">
        <f t="shared" si="28"/>
        <v>Intel</v>
      </c>
      <c r="I487" t="s">
        <v>2136</v>
      </c>
      <c r="J487" t="s">
        <v>1930</v>
      </c>
      <c r="K487" t="s">
        <v>1947</v>
      </c>
      <c r="L487" t="s">
        <v>2104</v>
      </c>
      <c r="M487" s="16">
        <f t="shared" si="29"/>
        <v>1.48</v>
      </c>
      <c r="N487">
        <v>93186.72</v>
      </c>
      <c r="O487" s="15">
        <v>42294</v>
      </c>
      <c r="P487" s="22">
        <f t="shared" si="30"/>
        <v>2015</v>
      </c>
      <c r="Q487" s="22">
        <f t="shared" si="31"/>
        <v>10</v>
      </c>
    </row>
    <row r="488" spans="1:17" x14ac:dyDescent="0.2">
      <c r="A488">
        <v>498</v>
      </c>
      <c r="B488" t="s">
        <v>1976</v>
      </c>
      <c r="C488" t="s">
        <v>1926</v>
      </c>
      <c r="D488">
        <v>13.3</v>
      </c>
      <c r="E488" t="s">
        <v>1958</v>
      </c>
      <c r="F488" t="s">
        <v>1977</v>
      </c>
      <c r="G488" s="16" t="str">
        <f t="shared" si="28"/>
        <v>Intel</v>
      </c>
      <c r="H488" t="s">
        <v>1915</v>
      </c>
      <c r="I488" t="s">
        <v>1929</v>
      </c>
      <c r="J488" t="s">
        <v>1930</v>
      </c>
      <c r="K488" t="s">
        <v>1947</v>
      </c>
      <c r="L488" t="s">
        <v>2046</v>
      </c>
      <c r="M488" s="16">
        <f t="shared" si="29"/>
        <v>1.4</v>
      </c>
      <c r="N488">
        <v>50562.720000000001</v>
      </c>
      <c r="O488" s="15">
        <v>42041</v>
      </c>
      <c r="P488" s="22">
        <f t="shared" si="30"/>
        <v>2015</v>
      </c>
      <c r="Q488" s="22">
        <f t="shared" si="31"/>
        <v>2</v>
      </c>
    </row>
    <row r="489" spans="1:17" x14ac:dyDescent="0.2">
      <c r="A489">
        <v>499</v>
      </c>
      <c r="B489" t="s">
        <v>1976</v>
      </c>
      <c r="C489" t="s">
        <v>1926</v>
      </c>
      <c r="D489">
        <v>15.6</v>
      </c>
      <c r="E489" t="s">
        <v>1958</v>
      </c>
      <c r="F489" t="s">
        <v>1928</v>
      </c>
      <c r="G489" s="16" t="str">
        <f t="shared" si="28"/>
        <v>Intel</v>
      </c>
      <c r="H489" t="s">
        <v>1915</v>
      </c>
      <c r="I489" t="s">
        <v>1929</v>
      </c>
      <c r="J489" t="s">
        <v>1930</v>
      </c>
      <c r="K489" t="s">
        <v>1947</v>
      </c>
      <c r="L489" t="s">
        <v>1993</v>
      </c>
      <c r="M489" s="16">
        <f t="shared" si="29"/>
        <v>2.2999999999999998</v>
      </c>
      <c r="N489">
        <v>48538.080000000002</v>
      </c>
      <c r="O489" s="15">
        <v>42114</v>
      </c>
      <c r="P489" s="22">
        <f t="shared" si="30"/>
        <v>2015</v>
      </c>
      <c r="Q489" s="22">
        <f t="shared" si="31"/>
        <v>4</v>
      </c>
    </row>
    <row r="490" spans="1:17" x14ac:dyDescent="0.2">
      <c r="A490">
        <v>500</v>
      </c>
      <c r="B490" t="s">
        <v>1954</v>
      </c>
      <c r="C490" t="s">
        <v>2222</v>
      </c>
      <c r="D490">
        <v>11.6</v>
      </c>
      <c r="E490" t="s">
        <v>1942</v>
      </c>
      <c r="F490" t="s">
        <v>2014</v>
      </c>
      <c r="G490" s="16" t="str">
        <f t="shared" si="28"/>
        <v>Intel</v>
      </c>
      <c r="H490" t="s">
        <v>1944</v>
      </c>
      <c r="I490" t="s">
        <v>2003</v>
      </c>
      <c r="J490" t="s">
        <v>2015</v>
      </c>
      <c r="K490" t="s">
        <v>2056</v>
      </c>
      <c r="L490" t="s">
        <v>2013</v>
      </c>
      <c r="M490" s="16">
        <f t="shared" si="29"/>
        <v>1.2</v>
      </c>
      <c r="N490">
        <v>18115.2</v>
      </c>
      <c r="O490" s="15">
        <v>42332</v>
      </c>
      <c r="P490" s="22">
        <f t="shared" si="30"/>
        <v>2015</v>
      </c>
      <c r="Q490" s="22">
        <f t="shared" si="31"/>
        <v>11</v>
      </c>
    </row>
    <row r="491" spans="1:17" x14ac:dyDescent="0.2">
      <c r="A491">
        <v>501</v>
      </c>
      <c r="B491" t="s">
        <v>1925</v>
      </c>
      <c r="C491" t="s">
        <v>1926</v>
      </c>
      <c r="D491">
        <v>15.6</v>
      </c>
      <c r="E491" t="s">
        <v>1942</v>
      </c>
      <c r="F491" t="s">
        <v>1928</v>
      </c>
      <c r="G491" s="16" t="str">
        <f t="shared" si="28"/>
        <v>Intel</v>
      </c>
      <c r="H491" t="s">
        <v>1915</v>
      </c>
      <c r="I491" t="s">
        <v>1929</v>
      </c>
      <c r="J491" t="s">
        <v>2039</v>
      </c>
      <c r="K491" t="s">
        <v>1947</v>
      </c>
      <c r="L491" t="s">
        <v>1992</v>
      </c>
      <c r="M491" s="16">
        <f t="shared" si="29"/>
        <v>1.91</v>
      </c>
      <c r="N491">
        <v>32979.787199999999</v>
      </c>
      <c r="O491" s="15">
        <v>42125</v>
      </c>
      <c r="P491" s="22">
        <f t="shared" si="30"/>
        <v>2015</v>
      </c>
      <c r="Q491" s="22">
        <f t="shared" si="31"/>
        <v>5</v>
      </c>
    </row>
    <row r="492" spans="1:17" x14ac:dyDescent="0.2">
      <c r="A492">
        <v>502</v>
      </c>
      <c r="B492" t="s">
        <v>1976</v>
      </c>
      <c r="C492" t="s">
        <v>1989</v>
      </c>
      <c r="D492">
        <v>13.9</v>
      </c>
      <c r="E492" t="s">
        <v>1980</v>
      </c>
      <c r="F492" t="s">
        <v>1959</v>
      </c>
      <c r="G492" s="16" t="str">
        <f t="shared" si="28"/>
        <v>Intel</v>
      </c>
      <c r="H492" t="s">
        <v>1915</v>
      </c>
      <c r="I492" t="s">
        <v>1929</v>
      </c>
      <c r="J492" t="s">
        <v>1960</v>
      </c>
      <c r="K492" t="s">
        <v>1947</v>
      </c>
      <c r="L492" t="s">
        <v>2046</v>
      </c>
      <c r="M492" s="16">
        <f t="shared" si="29"/>
        <v>1.4</v>
      </c>
      <c r="N492">
        <v>85194.72</v>
      </c>
      <c r="O492" s="15">
        <v>42032</v>
      </c>
      <c r="P492" s="22">
        <f t="shared" si="30"/>
        <v>2015</v>
      </c>
      <c r="Q492" s="22">
        <f t="shared" si="31"/>
        <v>1</v>
      </c>
    </row>
    <row r="493" spans="1:17" x14ac:dyDescent="0.2">
      <c r="A493">
        <v>503</v>
      </c>
      <c r="B493" t="s">
        <v>1976</v>
      </c>
      <c r="C493" t="s">
        <v>1926</v>
      </c>
      <c r="D493">
        <v>14</v>
      </c>
      <c r="E493" t="s">
        <v>1942</v>
      </c>
      <c r="F493" t="s">
        <v>2014</v>
      </c>
      <c r="G493" s="16" t="str">
        <f t="shared" si="28"/>
        <v>Intel</v>
      </c>
      <c r="H493" t="s">
        <v>1944</v>
      </c>
      <c r="I493" t="s">
        <v>1945</v>
      </c>
      <c r="J493" t="s">
        <v>2015</v>
      </c>
      <c r="K493" t="s">
        <v>1947</v>
      </c>
      <c r="L493" t="s">
        <v>1948</v>
      </c>
      <c r="M493" s="16">
        <f t="shared" si="29"/>
        <v>2.1</v>
      </c>
      <c r="N493">
        <v>15930.72</v>
      </c>
      <c r="O493" s="15">
        <v>42338</v>
      </c>
      <c r="P493" s="22">
        <f t="shared" si="30"/>
        <v>2015</v>
      </c>
      <c r="Q493" s="22">
        <f t="shared" si="31"/>
        <v>11</v>
      </c>
    </row>
    <row r="494" spans="1:17" x14ac:dyDescent="0.2">
      <c r="A494">
        <v>504</v>
      </c>
      <c r="B494" t="s">
        <v>1976</v>
      </c>
      <c r="C494" t="s">
        <v>2222</v>
      </c>
      <c r="D494">
        <v>11.6</v>
      </c>
      <c r="E494" t="s">
        <v>1942</v>
      </c>
      <c r="F494" t="s">
        <v>2049</v>
      </c>
      <c r="G494" s="16" t="str">
        <f t="shared" si="28"/>
        <v>Intel</v>
      </c>
      <c r="H494" t="s">
        <v>1944</v>
      </c>
      <c r="I494" t="s">
        <v>2186</v>
      </c>
      <c r="J494" t="s">
        <v>2051</v>
      </c>
      <c r="K494" t="s">
        <v>2187</v>
      </c>
      <c r="L494" t="s">
        <v>2072</v>
      </c>
      <c r="M494" s="16">
        <f t="shared" si="29"/>
        <v>1.25</v>
      </c>
      <c r="N494">
        <v>14119.2</v>
      </c>
      <c r="O494" s="15">
        <v>42181</v>
      </c>
      <c r="P494" s="22">
        <f t="shared" si="30"/>
        <v>2015</v>
      </c>
      <c r="Q494" s="22">
        <f t="shared" si="31"/>
        <v>6</v>
      </c>
    </row>
    <row r="495" spans="1:17" x14ac:dyDescent="0.2">
      <c r="A495">
        <v>505</v>
      </c>
      <c r="B495" t="s">
        <v>1976</v>
      </c>
      <c r="C495" t="s">
        <v>1926</v>
      </c>
      <c r="D495">
        <v>13.3</v>
      </c>
      <c r="E495" t="s">
        <v>1927</v>
      </c>
      <c r="F495" t="s">
        <v>1928</v>
      </c>
      <c r="G495" s="16" t="str">
        <f t="shared" si="28"/>
        <v>Intel</v>
      </c>
      <c r="H495" t="s">
        <v>1915</v>
      </c>
      <c r="I495" t="s">
        <v>1929</v>
      </c>
      <c r="J495" t="s">
        <v>1930</v>
      </c>
      <c r="K495" t="s">
        <v>1947</v>
      </c>
      <c r="L495" t="s">
        <v>2016</v>
      </c>
      <c r="M495" s="16">
        <f t="shared" si="29"/>
        <v>1.44</v>
      </c>
      <c r="N495">
        <v>50562.720000000001</v>
      </c>
      <c r="O495" s="15">
        <v>42205</v>
      </c>
      <c r="P495" s="22">
        <f t="shared" si="30"/>
        <v>2015</v>
      </c>
      <c r="Q495" s="22">
        <f t="shared" si="31"/>
        <v>7</v>
      </c>
    </row>
    <row r="496" spans="1:17" x14ac:dyDescent="0.2">
      <c r="A496">
        <v>506</v>
      </c>
      <c r="B496" t="s">
        <v>1954</v>
      </c>
      <c r="C496" t="s">
        <v>1926</v>
      </c>
      <c r="D496">
        <v>15.6</v>
      </c>
      <c r="E496" t="s">
        <v>1927</v>
      </c>
      <c r="F496" t="s">
        <v>1973</v>
      </c>
      <c r="G496" s="16" t="str">
        <f t="shared" si="28"/>
        <v>Intel</v>
      </c>
      <c r="H496" t="s">
        <v>1915</v>
      </c>
      <c r="I496" t="s">
        <v>2023</v>
      </c>
      <c r="J496" t="s">
        <v>1930</v>
      </c>
      <c r="K496" t="s">
        <v>1947</v>
      </c>
      <c r="L496" t="s">
        <v>2021</v>
      </c>
      <c r="M496" s="16">
        <f t="shared" si="29"/>
        <v>2</v>
      </c>
      <c r="N496">
        <v>65214.720000000001</v>
      </c>
      <c r="O496" s="15">
        <v>42037</v>
      </c>
      <c r="P496" s="22">
        <f t="shared" si="30"/>
        <v>2015</v>
      </c>
      <c r="Q496" s="22">
        <f t="shared" si="31"/>
        <v>2</v>
      </c>
    </row>
    <row r="497" spans="1:17" x14ac:dyDescent="0.2">
      <c r="A497">
        <v>507</v>
      </c>
      <c r="B497" t="s">
        <v>1941</v>
      </c>
      <c r="C497" t="s">
        <v>1926</v>
      </c>
      <c r="D497">
        <v>15.6</v>
      </c>
      <c r="E497" t="s">
        <v>1958</v>
      </c>
      <c r="F497" t="s">
        <v>1959</v>
      </c>
      <c r="G497" s="16" t="str">
        <f t="shared" si="28"/>
        <v>Intel</v>
      </c>
      <c r="H497" t="s">
        <v>1944</v>
      </c>
      <c r="I497" t="s">
        <v>1978</v>
      </c>
      <c r="J497" t="s">
        <v>1956</v>
      </c>
      <c r="K497" t="s">
        <v>1947</v>
      </c>
      <c r="L497" t="s">
        <v>1968</v>
      </c>
      <c r="M497" s="16">
        <f t="shared" si="29"/>
        <v>2.2000000000000002</v>
      </c>
      <c r="N497">
        <v>32660.639999999999</v>
      </c>
      <c r="O497" s="15">
        <v>42335</v>
      </c>
      <c r="P497" s="22">
        <f t="shared" si="30"/>
        <v>2015</v>
      </c>
      <c r="Q497" s="22">
        <f t="shared" si="31"/>
        <v>11</v>
      </c>
    </row>
    <row r="498" spans="1:17" x14ac:dyDescent="0.2">
      <c r="A498">
        <v>508</v>
      </c>
      <c r="B498" t="s">
        <v>1925</v>
      </c>
      <c r="C498" t="s">
        <v>1912</v>
      </c>
      <c r="D498">
        <v>13.3</v>
      </c>
      <c r="E498" t="s">
        <v>1958</v>
      </c>
      <c r="F498" t="s">
        <v>1973</v>
      </c>
      <c r="G498" s="16" t="str">
        <f t="shared" si="28"/>
        <v>Intel</v>
      </c>
      <c r="H498" t="s">
        <v>1915</v>
      </c>
      <c r="I498" t="s">
        <v>1936</v>
      </c>
      <c r="J498" t="s">
        <v>1930</v>
      </c>
      <c r="K498" t="s">
        <v>1947</v>
      </c>
      <c r="L498" t="s">
        <v>1924</v>
      </c>
      <c r="M498" s="16">
        <f t="shared" si="29"/>
        <v>1.34</v>
      </c>
      <c r="N498">
        <v>70489.440000000002</v>
      </c>
      <c r="O498" s="15">
        <v>42283</v>
      </c>
      <c r="P498" s="22">
        <f t="shared" si="30"/>
        <v>2015</v>
      </c>
      <c r="Q498" s="22">
        <f t="shared" si="31"/>
        <v>10</v>
      </c>
    </row>
    <row r="499" spans="1:17" x14ac:dyDescent="0.2">
      <c r="A499">
        <v>509</v>
      </c>
      <c r="B499" t="s">
        <v>1976</v>
      </c>
      <c r="C499" t="s">
        <v>1982</v>
      </c>
      <c r="D499">
        <v>15.6</v>
      </c>
      <c r="E499" t="s">
        <v>1958</v>
      </c>
      <c r="F499" t="s">
        <v>2022</v>
      </c>
      <c r="G499" s="16" t="str">
        <f t="shared" si="28"/>
        <v>Intel</v>
      </c>
      <c r="H499" t="s">
        <v>1915</v>
      </c>
      <c r="I499" t="s">
        <v>2023</v>
      </c>
      <c r="J499" t="s">
        <v>2024</v>
      </c>
      <c r="K499" t="s">
        <v>1931</v>
      </c>
      <c r="L499" t="s">
        <v>2038</v>
      </c>
      <c r="M499" s="16">
        <f t="shared" si="29"/>
        <v>2.4</v>
      </c>
      <c r="N499">
        <v>61218.720000000001</v>
      </c>
      <c r="O499" s="15">
        <v>42034</v>
      </c>
      <c r="P499" s="22">
        <f t="shared" si="30"/>
        <v>2015</v>
      </c>
      <c r="Q499" s="22">
        <f t="shared" si="31"/>
        <v>1</v>
      </c>
    </row>
    <row r="500" spans="1:17" x14ac:dyDescent="0.2">
      <c r="A500">
        <v>510</v>
      </c>
      <c r="B500" t="s">
        <v>1966</v>
      </c>
      <c r="C500" t="s">
        <v>1912</v>
      </c>
      <c r="D500">
        <v>13.3</v>
      </c>
      <c r="E500" t="s">
        <v>1980</v>
      </c>
      <c r="F500" t="s">
        <v>1928</v>
      </c>
      <c r="G500" s="16" t="str">
        <f t="shared" si="28"/>
        <v>Intel</v>
      </c>
      <c r="H500" t="s">
        <v>1915</v>
      </c>
      <c r="I500" t="s">
        <v>1916</v>
      </c>
      <c r="J500" t="s">
        <v>1930</v>
      </c>
      <c r="K500" t="s">
        <v>1947</v>
      </c>
      <c r="L500" t="s">
        <v>2124</v>
      </c>
      <c r="M500" s="16">
        <f t="shared" si="29"/>
        <v>1.29</v>
      </c>
      <c r="N500">
        <v>47898.720000000001</v>
      </c>
      <c r="O500" s="15">
        <v>42160</v>
      </c>
      <c r="P500" s="22">
        <f t="shared" si="30"/>
        <v>2015</v>
      </c>
      <c r="Q500" s="22">
        <f t="shared" si="31"/>
        <v>6</v>
      </c>
    </row>
    <row r="501" spans="1:17" x14ac:dyDescent="0.2">
      <c r="A501">
        <v>511</v>
      </c>
      <c r="B501" t="s">
        <v>1941</v>
      </c>
      <c r="C501" t="s">
        <v>1926</v>
      </c>
      <c r="D501">
        <v>15.6</v>
      </c>
      <c r="E501" t="s">
        <v>1927</v>
      </c>
      <c r="F501" t="s">
        <v>1973</v>
      </c>
      <c r="G501" s="16" t="str">
        <f t="shared" si="28"/>
        <v>Intel</v>
      </c>
      <c r="H501" t="s">
        <v>1944</v>
      </c>
      <c r="I501" t="s">
        <v>1945</v>
      </c>
      <c r="J501" t="s">
        <v>1979</v>
      </c>
      <c r="K501" t="s">
        <v>1947</v>
      </c>
      <c r="L501" t="s">
        <v>1968</v>
      </c>
      <c r="M501" s="16">
        <f t="shared" si="29"/>
        <v>2.2000000000000002</v>
      </c>
      <c r="N501">
        <v>34045.919999999998</v>
      </c>
      <c r="O501" s="15">
        <v>42164</v>
      </c>
      <c r="P501" s="22">
        <f t="shared" si="30"/>
        <v>2015</v>
      </c>
      <c r="Q501" s="22">
        <f t="shared" si="31"/>
        <v>6</v>
      </c>
    </row>
    <row r="502" spans="1:17" x14ac:dyDescent="0.2">
      <c r="A502">
        <v>512</v>
      </c>
      <c r="B502" t="s">
        <v>1966</v>
      </c>
      <c r="C502" t="s">
        <v>1926</v>
      </c>
      <c r="D502">
        <v>15.6</v>
      </c>
      <c r="E502" t="s">
        <v>1927</v>
      </c>
      <c r="F502" t="s">
        <v>1928</v>
      </c>
      <c r="G502" s="16" t="str">
        <f t="shared" si="28"/>
        <v>Intel</v>
      </c>
      <c r="H502" t="s">
        <v>1915</v>
      </c>
      <c r="I502" t="s">
        <v>1978</v>
      </c>
      <c r="J502" t="s">
        <v>1930</v>
      </c>
      <c r="K502" t="s">
        <v>1947</v>
      </c>
      <c r="L502" t="s">
        <v>2169</v>
      </c>
      <c r="M502" s="16">
        <f t="shared" si="29"/>
        <v>2.1800000000000002</v>
      </c>
      <c r="N502">
        <v>44542.080000000002</v>
      </c>
      <c r="O502" s="15">
        <v>42365</v>
      </c>
      <c r="P502" s="22">
        <f t="shared" si="30"/>
        <v>2015</v>
      </c>
      <c r="Q502" s="22">
        <f t="shared" si="31"/>
        <v>12</v>
      </c>
    </row>
    <row r="503" spans="1:17" x14ac:dyDescent="0.2">
      <c r="A503">
        <v>513</v>
      </c>
      <c r="B503" t="s">
        <v>1966</v>
      </c>
      <c r="C503" t="s">
        <v>1926</v>
      </c>
      <c r="D503">
        <v>15.6</v>
      </c>
      <c r="E503" t="s">
        <v>1927</v>
      </c>
      <c r="F503" t="s">
        <v>1955</v>
      </c>
      <c r="G503" s="16" t="str">
        <f t="shared" si="28"/>
        <v>Intel</v>
      </c>
      <c r="H503" t="s">
        <v>1935</v>
      </c>
      <c r="I503" t="s">
        <v>2042</v>
      </c>
      <c r="J503" t="s">
        <v>1996</v>
      </c>
      <c r="K503" t="s">
        <v>1947</v>
      </c>
      <c r="L503" t="s">
        <v>1968</v>
      </c>
      <c r="M503" s="16">
        <f t="shared" si="29"/>
        <v>2.2000000000000002</v>
      </c>
      <c r="N503">
        <v>64961.107199999999</v>
      </c>
      <c r="O503" s="15">
        <v>42049</v>
      </c>
      <c r="P503" s="22">
        <f t="shared" si="30"/>
        <v>2015</v>
      </c>
      <c r="Q503" s="22">
        <f t="shared" si="31"/>
        <v>2</v>
      </c>
    </row>
    <row r="504" spans="1:17" x14ac:dyDescent="0.2">
      <c r="A504">
        <v>514</v>
      </c>
      <c r="B504" t="s">
        <v>2126</v>
      </c>
      <c r="C504" t="s">
        <v>1926</v>
      </c>
      <c r="D504">
        <v>15.6</v>
      </c>
      <c r="E504" t="s">
        <v>1958</v>
      </c>
      <c r="F504" t="s">
        <v>1955</v>
      </c>
      <c r="G504" s="16" t="str">
        <f t="shared" si="28"/>
        <v>Intel</v>
      </c>
      <c r="H504" t="s">
        <v>1935</v>
      </c>
      <c r="I504" t="s">
        <v>1929</v>
      </c>
      <c r="J504" t="s">
        <v>1956</v>
      </c>
      <c r="K504" t="s">
        <v>1931</v>
      </c>
      <c r="L504" t="s">
        <v>2127</v>
      </c>
      <c r="M504" s="16">
        <f t="shared" si="29"/>
        <v>1.95</v>
      </c>
      <c r="N504">
        <v>74589.335999999996</v>
      </c>
      <c r="O504" s="15">
        <v>42369</v>
      </c>
      <c r="P504" s="22">
        <f t="shared" si="30"/>
        <v>2015</v>
      </c>
      <c r="Q504" s="22">
        <f t="shared" si="31"/>
        <v>12</v>
      </c>
    </row>
    <row r="505" spans="1:17" x14ac:dyDescent="0.2">
      <c r="A505">
        <v>515</v>
      </c>
      <c r="B505" t="s">
        <v>1954</v>
      </c>
      <c r="C505" t="s">
        <v>2222</v>
      </c>
      <c r="D505">
        <v>11.6</v>
      </c>
      <c r="E505" t="s">
        <v>1942</v>
      </c>
      <c r="F505" t="s">
        <v>2014</v>
      </c>
      <c r="G505" s="16" t="str">
        <f t="shared" si="28"/>
        <v>Intel</v>
      </c>
      <c r="H505" t="s">
        <v>2007</v>
      </c>
      <c r="I505" t="s">
        <v>2008</v>
      </c>
      <c r="J505" t="s">
        <v>2015</v>
      </c>
      <c r="K505" t="s">
        <v>1947</v>
      </c>
      <c r="L505" t="s">
        <v>2106</v>
      </c>
      <c r="M505" s="16">
        <f t="shared" si="29"/>
        <v>1.1000000000000001</v>
      </c>
      <c r="N505">
        <v>13053.6</v>
      </c>
      <c r="O505" s="15">
        <v>42347</v>
      </c>
      <c r="P505" s="22">
        <f t="shared" si="30"/>
        <v>2015</v>
      </c>
      <c r="Q505" s="22">
        <f t="shared" si="31"/>
        <v>12</v>
      </c>
    </row>
    <row r="506" spans="1:17" x14ac:dyDescent="0.2">
      <c r="A506">
        <v>516</v>
      </c>
      <c r="B506" t="s">
        <v>1925</v>
      </c>
      <c r="C506" t="s">
        <v>1926</v>
      </c>
      <c r="D506">
        <v>15.6</v>
      </c>
      <c r="E506" t="s">
        <v>2146</v>
      </c>
      <c r="F506" t="s">
        <v>1959</v>
      </c>
      <c r="G506" s="16" t="str">
        <f t="shared" si="28"/>
        <v>Intel</v>
      </c>
      <c r="H506" t="s">
        <v>1944</v>
      </c>
      <c r="I506" t="s">
        <v>1978</v>
      </c>
      <c r="J506" t="s">
        <v>1960</v>
      </c>
      <c r="K506" t="s">
        <v>1947</v>
      </c>
      <c r="L506" t="s">
        <v>1953</v>
      </c>
      <c r="M506" s="16">
        <f t="shared" si="29"/>
        <v>2.04</v>
      </c>
      <c r="N506">
        <v>27783.921600000001</v>
      </c>
      <c r="O506" s="15">
        <v>42243</v>
      </c>
      <c r="P506" s="22">
        <f t="shared" si="30"/>
        <v>2015</v>
      </c>
      <c r="Q506" s="22">
        <f t="shared" si="31"/>
        <v>8</v>
      </c>
    </row>
    <row r="507" spans="1:17" x14ac:dyDescent="0.2">
      <c r="A507">
        <v>517</v>
      </c>
      <c r="B507" t="s">
        <v>1954</v>
      </c>
      <c r="C507" t="s">
        <v>1982</v>
      </c>
      <c r="D507">
        <v>15.6</v>
      </c>
      <c r="E507" t="s">
        <v>1927</v>
      </c>
      <c r="F507" t="s">
        <v>2022</v>
      </c>
      <c r="G507" s="16" t="str">
        <f t="shared" si="28"/>
        <v>Intel</v>
      </c>
      <c r="H507" t="s">
        <v>2249</v>
      </c>
      <c r="I507" t="s">
        <v>1936</v>
      </c>
      <c r="J507" t="s">
        <v>2275</v>
      </c>
      <c r="K507" t="s">
        <v>1947</v>
      </c>
      <c r="L507" t="s">
        <v>2170</v>
      </c>
      <c r="M507" s="16">
        <f t="shared" si="29"/>
        <v>2.2400000000000002</v>
      </c>
      <c r="N507">
        <v>158135.04000000001</v>
      </c>
      <c r="O507" s="15">
        <v>42025</v>
      </c>
      <c r="P507" s="22">
        <f t="shared" si="30"/>
        <v>2015</v>
      </c>
      <c r="Q507" s="22">
        <f t="shared" si="31"/>
        <v>1</v>
      </c>
    </row>
    <row r="508" spans="1:17" x14ac:dyDescent="0.2">
      <c r="A508">
        <v>518</v>
      </c>
      <c r="B508" t="s">
        <v>1925</v>
      </c>
      <c r="C508" t="s">
        <v>1926</v>
      </c>
      <c r="D508">
        <v>15.6</v>
      </c>
      <c r="E508" t="s">
        <v>1927</v>
      </c>
      <c r="F508" t="s">
        <v>1928</v>
      </c>
      <c r="G508" s="16" t="str">
        <f t="shared" si="28"/>
        <v>Intel</v>
      </c>
      <c r="H508" t="s">
        <v>1915</v>
      </c>
      <c r="I508" t="s">
        <v>1929</v>
      </c>
      <c r="J508" t="s">
        <v>2000</v>
      </c>
      <c r="K508" t="s">
        <v>1947</v>
      </c>
      <c r="L508" t="s">
        <v>1953</v>
      </c>
      <c r="M508" s="16">
        <f t="shared" si="29"/>
        <v>2.04</v>
      </c>
      <c r="N508">
        <v>47365.919999999998</v>
      </c>
      <c r="O508" s="15">
        <v>42272</v>
      </c>
      <c r="P508" s="22">
        <f t="shared" si="30"/>
        <v>2015</v>
      </c>
      <c r="Q508" s="22">
        <f t="shared" si="31"/>
        <v>9</v>
      </c>
    </row>
    <row r="509" spans="1:17" x14ac:dyDescent="0.2">
      <c r="A509">
        <v>519</v>
      </c>
      <c r="B509" t="s">
        <v>1954</v>
      </c>
      <c r="C509" t="s">
        <v>1982</v>
      </c>
      <c r="D509">
        <v>17.3</v>
      </c>
      <c r="E509" t="s">
        <v>1927</v>
      </c>
      <c r="F509" t="s">
        <v>2022</v>
      </c>
      <c r="G509" s="16" t="str">
        <f t="shared" si="28"/>
        <v>Intel</v>
      </c>
      <c r="H509" t="s">
        <v>1935</v>
      </c>
      <c r="I509" t="s">
        <v>2023</v>
      </c>
      <c r="J509" t="s">
        <v>2276</v>
      </c>
      <c r="K509" t="s">
        <v>1947</v>
      </c>
      <c r="L509" t="s">
        <v>2053</v>
      </c>
      <c r="M509" s="16">
        <f t="shared" si="29"/>
        <v>3</v>
      </c>
      <c r="N509">
        <v>80133.119999999995</v>
      </c>
      <c r="O509" s="15">
        <v>42020</v>
      </c>
      <c r="P509" s="22">
        <f t="shared" si="30"/>
        <v>2015</v>
      </c>
      <c r="Q509" s="22">
        <f t="shared" si="31"/>
        <v>1</v>
      </c>
    </row>
    <row r="510" spans="1:17" x14ac:dyDescent="0.2">
      <c r="A510">
        <v>520</v>
      </c>
      <c r="B510" t="s">
        <v>1976</v>
      </c>
      <c r="C510" t="s">
        <v>1982</v>
      </c>
      <c r="D510">
        <v>15.6</v>
      </c>
      <c r="E510" t="s">
        <v>1958</v>
      </c>
      <c r="F510" t="s">
        <v>2022</v>
      </c>
      <c r="G510" s="16" t="str">
        <f t="shared" si="28"/>
        <v>Intel</v>
      </c>
      <c r="H510" t="s">
        <v>1915</v>
      </c>
      <c r="I510" t="s">
        <v>2023</v>
      </c>
      <c r="J510" t="s">
        <v>2024</v>
      </c>
      <c r="K510" t="s">
        <v>1947</v>
      </c>
      <c r="L510" t="s">
        <v>2033</v>
      </c>
      <c r="M510" s="16">
        <f t="shared" si="29"/>
        <v>3.2</v>
      </c>
      <c r="N510">
        <v>74538.720000000001</v>
      </c>
      <c r="O510" s="15">
        <v>42010</v>
      </c>
      <c r="P510" s="22">
        <f t="shared" si="30"/>
        <v>2015</v>
      </c>
      <c r="Q510" s="22">
        <f t="shared" si="31"/>
        <v>1</v>
      </c>
    </row>
    <row r="511" spans="1:17" x14ac:dyDescent="0.2">
      <c r="A511">
        <v>521</v>
      </c>
      <c r="B511" t="s">
        <v>1925</v>
      </c>
      <c r="C511" t="s">
        <v>1912</v>
      </c>
      <c r="D511">
        <v>13.3</v>
      </c>
      <c r="E511" t="s">
        <v>1958</v>
      </c>
      <c r="F511" t="s">
        <v>1973</v>
      </c>
      <c r="G511" s="16" t="str">
        <f t="shared" si="28"/>
        <v>Intel</v>
      </c>
      <c r="H511" t="s">
        <v>1915</v>
      </c>
      <c r="I511" t="s">
        <v>1929</v>
      </c>
      <c r="J511" t="s">
        <v>1930</v>
      </c>
      <c r="K511" t="s">
        <v>1947</v>
      </c>
      <c r="L511" t="s">
        <v>2091</v>
      </c>
      <c r="M511" s="16">
        <f t="shared" si="29"/>
        <v>1.32</v>
      </c>
      <c r="N511">
        <v>74538.720000000001</v>
      </c>
      <c r="O511" s="15">
        <v>42176</v>
      </c>
      <c r="P511" s="22">
        <f t="shared" si="30"/>
        <v>2015</v>
      </c>
      <c r="Q511" s="22">
        <f t="shared" si="31"/>
        <v>6</v>
      </c>
    </row>
    <row r="512" spans="1:17" x14ac:dyDescent="0.2">
      <c r="A512">
        <v>522</v>
      </c>
      <c r="B512" t="s">
        <v>1966</v>
      </c>
      <c r="C512" t="s">
        <v>1926</v>
      </c>
      <c r="D512">
        <v>14</v>
      </c>
      <c r="E512" t="s">
        <v>1927</v>
      </c>
      <c r="F512" t="s">
        <v>2212</v>
      </c>
      <c r="G512" s="16" t="str">
        <f t="shared" si="28"/>
        <v>Intel</v>
      </c>
      <c r="H512" t="s">
        <v>1915</v>
      </c>
      <c r="I512" t="s">
        <v>1929</v>
      </c>
      <c r="J512" t="s">
        <v>1930</v>
      </c>
      <c r="K512" t="s">
        <v>1947</v>
      </c>
      <c r="L512" t="s">
        <v>2252</v>
      </c>
      <c r="M512" s="16">
        <f t="shared" si="29"/>
        <v>1.64</v>
      </c>
      <c r="N512">
        <v>68184.0144</v>
      </c>
      <c r="O512" s="15">
        <v>42141</v>
      </c>
      <c r="P512" s="22">
        <f t="shared" si="30"/>
        <v>2015</v>
      </c>
      <c r="Q512" s="22">
        <f t="shared" si="31"/>
        <v>5</v>
      </c>
    </row>
    <row r="513" spans="1:17" x14ac:dyDescent="0.2">
      <c r="A513">
        <v>523</v>
      </c>
      <c r="B513" t="s">
        <v>1925</v>
      </c>
      <c r="C513" t="s">
        <v>1926</v>
      </c>
      <c r="D513">
        <v>15.6</v>
      </c>
      <c r="E513" t="s">
        <v>1942</v>
      </c>
      <c r="F513" t="s">
        <v>1962</v>
      </c>
      <c r="G513" s="16" t="str">
        <f t="shared" si="28"/>
        <v>Intel</v>
      </c>
      <c r="H513" t="s">
        <v>1944</v>
      </c>
      <c r="I513" t="s">
        <v>1916</v>
      </c>
      <c r="J513" t="s">
        <v>1963</v>
      </c>
      <c r="K513" t="s">
        <v>1947</v>
      </c>
      <c r="L513" t="s">
        <v>2064</v>
      </c>
      <c r="M513" s="16">
        <f t="shared" si="29"/>
        <v>1.63</v>
      </c>
      <c r="N513">
        <v>36709.919999999998</v>
      </c>
      <c r="O513" s="15">
        <v>42148</v>
      </c>
      <c r="P513" s="22">
        <f t="shared" si="30"/>
        <v>2015</v>
      </c>
      <c r="Q513" s="22">
        <f t="shared" si="31"/>
        <v>5</v>
      </c>
    </row>
    <row r="514" spans="1:17" x14ac:dyDescent="0.2">
      <c r="A514">
        <v>524</v>
      </c>
      <c r="B514" t="s">
        <v>1966</v>
      </c>
      <c r="C514" t="s">
        <v>1926</v>
      </c>
      <c r="D514">
        <v>17.3</v>
      </c>
      <c r="E514" t="s">
        <v>1958</v>
      </c>
      <c r="F514" t="s">
        <v>1959</v>
      </c>
      <c r="G514" s="16" t="str">
        <f t="shared" si="28"/>
        <v>Intel</v>
      </c>
      <c r="H514" t="s">
        <v>1915</v>
      </c>
      <c r="I514" t="s">
        <v>1984</v>
      </c>
      <c r="J514" t="s">
        <v>1996</v>
      </c>
      <c r="K514" t="s">
        <v>2018</v>
      </c>
      <c r="L514" t="s">
        <v>2019</v>
      </c>
      <c r="M514" s="16">
        <f t="shared" si="29"/>
        <v>2.8</v>
      </c>
      <c r="N514">
        <v>47365.919999999998</v>
      </c>
      <c r="O514" s="15">
        <v>42246</v>
      </c>
      <c r="P514" s="22">
        <f t="shared" si="30"/>
        <v>2015</v>
      </c>
      <c r="Q514" s="22">
        <f t="shared" si="31"/>
        <v>8</v>
      </c>
    </row>
    <row r="515" spans="1:17" x14ac:dyDescent="0.2">
      <c r="A515">
        <v>525</v>
      </c>
      <c r="B515" t="s">
        <v>1976</v>
      </c>
      <c r="C515" t="s">
        <v>1926</v>
      </c>
      <c r="D515">
        <v>24</v>
      </c>
      <c r="E515" t="s">
        <v>1927</v>
      </c>
      <c r="F515" t="s">
        <v>2096</v>
      </c>
      <c r="G515" s="16" t="str">
        <f t="shared" ref="G515:G578" si="32">LEFT(F515,FIND(" ",F515)-1)</f>
        <v>Intel</v>
      </c>
      <c r="H515" t="s">
        <v>1915</v>
      </c>
      <c r="I515" t="s">
        <v>1929</v>
      </c>
      <c r="J515" t="s">
        <v>1963</v>
      </c>
      <c r="K515" t="s">
        <v>2277</v>
      </c>
      <c r="L515" t="s">
        <v>2061</v>
      </c>
      <c r="M515" s="16">
        <f t="shared" ref="M515:M578" si="33">LEFT(L515,LEN(L515)-2)*1</f>
        <v>2.02</v>
      </c>
      <c r="N515">
        <v>71395.199999999997</v>
      </c>
      <c r="O515" s="15">
        <v>42344</v>
      </c>
      <c r="P515" s="22">
        <f t="shared" ref="P515:P578" si="34">YEAR(O515)</f>
        <v>2015</v>
      </c>
      <c r="Q515" s="22">
        <f t="shared" ref="Q515:Q578" si="35">MONTH(O515)</f>
        <v>12</v>
      </c>
    </row>
    <row r="516" spans="1:17" x14ac:dyDescent="0.2">
      <c r="A516">
        <v>526</v>
      </c>
      <c r="B516" t="s">
        <v>1976</v>
      </c>
      <c r="C516" t="s">
        <v>1926</v>
      </c>
      <c r="D516">
        <v>15.6</v>
      </c>
      <c r="E516" t="s">
        <v>1927</v>
      </c>
      <c r="F516" t="s">
        <v>1973</v>
      </c>
      <c r="G516" s="16" t="str">
        <f t="shared" si="32"/>
        <v>Intel</v>
      </c>
      <c r="H516" t="s">
        <v>1944</v>
      </c>
      <c r="I516" t="s">
        <v>1978</v>
      </c>
      <c r="J516" t="s">
        <v>2035</v>
      </c>
      <c r="K516" t="s">
        <v>1947</v>
      </c>
      <c r="L516" t="s">
        <v>1968</v>
      </c>
      <c r="M516" s="16">
        <f t="shared" si="33"/>
        <v>2.2000000000000002</v>
      </c>
      <c r="N516">
        <v>42570.720000000001</v>
      </c>
      <c r="O516" s="15">
        <v>42259</v>
      </c>
      <c r="P516" s="22">
        <f t="shared" si="34"/>
        <v>2015</v>
      </c>
      <c r="Q516" s="22">
        <f t="shared" si="35"/>
        <v>9</v>
      </c>
    </row>
    <row r="517" spans="1:17" x14ac:dyDescent="0.2">
      <c r="A517">
        <v>527</v>
      </c>
      <c r="B517" t="s">
        <v>1976</v>
      </c>
      <c r="C517" t="s">
        <v>1926</v>
      </c>
      <c r="D517">
        <v>15.6</v>
      </c>
      <c r="E517" t="s">
        <v>1942</v>
      </c>
      <c r="F517" t="s">
        <v>1962</v>
      </c>
      <c r="G517" s="16" t="str">
        <f t="shared" si="32"/>
        <v>Intel</v>
      </c>
      <c r="H517" t="s">
        <v>1915</v>
      </c>
      <c r="I517" t="s">
        <v>2060</v>
      </c>
      <c r="J517" t="s">
        <v>2151</v>
      </c>
      <c r="K517" t="s">
        <v>1931</v>
      </c>
      <c r="L517" t="s">
        <v>1968</v>
      </c>
      <c r="M517" s="16">
        <f t="shared" si="33"/>
        <v>2.2000000000000002</v>
      </c>
      <c r="N517">
        <v>24455.52</v>
      </c>
      <c r="O517" s="15">
        <v>42172</v>
      </c>
      <c r="P517" s="22">
        <f t="shared" si="34"/>
        <v>2015</v>
      </c>
      <c r="Q517" s="22">
        <f t="shared" si="35"/>
        <v>6</v>
      </c>
    </row>
    <row r="518" spans="1:17" x14ac:dyDescent="0.2">
      <c r="A518">
        <v>528</v>
      </c>
      <c r="B518" t="s">
        <v>1966</v>
      </c>
      <c r="C518" t="s">
        <v>1926</v>
      </c>
      <c r="D518">
        <v>15.6</v>
      </c>
      <c r="E518" t="s">
        <v>1927</v>
      </c>
      <c r="F518" t="s">
        <v>1928</v>
      </c>
      <c r="G518" s="16" t="str">
        <f t="shared" si="32"/>
        <v>Intel</v>
      </c>
      <c r="H518" t="s">
        <v>1944</v>
      </c>
      <c r="I518" t="s">
        <v>1945</v>
      </c>
      <c r="J518" t="s">
        <v>1967</v>
      </c>
      <c r="K518" t="s">
        <v>1947</v>
      </c>
      <c r="L518" t="s">
        <v>1993</v>
      </c>
      <c r="M518" s="16">
        <f t="shared" si="33"/>
        <v>2.2999999999999998</v>
      </c>
      <c r="N518">
        <v>31168.799999999999</v>
      </c>
      <c r="O518" s="15">
        <v>42146</v>
      </c>
      <c r="P518" s="22">
        <f t="shared" si="34"/>
        <v>2015</v>
      </c>
      <c r="Q518" s="22">
        <f t="shared" si="35"/>
        <v>5</v>
      </c>
    </row>
    <row r="519" spans="1:17" x14ac:dyDescent="0.2">
      <c r="A519">
        <v>529</v>
      </c>
      <c r="B519" t="s">
        <v>1966</v>
      </c>
      <c r="C519" t="s">
        <v>1926</v>
      </c>
      <c r="D519">
        <v>15.6</v>
      </c>
      <c r="E519" t="s">
        <v>1927</v>
      </c>
      <c r="F519" t="s">
        <v>2251</v>
      </c>
      <c r="G519" s="16" t="str">
        <f t="shared" si="32"/>
        <v>Intel</v>
      </c>
      <c r="H519" t="s">
        <v>1915</v>
      </c>
      <c r="I519" t="s">
        <v>1929</v>
      </c>
      <c r="J519" t="s">
        <v>1930</v>
      </c>
      <c r="K519" t="s">
        <v>1947</v>
      </c>
      <c r="L519" t="s">
        <v>2052</v>
      </c>
      <c r="M519" s="16">
        <f t="shared" si="33"/>
        <v>1.9</v>
      </c>
      <c r="N519">
        <v>73366.559999999998</v>
      </c>
      <c r="O519" s="15">
        <v>42279</v>
      </c>
      <c r="P519" s="22">
        <f t="shared" si="34"/>
        <v>2015</v>
      </c>
      <c r="Q519" s="22">
        <f t="shared" si="35"/>
        <v>10</v>
      </c>
    </row>
    <row r="520" spans="1:17" x14ac:dyDescent="0.2">
      <c r="A520">
        <v>530</v>
      </c>
      <c r="B520" t="s">
        <v>1966</v>
      </c>
      <c r="C520" t="s">
        <v>1982</v>
      </c>
      <c r="D520">
        <v>17.3</v>
      </c>
      <c r="E520" t="s">
        <v>1958</v>
      </c>
      <c r="F520" t="s">
        <v>2022</v>
      </c>
      <c r="G520" s="16" t="str">
        <f t="shared" si="32"/>
        <v>Intel</v>
      </c>
      <c r="H520" t="s">
        <v>1935</v>
      </c>
      <c r="I520" t="s">
        <v>1984</v>
      </c>
      <c r="J520" t="s">
        <v>2043</v>
      </c>
      <c r="K520" t="s">
        <v>1947</v>
      </c>
      <c r="L520" t="s">
        <v>2150</v>
      </c>
      <c r="M520" s="16">
        <f t="shared" si="33"/>
        <v>4.42</v>
      </c>
      <c r="N520">
        <v>160520.38560000001</v>
      </c>
      <c r="O520" s="15">
        <v>42110</v>
      </c>
      <c r="P520" s="22">
        <f t="shared" si="34"/>
        <v>2015</v>
      </c>
      <c r="Q520" s="22">
        <f t="shared" si="35"/>
        <v>4</v>
      </c>
    </row>
    <row r="521" spans="1:17" x14ac:dyDescent="0.2">
      <c r="A521">
        <v>531</v>
      </c>
      <c r="B521" t="s">
        <v>2095</v>
      </c>
      <c r="C521" t="s">
        <v>1926</v>
      </c>
      <c r="D521">
        <v>15.6</v>
      </c>
      <c r="E521" t="s">
        <v>1958</v>
      </c>
      <c r="F521" t="s">
        <v>1928</v>
      </c>
      <c r="G521" s="16" t="str">
        <f t="shared" si="32"/>
        <v>Intel</v>
      </c>
      <c r="H521" t="s">
        <v>1915</v>
      </c>
      <c r="I521" t="s">
        <v>1945</v>
      </c>
      <c r="J521" t="s">
        <v>1930</v>
      </c>
      <c r="K521" t="s">
        <v>1947</v>
      </c>
      <c r="L521" t="s">
        <v>2125</v>
      </c>
      <c r="M521" s="16">
        <f t="shared" si="33"/>
        <v>2</v>
      </c>
      <c r="N521">
        <v>45820.800000000003</v>
      </c>
      <c r="O521" s="15">
        <v>42312</v>
      </c>
      <c r="P521" s="22">
        <f t="shared" si="34"/>
        <v>2015</v>
      </c>
      <c r="Q521" s="22">
        <f t="shared" si="35"/>
        <v>11</v>
      </c>
    </row>
    <row r="522" spans="1:17" x14ac:dyDescent="0.2">
      <c r="A522">
        <v>532</v>
      </c>
      <c r="B522" t="s">
        <v>1954</v>
      </c>
      <c r="C522" t="s">
        <v>1926</v>
      </c>
      <c r="D522">
        <v>15.6</v>
      </c>
      <c r="E522" t="s">
        <v>2140</v>
      </c>
      <c r="F522" t="s">
        <v>1973</v>
      </c>
      <c r="G522" s="16" t="str">
        <f t="shared" si="32"/>
        <v>Intel</v>
      </c>
      <c r="H522" t="s">
        <v>1915</v>
      </c>
      <c r="I522" t="s">
        <v>2023</v>
      </c>
      <c r="J522" t="s">
        <v>2278</v>
      </c>
      <c r="K522" t="s">
        <v>1947</v>
      </c>
      <c r="L522" t="s">
        <v>2021</v>
      </c>
      <c r="M522" s="16">
        <f t="shared" si="33"/>
        <v>2</v>
      </c>
      <c r="N522">
        <v>69210.720000000001</v>
      </c>
      <c r="O522" s="15">
        <v>42240</v>
      </c>
      <c r="P522" s="22">
        <f t="shared" si="34"/>
        <v>2015</v>
      </c>
      <c r="Q522" s="22">
        <f t="shared" si="35"/>
        <v>8</v>
      </c>
    </row>
    <row r="523" spans="1:17" x14ac:dyDescent="0.2">
      <c r="A523">
        <v>533</v>
      </c>
      <c r="B523" t="s">
        <v>2240</v>
      </c>
      <c r="C523" t="s">
        <v>1926</v>
      </c>
      <c r="D523">
        <v>13.3</v>
      </c>
      <c r="E523" t="s">
        <v>1958</v>
      </c>
      <c r="F523" t="s">
        <v>2223</v>
      </c>
      <c r="G523" s="16" t="str">
        <f t="shared" si="32"/>
        <v>Intel</v>
      </c>
      <c r="H523" t="s">
        <v>1944</v>
      </c>
      <c r="I523" t="s">
        <v>2050</v>
      </c>
      <c r="J523" t="s">
        <v>2015</v>
      </c>
      <c r="K523" t="s">
        <v>1947</v>
      </c>
      <c r="L523" t="s">
        <v>2013</v>
      </c>
      <c r="M523" s="16">
        <f t="shared" si="33"/>
        <v>1.2</v>
      </c>
      <c r="N523">
        <v>19660.32</v>
      </c>
      <c r="O523" s="15">
        <v>42360</v>
      </c>
      <c r="P523" s="22">
        <f t="shared" si="34"/>
        <v>2015</v>
      </c>
      <c r="Q523" s="22">
        <f t="shared" si="35"/>
        <v>12</v>
      </c>
    </row>
    <row r="524" spans="1:17" x14ac:dyDescent="0.2">
      <c r="A524">
        <v>534</v>
      </c>
      <c r="B524" t="s">
        <v>1954</v>
      </c>
      <c r="C524" t="s">
        <v>1982</v>
      </c>
      <c r="D524">
        <v>15.6</v>
      </c>
      <c r="E524" t="s">
        <v>1958</v>
      </c>
      <c r="F524" t="s">
        <v>1983</v>
      </c>
      <c r="G524" s="16" t="str">
        <f t="shared" si="32"/>
        <v>Intel</v>
      </c>
      <c r="H524" t="s">
        <v>1915</v>
      </c>
      <c r="I524" t="s">
        <v>1984</v>
      </c>
      <c r="J524" t="s">
        <v>2024</v>
      </c>
      <c r="K524" t="s">
        <v>1947</v>
      </c>
      <c r="L524" t="s">
        <v>1993</v>
      </c>
      <c r="M524" s="16">
        <f t="shared" si="33"/>
        <v>2.2999999999999998</v>
      </c>
      <c r="N524">
        <v>87858.72</v>
      </c>
      <c r="O524" s="15">
        <v>42018</v>
      </c>
      <c r="P524" s="22">
        <f t="shared" si="34"/>
        <v>2015</v>
      </c>
      <c r="Q524" s="22">
        <f t="shared" si="35"/>
        <v>1</v>
      </c>
    </row>
    <row r="525" spans="1:17" x14ac:dyDescent="0.2">
      <c r="A525">
        <v>535</v>
      </c>
      <c r="B525" t="s">
        <v>1966</v>
      </c>
      <c r="C525" t="s">
        <v>1926</v>
      </c>
      <c r="D525">
        <v>15.6</v>
      </c>
      <c r="E525" t="s">
        <v>1927</v>
      </c>
      <c r="F525" t="s">
        <v>2196</v>
      </c>
      <c r="G525" s="16" t="str">
        <f t="shared" si="32"/>
        <v>Intel</v>
      </c>
      <c r="H525" t="s">
        <v>1915</v>
      </c>
      <c r="I525" t="s">
        <v>1929</v>
      </c>
      <c r="J525" t="s">
        <v>2000</v>
      </c>
      <c r="K525" t="s">
        <v>1947</v>
      </c>
      <c r="L525" t="s">
        <v>2279</v>
      </c>
      <c r="M525" s="16">
        <f t="shared" si="33"/>
        <v>1.93</v>
      </c>
      <c r="N525">
        <v>72940.320000000007</v>
      </c>
      <c r="O525" s="15">
        <v>42333</v>
      </c>
      <c r="P525" s="22">
        <f t="shared" si="34"/>
        <v>2015</v>
      </c>
      <c r="Q525" s="22">
        <f t="shared" si="35"/>
        <v>11</v>
      </c>
    </row>
    <row r="526" spans="1:17" x14ac:dyDescent="0.2">
      <c r="A526">
        <v>536</v>
      </c>
      <c r="B526" t="s">
        <v>1966</v>
      </c>
      <c r="C526" t="s">
        <v>1926</v>
      </c>
      <c r="D526">
        <v>15.6</v>
      </c>
      <c r="E526" t="s">
        <v>1927</v>
      </c>
      <c r="F526" t="s">
        <v>1959</v>
      </c>
      <c r="G526" s="16" t="str">
        <f t="shared" si="32"/>
        <v>Intel</v>
      </c>
      <c r="H526" t="s">
        <v>1915</v>
      </c>
      <c r="I526" t="s">
        <v>1929</v>
      </c>
      <c r="J526" t="s">
        <v>1996</v>
      </c>
      <c r="K526" t="s">
        <v>1947</v>
      </c>
      <c r="L526" t="s">
        <v>1968</v>
      </c>
      <c r="M526" s="16">
        <f t="shared" si="33"/>
        <v>2.2000000000000002</v>
      </c>
      <c r="N526">
        <v>429986.0048</v>
      </c>
      <c r="O526" s="15">
        <v>42068</v>
      </c>
      <c r="P526" s="22">
        <f t="shared" si="34"/>
        <v>2015</v>
      </c>
      <c r="Q526" s="22">
        <f t="shared" si="35"/>
        <v>3</v>
      </c>
    </row>
    <row r="527" spans="1:17" x14ac:dyDescent="0.2">
      <c r="A527">
        <v>537</v>
      </c>
      <c r="B527" t="s">
        <v>1925</v>
      </c>
      <c r="C527" t="s">
        <v>1926</v>
      </c>
      <c r="D527">
        <v>15.6</v>
      </c>
      <c r="E527" t="s">
        <v>1927</v>
      </c>
      <c r="F527" t="s">
        <v>2204</v>
      </c>
      <c r="G527" s="16" t="str">
        <f t="shared" si="32"/>
        <v>Intel</v>
      </c>
      <c r="H527" t="s">
        <v>1944</v>
      </c>
      <c r="I527" t="s">
        <v>1929</v>
      </c>
      <c r="J527" t="s">
        <v>2205</v>
      </c>
      <c r="K527" t="s">
        <v>1947</v>
      </c>
      <c r="L527" t="s">
        <v>1932</v>
      </c>
      <c r="M527" s="16">
        <f t="shared" si="33"/>
        <v>1.86</v>
      </c>
      <c r="N527">
        <v>21258.1872</v>
      </c>
      <c r="O527" s="15">
        <v>42318</v>
      </c>
      <c r="P527" s="22">
        <f t="shared" si="34"/>
        <v>2015</v>
      </c>
      <c r="Q527" s="22">
        <f t="shared" si="35"/>
        <v>11</v>
      </c>
    </row>
    <row r="528" spans="1:17" x14ac:dyDescent="0.2">
      <c r="A528">
        <v>538</v>
      </c>
      <c r="B528" t="s">
        <v>1925</v>
      </c>
      <c r="C528" t="s">
        <v>1982</v>
      </c>
      <c r="D528">
        <v>17.3</v>
      </c>
      <c r="E528" t="s">
        <v>1927</v>
      </c>
      <c r="F528" t="s">
        <v>2022</v>
      </c>
      <c r="G528" s="16" t="str">
        <f t="shared" si="32"/>
        <v>Intel</v>
      </c>
      <c r="H528" t="s">
        <v>2026</v>
      </c>
      <c r="I528" t="s">
        <v>1978</v>
      </c>
      <c r="J528" t="s">
        <v>2024</v>
      </c>
      <c r="K528" t="s">
        <v>1947</v>
      </c>
      <c r="L528" t="s">
        <v>2076</v>
      </c>
      <c r="M528" s="16">
        <f t="shared" si="33"/>
        <v>2.62</v>
      </c>
      <c r="N528">
        <v>95850.72</v>
      </c>
      <c r="O528" s="15">
        <v>42065</v>
      </c>
      <c r="P528" s="22">
        <f t="shared" si="34"/>
        <v>2015</v>
      </c>
      <c r="Q528" s="22">
        <f t="shared" si="35"/>
        <v>3</v>
      </c>
    </row>
    <row r="529" spans="1:17" x14ac:dyDescent="0.2">
      <c r="A529">
        <v>539</v>
      </c>
      <c r="B529" t="s">
        <v>1976</v>
      </c>
      <c r="C529" t="s">
        <v>1926</v>
      </c>
      <c r="D529">
        <v>14</v>
      </c>
      <c r="E529" t="s">
        <v>1958</v>
      </c>
      <c r="F529" t="s">
        <v>1973</v>
      </c>
      <c r="G529" s="16" t="str">
        <f t="shared" si="32"/>
        <v>Intel</v>
      </c>
      <c r="H529" t="s">
        <v>1915</v>
      </c>
      <c r="I529" t="s">
        <v>1929</v>
      </c>
      <c r="J529" t="s">
        <v>1979</v>
      </c>
      <c r="K529" t="s">
        <v>1947</v>
      </c>
      <c r="L529" t="s">
        <v>2280</v>
      </c>
      <c r="M529" s="16">
        <f t="shared" si="33"/>
        <v>1.87</v>
      </c>
      <c r="N529">
        <v>45767.519999999997</v>
      </c>
      <c r="O529" s="15">
        <v>42300</v>
      </c>
      <c r="P529" s="22">
        <f t="shared" si="34"/>
        <v>2015</v>
      </c>
      <c r="Q529" s="22">
        <f t="shared" si="35"/>
        <v>10</v>
      </c>
    </row>
    <row r="530" spans="1:17" x14ac:dyDescent="0.2">
      <c r="A530">
        <v>540</v>
      </c>
      <c r="B530" t="s">
        <v>1966</v>
      </c>
      <c r="C530" t="s">
        <v>1912</v>
      </c>
      <c r="D530">
        <v>13.3</v>
      </c>
      <c r="E530" t="s">
        <v>2080</v>
      </c>
      <c r="F530" t="s">
        <v>1955</v>
      </c>
      <c r="G530" s="16" t="str">
        <f t="shared" si="32"/>
        <v>Intel</v>
      </c>
      <c r="H530" t="s">
        <v>1915</v>
      </c>
      <c r="I530" t="s">
        <v>1929</v>
      </c>
      <c r="J530" t="s">
        <v>1960</v>
      </c>
      <c r="K530" t="s">
        <v>1947</v>
      </c>
      <c r="L530" t="s">
        <v>2013</v>
      </c>
      <c r="M530" s="16">
        <f t="shared" si="33"/>
        <v>1.2</v>
      </c>
      <c r="N530">
        <v>74538.720000000001</v>
      </c>
      <c r="O530" s="15">
        <v>42301</v>
      </c>
      <c r="P530" s="22">
        <f t="shared" si="34"/>
        <v>2015</v>
      </c>
      <c r="Q530" s="22">
        <f t="shared" si="35"/>
        <v>10</v>
      </c>
    </row>
    <row r="531" spans="1:17" x14ac:dyDescent="0.2">
      <c r="A531">
        <v>541</v>
      </c>
      <c r="B531" t="s">
        <v>1966</v>
      </c>
      <c r="C531" t="s">
        <v>1926</v>
      </c>
      <c r="D531">
        <v>14</v>
      </c>
      <c r="E531" t="s">
        <v>1927</v>
      </c>
      <c r="F531" t="s">
        <v>1962</v>
      </c>
      <c r="G531" s="16" t="str">
        <f t="shared" si="32"/>
        <v>Intel</v>
      </c>
      <c r="H531" t="s">
        <v>1944</v>
      </c>
      <c r="I531" t="s">
        <v>1916</v>
      </c>
      <c r="J531" t="s">
        <v>1963</v>
      </c>
      <c r="K531" t="s">
        <v>1947</v>
      </c>
      <c r="L531" t="s">
        <v>1961</v>
      </c>
      <c r="M531" s="16">
        <f t="shared" si="33"/>
        <v>1.6</v>
      </c>
      <c r="N531">
        <v>39207.153599999998</v>
      </c>
      <c r="O531" s="15">
        <v>42065</v>
      </c>
      <c r="P531" s="22">
        <f t="shared" si="34"/>
        <v>2015</v>
      </c>
      <c r="Q531" s="22">
        <f t="shared" si="35"/>
        <v>3</v>
      </c>
    </row>
    <row r="532" spans="1:17" x14ac:dyDescent="0.2">
      <c r="A532">
        <v>542</v>
      </c>
      <c r="B532" t="s">
        <v>1925</v>
      </c>
      <c r="C532" t="s">
        <v>1912</v>
      </c>
      <c r="D532">
        <v>13.3</v>
      </c>
      <c r="E532" t="s">
        <v>2281</v>
      </c>
      <c r="F532" t="s">
        <v>1973</v>
      </c>
      <c r="G532" s="16" t="str">
        <f t="shared" si="32"/>
        <v>Intel</v>
      </c>
      <c r="H532" t="s">
        <v>1915</v>
      </c>
      <c r="I532" t="s">
        <v>1929</v>
      </c>
      <c r="J532" t="s">
        <v>1930</v>
      </c>
      <c r="K532" t="s">
        <v>1947</v>
      </c>
      <c r="L532" t="s">
        <v>1924</v>
      </c>
      <c r="M532" s="16">
        <f t="shared" si="33"/>
        <v>1.34</v>
      </c>
      <c r="N532">
        <v>61005.599999999999</v>
      </c>
      <c r="O532" s="15">
        <v>42247</v>
      </c>
      <c r="P532" s="22">
        <f t="shared" si="34"/>
        <v>2015</v>
      </c>
      <c r="Q532" s="22">
        <f t="shared" si="35"/>
        <v>8</v>
      </c>
    </row>
    <row r="533" spans="1:17" x14ac:dyDescent="0.2">
      <c r="A533">
        <v>543</v>
      </c>
      <c r="B533" t="s">
        <v>1941</v>
      </c>
      <c r="C533" t="s">
        <v>1982</v>
      </c>
      <c r="D533">
        <v>15.6</v>
      </c>
      <c r="E533" t="s">
        <v>1927</v>
      </c>
      <c r="F533" t="s">
        <v>1983</v>
      </c>
      <c r="G533" s="16" t="str">
        <f t="shared" si="32"/>
        <v>Intel</v>
      </c>
      <c r="H533" t="s">
        <v>1915</v>
      </c>
      <c r="I533" t="s">
        <v>1978</v>
      </c>
      <c r="J533" t="s">
        <v>1985</v>
      </c>
      <c r="K533" t="s">
        <v>2018</v>
      </c>
      <c r="L533" t="s">
        <v>2038</v>
      </c>
      <c r="M533" s="16">
        <f t="shared" si="33"/>
        <v>2.4</v>
      </c>
      <c r="N533">
        <v>42517.440000000002</v>
      </c>
      <c r="O533" s="15">
        <v>42093</v>
      </c>
      <c r="P533" s="22">
        <f t="shared" si="34"/>
        <v>2015</v>
      </c>
      <c r="Q533" s="22">
        <f t="shared" si="35"/>
        <v>3</v>
      </c>
    </row>
    <row r="534" spans="1:17" x14ac:dyDescent="0.2">
      <c r="A534">
        <v>544</v>
      </c>
      <c r="B534" t="s">
        <v>1954</v>
      </c>
      <c r="C534" t="s">
        <v>1926</v>
      </c>
      <c r="D534">
        <v>15.6</v>
      </c>
      <c r="E534" t="s">
        <v>1942</v>
      </c>
      <c r="F534" t="s">
        <v>2282</v>
      </c>
      <c r="G534" s="16" t="str">
        <f t="shared" si="32"/>
        <v>AMD</v>
      </c>
      <c r="H534" t="s">
        <v>1944</v>
      </c>
      <c r="I534" t="s">
        <v>1945</v>
      </c>
      <c r="J534" t="s">
        <v>2283</v>
      </c>
      <c r="K534" t="s">
        <v>1947</v>
      </c>
      <c r="L534" t="s">
        <v>2021</v>
      </c>
      <c r="M534" s="16">
        <f t="shared" si="33"/>
        <v>2</v>
      </c>
      <c r="N534">
        <v>18594.72</v>
      </c>
      <c r="O534" s="15">
        <v>42022</v>
      </c>
      <c r="P534" s="22">
        <f t="shared" si="34"/>
        <v>2015</v>
      </c>
      <c r="Q534" s="22">
        <f t="shared" si="35"/>
        <v>1</v>
      </c>
    </row>
    <row r="535" spans="1:17" x14ac:dyDescent="0.2">
      <c r="A535">
        <v>545</v>
      </c>
      <c r="B535" t="s">
        <v>1925</v>
      </c>
      <c r="C535" t="s">
        <v>1926</v>
      </c>
      <c r="D535">
        <v>15.6</v>
      </c>
      <c r="E535" t="s">
        <v>1927</v>
      </c>
      <c r="F535" t="s">
        <v>1977</v>
      </c>
      <c r="G535" s="16" t="str">
        <f t="shared" si="32"/>
        <v>Intel</v>
      </c>
      <c r="H535" t="s">
        <v>1944</v>
      </c>
      <c r="I535" t="s">
        <v>1916</v>
      </c>
      <c r="J535" t="s">
        <v>1930</v>
      </c>
      <c r="K535" t="s">
        <v>1947</v>
      </c>
      <c r="L535" t="s">
        <v>1948</v>
      </c>
      <c r="M535" s="16">
        <f t="shared" si="33"/>
        <v>2.1</v>
      </c>
      <c r="N535">
        <v>37589.040000000001</v>
      </c>
      <c r="O535" s="15">
        <v>42215</v>
      </c>
      <c r="P535" s="22">
        <f t="shared" si="34"/>
        <v>2015</v>
      </c>
      <c r="Q535" s="22">
        <f t="shared" si="35"/>
        <v>7</v>
      </c>
    </row>
    <row r="536" spans="1:17" x14ac:dyDescent="0.2">
      <c r="A536">
        <v>546</v>
      </c>
      <c r="B536" t="s">
        <v>1976</v>
      </c>
      <c r="C536" t="s">
        <v>1926</v>
      </c>
      <c r="D536">
        <v>14</v>
      </c>
      <c r="E536" t="s">
        <v>1927</v>
      </c>
      <c r="F536" t="s">
        <v>1928</v>
      </c>
      <c r="G536" s="16" t="str">
        <f t="shared" si="32"/>
        <v>Intel</v>
      </c>
      <c r="H536" t="s">
        <v>1944</v>
      </c>
      <c r="I536" t="s">
        <v>1945</v>
      </c>
      <c r="J536" t="s">
        <v>1930</v>
      </c>
      <c r="K536" t="s">
        <v>1947</v>
      </c>
      <c r="L536" t="s">
        <v>2280</v>
      </c>
      <c r="M536" s="16">
        <f t="shared" si="33"/>
        <v>1.87</v>
      </c>
      <c r="N536">
        <v>41824.800000000003</v>
      </c>
      <c r="O536" s="15">
        <v>42195</v>
      </c>
      <c r="P536" s="22">
        <f t="shared" si="34"/>
        <v>2015</v>
      </c>
      <c r="Q536" s="22">
        <f t="shared" si="35"/>
        <v>7</v>
      </c>
    </row>
    <row r="537" spans="1:17" x14ac:dyDescent="0.2">
      <c r="A537">
        <v>547</v>
      </c>
      <c r="B537" t="s">
        <v>1976</v>
      </c>
      <c r="C537" t="s">
        <v>1926</v>
      </c>
      <c r="D537">
        <v>15.6</v>
      </c>
      <c r="E537" t="s">
        <v>1927</v>
      </c>
      <c r="F537" t="s">
        <v>2096</v>
      </c>
      <c r="G537" s="16" t="str">
        <f t="shared" si="32"/>
        <v>Intel</v>
      </c>
      <c r="H537" t="s">
        <v>1944</v>
      </c>
      <c r="I537" t="s">
        <v>1978</v>
      </c>
      <c r="J537" t="s">
        <v>1963</v>
      </c>
      <c r="K537" t="s">
        <v>1931</v>
      </c>
      <c r="L537" t="s">
        <v>2183</v>
      </c>
      <c r="M537" s="16">
        <f t="shared" si="33"/>
        <v>2.15</v>
      </c>
      <c r="N537">
        <v>24634.008000000002</v>
      </c>
      <c r="O537" s="15">
        <v>42184</v>
      </c>
      <c r="P537" s="22">
        <f t="shared" si="34"/>
        <v>2015</v>
      </c>
      <c r="Q537" s="22">
        <f t="shared" si="35"/>
        <v>6</v>
      </c>
    </row>
    <row r="538" spans="1:17" x14ac:dyDescent="0.2">
      <c r="A538">
        <v>548</v>
      </c>
      <c r="B538" t="s">
        <v>1925</v>
      </c>
      <c r="C538" t="s">
        <v>1926</v>
      </c>
      <c r="D538">
        <v>15.6</v>
      </c>
      <c r="E538" t="s">
        <v>1927</v>
      </c>
      <c r="F538" t="s">
        <v>1962</v>
      </c>
      <c r="G538" s="16" t="str">
        <f t="shared" si="32"/>
        <v>Intel</v>
      </c>
      <c r="H538" t="s">
        <v>1944</v>
      </c>
      <c r="I538" t="s">
        <v>1945</v>
      </c>
      <c r="J538" t="s">
        <v>1963</v>
      </c>
      <c r="K538" t="s">
        <v>1947</v>
      </c>
      <c r="L538" t="s">
        <v>1932</v>
      </c>
      <c r="M538" s="16">
        <f t="shared" si="33"/>
        <v>1.86</v>
      </c>
      <c r="N538">
        <v>21152.16</v>
      </c>
      <c r="O538" s="15">
        <v>42308</v>
      </c>
      <c r="P538" s="22">
        <f t="shared" si="34"/>
        <v>2015</v>
      </c>
      <c r="Q538" s="22">
        <f t="shared" si="35"/>
        <v>10</v>
      </c>
    </row>
    <row r="539" spans="1:17" x14ac:dyDescent="0.2">
      <c r="A539">
        <v>549</v>
      </c>
      <c r="B539" t="s">
        <v>1976</v>
      </c>
      <c r="C539" t="s">
        <v>1926</v>
      </c>
      <c r="D539">
        <v>15.6</v>
      </c>
      <c r="E539" t="s">
        <v>1958</v>
      </c>
      <c r="F539" t="s">
        <v>1973</v>
      </c>
      <c r="G539" s="16" t="str">
        <f t="shared" si="32"/>
        <v>Intel</v>
      </c>
      <c r="H539" t="s">
        <v>1915</v>
      </c>
      <c r="I539" t="s">
        <v>1936</v>
      </c>
      <c r="J539" t="s">
        <v>1930</v>
      </c>
      <c r="K539" t="s">
        <v>1947</v>
      </c>
      <c r="L539" t="s">
        <v>2271</v>
      </c>
      <c r="M539" s="16">
        <f t="shared" si="33"/>
        <v>1.99</v>
      </c>
      <c r="N539">
        <v>92121.12</v>
      </c>
      <c r="O539" s="15">
        <v>42025</v>
      </c>
      <c r="P539" s="22">
        <f t="shared" si="34"/>
        <v>2015</v>
      </c>
      <c r="Q539" s="22">
        <f t="shared" si="35"/>
        <v>1</v>
      </c>
    </row>
    <row r="540" spans="1:17" x14ac:dyDescent="0.2">
      <c r="A540">
        <v>550</v>
      </c>
      <c r="B540" t="s">
        <v>1976</v>
      </c>
      <c r="C540" t="s">
        <v>1926</v>
      </c>
      <c r="D540">
        <v>15.6</v>
      </c>
      <c r="E540" t="s">
        <v>1927</v>
      </c>
      <c r="F540" t="s">
        <v>1962</v>
      </c>
      <c r="G540" s="16" t="str">
        <f t="shared" si="32"/>
        <v>Intel</v>
      </c>
      <c r="H540" t="s">
        <v>1944</v>
      </c>
      <c r="I540" t="s">
        <v>1916</v>
      </c>
      <c r="J540" t="s">
        <v>1963</v>
      </c>
      <c r="K540" t="s">
        <v>1947</v>
      </c>
      <c r="L540" t="s">
        <v>1968</v>
      </c>
      <c r="M540" s="16">
        <f t="shared" si="33"/>
        <v>2.2000000000000002</v>
      </c>
      <c r="N540">
        <v>26586.720000000001</v>
      </c>
      <c r="O540" s="15">
        <v>42284</v>
      </c>
      <c r="P540" s="22">
        <f t="shared" si="34"/>
        <v>2015</v>
      </c>
      <c r="Q540" s="22">
        <f t="shared" si="35"/>
        <v>10</v>
      </c>
    </row>
    <row r="541" spans="1:17" x14ac:dyDescent="0.2">
      <c r="A541">
        <v>551</v>
      </c>
      <c r="B541" t="s">
        <v>1966</v>
      </c>
      <c r="C541" t="s">
        <v>1926</v>
      </c>
      <c r="D541">
        <v>15.6</v>
      </c>
      <c r="E541" t="s">
        <v>1927</v>
      </c>
      <c r="F541" t="s">
        <v>1928</v>
      </c>
      <c r="G541" s="16" t="str">
        <f t="shared" si="32"/>
        <v>Intel</v>
      </c>
      <c r="H541" t="s">
        <v>1915</v>
      </c>
      <c r="I541" t="s">
        <v>1929</v>
      </c>
      <c r="J541" t="s">
        <v>1930</v>
      </c>
      <c r="K541" t="s">
        <v>1947</v>
      </c>
      <c r="L541" t="s">
        <v>2052</v>
      </c>
      <c r="M541" s="16">
        <f t="shared" si="33"/>
        <v>1.9</v>
      </c>
      <c r="N541">
        <v>59513.227200000001</v>
      </c>
      <c r="O541" s="15">
        <v>42337</v>
      </c>
      <c r="P541" s="22">
        <f t="shared" si="34"/>
        <v>2015</v>
      </c>
      <c r="Q541" s="22">
        <f t="shared" si="35"/>
        <v>11</v>
      </c>
    </row>
    <row r="542" spans="1:17" x14ac:dyDescent="0.2">
      <c r="A542">
        <v>552</v>
      </c>
      <c r="B542" t="s">
        <v>1966</v>
      </c>
      <c r="C542" t="s">
        <v>1982</v>
      </c>
      <c r="D542">
        <v>17.3</v>
      </c>
      <c r="E542" t="s">
        <v>1958</v>
      </c>
      <c r="F542" t="s">
        <v>2022</v>
      </c>
      <c r="G542" s="16" t="str">
        <f t="shared" si="32"/>
        <v>Intel</v>
      </c>
      <c r="H542" t="s">
        <v>1935</v>
      </c>
      <c r="I542" t="s">
        <v>2023</v>
      </c>
      <c r="J542" t="s">
        <v>2043</v>
      </c>
      <c r="K542" t="s">
        <v>1947</v>
      </c>
      <c r="L542" t="s">
        <v>2150</v>
      </c>
      <c r="M542" s="16">
        <f t="shared" si="33"/>
        <v>4.42</v>
      </c>
      <c r="N542">
        <v>143802.72</v>
      </c>
      <c r="O542" s="15">
        <v>42217</v>
      </c>
      <c r="P542" s="22">
        <f t="shared" si="34"/>
        <v>2015</v>
      </c>
      <c r="Q542" s="22">
        <f t="shared" si="35"/>
        <v>8</v>
      </c>
    </row>
    <row r="543" spans="1:17" x14ac:dyDescent="0.2">
      <c r="A543">
        <v>553</v>
      </c>
      <c r="B543" t="s">
        <v>1925</v>
      </c>
      <c r="C543" t="s">
        <v>1926</v>
      </c>
      <c r="D543">
        <v>17.3</v>
      </c>
      <c r="E543" t="s">
        <v>2133</v>
      </c>
      <c r="F543" t="s">
        <v>1962</v>
      </c>
      <c r="G543" s="16" t="str">
        <f t="shared" si="32"/>
        <v>Intel</v>
      </c>
      <c r="H543" t="s">
        <v>1915</v>
      </c>
      <c r="I543" t="s">
        <v>1978</v>
      </c>
      <c r="J543" t="s">
        <v>1963</v>
      </c>
      <c r="K543" t="s">
        <v>1947</v>
      </c>
      <c r="L543" t="s">
        <v>2025</v>
      </c>
      <c r="M543" s="16">
        <f t="shared" si="33"/>
        <v>2.65</v>
      </c>
      <c r="N543">
        <v>28992.312000000002</v>
      </c>
      <c r="O543" s="15">
        <v>42367</v>
      </c>
      <c r="P543" s="22">
        <f t="shared" si="34"/>
        <v>2015</v>
      </c>
      <c r="Q543" s="22">
        <f t="shared" si="35"/>
        <v>12</v>
      </c>
    </row>
    <row r="544" spans="1:17" x14ac:dyDescent="0.2">
      <c r="A544">
        <v>554</v>
      </c>
      <c r="B544" t="s">
        <v>1925</v>
      </c>
      <c r="C544" t="s">
        <v>1926</v>
      </c>
      <c r="D544">
        <v>17.3</v>
      </c>
      <c r="E544" t="s">
        <v>1927</v>
      </c>
      <c r="F544" t="s">
        <v>1973</v>
      </c>
      <c r="G544" s="16" t="str">
        <f t="shared" si="32"/>
        <v>Intel</v>
      </c>
      <c r="H544" t="s">
        <v>1915</v>
      </c>
      <c r="I544" t="s">
        <v>1978</v>
      </c>
      <c r="J544" t="s">
        <v>2000</v>
      </c>
      <c r="K544" t="s">
        <v>1947</v>
      </c>
      <c r="L544" t="s">
        <v>2284</v>
      </c>
      <c r="M544" s="16">
        <f t="shared" si="33"/>
        <v>2.63</v>
      </c>
      <c r="N544">
        <v>68198.399999999994</v>
      </c>
      <c r="O544" s="15">
        <v>42308</v>
      </c>
      <c r="P544" s="22">
        <f t="shared" si="34"/>
        <v>2015</v>
      </c>
      <c r="Q544" s="22">
        <f t="shared" si="35"/>
        <v>10</v>
      </c>
    </row>
    <row r="545" spans="1:17" x14ac:dyDescent="0.2">
      <c r="A545">
        <v>555</v>
      </c>
      <c r="B545" t="s">
        <v>1954</v>
      </c>
      <c r="C545" t="s">
        <v>1926</v>
      </c>
      <c r="D545">
        <v>15.6</v>
      </c>
      <c r="E545" t="s">
        <v>1942</v>
      </c>
      <c r="F545" t="s">
        <v>2014</v>
      </c>
      <c r="G545" s="16" t="str">
        <f t="shared" si="32"/>
        <v>Intel</v>
      </c>
      <c r="H545" t="s">
        <v>1944</v>
      </c>
      <c r="I545" t="s">
        <v>1945</v>
      </c>
      <c r="J545" t="s">
        <v>2015</v>
      </c>
      <c r="K545" t="s">
        <v>2018</v>
      </c>
      <c r="L545" t="s">
        <v>2021</v>
      </c>
      <c r="M545" s="16">
        <f t="shared" si="33"/>
        <v>2</v>
      </c>
      <c r="N545">
        <v>11934.72</v>
      </c>
      <c r="O545" s="15">
        <v>42127</v>
      </c>
      <c r="P545" s="22">
        <f t="shared" si="34"/>
        <v>2015</v>
      </c>
      <c r="Q545" s="22">
        <f t="shared" si="35"/>
        <v>5</v>
      </c>
    </row>
    <row r="546" spans="1:17" x14ac:dyDescent="0.2">
      <c r="A546">
        <v>556</v>
      </c>
      <c r="B546" t="s">
        <v>2240</v>
      </c>
      <c r="C546" t="s">
        <v>1926</v>
      </c>
      <c r="D546">
        <v>13.3</v>
      </c>
      <c r="E546" t="s">
        <v>1958</v>
      </c>
      <c r="F546" t="s">
        <v>2269</v>
      </c>
      <c r="G546" s="16" t="str">
        <f t="shared" si="32"/>
        <v>Intel</v>
      </c>
      <c r="H546" t="s">
        <v>1944</v>
      </c>
      <c r="I546" t="s">
        <v>2008</v>
      </c>
      <c r="J546" t="s">
        <v>2004</v>
      </c>
      <c r="K546" t="s">
        <v>1947</v>
      </c>
      <c r="L546" t="s">
        <v>1995</v>
      </c>
      <c r="M546" s="16">
        <f t="shared" si="33"/>
        <v>1.35</v>
      </c>
      <c r="N546">
        <v>13586.4</v>
      </c>
      <c r="O546" s="15">
        <v>42060</v>
      </c>
      <c r="P546" s="22">
        <f t="shared" si="34"/>
        <v>2015</v>
      </c>
      <c r="Q546" s="22">
        <f t="shared" si="35"/>
        <v>2</v>
      </c>
    </row>
    <row r="547" spans="1:17" x14ac:dyDescent="0.2">
      <c r="A547">
        <v>557</v>
      </c>
      <c r="B547" t="s">
        <v>1976</v>
      </c>
      <c r="C547" t="s">
        <v>1926</v>
      </c>
      <c r="D547">
        <v>17.3</v>
      </c>
      <c r="E547" t="s">
        <v>2133</v>
      </c>
      <c r="F547" t="s">
        <v>1973</v>
      </c>
      <c r="G547" s="16" t="str">
        <f t="shared" si="32"/>
        <v>Intel</v>
      </c>
      <c r="H547" t="s">
        <v>2074</v>
      </c>
      <c r="I547" t="s">
        <v>1984</v>
      </c>
      <c r="J547" t="s">
        <v>1979</v>
      </c>
      <c r="K547" t="s">
        <v>1947</v>
      </c>
      <c r="L547" t="s">
        <v>2019</v>
      </c>
      <c r="M547" s="16">
        <f t="shared" si="33"/>
        <v>2.8</v>
      </c>
      <c r="N547">
        <v>50562.720000000001</v>
      </c>
      <c r="O547" s="15">
        <v>42184</v>
      </c>
      <c r="P547" s="22">
        <f t="shared" si="34"/>
        <v>2015</v>
      </c>
      <c r="Q547" s="22">
        <f t="shared" si="35"/>
        <v>6</v>
      </c>
    </row>
    <row r="548" spans="1:17" x14ac:dyDescent="0.2">
      <c r="A548">
        <v>558</v>
      </c>
      <c r="B548" t="s">
        <v>1925</v>
      </c>
      <c r="C548" t="s">
        <v>1926</v>
      </c>
      <c r="D548">
        <v>15.6</v>
      </c>
      <c r="E548" t="s">
        <v>1958</v>
      </c>
      <c r="F548" t="s">
        <v>2158</v>
      </c>
      <c r="G548" s="16" t="str">
        <f t="shared" si="32"/>
        <v>AMD</v>
      </c>
      <c r="H548" t="s">
        <v>2074</v>
      </c>
      <c r="I548" t="s">
        <v>1916</v>
      </c>
      <c r="J548" t="s">
        <v>1996</v>
      </c>
      <c r="K548" t="s">
        <v>1947</v>
      </c>
      <c r="L548" t="s">
        <v>1992</v>
      </c>
      <c r="M548" s="16">
        <f t="shared" si="33"/>
        <v>1.91</v>
      </c>
      <c r="N548">
        <v>30310.991999999998</v>
      </c>
      <c r="O548" s="15">
        <v>42238</v>
      </c>
      <c r="P548" s="22">
        <f t="shared" si="34"/>
        <v>2015</v>
      </c>
      <c r="Q548" s="22">
        <f t="shared" si="35"/>
        <v>8</v>
      </c>
    </row>
    <row r="549" spans="1:17" x14ac:dyDescent="0.2">
      <c r="A549">
        <v>559</v>
      </c>
      <c r="B549" t="s">
        <v>1966</v>
      </c>
      <c r="C549" t="s">
        <v>1926</v>
      </c>
      <c r="D549">
        <v>15.6</v>
      </c>
      <c r="E549" t="s">
        <v>1942</v>
      </c>
      <c r="F549" t="s">
        <v>1962</v>
      </c>
      <c r="G549" s="16" t="str">
        <f t="shared" si="32"/>
        <v>Intel</v>
      </c>
      <c r="H549" t="s">
        <v>1944</v>
      </c>
      <c r="I549" t="s">
        <v>1978</v>
      </c>
      <c r="J549" t="s">
        <v>2109</v>
      </c>
      <c r="K549" t="s">
        <v>1947</v>
      </c>
      <c r="L549" t="s">
        <v>2169</v>
      </c>
      <c r="M549" s="16">
        <f t="shared" si="33"/>
        <v>2.1800000000000002</v>
      </c>
      <c r="N549">
        <v>32921.712</v>
      </c>
      <c r="O549" s="15">
        <v>42274</v>
      </c>
      <c r="P549" s="22">
        <f t="shared" si="34"/>
        <v>2015</v>
      </c>
      <c r="Q549" s="22">
        <f t="shared" si="35"/>
        <v>9</v>
      </c>
    </row>
    <row r="550" spans="1:17" x14ac:dyDescent="0.2">
      <c r="A550">
        <v>560</v>
      </c>
      <c r="B550" t="s">
        <v>1941</v>
      </c>
      <c r="C550" t="s">
        <v>1989</v>
      </c>
      <c r="D550">
        <v>11.6</v>
      </c>
      <c r="E550" t="s">
        <v>1980</v>
      </c>
      <c r="F550" t="s">
        <v>2285</v>
      </c>
      <c r="G550" s="16" t="str">
        <f t="shared" si="32"/>
        <v>Intel</v>
      </c>
      <c r="H550" t="s">
        <v>1944</v>
      </c>
      <c r="I550" t="s">
        <v>2008</v>
      </c>
      <c r="J550" t="s">
        <v>2015</v>
      </c>
      <c r="K550" t="s">
        <v>1947</v>
      </c>
      <c r="L550" t="s">
        <v>2072</v>
      </c>
      <c r="M550" s="16">
        <f t="shared" si="33"/>
        <v>1.25</v>
      </c>
      <c r="N550">
        <v>18594.72</v>
      </c>
      <c r="O550" s="15">
        <v>42021</v>
      </c>
      <c r="P550" s="22">
        <f t="shared" si="34"/>
        <v>2015</v>
      </c>
      <c r="Q550" s="22">
        <f t="shared" si="35"/>
        <v>1</v>
      </c>
    </row>
    <row r="551" spans="1:17" x14ac:dyDescent="0.2">
      <c r="A551">
        <v>561</v>
      </c>
      <c r="B551" t="s">
        <v>1976</v>
      </c>
      <c r="C551" t="s">
        <v>1926</v>
      </c>
      <c r="D551">
        <v>15.6</v>
      </c>
      <c r="E551" t="s">
        <v>1927</v>
      </c>
      <c r="F551" t="s">
        <v>2017</v>
      </c>
      <c r="G551" s="16" t="str">
        <f t="shared" si="32"/>
        <v>Intel</v>
      </c>
      <c r="H551" t="s">
        <v>1944</v>
      </c>
      <c r="I551" t="s">
        <v>1916</v>
      </c>
      <c r="J551" t="s">
        <v>1930</v>
      </c>
      <c r="K551" t="s">
        <v>1947</v>
      </c>
      <c r="L551" t="s">
        <v>2090</v>
      </c>
      <c r="M551" s="16">
        <f t="shared" si="33"/>
        <v>2.0499999999999998</v>
      </c>
      <c r="N551">
        <v>33566.400000000001</v>
      </c>
      <c r="O551" s="15">
        <v>42133</v>
      </c>
      <c r="P551" s="22">
        <f t="shared" si="34"/>
        <v>2015</v>
      </c>
      <c r="Q551" s="22">
        <f t="shared" si="35"/>
        <v>5</v>
      </c>
    </row>
    <row r="552" spans="1:17" x14ac:dyDescent="0.2">
      <c r="A552">
        <v>562</v>
      </c>
      <c r="B552" t="s">
        <v>1925</v>
      </c>
      <c r="C552" t="s">
        <v>1912</v>
      </c>
      <c r="D552">
        <v>13.3</v>
      </c>
      <c r="E552" t="s">
        <v>2286</v>
      </c>
      <c r="F552" t="s">
        <v>2098</v>
      </c>
      <c r="G552" s="16" t="str">
        <f t="shared" si="32"/>
        <v>Intel</v>
      </c>
      <c r="H552" t="s">
        <v>1935</v>
      </c>
      <c r="I552" t="s">
        <v>1936</v>
      </c>
      <c r="J552" t="s">
        <v>2099</v>
      </c>
      <c r="K552" t="s">
        <v>1947</v>
      </c>
      <c r="L552" t="s">
        <v>2241</v>
      </c>
      <c r="M552" s="16">
        <f t="shared" si="33"/>
        <v>1.1599999999999999</v>
      </c>
      <c r="N552">
        <v>104695.2</v>
      </c>
      <c r="O552" s="15">
        <v>42217</v>
      </c>
      <c r="P552" s="22">
        <f t="shared" si="34"/>
        <v>2015</v>
      </c>
      <c r="Q552" s="22">
        <f t="shared" si="35"/>
        <v>8</v>
      </c>
    </row>
    <row r="553" spans="1:17" x14ac:dyDescent="0.2">
      <c r="A553">
        <v>563</v>
      </c>
      <c r="B553" t="s">
        <v>1976</v>
      </c>
      <c r="C553" t="s">
        <v>1926</v>
      </c>
      <c r="D553">
        <v>17.3</v>
      </c>
      <c r="E553" t="s">
        <v>1958</v>
      </c>
      <c r="F553" t="s">
        <v>2022</v>
      </c>
      <c r="G553" s="16" t="str">
        <f t="shared" si="32"/>
        <v>Intel</v>
      </c>
      <c r="H553" t="s">
        <v>1915</v>
      </c>
      <c r="I553" t="s">
        <v>1929</v>
      </c>
      <c r="J553" t="s">
        <v>2287</v>
      </c>
      <c r="K553" t="s">
        <v>1947</v>
      </c>
      <c r="L553" t="s">
        <v>2288</v>
      </c>
      <c r="M553" s="16">
        <f t="shared" si="33"/>
        <v>3.4</v>
      </c>
      <c r="N553">
        <v>159786.72</v>
      </c>
      <c r="O553" s="15">
        <v>42066</v>
      </c>
      <c r="P553" s="22">
        <f t="shared" si="34"/>
        <v>2015</v>
      </c>
      <c r="Q553" s="22">
        <f t="shared" si="35"/>
        <v>3</v>
      </c>
    </row>
    <row r="554" spans="1:17" x14ac:dyDescent="0.2">
      <c r="A554">
        <v>564</v>
      </c>
      <c r="B554" t="s">
        <v>1954</v>
      </c>
      <c r="C554" t="s">
        <v>1926</v>
      </c>
      <c r="D554">
        <v>15.6</v>
      </c>
      <c r="E554" t="s">
        <v>1927</v>
      </c>
      <c r="F554" t="s">
        <v>1983</v>
      </c>
      <c r="G554" s="16" t="str">
        <f t="shared" si="32"/>
        <v>Intel</v>
      </c>
      <c r="H554" t="s">
        <v>1915</v>
      </c>
      <c r="I554" t="s">
        <v>1984</v>
      </c>
      <c r="J554" t="s">
        <v>1985</v>
      </c>
      <c r="K554" t="s">
        <v>1947</v>
      </c>
      <c r="L554" t="s">
        <v>1986</v>
      </c>
      <c r="M554" s="16">
        <f t="shared" si="33"/>
        <v>2.5</v>
      </c>
      <c r="N554">
        <v>44701.919999999998</v>
      </c>
      <c r="O554" s="15">
        <v>42160</v>
      </c>
      <c r="P554" s="22">
        <f t="shared" si="34"/>
        <v>2015</v>
      </c>
      <c r="Q554" s="22">
        <f t="shared" si="35"/>
        <v>6</v>
      </c>
    </row>
    <row r="555" spans="1:17" x14ac:dyDescent="0.2">
      <c r="A555">
        <v>565</v>
      </c>
      <c r="B555" t="s">
        <v>1966</v>
      </c>
      <c r="C555" t="s">
        <v>1912</v>
      </c>
      <c r="D555">
        <v>13.3</v>
      </c>
      <c r="E555" t="s">
        <v>2097</v>
      </c>
      <c r="F555" t="s">
        <v>1959</v>
      </c>
      <c r="G555" s="16" t="str">
        <f t="shared" si="32"/>
        <v>Intel</v>
      </c>
      <c r="H555" t="s">
        <v>1915</v>
      </c>
      <c r="I555" t="s">
        <v>1916</v>
      </c>
      <c r="J555" t="s">
        <v>1960</v>
      </c>
      <c r="K555" t="s">
        <v>1947</v>
      </c>
      <c r="L555" t="s">
        <v>2068</v>
      </c>
      <c r="M555" s="16">
        <f t="shared" si="33"/>
        <v>1.21</v>
      </c>
      <c r="N555">
        <v>85194.72</v>
      </c>
      <c r="O555" s="15">
        <v>42152</v>
      </c>
      <c r="P555" s="22">
        <f t="shared" si="34"/>
        <v>2015</v>
      </c>
      <c r="Q555" s="22">
        <f t="shared" si="35"/>
        <v>5</v>
      </c>
    </row>
    <row r="556" spans="1:17" x14ac:dyDescent="0.2">
      <c r="A556">
        <v>566</v>
      </c>
      <c r="B556" t="s">
        <v>1966</v>
      </c>
      <c r="C556" t="s">
        <v>1926</v>
      </c>
      <c r="D556">
        <v>15.6</v>
      </c>
      <c r="E556" t="s">
        <v>1942</v>
      </c>
      <c r="F556" t="s">
        <v>2212</v>
      </c>
      <c r="G556" s="16" t="str">
        <f t="shared" si="32"/>
        <v>Intel</v>
      </c>
      <c r="H556" t="s">
        <v>1944</v>
      </c>
      <c r="I556" t="s">
        <v>1945</v>
      </c>
      <c r="J556" t="s">
        <v>1930</v>
      </c>
      <c r="K556" t="s">
        <v>1947</v>
      </c>
      <c r="L556" t="s">
        <v>2279</v>
      </c>
      <c r="M556" s="16">
        <f t="shared" si="33"/>
        <v>1.93</v>
      </c>
      <c r="N556">
        <v>51095.519999999997</v>
      </c>
      <c r="O556" s="15">
        <v>42070</v>
      </c>
      <c r="P556" s="22">
        <f t="shared" si="34"/>
        <v>2015</v>
      </c>
      <c r="Q556" s="22">
        <f t="shared" si="35"/>
        <v>3</v>
      </c>
    </row>
    <row r="557" spans="1:17" x14ac:dyDescent="0.2">
      <c r="A557">
        <v>568</v>
      </c>
      <c r="B557" t="s">
        <v>1976</v>
      </c>
      <c r="C557" t="s">
        <v>1926</v>
      </c>
      <c r="D557">
        <v>15.6</v>
      </c>
      <c r="E557" t="s">
        <v>1927</v>
      </c>
      <c r="F557" t="s">
        <v>2034</v>
      </c>
      <c r="G557" s="16" t="str">
        <f t="shared" si="32"/>
        <v>Intel</v>
      </c>
      <c r="H557" t="s">
        <v>1944</v>
      </c>
      <c r="I557" t="s">
        <v>1945</v>
      </c>
      <c r="J557" t="s">
        <v>2111</v>
      </c>
      <c r="K557" t="s">
        <v>1947</v>
      </c>
      <c r="L557" t="s">
        <v>1968</v>
      </c>
      <c r="M557" s="16">
        <f t="shared" si="33"/>
        <v>2.2000000000000002</v>
      </c>
      <c r="N557">
        <v>18328.32</v>
      </c>
      <c r="O557" s="15">
        <v>42139</v>
      </c>
      <c r="P557" s="22">
        <f t="shared" si="34"/>
        <v>2015</v>
      </c>
      <c r="Q557" s="22">
        <f t="shared" si="35"/>
        <v>5</v>
      </c>
    </row>
    <row r="558" spans="1:17" x14ac:dyDescent="0.2">
      <c r="A558">
        <v>569</v>
      </c>
      <c r="B558" t="s">
        <v>1976</v>
      </c>
      <c r="C558" t="s">
        <v>1926</v>
      </c>
      <c r="D558">
        <v>14</v>
      </c>
      <c r="E558" t="s">
        <v>1942</v>
      </c>
      <c r="F558" t="s">
        <v>1928</v>
      </c>
      <c r="G558" s="16" t="str">
        <f t="shared" si="32"/>
        <v>Intel</v>
      </c>
      <c r="H558" t="s">
        <v>1944</v>
      </c>
      <c r="I558" t="s">
        <v>1945</v>
      </c>
      <c r="J558" t="s">
        <v>1930</v>
      </c>
      <c r="K558" t="s">
        <v>1947</v>
      </c>
      <c r="L558" t="s">
        <v>2061</v>
      </c>
      <c r="M558" s="16">
        <f t="shared" si="33"/>
        <v>2.02</v>
      </c>
      <c r="N558">
        <v>52747.199999999997</v>
      </c>
      <c r="O558" s="15">
        <v>42210</v>
      </c>
      <c r="P558" s="22">
        <f t="shared" si="34"/>
        <v>2015</v>
      </c>
      <c r="Q558" s="22">
        <f t="shared" si="35"/>
        <v>7</v>
      </c>
    </row>
    <row r="559" spans="1:17" x14ac:dyDescent="0.2">
      <c r="A559">
        <v>570</v>
      </c>
      <c r="B559" t="s">
        <v>1925</v>
      </c>
      <c r="C559" t="s">
        <v>2142</v>
      </c>
      <c r="D559">
        <v>17.3</v>
      </c>
      <c r="E559" t="s">
        <v>2133</v>
      </c>
      <c r="F559" t="s">
        <v>2251</v>
      </c>
      <c r="G559" s="16" t="str">
        <f t="shared" si="32"/>
        <v>Intel</v>
      </c>
      <c r="H559" t="s">
        <v>1915</v>
      </c>
      <c r="I559" t="s">
        <v>1945</v>
      </c>
      <c r="J559" t="s">
        <v>2145</v>
      </c>
      <c r="K559" t="s">
        <v>1947</v>
      </c>
      <c r="L559" t="s">
        <v>2289</v>
      </c>
      <c r="M559" s="16">
        <f t="shared" si="33"/>
        <v>3.14</v>
      </c>
      <c r="N559">
        <v>99153.547200000001</v>
      </c>
      <c r="O559" s="15">
        <v>42323</v>
      </c>
      <c r="P559" s="22">
        <f t="shared" si="34"/>
        <v>2015</v>
      </c>
      <c r="Q559" s="22">
        <f t="shared" si="35"/>
        <v>11</v>
      </c>
    </row>
    <row r="560" spans="1:17" x14ac:dyDescent="0.2">
      <c r="A560">
        <v>571</v>
      </c>
      <c r="B560" t="s">
        <v>1925</v>
      </c>
      <c r="C560" t="s">
        <v>1926</v>
      </c>
      <c r="D560">
        <v>14</v>
      </c>
      <c r="E560" t="s">
        <v>1942</v>
      </c>
      <c r="F560" t="s">
        <v>2204</v>
      </c>
      <c r="G560" s="16" t="str">
        <f t="shared" si="32"/>
        <v>Intel</v>
      </c>
      <c r="H560" t="s">
        <v>1915</v>
      </c>
      <c r="I560" t="s">
        <v>2060</v>
      </c>
      <c r="J560" t="s">
        <v>2205</v>
      </c>
      <c r="K560" t="s">
        <v>1947</v>
      </c>
      <c r="L560" t="s">
        <v>2290</v>
      </c>
      <c r="M560" s="16">
        <f t="shared" si="33"/>
        <v>1.94</v>
      </c>
      <c r="N560">
        <v>20725.919999999998</v>
      </c>
      <c r="O560" s="15">
        <v>42091</v>
      </c>
      <c r="P560" s="22">
        <f t="shared" si="34"/>
        <v>2015</v>
      </c>
      <c r="Q560" s="22">
        <f t="shared" si="35"/>
        <v>3</v>
      </c>
    </row>
    <row r="561" spans="1:17" x14ac:dyDescent="0.2">
      <c r="A561">
        <v>572</v>
      </c>
      <c r="B561" t="s">
        <v>1925</v>
      </c>
      <c r="C561" t="s">
        <v>1926</v>
      </c>
      <c r="D561">
        <v>15.6</v>
      </c>
      <c r="E561" t="s">
        <v>1958</v>
      </c>
      <c r="F561" t="s">
        <v>2291</v>
      </c>
      <c r="G561" s="16" t="str">
        <f t="shared" si="32"/>
        <v>AMD</v>
      </c>
      <c r="H561" t="s">
        <v>2074</v>
      </c>
      <c r="I561" t="s">
        <v>1929</v>
      </c>
      <c r="J561" t="s">
        <v>1996</v>
      </c>
      <c r="K561" t="s">
        <v>1947</v>
      </c>
      <c r="L561" t="s">
        <v>2127</v>
      </c>
      <c r="M561" s="16">
        <f t="shared" si="33"/>
        <v>1.95</v>
      </c>
      <c r="N561">
        <v>34578.720000000001</v>
      </c>
      <c r="O561" s="15">
        <v>42282</v>
      </c>
      <c r="P561" s="22">
        <f t="shared" si="34"/>
        <v>2015</v>
      </c>
      <c r="Q561" s="22">
        <f t="shared" si="35"/>
        <v>10</v>
      </c>
    </row>
    <row r="562" spans="1:17" x14ac:dyDescent="0.2">
      <c r="A562">
        <v>573</v>
      </c>
      <c r="B562" t="s">
        <v>1976</v>
      </c>
      <c r="C562" t="s">
        <v>1926</v>
      </c>
      <c r="D562">
        <v>15.6</v>
      </c>
      <c r="E562" t="s">
        <v>1927</v>
      </c>
      <c r="F562" t="s">
        <v>1928</v>
      </c>
      <c r="G562" s="16" t="str">
        <f t="shared" si="32"/>
        <v>Intel</v>
      </c>
      <c r="H562" t="s">
        <v>1915</v>
      </c>
      <c r="I562" t="s">
        <v>1929</v>
      </c>
      <c r="J562" t="s">
        <v>1930</v>
      </c>
      <c r="K562" t="s">
        <v>1947</v>
      </c>
      <c r="L562" t="s">
        <v>1993</v>
      </c>
      <c r="M562" s="16">
        <f t="shared" si="33"/>
        <v>2.2999999999999998</v>
      </c>
      <c r="N562">
        <v>44222.400000000001</v>
      </c>
      <c r="O562" s="15">
        <v>42042</v>
      </c>
      <c r="P562" s="22">
        <f t="shared" si="34"/>
        <v>2015</v>
      </c>
      <c r="Q562" s="22">
        <f t="shared" si="35"/>
        <v>2</v>
      </c>
    </row>
    <row r="563" spans="1:17" x14ac:dyDescent="0.2">
      <c r="A563">
        <v>574</v>
      </c>
      <c r="B563" t="s">
        <v>1976</v>
      </c>
      <c r="C563" t="s">
        <v>1926</v>
      </c>
      <c r="D563">
        <v>15.6</v>
      </c>
      <c r="E563" t="s">
        <v>1927</v>
      </c>
      <c r="F563" t="s">
        <v>1959</v>
      </c>
      <c r="G563" s="16" t="str">
        <f t="shared" si="32"/>
        <v>Intel</v>
      </c>
      <c r="H563" t="s">
        <v>1944</v>
      </c>
      <c r="I563" t="s">
        <v>1945</v>
      </c>
      <c r="J563" t="s">
        <v>1930</v>
      </c>
      <c r="K563" t="s">
        <v>1947</v>
      </c>
      <c r="L563" t="s">
        <v>2090</v>
      </c>
      <c r="M563" s="16">
        <f t="shared" si="33"/>
        <v>2.0499999999999998</v>
      </c>
      <c r="N563">
        <v>36496.800000000003</v>
      </c>
      <c r="O563" s="15">
        <v>42168</v>
      </c>
      <c r="P563" s="22">
        <f t="shared" si="34"/>
        <v>2015</v>
      </c>
      <c r="Q563" s="22">
        <f t="shared" si="35"/>
        <v>6</v>
      </c>
    </row>
    <row r="564" spans="1:17" x14ac:dyDescent="0.2">
      <c r="A564">
        <v>575</v>
      </c>
      <c r="B564" t="s">
        <v>2240</v>
      </c>
      <c r="C564" t="s">
        <v>1926</v>
      </c>
      <c r="D564">
        <v>14</v>
      </c>
      <c r="E564" t="s">
        <v>1927</v>
      </c>
      <c r="F564" t="s">
        <v>2269</v>
      </c>
      <c r="G564" s="16" t="str">
        <f t="shared" si="32"/>
        <v>Intel</v>
      </c>
      <c r="H564" t="s">
        <v>1944</v>
      </c>
      <c r="I564" t="s">
        <v>2050</v>
      </c>
      <c r="J564" t="s">
        <v>2004</v>
      </c>
      <c r="K564" t="s">
        <v>1947</v>
      </c>
      <c r="L564" t="s">
        <v>2046</v>
      </c>
      <c r="M564" s="16">
        <f t="shared" si="33"/>
        <v>1.4</v>
      </c>
      <c r="N564">
        <v>13266.72</v>
      </c>
      <c r="O564" s="15">
        <v>42187</v>
      </c>
      <c r="P564" s="22">
        <f t="shared" si="34"/>
        <v>2015</v>
      </c>
      <c r="Q564" s="22">
        <f t="shared" si="35"/>
        <v>7</v>
      </c>
    </row>
    <row r="565" spans="1:17" x14ac:dyDescent="0.2">
      <c r="A565">
        <v>576</v>
      </c>
      <c r="B565" t="s">
        <v>2095</v>
      </c>
      <c r="C565" t="s">
        <v>1912</v>
      </c>
      <c r="D565">
        <v>14</v>
      </c>
      <c r="E565" t="s">
        <v>1990</v>
      </c>
      <c r="F565" t="s">
        <v>1973</v>
      </c>
      <c r="G565" s="16" t="str">
        <f t="shared" si="32"/>
        <v>Intel</v>
      </c>
      <c r="H565" t="s">
        <v>1935</v>
      </c>
      <c r="I565" t="s">
        <v>1936</v>
      </c>
      <c r="J565" t="s">
        <v>1930</v>
      </c>
      <c r="K565" t="s">
        <v>1947</v>
      </c>
      <c r="L565" t="s">
        <v>2292</v>
      </c>
      <c r="M565" s="16">
        <f t="shared" si="33"/>
        <v>1.24</v>
      </c>
      <c r="N565">
        <v>99367.2</v>
      </c>
      <c r="O565" s="15">
        <v>42227</v>
      </c>
      <c r="P565" s="22">
        <f t="shared" si="34"/>
        <v>2015</v>
      </c>
      <c r="Q565" s="22">
        <f t="shared" si="35"/>
        <v>8</v>
      </c>
    </row>
    <row r="566" spans="1:17" x14ac:dyDescent="0.2">
      <c r="A566">
        <v>577</v>
      </c>
      <c r="B566" t="s">
        <v>1976</v>
      </c>
      <c r="C566" t="s">
        <v>1982</v>
      </c>
      <c r="D566">
        <v>17.3</v>
      </c>
      <c r="E566" t="s">
        <v>1958</v>
      </c>
      <c r="F566" t="s">
        <v>2293</v>
      </c>
      <c r="G566" s="16" t="str">
        <f t="shared" si="32"/>
        <v>Intel</v>
      </c>
      <c r="H566" t="s">
        <v>2118</v>
      </c>
      <c r="I566" t="s">
        <v>2023</v>
      </c>
      <c r="J566" t="s">
        <v>2043</v>
      </c>
      <c r="K566" t="s">
        <v>1947</v>
      </c>
      <c r="L566" t="s">
        <v>2294</v>
      </c>
      <c r="M566" s="16">
        <f t="shared" si="33"/>
        <v>4.5999999999999996</v>
      </c>
      <c r="N566">
        <v>141884.64000000001</v>
      </c>
      <c r="O566" s="15">
        <v>42215</v>
      </c>
      <c r="P566" s="22">
        <f t="shared" si="34"/>
        <v>2015</v>
      </c>
      <c r="Q566" s="22">
        <f t="shared" si="35"/>
        <v>7</v>
      </c>
    </row>
    <row r="567" spans="1:17" x14ac:dyDescent="0.2">
      <c r="A567">
        <v>578</v>
      </c>
      <c r="B567" t="s">
        <v>2041</v>
      </c>
      <c r="C567" t="s">
        <v>1982</v>
      </c>
      <c r="D567">
        <v>17.3</v>
      </c>
      <c r="E567" t="s">
        <v>1927</v>
      </c>
      <c r="F567" t="s">
        <v>2135</v>
      </c>
      <c r="G567" s="16" t="str">
        <f t="shared" si="32"/>
        <v>Intel</v>
      </c>
      <c r="H567" t="s">
        <v>1935</v>
      </c>
      <c r="I567" t="s">
        <v>2119</v>
      </c>
      <c r="J567" t="s">
        <v>2043</v>
      </c>
      <c r="K567" t="s">
        <v>1947</v>
      </c>
      <c r="L567" t="s">
        <v>2168</v>
      </c>
      <c r="M567" s="16">
        <f t="shared" si="33"/>
        <v>4.1399999999999997</v>
      </c>
      <c r="N567">
        <v>145401.12</v>
      </c>
      <c r="O567" s="15">
        <v>42279</v>
      </c>
      <c r="P567" s="22">
        <f t="shared" si="34"/>
        <v>2015</v>
      </c>
      <c r="Q567" s="22">
        <f t="shared" si="35"/>
        <v>10</v>
      </c>
    </row>
    <row r="568" spans="1:17" x14ac:dyDescent="0.2">
      <c r="A568">
        <v>579</v>
      </c>
      <c r="B568" t="s">
        <v>1966</v>
      </c>
      <c r="C568" t="s">
        <v>1926</v>
      </c>
      <c r="D568">
        <v>15.6</v>
      </c>
      <c r="E568" t="s">
        <v>1927</v>
      </c>
      <c r="F568" t="s">
        <v>1973</v>
      </c>
      <c r="G568" s="16" t="str">
        <f t="shared" si="32"/>
        <v>Intel</v>
      </c>
      <c r="H568" t="s">
        <v>1915</v>
      </c>
      <c r="I568" t="s">
        <v>1929</v>
      </c>
      <c r="J568" t="s">
        <v>1967</v>
      </c>
      <c r="K568" t="s">
        <v>2018</v>
      </c>
      <c r="L568" t="s">
        <v>1968</v>
      </c>
      <c r="M568" s="16">
        <f t="shared" si="33"/>
        <v>2.2000000000000002</v>
      </c>
      <c r="N568">
        <v>39907.252800000002</v>
      </c>
      <c r="O568" s="15">
        <v>42290</v>
      </c>
      <c r="P568" s="22">
        <f t="shared" si="34"/>
        <v>2015</v>
      </c>
      <c r="Q568" s="22">
        <f t="shared" si="35"/>
        <v>10</v>
      </c>
    </row>
    <row r="569" spans="1:17" x14ac:dyDescent="0.2">
      <c r="A569">
        <v>580</v>
      </c>
      <c r="B569" t="s">
        <v>2240</v>
      </c>
      <c r="C569" t="s">
        <v>1926</v>
      </c>
      <c r="D569">
        <v>14</v>
      </c>
      <c r="E569" t="s">
        <v>1958</v>
      </c>
      <c r="F569" t="s">
        <v>2223</v>
      </c>
      <c r="G569" s="16" t="str">
        <f t="shared" si="32"/>
        <v>Intel</v>
      </c>
      <c r="H569" t="s">
        <v>1944</v>
      </c>
      <c r="I569" t="s">
        <v>2050</v>
      </c>
      <c r="J569" t="s">
        <v>2015</v>
      </c>
      <c r="K569" t="s">
        <v>1947</v>
      </c>
      <c r="L569" t="s">
        <v>2203</v>
      </c>
      <c r="M569" s="16">
        <f t="shared" si="33"/>
        <v>1.45</v>
      </c>
      <c r="N569">
        <v>20725.919999999998</v>
      </c>
      <c r="O569" s="15">
        <v>42177</v>
      </c>
      <c r="P569" s="22">
        <f t="shared" si="34"/>
        <v>2015</v>
      </c>
      <c r="Q569" s="22">
        <f t="shared" si="35"/>
        <v>6</v>
      </c>
    </row>
    <row r="570" spans="1:17" x14ac:dyDescent="0.2">
      <c r="A570">
        <v>581</v>
      </c>
      <c r="B570" t="s">
        <v>1966</v>
      </c>
      <c r="C570" t="s">
        <v>1926</v>
      </c>
      <c r="D570">
        <v>15.6</v>
      </c>
      <c r="E570" t="s">
        <v>1942</v>
      </c>
      <c r="F570" t="s">
        <v>2212</v>
      </c>
      <c r="G570" s="16" t="str">
        <f t="shared" si="32"/>
        <v>Intel</v>
      </c>
      <c r="H570" t="s">
        <v>1915</v>
      </c>
      <c r="I570" t="s">
        <v>1945</v>
      </c>
      <c r="J570" t="s">
        <v>1930</v>
      </c>
      <c r="K570" t="s">
        <v>1947</v>
      </c>
      <c r="L570" t="s">
        <v>2052</v>
      </c>
      <c r="M570" s="16">
        <f t="shared" si="33"/>
        <v>1.9</v>
      </c>
      <c r="N570">
        <v>53733.945599999999</v>
      </c>
      <c r="O570" s="15">
        <v>42103</v>
      </c>
      <c r="P570" s="22">
        <f t="shared" si="34"/>
        <v>2015</v>
      </c>
      <c r="Q570" s="22">
        <f t="shared" si="35"/>
        <v>4</v>
      </c>
    </row>
    <row r="571" spans="1:17" x14ac:dyDescent="0.2">
      <c r="A571">
        <v>582</v>
      </c>
      <c r="B571" t="s">
        <v>1925</v>
      </c>
      <c r="C571" t="s">
        <v>1926</v>
      </c>
      <c r="D571">
        <v>13.3</v>
      </c>
      <c r="E571" t="s">
        <v>1927</v>
      </c>
      <c r="F571" t="s">
        <v>1977</v>
      </c>
      <c r="G571" s="16" t="str">
        <f t="shared" si="32"/>
        <v>Intel</v>
      </c>
      <c r="H571" t="s">
        <v>1944</v>
      </c>
      <c r="I571" t="s">
        <v>1916</v>
      </c>
      <c r="J571" t="s">
        <v>1930</v>
      </c>
      <c r="K571" t="s">
        <v>1947</v>
      </c>
      <c r="L571" t="s">
        <v>2037</v>
      </c>
      <c r="M571" s="16">
        <f t="shared" si="33"/>
        <v>1.49</v>
      </c>
      <c r="N571">
        <v>38308.32</v>
      </c>
      <c r="O571" s="15">
        <v>42196</v>
      </c>
      <c r="P571" s="22">
        <f t="shared" si="34"/>
        <v>2015</v>
      </c>
      <c r="Q571" s="22">
        <f t="shared" si="35"/>
        <v>7</v>
      </c>
    </row>
    <row r="572" spans="1:17" x14ac:dyDescent="0.2">
      <c r="A572">
        <v>583</v>
      </c>
      <c r="B572" t="s">
        <v>1966</v>
      </c>
      <c r="C572" t="s">
        <v>1926</v>
      </c>
      <c r="D572">
        <v>15.6</v>
      </c>
      <c r="E572" t="s">
        <v>1927</v>
      </c>
      <c r="F572" t="s">
        <v>2196</v>
      </c>
      <c r="G572" s="16" t="str">
        <f t="shared" si="32"/>
        <v>Intel</v>
      </c>
      <c r="H572" t="s">
        <v>1935</v>
      </c>
      <c r="I572" t="s">
        <v>1929</v>
      </c>
      <c r="J572" t="s">
        <v>2000</v>
      </c>
      <c r="K572" t="s">
        <v>1947</v>
      </c>
      <c r="L572" t="s">
        <v>2279</v>
      </c>
      <c r="M572" s="16">
        <f t="shared" si="33"/>
        <v>1.93</v>
      </c>
      <c r="N572">
        <v>81912.139200000005</v>
      </c>
      <c r="O572" s="15">
        <v>42102</v>
      </c>
      <c r="P572" s="22">
        <f t="shared" si="34"/>
        <v>2015</v>
      </c>
      <c r="Q572" s="22">
        <f t="shared" si="35"/>
        <v>4</v>
      </c>
    </row>
    <row r="573" spans="1:17" x14ac:dyDescent="0.2">
      <c r="A573">
        <v>584</v>
      </c>
      <c r="B573" t="s">
        <v>1966</v>
      </c>
      <c r="C573" t="s">
        <v>2222</v>
      </c>
      <c r="D573">
        <v>11.6</v>
      </c>
      <c r="E573" t="s">
        <v>1942</v>
      </c>
      <c r="F573" t="s">
        <v>2049</v>
      </c>
      <c r="G573" s="16" t="str">
        <f t="shared" si="32"/>
        <v>Intel</v>
      </c>
      <c r="H573" t="s">
        <v>1944</v>
      </c>
      <c r="I573" t="s">
        <v>2201</v>
      </c>
      <c r="J573" t="s">
        <v>2051</v>
      </c>
      <c r="K573" t="s">
        <v>2187</v>
      </c>
      <c r="L573" t="s">
        <v>2211</v>
      </c>
      <c r="M573" s="16">
        <f t="shared" si="33"/>
        <v>1.26</v>
      </c>
      <c r="N573">
        <v>15717.6</v>
      </c>
      <c r="O573" s="15">
        <v>42307</v>
      </c>
      <c r="P573" s="22">
        <f t="shared" si="34"/>
        <v>2015</v>
      </c>
      <c r="Q573" s="22">
        <f t="shared" si="35"/>
        <v>10</v>
      </c>
    </row>
    <row r="574" spans="1:17" x14ac:dyDescent="0.2">
      <c r="A574">
        <v>585</v>
      </c>
      <c r="B574" t="s">
        <v>2041</v>
      </c>
      <c r="C574" t="s">
        <v>1982</v>
      </c>
      <c r="D574">
        <v>17.3</v>
      </c>
      <c r="E574" t="s">
        <v>1927</v>
      </c>
      <c r="F574" t="s">
        <v>2293</v>
      </c>
      <c r="G574" s="16" t="str">
        <f t="shared" si="32"/>
        <v>Intel</v>
      </c>
      <c r="H574" t="s">
        <v>1935</v>
      </c>
      <c r="I574" t="s">
        <v>1984</v>
      </c>
      <c r="J574" t="s">
        <v>2163</v>
      </c>
      <c r="K574" t="s">
        <v>1947</v>
      </c>
      <c r="L574" t="s">
        <v>2295</v>
      </c>
      <c r="M574" s="16">
        <f t="shared" si="33"/>
        <v>4.5</v>
      </c>
      <c r="N574">
        <v>125154.72</v>
      </c>
      <c r="O574" s="15">
        <v>42247</v>
      </c>
      <c r="P574" s="22">
        <f t="shared" si="34"/>
        <v>2015</v>
      </c>
      <c r="Q574" s="22">
        <f t="shared" si="35"/>
        <v>8</v>
      </c>
    </row>
    <row r="575" spans="1:17" x14ac:dyDescent="0.2">
      <c r="A575">
        <v>586</v>
      </c>
      <c r="B575" t="s">
        <v>1925</v>
      </c>
      <c r="C575" t="s">
        <v>1982</v>
      </c>
      <c r="D575">
        <v>17.3</v>
      </c>
      <c r="E575" t="s">
        <v>1958</v>
      </c>
      <c r="F575" t="s">
        <v>2022</v>
      </c>
      <c r="G575" s="16" t="str">
        <f t="shared" si="32"/>
        <v>Intel</v>
      </c>
      <c r="H575" t="s">
        <v>1935</v>
      </c>
      <c r="I575" t="s">
        <v>2023</v>
      </c>
      <c r="J575" t="s">
        <v>1985</v>
      </c>
      <c r="K575" t="s">
        <v>1947</v>
      </c>
      <c r="L575" t="s">
        <v>2261</v>
      </c>
      <c r="M575" s="16">
        <f t="shared" si="33"/>
        <v>3.78</v>
      </c>
      <c r="N575">
        <v>79813.440000000002</v>
      </c>
      <c r="O575" s="15">
        <v>42136</v>
      </c>
      <c r="P575" s="22">
        <f t="shared" si="34"/>
        <v>2015</v>
      </c>
      <c r="Q575" s="22">
        <f t="shared" si="35"/>
        <v>5</v>
      </c>
    </row>
    <row r="576" spans="1:17" x14ac:dyDescent="0.2">
      <c r="A576">
        <v>587</v>
      </c>
      <c r="B576" t="s">
        <v>1976</v>
      </c>
      <c r="C576" t="s">
        <v>1912</v>
      </c>
      <c r="D576">
        <v>14</v>
      </c>
      <c r="E576" t="s">
        <v>1958</v>
      </c>
      <c r="F576" t="s">
        <v>2178</v>
      </c>
      <c r="G576" s="16" t="str">
        <f t="shared" si="32"/>
        <v>Intel</v>
      </c>
      <c r="H576" t="s">
        <v>2026</v>
      </c>
      <c r="I576" t="s">
        <v>1929</v>
      </c>
      <c r="J576" t="s">
        <v>1963</v>
      </c>
      <c r="K576" t="s">
        <v>1947</v>
      </c>
      <c r="L576" t="s">
        <v>2296</v>
      </c>
      <c r="M576" s="16">
        <f t="shared" si="33"/>
        <v>8.4</v>
      </c>
      <c r="N576">
        <v>89137.44</v>
      </c>
      <c r="O576" s="15">
        <v>42059</v>
      </c>
      <c r="P576" s="22">
        <f t="shared" si="34"/>
        <v>2015</v>
      </c>
      <c r="Q576" s="22">
        <f t="shared" si="35"/>
        <v>2</v>
      </c>
    </row>
    <row r="577" spans="1:17" x14ac:dyDescent="0.2">
      <c r="A577">
        <v>588</v>
      </c>
      <c r="B577" t="s">
        <v>1976</v>
      </c>
      <c r="C577" t="s">
        <v>1926</v>
      </c>
      <c r="D577">
        <v>15.6</v>
      </c>
      <c r="E577" t="s">
        <v>2146</v>
      </c>
      <c r="F577" t="s">
        <v>1955</v>
      </c>
      <c r="G577" s="16" t="str">
        <f t="shared" si="32"/>
        <v>Intel</v>
      </c>
      <c r="H577" t="s">
        <v>2026</v>
      </c>
      <c r="I577" t="s">
        <v>1978</v>
      </c>
      <c r="J577" t="s">
        <v>1930</v>
      </c>
      <c r="K577" t="s">
        <v>1947</v>
      </c>
      <c r="L577" t="s">
        <v>1968</v>
      </c>
      <c r="M577" s="16">
        <f t="shared" si="33"/>
        <v>2.2000000000000002</v>
      </c>
      <c r="N577">
        <v>32447.52</v>
      </c>
      <c r="O577" s="15">
        <v>42320</v>
      </c>
      <c r="P577" s="22">
        <f t="shared" si="34"/>
        <v>2015</v>
      </c>
      <c r="Q577" s="22">
        <f t="shared" si="35"/>
        <v>11</v>
      </c>
    </row>
    <row r="578" spans="1:17" x14ac:dyDescent="0.2">
      <c r="A578">
        <v>589</v>
      </c>
      <c r="B578" t="s">
        <v>1954</v>
      </c>
      <c r="C578" t="s">
        <v>1982</v>
      </c>
      <c r="D578">
        <v>17.3</v>
      </c>
      <c r="E578" t="s">
        <v>1958</v>
      </c>
      <c r="F578" t="s">
        <v>1983</v>
      </c>
      <c r="G578" s="16" t="str">
        <f t="shared" si="32"/>
        <v>Intel</v>
      </c>
      <c r="H578" t="s">
        <v>1915</v>
      </c>
      <c r="I578" t="s">
        <v>1984</v>
      </c>
      <c r="J578" t="s">
        <v>2024</v>
      </c>
      <c r="K578" t="s">
        <v>1947</v>
      </c>
      <c r="L578" t="s">
        <v>2297</v>
      </c>
      <c r="M578" s="16">
        <f t="shared" si="33"/>
        <v>2.73</v>
      </c>
      <c r="N578">
        <v>94305.600000000006</v>
      </c>
      <c r="O578" s="15">
        <v>42076</v>
      </c>
      <c r="P578" s="22">
        <f t="shared" si="34"/>
        <v>2015</v>
      </c>
      <c r="Q578" s="22">
        <f t="shared" si="35"/>
        <v>3</v>
      </c>
    </row>
    <row r="579" spans="1:17" x14ac:dyDescent="0.2">
      <c r="A579">
        <v>590</v>
      </c>
      <c r="B579" t="s">
        <v>1954</v>
      </c>
      <c r="C579" t="s">
        <v>1989</v>
      </c>
      <c r="D579">
        <v>15.6</v>
      </c>
      <c r="E579" t="s">
        <v>2146</v>
      </c>
      <c r="F579" t="s">
        <v>1928</v>
      </c>
      <c r="G579" s="16" t="str">
        <f t="shared" ref="G579:G642" si="36">LEFT(F579,FIND(" ",F579)-1)</f>
        <v>Intel</v>
      </c>
      <c r="H579" t="s">
        <v>1915</v>
      </c>
      <c r="I579" t="s">
        <v>1978</v>
      </c>
      <c r="J579" t="s">
        <v>1963</v>
      </c>
      <c r="K579" t="s">
        <v>1947</v>
      </c>
      <c r="L579" t="s">
        <v>1968</v>
      </c>
      <c r="M579" s="16">
        <f t="shared" ref="M579:M642" si="37">LEFT(L579,LEN(L579)-2)*1</f>
        <v>2.2000000000000002</v>
      </c>
      <c r="N579">
        <v>39373.919999999998</v>
      </c>
      <c r="O579" s="15">
        <v>42201</v>
      </c>
      <c r="P579" s="22">
        <f t="shared" ref="P579:P642" si="38">YEAR(O579)</f>
        <v>2015</v>
      </c>
      <c r="Q579" s="22">
        <f t="shared" ref="Q579:Q642" si="39">MONTH(O579)</f>
        <v>7</v>
      </c>
    </row>
    <row r="580" spans="1:17" x14ac:dyDescent="0.2">
      <c r="A580">
        <v>591</v>
      </c>
      <c r="B580" t="s">
        <v>1976</v>
      </c>
      <c r="C580" t="s">
        <v>1926</v>
      </c>
      <c r="D580">
        <v>15.6</v>
      </c>
      <c r="E580" t="s">
        <v>1927</v>
      </c>
      <c r="F580" t="s">
        <v>2214</v>
      </c>
      <c r="G580" s="16" t="str">
        <f t="shared" si="36"/>
        <v>AMD</v>
      </c>
      <c r="H580" t="s">
        <v>2026</v>
      </c>
      <c r="I580" t="s">
        <v>1936</v>
      </c>
      <c r="J580" t="s">
        <v>1996</v>
      </c>
      <c r="K580" t="s">
        <v>1947</v>
      </c>
      <c r="L580" t="s">
        <v>1968</v>
      </c>
      <c r="M580" s="16">
        <f t="shared" si="37"/>
        <v>2.2000000000000002</v>
      </c>
      <c r="N580">
        <v>50562.720000000001</v>
      </c>
      <c r="O580" s="15">
        <v>42283</v>
      </c>
      <c r="P580" s="22">
        <f t="shared" si="38"/>
        <v>2015</v>
      </c>
      <c r="Q580" s="22">
        <f t="shared" si="39"/>
        <v>10</v>
      </c>
    </row>
    <row r="581" spans="1:17" x14ac:dyDescent="0.2">
      <c r="A581">
        <v>592</v>
      </c>
      <c r="B581" t="s">
        <v>1966</v>
      </c>
      <c r="C581" t="s">
        <v>1989</v>
      </c>
      <c r="D581">
        <v>31.6</v>
      </c>
      <c r="E581" t="s">
        <v>2146</v>
      </c>
      <c r="F581" t="s">
        <v>2298</v>
      </c>
      <c r="G581" s="16" t="str">
        <f t="shared" si="36"/>
        <v>Intel</v>
      </c>
      <c r="H581" t="s">
        <v>1944</v>
      </c>
      <c r="I581" t="s">
        <v>1916</v>
      </c>
      <c r="J581" t="s">
        <v>1971</v>
      </c>
      <c r="K581" t="s">
        <v>1947</v>
      </c>
      <c r="L581" t="s">
        <v>2299</v>
      </c>
      <c r="M581" s="16">
        <f t="shared" si="37"/>
        <v>1.39</v>
      </c>
      <c r="N581">
        <v>32127.84</v>
      </c>
      <c r="O581" s="15">
        <v>42022</v>
      </c>
      <c r="P581" s="22">
        <f t="shared" si="38"/>
        <v>2015</v>
      </c>
      <c r="Q581" s="22">
        <f t="shared" si="39"/>
        <v>1</v>
      </c>
    </row>
    <row r="582" spans="1:17" x14ac:dyDescent="0.2">
      <c r="A582">
        <v>593</v>
      </c>
      <c r="B582" t="s">
        <v>2242</v>
      </c>
      <c r="C582" t="s">
        <v>1926</v>
      </c>
      <c r="D582">
        <v>15.6</v>
      </c>
      <c r="E582" t="s">
        <v>1927</v>
      </c>
      <c r="F582" t="s">
        <v>2022</v>
      </c>
      <c r="G582" s="16" t="str">
        <f t="shared" si="36"/>
        <v>Intel</v>
      </c>
      <c r="H582" t="s">
        <v>1935</v>
      </c>
      <c r="I582" t="s">
        <v>1984</v>
      </c>
      <c r="J582" t="s">
        <v>1985</v>
      </c>
      <c r="K582" t="s">
        <v>1947</v>
      </c>
      <c r="L582" t="s">
        <v>1986</v>
      </c>
      <c r="M582" s="16">
        <f t="shared" si="37"/>
        <v>2.5</v>
      </c>
      <c r="N582">
        <v>90522.72</v>
      </c>
      <c r="O582" s="15">
        <v>42364</v>
      </c>
      <c r="P582" s="22">
        <f t="shared" si="38"/>
        <v>2015</v>
      </c>
      <c r="Q582" s="22">
        <f t="shared" si="39"/>
        <v>12</v>
      </c>
    </row>
    <row r="583" spans="1:17" x14ac:dyDescent="0.2">
      <c r="A583">
        <v>594</v>
      </c>
      <c r="B583" t="s">
        <v>1976</v>
      </c>
      <c r="C583" t="s">
        <v>1926</v>
      </c>
      <c r="D583">
        <v>17.3</v>
      </c>
      <c r="E583" t="s">
        <v>1927</v>
      </c>
      <c r="F583" t="s">
        <v>1962</v>
      </c>
      <c r="G583" s="16" t="str">
        <f t="shared" si="36"/>
        <v>Intel</v>
      </c>
      <c r="H583" t="s">
        <v>1944</v>
      </c>
      <c r="I583" t="s">
        <v>1945</v>
      </c>
      <c r="J583" t="s">
        <v>1963</v>
      </c>
      <c r="K583" t="s">
        <v>1931</v>
      </c>
      <c r="L583" t="s">
        <v>2019</v>
      </c>
      <c r="M583" s="16">
        <f t="shared" si="37"/>
        <v>2.8</v>
      </c>
      <c r="N583">
        <v>28185.119999999999</v>
      </c>
      <c r="O583" s="15">
        <v>42218</v>
      </c>
      <c r="P583" s="22">
        <f t="shared" si="38"/>
        <v>2015</v>
      </c>
      <c r="Q583" s="22">
        <f t="shared" si="39"/>
        <v>8</v>
      </c>
    </row>
    <row r="584" spans="1:17" x14ac:dyDescent="0.2">
      <c r="A584">
        <v>595</v>
      </c>
      <c r="B584" t="s">
        <v>1976</v>
      </c>
      <c r="C584" t="s">
        <v>1926</v>
      </c>
      <c r="D584">
        <v>15.6</v>
      </c>
      <c r="E584" t="s">
        <v>1942</v>
      </c>
      <c r="F584" t="s">
        <v>2266</v>
      </c>
      <c r="G584" s="16" t="str">
        <f t="shared" si="36"/>
        <v>Intel</v>
      </c>
      <c r="H584" t="s">
        <v>1915</v>
      </c>
      <c r="I584" t="s">
        <v>1978</v>
      </c>
      <c r="J584" t="s">
        <v>1963</v>
      </c>
      <c r="K584" t="s">
        <v>1947</v>
      </c>
      <c r="L584" t="s">
        <v>2300</v>
      </c>
      <c r="M584" s="16">
        <f t="shared" si="37"/>
        <v>2.29</v>
      </c>
      <c r="N584">
        <v>24455.52</v>
      </c>
      <c r="O584" s="15">
        <v>42272</v>
      </c>
      <c r="P584" s="22">
        <f t="shared" si="38"/>
        <v>2015</v>
      </c>
      <c r="Q584" s="22">
        <f t="shared" si="39"/>
        <v>9</v>
      </c>
    </row>
    <row r="585" spans="1:17" x14ac:dyDescent="0.2">
      <c r="A585">
        <v>596</v>
      </c>
      <c r="B585" t="s">
        <v>1976</v>
      </c>
      <c r="C585" t="s">
        <v>1989</v>
      </c>
      <c r="D585">
        <v>13.3</v>
      </c>
      <c r="E585" t="s">
        <v>1980</v>
      </c>
      <c r="F585" t="s">
        <v>1973</v>
      </c>
      <c r="G585" s="16" t="str">
        <f t="shared" si="36"/>
        <v>Intel</v>
      </c>
      <c r="H585" t="s">
        <v>1915</v>
      </c>
      <c r="I585" t="s">
        <v>1936</v>
      </c>
      <c r="J585" t="s">
        <v>1930</v>
      </c>
      <c r="K585" t="s">
        <v>1947</v>
      </c>
      <c r="L585" t="s">
        <v>1919</v>
      </c>
      <c r="M585" s="16">
        <f t="shared" si="37"/>
        <v>1.37</v>
      </c>
      <c r="N585">
        <v>107892</v>
      </c>
      <c r="O585" s="15">
        <v>42329</v>
      </c>
      <c r="P585" s="22">
        <f t="shared" si="38"/>
        <v>2015</v>
      </c>
      <c r="Q585" s="22">
        <f t="shared" si="39"/>
        <v>11</v>
      </c>
    </row>
    <row r="586" spans="1:17" x14ac:dyDescent="0.2">
      <c r="A586">
        <v>597</v>
      </c>
      <c r="B586" t="s">
        <v>1976</v>
      </c>
      <c r="C586" t="s">
        <v>1926</v>
      </c>
      <c r="D586">
        <v>14</v>
      </c>
      <c r="E586" t="s">
        <v>1958</v>
      </c>
      <c r="F586" t="s">
        <v>1983</v>
      </c>
      <c r="G586" s="16" t="str">
        <f t="shared" si="36"/>
        <v>Intel</v>
      </c>
      <c r="H586" t="s">
        <v>1915</v>
      </c>
      <c r="I586" t="s">
        <v>1929</v>
      </c>
      <c r="J586" t="s">
        <v>2184</v>
      </c>
      <c r="K586" t="s">
        <v>1947</v>
      </c>
      <c r="L586" t="s">
        <v>2045</v>
      </c>
      <c r="M586" s="16">
        <f t="shared" si="37"/>
        <v>1.7</v>
      </c>
      <c r="N586">
        <v>78534.720000000001</v>
      </c>
      <c r="O586" s="15">
        <v>42086</v>
      </c>
      <c r="P586" s="22">
        <f t="shared" si="38"/>
        <v>2015</v>
      </c>
      <c r="Q586" s="22">
        <f t="shared" si="39"/>
        <v>3</v>
      </c>
    </row>
    <row r="587" spans="1:17" x14ac:dyDescent="0.2">
      <c r="A587">
        <v>598</v>
      </c>
      <c r="B587" t="s">
        <v>1966</v>
      </c>
      <c r="C587" t="s">
        <v>1989</v>
      </c>
      <c r="D587">
        <v>12.5</v>
      </c>
      <c r="E587" t="s">
        <v>1990</v>
      </c>
      <c r="F587" t="s">
        <v>1928</v>
      </c>
      <c r="G587" s="16" t="str">
        <f t="shared" si="36"/>
        <v>Intel</v>
      </c>
      <c r="H587" t="s">
        <v>1915</v>
      </c>
      <c r="I587" t="s">
        <v>1929</v>
      </c>
      <c r="J587" t="s">
        <v>1930</v>
      </c>
      <c r="K587" t="s">
        <v>1947</v>
      </c>
      <c r="L587" t="s">
        <v>1924</v>
      </c>
      <c r="M587" s="16">
        <f t="shared" si="37"/>
        <v>1.34</v>
      </c>
      <c r="N587">
        <v>88977.600000000006</v>
      </c>
      <c r="O587" s="15">
        <v>42107</v>
      </c>
      <c r="P587" s="22">
        <f t="shared" si="38"/>
        <v>2015</v>
      </c>
      <c r="Q587" s="22">
        <f t="shared" si="39"/>
        <v>4</v>
      </c>
    </row>
    <row r="588" spans="1:17" x14ac:dyDescent="0.2">
      <c r="A588">
        <v>599</v>
      </c>
      <c r="B588" t="s">
        <v>1966</v>
      </c>
      <c r="C588" t="s">
        <v>2142</v>
      </c>
      <c r="D588">
        <v>15.6</v>
      </c>
      <c r="E588" t="s">
        <v>1990</v>
      </c>
      <c r="F588" t="s">
        <v>2022</v>
      </c>
      <c r="G588" s="16" t="str">
        <f t="shared" si="36"/>
        <v>Intel</v>
      </c>
      <c r="H588" t="s">
        <v>1915</v>
      </c>
      <c r="I588" t="s">
        <v>1929</v>
      </c>
      <c r="J588" t="s">
        <v>2254</v>
      </c>
      <c r="K588" t="s">
        <v>1947</v>
      </c>
      <c r="L588" t="s">
        <v>2129</v>
      </c>
      <c r="M588" s="16">
        <f t="shared" si="37"/>
        <v>2.06</v>
      </c>
      <c r="N588">
        <v>93932.64</v>
      </c>
      <c r="O588" s="15">
        <v>42093</v>
      </c>
      <c r="P588" s="22">
        <f t="shared" si="38"/>
        <v>2015</v>
      </c>
      <c r="Q588" s="22">
        <f t="shared" si="39"/>
        <v>3</v>
      </c>
    </row>
    <row r="589" spans="1:17" x14ac:dyDescent="0.2">
      <c r="A589">
        <v>600</v>
      </c>
      <c r="B589" t="s">
        <v>1925</v>
      </c>
      <c r="C589" t="s">
        <v>1926</v>
      </c>
      <c r="D589">
        <v>15.6</v>
      </c>
      <c r="E589" t="s">
        <v>1927</v>
      </c>
      <c r="F589" t="s">
        <v>1973</v>
      </c>
      <c r="G589" s="16" t="str">
        <f t="shared" si="36"/>
        <v>Intel</v>
      </c>
      <c r="H589" t="s">
        <v>1915</v>
      </c>
      <c r="I589" t="s">
        <v>1929</v>
      </c>
      <c r="J589" t="s">
        <v>1930</v>
      </c>
      <c r="K589" t="s">
        <v>1947</v>
      </c>
      <c r="L589" t="s">
        <v>2213</v>
      </c>
      <c r="M589" s="16">
        <f t="shared" si="37"/>
        <v>1.84</v>
      </c>
      <c r="N589">
        <v>64948.32</v>
      </c>
      <c r="O589" s="15">
        <v>42071</v>
      </c>
      <c r="P589" s="22">
        <f t="shared" si="38"/>
        <v>2015</v>
      </c>
      <c r="Q589" s="22">
        <f t="shared" si="39"/>
        <v>3</v>
      </c>
    </row>
    <row r="590" spans="1:17" x14ac:dyDescent="0.2">
      <c r="A590">
        <v>601</v>
      </c>
      <c r="B590" t="s">
        <v>1925</v>
      </c>
      <c r="C590" t="s">
        <v>1926</v>
      </c>
      <c r="D590">
        <v>15.6</v>
      </c>
      <c r="E590" t="s">
        <v>1942</v>
      </c>
      <c r="F590" t="s">
        <v>1977</v>
      </c>
      <c r="G590" s="16" t="str">
        <f t="shared" si="36"/>
        <v>Intel</v>
      </c>
      <c r="H590" t="s">
        <v>1944</v>
      </c>
      <c r="I590" t="s">
        <v>1945</v>
      </c>
      <c r="J590" t="s">
        <v>1930</v>
      </c>
      <c r="K590" t="s">
        <v>1947</v>
      </c>
      <c r="L590" t="s">
        <v>1948</v>
      </c>
      <c r="M590" s="16">
        <f t="shared" si="37"/>
        <v>2.1</v>
      </c>
      <c r="N590">
        <v>35616.614399999999</v>
      </c>
      <c r="O590" s="15">
        <v>42243</v>
      </c>
      <c r="P590" s="22">
        <f t="shared" si="38"/>
        <v>2015</v>
      </c>
      <c r="Q590" s="22">
        <f t="shared" si="39"/>
        <v>8</v>
      </c>
    </row>
    <row r="591" spans="1:17" x14ac:dyDescent="0.2">
      <c r="A591">
        <v>602</v>
      </c>
      <c r="B591" t="s">
        <v>1941</v>
      </c>
      <c r="C591" t="s">
        <v>1926</v>
      </c>
      <c r="D591">
        <v>14</v>
      </c>
      <c r="E591" t="s">
        <v>1927</v>
      </c>
      <c r="F591" t="s">
        <v>2223</v>
      </c>
      <c r="G591" s="16" t="str">
        <f t="shared" si="36"/>
        <v>Intel</v>
      </c>
      <c r="H591" t="s">
        <v>1944</v>
      </c>
      <c r="I591" t="s">
        <v>2008</v>
      </c>
      <c r="J591" t="s">
        <v>2015</v>
      </c>
      <c r="K591" t="s">
        <v>1947</v>
      </c>
      <c r="L591" t="s">
        <v>1961</v>
      </c>
      <c r="M591" s="16">
        <f t="shared" si="37"/>
        <v>1.6</v>
      </c>
      <c r="N591">
        <v>17529.12</v>
      </c>
      <c r="O591" s="15">
        <v>42108</v>
      </c>
      <c r="P591" s="22">
        <f t="shared" si="38"/>
        <v>2015</v>
      </c>
      <c r="Q591" s="22">
        <f t="shared" si="39"/>
        <v>4</v>
      </c>
    </row>
    <row r="592" spans="1:17" x14ac:dyDescent="0.2">
      <c r="A592">
        <v>603</v>
      </c>
      <c r="B592" t="s">
        <v>2041</v>
      </c>
      <c r="C592" t="s">
        <v>1982</v>
      </c>
      <c r="D592">
        <v>17.3</v>
      </c>
      <c r="E592" t="s">
        <v>1927</v>
      </c>
      <c r="F592" t="s">
        <v>2293</v>
      </c>
      <c r="G592" s="16" t="str">
        <f t="shared" si="36"/>
        <v>Intel</v>
      </c>
      <c r="H592" t="s">
        <v>1935</v>
      </c>
      <c r="I592" t="s">
        <v>1984</v>
      </c>
      <c r="J592" t="s">
        <v>2301</v>
      </c>
      <c r="K592" t="s">
        <v>1947</v>
      </c>
      <c r="L592" t="s">
        <v>2168</v>
      </c>
      <c r="M592" s="16">
        <f t="shared" si="37"/>
        <v>4.1399999999999997</v>
      </c>
      <c r="N592">
        <v>117162.72</v>
      </c>
      <c r="O592" s="15">
        <v>42067</v>
      </c>
      <c r="P592" s="22">
        <f t="shared" si="38"/>
        <v>2015</v>
      </c>
      <c r="Q592" s="22">
        <f t="shared" si="39"/>
        <v>3</v>
      </c>
    </row>
    <row r="593" spans="1:17" x14ac:dyDescent="0.2">
      <c r="A593">
        <v>604</v>
      </c>
      <c r="B593" t="s">
        <v>1966</v>
      </c>
      <c r="C593" t="s">
        <v>1926</v>
      </c>
      <c r="D593">
        <v>15.6</v>
      </c>
      <c r="E593" t="s">
        <v>1942</v>
      </c>
      <c r="F593" t="s">
        <v>1962</v>
      </c>
      <c r="G593" s="16" t="str">
        <f t="shared" si="36"/>
        <v>Intel</v>
      </c>
      <c r="H593" t="s">
        <v>1944</v>
      </c>
      <c r="I593" t="s">
        <v>1978</v>
      </c>
      <c r="J593" t="s">
        <v>2109</v>
      </c>
      <c r="K593" t="s">
        <v>2018</v>
      </c>
      <c r="L593" t="s">
        <v>2169</v>
      </c>
      <c r="M593" s="16">
        <f t="shared" si="37"/>
        <v>2.1800000000000002</v>
      </c>
      <c r="N593">
        <v>24775.200000000001</v>
      </c>
      <c r="O593" s="15">
        <v>42129</v>
      </c>
      <c r="P593" s="22">
        <f t="shared" si="38"/>
        <v>2015</v>
      </c>
      <c r="Q593" s="22">
        <f t="shared" si="39"/>
        <v>5</v>
      </c>
    </row>
    <row r="594" spans="1:17" x14ac:dyDescent="0.2">
      <c r="A594">
        <v>605</v>
      </c>
      <c r="B594" t="s">
        <v>2041</v>
      </c>
      <c r="C594" t="s">
        <v>1982</v>
      </c>
      <c r="D594">
        <v>15.6</v>
      </c>
      <c r="E594" t="s">
        <v>2143</v>
      </c>
      <c r="F594" t="s">
        <v>2022</v>
      </c>
      <c r="G594" s="16" t="str">
        <f t="shared" si="36"/>
        <v>Intel</v>
      </c>
      <c r="H594" t="s">
        <v>1935</v>
      </c>
      <c r="I594" t="s">
        <v>2042</v>
      </c>
      <c r="J594" t="s">
        <v>2024</v>
      </c>
      <c r="K594" t="s">
        <v>1947</v>
      </c>
      <c r="L594" t="s">
        <v>2048</v>
      </c>
      <c r="M594" s="16">
        <f t="shared" si="37"/>
        <v>1.8</v>
      </c>
      <c r="N594">
        <v>122490.72</v>
      </c>
      <c r="O594" s="15">
        <v>42009</v>
      </c>
      <c r="P594" s="22">
        <f t="shared" si="38"/>
        <v>2015</v>
      </c>
      <c r="Q594" s="22">
        <f t="shared" si="39"/>
        <v>1</v>
      </c>
    </row>
    <row r="595" spans="1:17" x14ac:dyDescent="0.2">
      <c r="A595">
        <v>606</v>
      </c>
      <c r="B595" t="s">
        <v>2095</v>
      </c>
      <c r="C595" t="s">
        <v>1926</v>
      </c>
      <c r="D595">
        <v>15.6</v>
      </c>
      <c r="E595" t="s">
        <v>1958</v>
      </c>
      <c r="F595" t="s">
        <v>2149</v>
      </c>
      <c r="G595" s="16" t="str">
        <f t="shared" si="36"/>
        <v>Intel</v>
      </c>
      <c r="H595" t="s">
        <v>1915</v>
      </c>
      <c r="I595" t="s">
        <v>1929</v>
      </c>
      <c r="J595" t="s">
        <v>1963</v>
      </c>
      <c r="K595" t="s">
        <v>1947</v>
      </c>
      <c r="L595" t="s">
        <v>1968</v>
      </c>
      <c r="M595" s="16">
        <f t="shared" si="37"/>
        <v>2.2000000000000002</v>
      </c>
      <c r="N595">
        <v>74538.720000000001</v>
      </c>
      <c r="O595" s="15">
        <v>42359</v>
      </c>
      <c r="P595" s="22">
        <f t="shared" si="38"/>
        <v>2015</v>
      </c>
      <c r="Q595" s="22">
        <f t="shared" si="39"/>
        <v>12</v>
      </c>
    </row>
    <row r="596" spans="1:17" x14ac:dyDescent="0.2">
      <c r="A596">
        <v>607</v>
      </c>
      <c r="B596" t="s">
        <v>1976</v>
      </c>
      <c r="C596" t="s">
        <v>1926</v>
      </c>
      <c r="D596">
        <v>15.6</v>
      </c>
      <c r="E596" t="s">
        <v>1927</v>
      </c>
      <c r="F596" t="s">
        <v>1928</v>
      </c>
      <c r="G596" s="16" t="str">
        <f t="shared" si="36"/>
        <v>Intel</v>
      </c>
      <c r="H596" t="s">
        <v>2074</v>
      </c>
      <c r="I596" t="s">
        <v>1978</v>
      </c>
      <c r="J596" t="s">
        <v>1930</v>
      </c>
      <c r="K596" t="s">
        <v>1947</v>
      </c>
      <c r="L596" t="s">
        <v>2038</v>
      </c>
      <c r="M596" s="16">
        <f t="shared" si="37"/>
        <v>2.4</v>
      </c>
      <c r="N596">
        <v>30049.919999999998</v>
      </c>
      <c r="O596" s="15">
        <v>42274</v>
      </c>
      <c r="P596" s="22">
        <f t="shared" si="38"/>
        <v>2015</v>
      </c>
      <c r="Q596" s="22">
        <f t="shared" si="39"/>
        <v>9</v>
      </c>
    </row>
    <row r="597" spans="1:17" x14ac:dyDescent="0.2">
      <c r="A597">
        <v>608</v>
      </c>
      <c r="B597" t="s">
        <v>1976</v>
      </c>
      <c r="C597" t="s">
        <v>1989</v>
      </c>
      <c r="D597">
        <v>15.6</v>
      </c>
      <c r="E597" t="s">
        <v>1980</v>
      </c>
      <c r="F597" t="s">
        <v>2022</v>
      </c>
      <c r="G597" s="16" t="str">
        <f t="shared" si="36"/>
        <v>Intel</v>
      </c>
      <c r="H597" t="s">
        <v>1915</v>
      </c>
      <c r="I597" t="s">
        <v>1929</v>
      </c>
      <c r="J597" t="s">
        <v>2184</v>
      </c>
      <c r="K597" t="s">
        <v>1947</v>
      </c>
      <c r="L597" t="s">
        <v>2021</v>
      </c>
      <c r="M597" s="16">
        <f t="shared" si="37"/>
        <v>2</v>
      </c>
      <c r="N597">
        <v>69210.720000000001</v>
      </c>
      <c r="O597" s="15">
        <v>42039</v>
      </c>
      <c r="P597" s="22">
        <f t="shared" si="38"/>
        <v>2015</v>
      </c>
      <c r="Q597" s="22">
        <f t="shared" si="39"/>
        <v>2</v>
      </c>
    </row>
    <row r="598" spans="1:17" x14ac:dyDescent="0.2">
      <c r="A598">
        <v>609</v>
      </c>
      <c r="B598" t="s">
        <v>1941</v>
      </c>
      <c r="C598" t="s">
        <v>1926</v>
      </c>
      <c r="D598">
        <v>14</v>
      </c>
      <c r="E598" t="s">
        <v>1942</v>
      </c>
      <c r="F598" t="s">
        <v>2204</v>
      </c>
      <c r="G598" s="16" t="str">
        <f t="shared" si="36"/>
        <v>Intel</v>
      </c>
      <c r="H598" t="s">
        <v>1944</v>
      </c>
      <c r="I598" t="s">
        <v>1922</v>
      </c>
      <c r="J598" t="s">
        <v>2205</v>
      </c>
      <c r="K598" t="s">
        <v>1947</v>
      </c>
      <c r="L598" t="s">
        <v>1961</v>
      </c>
      <c r="M598" s="16">
        <f t="shared" si="37"/>
        <v>1.6</v>
      </c>
      <c r="N598">
        <v>18594.72</v>
      </c>
      <c r="O598" s="15">
        <v>42252</v>
      </c>
      <c r="P598" s="22">
        <f t="shared" si="38"/>
        <v>2015</v>
      </c>
      <c r="Q598" s="22">
        <f t="shared" si="39"/>
        <v>9</v>
      </c>
    </row>
    <row r="599" spans="1:17" x14ac:dyDescent="0.2">
      <c r="A599">
        <v>610</v>
      </c>
      <c r="B599" t="s">
        <v>1976</v>
      </c>
      <c r="C599" t="s">
        <v>1926</v>
      </c>
      <c r="D599">
        <v>15.6</v>
      </c>
      <c r="E599" t="s">
        <v>2140</v>
      </c>
      <c r="F599" t="s">
        <v>2302</v>
      </c>
      <c r="G599" s="16" t="str">
        <f t="shared" si="36"/>
        <v>Intel</v>
      </c>
      <c r="H599" t="s">
        <v>2118</v>
      </c>
      <c r="I599" t="s">
        <v>2136</v>
      </c>
      <c r="J599" t="s">
        <v>2243</v>
      </c>
      <c r="K599" t="s">
        <v>1947</v>
      </c>
      <c r="L599" t="s">
        <v>1986</v>
      </c>
      <c r="M599" s="16">
        <f t="shared" si="37"/>
        <v>2.5</v>
      </c>
      <c r="N599">
        <v>261018.72</v>
      </c>
      <c r="O599" s="15">
        <v>42330</v>
      </c>
      <c r="P599" s="22">
        <f t="shared" si="38"/>
        <v>2015</v>
      </c>
      <c r="Q599" s="22">
        <f t="shared" si="39"/>
        <v>11</v>
      </c>
    </row>
    <row r="600" spans="1:17" x14ac:dyDescent="0.2">
      <c r="A600">
        <v>611</v>
      </c>
      <c r="B600" t="s">
        <v>1966</v>
      </c>
      <c r="C600" t="s">
        <v>1982</v>
      </c>
      <c r="D600">
        <v>15.6</v>
      </c>
      <c r="E600" t="s">
        <v>1927</v>
      </c>
      <c r="F600" t="s">
        <v>2264</v>
      </c>
      <c r="G600" s="16" t="str">
        <f t="shared" si="36"/>
        <v>Intel</v>
      </c>
      <c r="I600" t="s">
        <v>1978</v>
      </c>
      <c r="J600" t="s">
        <v>2303</v>
      </c>
      <c r="K600" t="s">
        <v>1947</v>
      </c>
      <c r="L600" t="s">
        <v>2304</v>
      </c>
      <c r="M600" s="16">
        <f t="shared" si="37"/>
        <v>2.59</v>
      </c>
      <c r="N600">
        <v>46833.652800000003</v>
      </c>
      <c r="O600" s="15">
        <v>42310</v>
      </c>
      <c r="P600" s="22">
        <f t="shared" si="38"/>
        <v>2015</v>
      </c>
      <c r="Q600" s="22">
        <f t="shared" si="39"/>
        <v>11</v>
      </c>
    </row>
    <row r="601" spans="1:17" x14ac:dyDescent="0.2">
      <c r="A601">
        <v>612</v>
      </c>
      <c r="B601" t="s">
        <v>1966</v>
      </c>
      <c r="C601" t="s">
        <v>1926</v>
      </c>
      <c r="D601">
        <v>15.6</v>
      </c>
      <c r="E601" t="s">
        <v>1942</v>
      </c>
      <c r="F601" t="s">
        <v>2181</v>
      </c>
      <c r="G601" s="16" t="str">
        <f t="shared" si="36"/>
        <v>Intel</v>
      </c>
      <c r="H601" t="s">
        <v>1944</v>
      </c>
      <c r="I601" t="s">
        <v>1978</v>
      </c>
      <c r="J601" t="s">
        <v>1963</v>
      </c>
      <c r="K601" t="s">
        <v>2018</v>
      </c>
      <c r="L601" t="s">
        <v>2169</v>
      </c>
      <c r="M601" s="16">
        <f t="shared" si="37"/>
        <v>2.1800000000000002</v>
      </c>
      <c r="N601">
        <v>23650.991999999998</v>
      </c>
      <c r="O601" s="15">
        <v>42339</v>
      </c>
      <c r="P601" s="22">
        <f t="shared" si="38"/>
        <v>2015</v>
      </c>
      <c r="Q601" s="22">
        <f t="shared" si="39"/>
        <v>12</v>
      </c>
    </row>
    <row r="602" spans="1:17" x14ac:dyDescent="0.2">
      <c r="A602">
        <v>613</v>
      </c>
      <c r="B602" t="s">
        <v>1966</v>
      </c>
      <c r="C602" t="s">
        <v>1926</v>
      </c>
      <c r="D602">
        <v>15.6</v>
      </c>
      <c r="E602" t="s">
        <v>1942</v>
      </c>
      <c r="F602" t="s">
        <v>2181</v>
      </c>
      <c r="G602" s="16" t="str">
        <f t="shared" si="36"/>
        <v>Intel</v>
      </c>
      <c r="H602" t="s">
        <v>1944</v>
      </c>
      <c r="I602" t="s">
        <v>1978</v>
      </c>
      <c r="J602" t="s">
        <v>1963</v>
      </c>
      <c r="K602" t="s">
        <v>2018</v>
      </c>
      <c r="L602" t="s">
        <v>2182</v>
      </c>
      <c r="M602" s="16">
        <f t="shared" si="37"/>
        <v>2.25</v>
      </c>
      <c r="N602">
        <v>19127.52</v>
      </c>
      <c r="O602" s="15">
        <v>42294</v>
      </c>
      <c r="P602" s="22">
        <f t="shared" si="38"/>
        <v>2015</v>
      </c>
      <c r="Q602" s="22">
        <f t="shared" si="39"/>
        <v>10</v>
      </c>
    </row>
    <row r="603" spans="1:17" x14ac:dyDescent="0.2">
      <c r="A603">
        <v>614</v>
      </c>
      <c r="B603" t="s">
        <v>1966</v>
      </c>
      <c r="C603" t="s">
        <v>1926</v>
      </c>
      <c r="D603">
        <v>15.6</v>
      </c>
      <c r="E603" t="s">
        <v>1942</v>
      </c>
      <c r="F603" t="s">
        <v>2212</v>
      </c>
      <c r="G603" s="16" t="str">
        <f t="shared" si="36"/>
        <v>Intel</v>
      </c>
      <c r="H603" t="s">
        <v>1944</v>
      </c>
      <c r="I603" t="s">
        <v>1945</v>
      </c>
      <c r="J603" t="s">
        <v>1930</v>
      </c>
      <c r="K603" t="s">
        <v>2018</v>
      </c>
      <c r="L603" t="s">
        <v>2279</v>
      </c>
      <c r="M603" s="16">
        <f t="shared" si="37"/>
        <v>1.93</v>
      </c>
      <c r="N603">
        <v>46300.32</v>
      </c>
      <c r="O603" s="15">
        <v>42179</v>
      </c>
      <c r="P603" s="22">
        <f t="shared" si="38"/>
        <v>2015</v>
      </c>
      <c r="Q603" s="22">
        <f t="shared" si="39"/>
        <v>6</v>
      </c>
    </row>
    <row r="604" spans="1:17" x14ac:dyDescent="0.2">
      <c r="A604">
        <v>615</v>
      </c>
      <c r="B604" t="s">
        <v>1954</v>
      </c>
      <c r="C604" t="s">
        <v>1982</v>
      </c>
      <c r="D604">
        <v>17.3</v>
      </c>
      <c r="E604" t="s">
        <v>1927</v>
      </c>
      <c r="F604" t="s">
        <v>2022</v>
      </c>
      <c r="G604" s="16" t="str">
        <f t="shared" si="36"/>
        <v>Intel</v>
      </c>
      <c r="H604" t="s">
        <v>1915</v>
      </c>
      <c r="I604" t="s">
        <v>1984</v>
      </c>
      <c r="J604" t="s">
        <v>1985</v>
      </c>
      <c r="K604" t="s">
        <v>1947</v>
      </c>
      <c r="L604" t="s">
        <v>2053</v>
      </c>
      <c r="M604" s="16">
        <f t="shared" si="37"/>
        <v>3</v>
      </c>
      <c r="N604">
        <v>62231.040000000001</v>
      </c>
      <c r="O604" s="15">
        <v>42051</v>
      </c>
      <c r="P604" s="22">
        <f t="shared" si="38"/>
        <v>2015</v>
      </c>
      <c r="Q604" s="22">
        <f t="shared" si="39"/>
        <v>2</v>
      </c>
    </row>
    <row r="605" spans="1:17" x14ac:dyDescent="0.2">
      <c r="A605">
        <v>617</v>
      </c>
      <c r="B605" t="s">
        <v>1925</v>
      </c>
      <c r="C605" t="s">
        <v>1912</v>
      </c>
      <c r="D605">
        <v>15.6</v>
      </c>
      <c r="E605" t="s">
        <v>1927</v>
      </c>
      <c r="F605" t="s">
        <v>1973</v>
      </c>
      <c r="G605" s="16" t="str">
        <f t="shared" si="36"/>
        <v>Intel</v>
      </c>
      <c r="H605" t="s">
        <v>1915</v>
      </c>
      <c r="I605" t="s">
        <v>1936</v>
      </c>
      <c r="J605" t="s">
        <v>1930</v>
      </c>
      <c r="K605" t="s">
        <v>1947</v>
      </c>
      <c r="L605" t="s">
        <v>2213</v>
      </c>
      <c r="M605" s="16">
        <f t="shared" si="37"/>
        <v>1.84</v>
      </c>
      <c r="N605">
        <v>74005.919999999998</v>
      </c>
      <c r="O605" s="15">
        <v>42279</v>
      </c>
      <c r="P605" s="22">
        <f t="shared" si="38"/>
        <v>2015</v>
      </c>
      <c r="Q605" s="22">
        <f t="shared" si="39"/>
        <v>10</v>
      </c>
    </row>
    <row r="606" spans="1:17" x14ac:dyDescent="0.2">
      <c r="A606">
        <v>618</v>
      </c>
      <c r="B606" t="s">
        <v>2041</v>
      </c>
      <c r="C606" t="s">
        <v>1982</v>
      </c>
      <c r="D606">
        <v>15.6</v>
      </c>
      <c r="E606" t="s">
        <v>1927</v>
      </c>
      <c r="F606" t="s">
        <v>2022</v>
      </c>
      <c r="G606" s="16" t="str">
        <f t="shared" si="36"/>
        <v>Intel</v>
      </c>
      <c r="H606" t="s">
        <v>1935</v>
      </c>
      <c r="I606" t="s">
        <v>2023</v>
      </c>
      <c r="J606" t="s">
        <v>2043</v>
      </c>
      <c r="K606" t="s">
        <v>1947</v>
      </c>
      <c r="L606" t="s">
        <v>2305</v>
      </c>
      <c r="M606" s="16">
        <f t="shared" si="37"/>
        <v>2.94</v>
      </c>
      <c r="N606">
        <v>120831.5808</v>
      </c>
      <c r="O606" s="15">
        <v>42267</v>
      </c>
      <c r="P606" s="22">
        <f t="shared" si="38"/>
        <v>2015</v>
      </c>
      <c r="Q606" s="22">
        <f t="shared" si="39"/>
        <v>9</v>
      </c>
    </row>
    <row r="607" spans="1:17" x14ac:dyDescent="0.2">
      <c r="A607">
        <v>619</v>
      </c>
      <c r="B607" t="s">
        <v>1941</v>
      </c>
      <c r="C607" t="s">
        <v>1989</v>
      </c>
      <c r="D607">
        <v>11.6</v>
      </c>
      <c r="E607" t="s">
        <v>2306</v>
      </c>
      <c r="F607" t="s">
        <v>2307</v>
      </c>
      <c r="G607" s="16" t="str">
        <f t="shared" si="36"/>
        <v>Intel</v>
      </c>
      <c r="H607" t="s">
        <v>1944</v>
      </c>
      <c r="I607" t="s">
        <v>2008</v>
      </c>
      <c r="J607" t="s">
        <v>2051</v>
      </c>
      <c r="K607" t="s">
        <v>2187</v>
      </c>
      <c r="L607" t="s">
        <v>2072</v>
      </c>
      <c r="M607" s="16">
        <f t="shared" si="37"/>
        <v>1.25</v>
      </c>
      <c r="N607">
        <v>20193.12</v>
      </c>
      <c r="O607" s="15">
        <v>42097</v>
      </c>
      <c r="P607" s="22">
        <f t="shared" si="38"/>
        <v>2015</v>
      </c>
      <c r="Q607" s="22">
        <f t="shared" si="39"/>
        <v>4</v>
      </c>
    </row>
    <row r="608" spans="1:17" x14ac:dyDescent="0.2">
      <c r="A608">
        <v>620</v>
      </c>
      <c r="B608" t="s">
        <v>1925</v>
      </c>
      <c r="C608" t="s">
        <v>1926</v>
      </c>
      <c r="D608">
        <v>14</v>
      </c>
      <c r="E608" t="s">
        <v>1942</v>
      </c>
      <c r="F608" t="s">
        <v>2212</v>
      </c>
      <c r="G608" s="16" t="str">
        <f t="shared" si="36"/>
        <v>Intel</v>
      </c>
      <c r="H608" t="s">
        <v>1915</v>
      </c>
      <c r="I608" t="s">
        <v>1929</v>
      </c>
      <c r="J608" t="s">
        <v>1930</v>
      </c>
      <c r="K608" t="s">
        <v>1947</v>
      </c>
      <c r="L608" t="s">
        <v>2239</v>
      </c>
      <c r="M608" s="16">
        <f t="shared" si="37"/>
        <v>2.31</v>
      </c>
      <c r="N608">
        <v>59886.720000000001</v>
      </c>
      <c r="O608" s="15">
        <v>42176</v>
      </c>
      <c r="P608" s="22">
        <f t="shared" si="38"/>
        <v>2015</v>
      </c>
      <c r="Q608" s="22">
        <f t="shared" si="39"/>
        <v>6</v>
      </c>
    </row>
    <row r="609" spans="1:17" x14ac:dyDescent="0.2">
      <c r="A609">
        <v>621</v>
      </c>
      <c r="B609" t="s">
        <v>1976</v>
      </c>
      <c r="C609" t="s">
        <v>1926</v>
      </c>
      <c r="D609">
        <v>14</v>
      </c>
      <c r="E609" t="s">
        <v>1927</v>
      </c>
      <c r="F609" t="s">
        <v>2096</v>
      </c>
      <c r="G609" s="16" t="str">
        <f t="shared" si="36"/>
        <v>Intel</v>
      </c>
      <c r="H609" t="s">
        <v>1915</v>
      </c>
      <c r="I609" t="s">
        <v>1929</v>
      </c>
      <c r="J609" t="s">
        <v>1963</v>
      </c>
      <c r="K609" t="s">
        <v>2277</v>
      </c>
      <c r="L609" t="s">
        <v>2009</v>
      </c>
      <c r="M609" s="16">
        <f t="shared" si="37"/>
        <v>1.65</v>
      </c>
      <c r="N609">
        <v>78055.199999999997</v>
      </c>
      <c r="O609" s="15">
        <v>42167</v>
      </c>
      <c r="P609" s="22">
        <f t="shared" si="38"/>
        <v>2015</v>
      </c>
      <c r="Q609" s="22">
        <f t="shared" si="39"/>
        <v>6</v>
      </c>
    </row>
    <row r="610" spans="1:17" x14ac:dyDescent="0.2">
      <c r="A610">
        <v>622</v>
      </c>
      <c r="B610" t="s">
        <v>1966</v>
      </c>
      <c r="C610" t="s">
        <v>1926</v>
      </c>
      <c r="D610">
        <v>15.6</v>
      </c>
      <c r="E610" t="s">
        <v>1927</v>
      </c>
      <c r="F610" t="s">
        <v>1959</v>
      </c>
      <c r="G610" s="16" t="str">
        <f t="shared" si="36"/>
        <v>Intel</v>
      </c>
      <c r="H610" t="s">
        <v>1944</v>
      </c>
      <c r="I610" t="s">
        <v>1978</v>
      </c>
      <c r="J610" t="s">
        <v>1996</v>
      </c>
      <c r="K610" t="s">
        <v>1947</v>
      </c>
      <c r="L610" t="s">
        <v>1968</v>
      </c>
      <c r="M610" s="16">
        <f t="shared" si="37"/>
        <v>2.2000000000000002</v>
      </c>
      <c r="N610">
        <v>41345.279999999999</v>
      </c>
      <c r="O610" s="15">
        <v>42093</v>
      </c>
      <c r="P610" s="22">
        <f t="shared" si="38"/>
        <v>2015</v>
      </c>
      <c r="Q610" s="22">
        <f t="shared" si="39"/>
        <v>3</v>
      </c>
    </row>
    <row r="611" spans="1:17" x14ac:dyDescent="0.2">
      <c r="A611">
        <v>623</v>
      </c>
      <c r="B611" t="s">
        <v>2308</v>
      </c>
      <c r="C611" t="s">
        <v>1926</v>
      </c>
      <c r="D611">
        <v>15.6</v>
      </c>
      <c r="E611" t="s">
        <v>1942</v>
      </c>
      <c r="F611" t="s">
        <v>1928</v>
      </c>
      <c r="G611" s="16" t="str">
        <f t="shared" si="36"/>
        <v>Intel</v>
      </c>
      <c r="H611" t="s">
        <v>1915</v>
      </c>
      <c r="I611" t="s">
        <v>1929</v>
      </c>
      <c r="J611" t="s">
        <v>1930</v>
      </c>
      <c r="K611" t="s">
        <v>1947</v>
      </c>
      <c r="L611" t="s">
        <v>1968</v>
      </c>
      <c r="M611" s="16">
        <f t="shared" si="37"/>
        <v>2.2000000000000002</v>
      </c>
      <c r="N611">
        <v>42570.720000000001</v>
      </c>
      <c r="O611" s="15">
        <v>42136</v>
      </c>
      <c r="P611" s="22">
        <f t="shared" si="38"/>
        <v>2015</v>
      </c>
      <c r="Q611" s="22">
        <f t="shared" si="39"/>
        <v>5</v>
      </c>
    </row>
    <row r="612" spans="1:17" x14ac:dyDescent="0.2">
      <c r="A612">
        <v>624</v>
      </c>
      <c r="B612" t="s">
        <v>1925</v>
      </c>
      <c r="C612" t="s">
        <v>1926</v>
      </c>
      <c r="D612">
        <v>15.6</v>
      </c>
      <c r="E612" t="s">
        <v>1942</v>
      </c>
      <c r="F612" t="s">
        <v>2096</v>
      </c>
      <c r="G612" s="16" t="str">
        <f t="shared" si="36"/>
        <v>Intel</v>
      </c>
      <c r="H612" t="s">
        <v>1944</v>
      </c>
      <c r="I612" t="s">
        <v>1945</v>
      </c>
      <c r="J612" t="s">
        <v>1963</v>
      </c>
      <c r="K612" t="s">
        <v>2277</v>
      </c>
      <c r="L612" t="s">
        <v>1999</v>
      </c>
      <c r="M612" s="16">
        <f t="shared" si="37"/>
        <v>1.88</v>
      </c>
      <c r="N612">
        <v>49656.959999999999</v>
      </c>
      <c r="O612" s="15">
        <v>42269</v>
      </c>
      <c r="P612" s="22">
        <f t="shared" si="38"/>
        <v>2015</v>
      </c>
      <c r="Q612" s="22">
        <f t="shared" si="39"/>
        <v>9</v>
      </c>
    </row>
    <row r="613" spans="1:17" x14ac:dyDescent="0.2">
      <c r="A613">
        <v>626</v>
      </c>
      <c r="B613" t="s">
        <v>2240</v>
      </c>
      <c r="C613" t="s">
        <v>1926</v>
      </c>
      <c r="D613">
        <v>14</v>
      </c>
      <c r="E613" t="s">
        <v>1927</v>
      </c>
      <c r="F613" t="s">
        <v>2269</v>
      </c>
      <c r="G613" s="16" t="str">
        <f t="shared" si="36"/>
        <v>Intel</v>
      </c>
      <c r="H613" t="s">
        <v>2007</v>
      </c>
      <c r="I613" t="s">
        <v>2008</v>
      </c>
      <c r="J613" t="s">
        <v>2004</v>
      </c>
      <c r="K613" t="s">
        <v>1947</v>
      </c>
      <c r="L613" t="s">
        <v>2046</v>
      </c>
      <c r="M613" s="16">
        <f t="shared" si="37"/>
        <v>1.4</v>
      </c>
      <c r="N613">
        <v>12733.92</v>
      </c>
      <c r="O613" s="15">
        <v>42052</v>
      </c>
      <c r="P613" s="22">
        <f t="shared" si="38"/>
        <v>2015</v>
      </c>
      <c r="Q613" s="22">
        <f t="shared" si="39"/>
        <v>2</v>
      </c>
    </row>
    <row r="614" spans="1:17" x14ac:dyDescent="0.2">
      <c r="A614">
        <v>627</v>
      </c>
      <c r="B614" t="s">
        <v>1976</v>
      </c>
      <c r="C614" t="s">
        <v>1926</v>
      </c>
      <c r="D614">
        <v>15.6</v>
      </c>
      <c r="E614" t="s">
        <v>1927</v>
      </c>
      <c r="F614" t="s">
        <v>1928</v>
      </c>
      <c r="G614" s="16" t="str">
        <f t="shared" si="36"/>
        <v>Intel</v>
      </c>
      <c r="H614" t="s">
        <v>1944</v>
      </c>
      <c r="I614" t="s">
        <v>1916</v>
      </c>
      <c r="J614" t="s">
        <v>1930</v>
      </c>
      <c r="K614" t="s">
        <v>1931</v>
      </c>
      <c r="L614" t="s">
        <v>1968</v>
      </c>
      <c r="M614" s="16">
        <f t="shared" si="37"/>
        <v>2.2000000000000002</v>
      </c>
      <c r="N614">
        <v>24935.040000000001</v>
      </c>
      <c r="O614" s="15">
        <v>42022</v>
      </c>
      <c r="P614" s="22">
        <f t="shared" si="38"/>
        <v>2015</v>
      </c>
      <c r="Q614" s="22">
        <f t="shared" si="39"/>
        <v>1</v>
      </c>
    </row>
    <row r="615" spans="1:17" x14ac:dyDescent="0.2">
      <c r="A615">
        <v>628</v>
      </c>
      <c r="B615" t="s">
        <v>1954</v>
      </c>
      <c r="C615" t="s">
        <v>1989</v>
      </c>
      <c r="D615">
        <v>13.3</v>
      </c>
      <c r="E615" t="s">
        <v>1990</v>
      </c>
      <c r="F615" t="s">
        <v>1928</v>
      </c>
      <c r="G615" s="16" t="str">
        <f t="shared" si="36"/>
        <v>Intel</v>
      </c>
      <c r="H615" t="s">
        <v>2074</v>
      </c>
      <c r="I615" t="s">
        <v>1978</v>
      </c>
      <c r="J615" t="s">
        <v>1930</v>
      </c>
      <c r="K615" t="s">
        <v>1947</v>
      </c>
      <c r="L615" t="s">
        <v>2073</v>
      </c>
      <c r="M615" s="16">
        <f t="shared" si="37"/>
        <v>1.5</v>
      </c>
      <c r="N615">
        <v>34046.452799999999</v>
      </c>
      <c r="O615" s="15">
        <v>42019</v>
      </c>
      <c r="P615" s="22">
        <f t="shared" si="38"/>
        <v>2015</v>
      </c>
      <c r="Q615" s="22">
        <f t="shared" si="39"/>
        <v>1</v>
      </c>
    </row>
    <row r="616" spans="1:17" x14ac:dyDescent="0.2">
      <c r="A616">
        <v>630</v>
      </c>
      <c r="B616" t="s">
        <v>1954</v>
      </c>
      <c r="C616" t="s">
        <v>1912</v>
      </c>
      <c r="D616">
        <v>14</v>
      </c>
      <c r="E616" t="s">
        <v>1927</v>
      </c>
      <c r="F616" t="s">
        <v>1973</v>
      </c>
      <c r="G616" s="16" t="str">
        <f t="shared" si="36"/>
        <v>Intel</v>
      </c>
      <c r="H616" t="s">
        <v>1935</v>
      </c>
      <c r="I616" t="s">
        <v>1936</v>
      </c>
      <c r="J616" t="s">
        <v>1930</v>
      </c>
      <c r="K616" t="s">
        <v>1947</v>
      </c>
      <c r="L616" t="s">
        <v>2309</v>
      </c>
      <c r="M616" s="16">
        <f t="shared" si="37"/>
        <v>11.1</v>
      </c>
      <c r="N616">
        <v>101232</v>
      </c>
      <c r="O616" s="15">
        <v>42269</v>
      </c>
      <c r="P616" s="22">
        <f t="shared" si="38"/>
        <v>2015</v>
      </c>
      <c r="Q616" s="22">
        <f t="shared" si="39"/>
        <v>9</v>
      </c>
    </row>
    <row r="617" spans="1:17" x14ac:dyDescent="0.2">
      <c r="A617">
        <v>631</v>
      </c>
      <c r="B617" t="s">
        <v>1966</v>
      </c>
      <c r="C617" t="s">
        <v>1982</v>
      </c>
      <c r="D617">
        <v>15.6</v>
      </c>
      <c r="E617" t="s">
        <v>1927</v>
      </c>
      <c r="F617" t="s">
        <v>2022</v>
      </c>
      <c r="G617" s="16" t="str">
        <f t="shared" si="36"/>
        <v>Intel</v>
      </c>
      <c r="H617" t="s">
        <v>1935</v>
      </c>
      <c r="I617" t="s">
        <v>2023</v>
      </c>
      <c r="J617" t="s">
        <v>2047</v>
      </c>
      <c r="K617" t="s">
        <v>1947</v>
      </c>
      <c r="L617" t="s">
        <v>2076</v>
      </c>
      <c r="M617" s="16">
        <f t="shared" si="37"/>
        <v>2.62</v>
      </c>
      <c r="N617">
        <v>78801.119999999995</v>
      </c>
      <c r="O617" s="15">
        <v>42217</v>
      </c>
      <c r="P617" s="22">
        <f t="shared" si="38"/>
        <v>2015</v>
      </c>
      <c r="Q617" s="22">
        <f t="shared" si="39"/>
        <v>8</v>
      </c>
    </row>
    <row r="618" spans="1:17" x14ac:dyDescent="0.2">
      <c r="A618">
        <v>632</v>
      </c>
      <c r="B618" t="s">
        <v>1976</v>
      </c>
      <c r="C618" t="s">
        <v>1926</v>
      </c>
      <c r="D618">
        <v>15.6</v>
      </c>
      <c r="E618" t="s">
        <v>1927</v>
      </c>
      <c r="F618" t="s">
        <v>1959</v>
      </c>
      <c r="G618" s="16" t="str">
        <f t="shared" si="36"/>
        <v>Intel</v>
      </c>
      <c r="H618" t="s">
        <v>1944</v>
      </c>
      <c r="I618" t="s">
        <v>1929</v>
      </c>
      <c r="J618" t="s">
        <v>1960</v>
      </c>
      <c r="K618" t="s">
        <v>1947</v>
      </c>
      <c r="L618" t="s">
        <v>2048</v>
      </c>
      <c r="M618" s="16">
        <f t="shared" si="37"/>
        <v>1.8</v>
      </c>
      <c r="N618">
        <v>44169.120000000003</v>
      </c>
      <c r="O618" s="15">
        <v>42005</v>
      </c>
      <c r="P618" s="22">
        <f t="shared" si="38"/>
        <v>2015</v>
      </c>
      <c r="Q618" s="22">
        <f t="shared" si="39"/>
        <v>1</v>
      </c>
    </row>
    <row r="619" spans="1:17" x14ac:dyDescent="0.2">
      <c r="A619">
        <v>633</v>
      </c>
      <c r="B619" t="s">
        <v>1976</v>
      </c>
      <c r="C619" t="s">
        <v>1926</v>
      </c>
      <c r="D619">
        <v>15.6</v>
      </c>
      <c r="E619" t="s">
        <v>1927</v>
      </c>
      <c r="F619" t="s">
        <v>1962</v>
      </c>
      <c r="G619" s="16" t="str">
        <f t="shared" si="36"/>
        <v>Intel</v>
      </c>
      <c r="H619" t="s">
        <v>1944</v>
      </c>
      <c r="I619" t="s">
        <v>1978</v>
      </c>
      <c r="J619" t="s">
        <v>2151</v>
      </c>
      <c r="K619" t="s">
        <v>1947</v>
      </c>
      <c r="L619" t="s">
        <v>1968</v>
      </c>
      <c r="M619" s="16">
        <f t="shared" si="37"/>
        <v>2.2000000000000002</v>
      </c>
      <c r="N619">
        <v>30849.119999999999</v>
      </c>
      <c r="O619" s="15">
        <v>42096</v>
      </c>
      <c r="P619" s="22">
        <f t="shared" si="38"/>
        <v>2015</v>
      </c>
      <c r="Q619" s="22">
        <f t="shared" si="39"/>
        <v>4</v>
      </c>
    </row>
    <row r="620" spans="1:17" x14ac:dyDescent="0.2">
      <c r="A620">
        <v>634</v>
      </c>
      <c r="B620" t="s">
        <v>1954</v>
      </c>
      <c r="C620" t="s">
        <v>1926</v>
      </c>
      <c r="D620">
        <v>15.6</v>
      </c>
      <c r="E620" t="s">
        <v>1942</v>
      </c>
      <c r="F620" t="s">
        <v>2014</v>
      </c>
      <c r="G620" s="16" t="str">
        <f t="shared" si="36"/>
        <v>Intel</v>
      </c>
      <c r="H620" t="s">
        <v>1915</v>
      </c>
      <c r="I620" t="s">
        <v>1978</v>
      </c>
      <c r="J620" t="s">
        <v>2015</v>
      </c>
      <c r="K620" t="s">
        <v>1947</v>
      </c>
      <c r="L620" t="s">
        <v>2021</v>
      </c>
      <c r="M620" s="16">
        <f t="shared" si="37"/>
        <v>2</v>
      </c>
      <c r="N620">
        <v>21258.720000000001</v>
      </c>
      <c r="O620" s="15">
        <v>42312</v>
      </c>
      <c r="P620" s="22">
        <f t="shared" si="38"/>
        <v>2015</v>
      </c>
      <c r="Q620" s="22">
        <f t="shared" si="39"/>
        <v>11</v>
      </c>
    </row>
    <row r="621" spans="1:17" x14ac:dyDescent="0.2">
      <c r="A621">
        <v>635</v>
      </c>
      <c r="B621" t="s">
        <v>1954</v>
      </c>
      <c r="C621" t="s">
        <v>1926</v>
      </c>
      <c r="D621">
        <v>15.6</v>
      </c>
      <c r="E621" t="s">
        <v>1927</v>
      </c>
      <c r="F621" t="s">
        <v>1983</v>
      </c>
      <c r="G621" s="16" t="str">
        <f t="shared" si="36"/>
        <v>Intel</v>
      </c>
      <c r="H621" t="s">
        <v>1915</v>
      </c>
      <c r="I621" t="s">
        <v>1978</v>
      </c>
      <c r="J621" t="s">
        <v>1985</v>
      </c>
      <c r="K621" t="s">
        <v>1947</v>
      </c>
      <c r="L621" t="s">
        <v>2271</v>
      </c>
      <c r="M621" s="16">
        <f t="shared" si="37"/>
        <v>1.99</v>
      </c>
      <c r="N621">
        <v>48304.713600000003</v>
      </c>
      <c r="O621" s="15">
        <v>42014</v>
      </c>
      <c r="P621" s="22">
        <f t="shared" si="38"/>
        <v>2015</v>
      </c>
      <c r="Q621" s="22">
        <f t="shared" si="39"/>
        <v>1</v>
      </c>
    </row>
    <row r="622" spans="1:17" x14ac:dyDescent="0.2">
      <c r="A622">
        <v>636</v>
      </c>
      <c r="B622" t="s">
        <v>1966</v>
      </c>
      <c r="C622" t="s">
        <v>1912</v>
      </c>
      <c r="D622">
        <v>13.3</v>
      </c>
      <c r="E622" t="s">
        <v>2080</v>
      </c>
      <c r="F622" t="s">
        <v>1959</v>
      </c>
      <c r="G622" s="16" t="str">
        <f t="shared" si="36"/>
        <v>Intel</v>
      </c>
      <c r="H622" t="s">
        <v>1915</v>
      </c>
      <c r="I622" t="s">
        <v>1929</v>
      </c>
      <c r="J622" t="s">
        <v>1960</v>
      </c>
      <c r="K622" t="s">
        <v>1947</v>
      </c>
      <c r="L622" t="s">
        <v>2082</v>
      </c>
      <c r="M622" s="16">
        <f t="shared" si="37"/>
        <v>1.23</v>
      </c>
      <c r="N622">
        <v>99580.32</v>
      </c>
      <c r="O622" s="15">
        <v>42076</v>
      </c>
      <c r="P622" s="22">
        <f t="shared" si="38"/>
        <v>2015</v>
      </c>
      <c r="Q622" s="22">
        <f t="shared" si="39"/>
        <v>3</v>
      </c>
    </row>
    <row r="623" spans="1:17" x14ac:dyDescent="0.2">
      <c r="A623">
        <v>637</v>
      </c>
      <c r="B623" t="s">
        <v>1976</v>
      </c>
      <c r="C623" t="s">
        <v>1926</v>
      </c>
      <c r="D623">
        <v>14</v>
      </c>
      <c r="E623" t="s">
        <v>1942</v>
      </c>
      <c r="F623" t="s">
        <v>2049</v>
      </c>
      <c r="G623" s="16" t="str">
        <f t="shared" si="36"/>
        <v>Intel</v>
      </c>
      <c r="H623" t="s">
        <v>2007</v>
      </c>
      <c r="I623" t="s">
        <v>2008</v>
      </c>
      <c r="J623" t="s">
        <v>2051</v>
      </c>
      <c r="K623" t="s">
        <v>1947</v>
      </c>
      <c r="L623" t="s">
        <v>2231</v>
      </c>
      <c r="M623" s="16">
        <f t="shared" si="37"/>
        <v>1.42</v>
      </c>
      <c r="N623">
        <v>13266.72</v>
      </c>
      <c r="O623" s="15">
        <v>42058</v>
      </c>
      <c r="P623" s="22">
        <f t="shared" si="38"/>
        <v>2015</v>
      </c>
      <c r="Q623" s="22">
        <f t="shared" si="39"/>
        <v>2</v>
      </c>
    </row>
    <row r="624" spans="1:17" x14ac:dyDescent="0.2">
      <c r="A624">
        <v>638</v>
      </c>
      <c r="B624" t="s">
        <v>1976</v>
      </c>
      <c r="C624" t="s">
        <v>1989</v>
      </c>
      <c r="D624">
        <v>13.3</v>
      </c>
      <c r="E624" t="s">
        <v>1980</v>
      </c>
      <c r="F624" t="s">
        <v>1973</v>
      </c>
      <c r="G624" s="16" t="str">
        <f t="shared" si="36"/>
        <v>Intel</v>
      </c>
      <c r="H624" t="s">
        <v>1915</v>
      </c>
      <c r="I624" t="s">
        <v>1929</v>
      </c>
      <c r="J624" t="s">
        <v>1930</v>
      </c>
      <c r="K624" t="s">
        <v>1947</v>
      </c>
      <c r="L624" t="s">
        <v>1919</v>
      </c>
      <c r="M624" s="16">
        <f t="shared" si="37"/>
        <v>1.37</v>
      </c>
      <c r="N624">
        <v>93635.337599999999</v>
      </c>
      <c r="O624" s="15">
        <v>42118</v>
      </c>
      <c r="P624" s="22">
        <f t="shared" si="38"/>
        <v>2015</v>
      </c>
      <c r="Q624" s="22">
        <f t="shared" si="39"/>
        <v>4</v>
      </c>
    </row>
    <row r="625" spans="1:17" x14ac:dyDescent="0.2">
      <c r="A625">
        <v>639</v>
      </c>
      <c r="B625" t="s">
        <v>1966</v>
      </c>
      <c r="C625" t="s">
        <v>1926</v>
      </c>
      <c r="D625">
        <v>15.6</v>
      </c>
      <c r="E625" t="s">
        <v>2128</v>
      </c>
      <c r="F625" t="s">
        <v>2022</v>
      </c>
      <c r="G625" s="16" t="str">
        <f t="shared" si="36"/>
        <v>Intel</v>
      </c>
      <c r="H625" t="s">
        <v>1935</v>
      </c>
      <c r="I625" t="s">
        <v>2136</v>
      </c>
      <c r="J625" t="s">
        <v>1985</v>
      </c>
      <c r="K625" t="s">
        <v>1947</v>
      </c>
      <c r="L625" t="s">
        <v>2129</v>
      </c>
      <c r="M625" s="16">
        <f t="shared" si="37"/>
        <v>2.06</v>
      </c>
      <c r="N625">
        <v>127818.72</v>
      </c>
      <c r="O625" s="15">
        <v>42130</v>
      </c>
      <c r="P625" s="22">
        <f t="shared" si="38"/>
        <v>2015</v>
      </c>
      <c r="Q625" s="22">
        <f t="shared" si="39"/>
        <v>5</v>
      </c>
    </row>
    <row r="626" spans="1:17" x14ac:dyDescent="0.2">
      <c r="A626">
        <v>640</v>
      </c>
      <c r="B626" t="s">
        <v>1976</v>
      </c>
      <c r="C626" t="s">
        <v>1982</v>
      </c>
      <c r="D626">
        <v>15.6</v>
      </c>
      <c r="E626" t="s">
        <v>1958</v>
      </c>
      <c r="F626" t="s">
        <v>2022</v>
      </c>
      <c r="G626" s="16" t="str">
        <f t="shared" si="36"/>
        <v>Intel</v>
      </c>
      <c r="H626" t="s">
        <v>1915</v>
      </c>
      <c r="I626" t="s">
        <v>1984</v>
      </c>
      <c r="J626" t="s">
        <v>2094</v>
      </c>
      <c r="K626" t="s">
        <v>1947</v>
      </c>
      <c r="L626" t="s">
        <v>1986</v>
      </c>
      <c r="M626" s="16">
        <f t="shared" si="37"/>
        <v>2.5</v>
      </c>
      <c r="N626">
        <v>59087.519999999997</v>
      </c>
      <c r="O626" s="15">
        <v>42159</v>
      </c>
      <c r="P626" s="22">
        <f t="shared" si="38"/>
        <v>2015</v>
      </c>
      <c r="Q626" s="22">
        <f t="shared" si="39"/>
        <v>6</v>
      </c>
    </row>
    <row r="627" spans="1:17" x14ac:dyDescent="0.2">
      <c r="A627">
        <v>641</v>
      </c>
      <c r="B627" t="s">
        <v>1925</v>
      </c>
      <c r="C627" t="s">
        <v>1926</v>
      </c>
      <c r="D627">
        <v>17</v>
      </c>
      <c r="E627" t="s">
        <v>2133</v>
      </c>
      <c r="F627" t="s">
        <v>1943</v>
      </c>
      <c r="G627" s="16" t="str">
        <f t="shared" si="36"/>
        <v>AMD</v>
      </c>
      <c r="H627" t="s">
        <v>1915</v>
      </c>
      <c r="I627" t="s">
        <v>1978</v>
      </c>
      <c r="J627" t="s">
        <v>1946</v>
      </c>
      <c r="K627" t="s">
        <v>1947</v>
      </c>
      <c r="L627" t="s">
        <v>2217</v>
      </c>
      <c r="M627" s="16">
        <f t="shared" si="37"/>
        <v>2.6</v>
      </c>
      <c r="N627">
        <v>27753.552</v>
      </c>
      <c r="O627" s="15">
        <v>42019</v>
      </c>
      <c r="P627" s="22">
        <f t="shared" si="38"/>
        <v>2015</v>
      </c>
      <c r="Q627" s="22">
        <f t="shared" si="39"/>
        <v>1</v>
      </c>
    </row>
    <row r="628" spans="1:17" x14ac:dyDescent="0.2">
      <c r="A628">
        <v>642</v>
      </c>
      <c r="B628" t="s">
        <v>1976</v>
      </c>
      <c r="C628" t="s">
        <v>1912</v>
      </c>
      <c r="D628">
        <v>14</v>
      </c>
      <c r="E628" t="s">
        <v>1958</v>
      </c>
      <c r="F628" t="s">
        <v>1973</v>
      </c>
      <c r="G628" s="16" t="str">
        <f t="shared" si="36"/>
        <v>Intel</v>
      </c>
      <c r="H628" t="s">
        <v>1935</v>
      </c>
      <c r="I628" t="s">
        <v>1936</v>
      </c>
      <c r="J628" t="s">
        <v>1930</v>
      </c>
      <c r="K628" t="s">
        <v>1947</v>
      </c>
      <c r="L628" t="s">
        <v>2310</v>
      </c>
      <c r="M628" s="16">
        <f t="shared" si="37"/>
        <v>1.1399999999999999</v>
      </c>
      <c r="N628">
        <v>130536</v>
      </c>
      <c r="O628" s="15">
        <v>42122</v>
      </c>
      <c r="P628" s="22">
        <f t="shared" si="38"/>
        <v>2015</v>
      </c>
      <c r="Q628" s="22">
        <f t="shared" si="39"/>
        <v>4</v>
      </c>
    </row>
    <row r="629" spans="1:17" x14ac:dyDescent="0.2">
      <c r="A629">
        <v>643</v>
      </c>
      <c r="B629" t="s">
        <v>1954</v>
      </c>
      <c r="C629" t="s">
        <v>1982</v>
      </c>
      <c r="D629">
        <v>15.6</v>
      </c>
      <c r="E629" t="s">
        <v>1958</v>
      </c>
      <c r="F629" t="s">
        <v>2022</v>
      </c>
      <c r="G629" s="16" t="str">
        <f t="shared" si="36"/>
        <v>Intel</v>
      </c>
      <c r="H629" t="s">
        <v>1915</v>
      </c>
      <c r="I629" t="s">
        <v>1978</v>
      </c>
      <c r="J629" t="s">
        <v>2047</v>
      </c>
      <c r="K629" t="s">
        <v>1931</v>
      </c>
      <c r="L629" t="s">
        <v>1986</v>
      </c>
      <c r="M629" s="16">
        <f t="shared" si="37"/>
        <v>2.5</v>
      </c>
      <c r="N629">
        <v>62284.32</v>
      </c>
      <c r="O629" s="15">
        <v>42059</v>
      </c>
      <c r="P629" s="22">
        <f t="shared" si="38"/>
        <v>2015</v>
      </c>
      <c r="Q629" s="22">
        <f t="shared" si="39"/>
        <v>2</v>
      </c>
    </row>
    <row r="630" spans="1:17" x14ac:dyDescent="0.2">
      <c r="A630">
        <v>644</v>
      </c>
      <c r="B630" t="s">
        <v>1941</v>
      </c>
      <c r="C630" t="s">
        <v>1926</v>
      </c>
      <c r="D630">
        <v>15.6</v>
      </c>
      <c r="E630" t="s">
        <v>1942</v>
      </c>
      <c r="F630" t="s">
        <v>1962</v>
      </c>
      <c r="G630" s="16" t="str">
        <f t="shared" si="36"/>
        <v>Intel</v>
      </c>
      <c r="H630" t="s">
        <v>1944</v>
      </c>
      <c r="I630" t="s">
        <v>1945</v>
      </c>
      <c r="J630" t="s">
        <v>1963</v>
      </c>
      <c r="K630" t="s">
        <v>1947</v>
      </c>
      <c r="L630" t="s">
        <v>2038</v>
      </c>
      <c r="M630" s="16">
        <f t="shared" si="37"/>
        <v>2.4</v>
      </c>
      <c r="N630">
        <v>23976</v>
      </c>
      <c r="O630" s="15">
        <v>42249</v>
      </c>
      <c r="P630" s="22">
        <f t="shared" si="38"/>
        <v>2015</v>
      </c>
      <c r="Q630" s="22">
        <f t="shared" si="39"/>
        <v>9</v>
      </c>
    </row>
    <row r="631" spans="1:17" x14ac:dyDescent="0.2">
      <c r="A631">
        <v>645</v>
      </c>
      <c r="B631" t="s">
        <v>1976</v>
      </c>
      <c r="C631" t="s">
        <v>1926</v>
      </c>
      <c r="D631">
        <v>14</v>
      </c>
      <c r="E631" t="s">
        <v>1942</v>
      </c>
      <c r="F631" t="s">
        <v>2049</v>
      </c>
      <c r="G631" s="16" t="str">
        <f t="shared" si="36"/>
        <v>Intel</v>
      </c>
      <c r="H631" t="s">
        <v>1944</v>
      </c>
      <c r="I631" t="s">
        <v>2008</v>
      </c>
      <c r="J631" t="s">
        <v>2004</v>
      </c>
      <c r="K631" t="s">
        <v>1947</v>
      </c>
      <c r="L631" t="s">
        <v>2237</v>
      </c>
      <c r="M631" s="16">
        <f t="shared" si="37"/>
        <v>1.43</v>
      </c>
      <c r="N631">
        <v>14598.72</v>
      </c>
      <c r="O631" s="15">
        <v>42316</v>
      </c>
      <c r="P631" s="22">
        <f t="shared" si="38"/>
        <v>2015</v>
      </c>
      <c r="Q631" s="22">
        <f t="shared" si="39"/>
        <v>11</v>
      </c>
    </row>
    <row r="632" spans="1:17" x14ac:dyDescent="0.2">
      <c r="A632">
        <v>646</v>
      </c>
      <c r="B632" t="s">
        <v>1941</v>
      </c>
      <c r="C632" t="s">
        <v>1912</v>
      </c>
      <c r="D632">
        <v>14</v>
      </c>
      <c r="E632" t="s">
        <v>1958</v>
      </c>
      <c r="F632" t="s">
        <v>1928</v>
      </c>
      <c r="G632" s="16" t="str">
        <f t="shared" si="36"/>
        <v>Intel</v>
      </c>
      <c r="H632" t="s">
        <v>1915</v>
      </c>
      <c r="I632" t="s">
        <v>1929</v>
      </c>
      <c r="J632" t="s">
        <v>2311</v>
      </c>
      <c r="K632" t="s">
        <v>1947</v>
      </c>
      <c r="L632" t="s">
        <v>2048</v>
      </c>
      <c r="M632" s="16">
        <f t="shared" si="37"/>
        <v>1.8</v>
      </c>
      <c r="N632">
        <v>48964.32</v>
      </c>
      <c r="O632" s="15">
        <v>42225</v>
      </c>
      <c r="P632" s="22">
        <f t="shared" si="38"/>
        <v>2015</v>
      </c>
      <c r="Q632" s="22">
        <f t="shared" si="39"/>
        <v>8</v>
      </c>
    </row>
    <row r="633" spans="1:17" x14ac:dyDescent="0.2">
      <c r="A633">
        <v>647</v>
      </c>
      <c r="B633" t="s">
        <v>2134</v>
      </c>
      <c r="C633" t="s">
        <v>1982</v>
      </c>
      <c r="D633">
        <v>14</v>
      </c>
      <c r="E633" t="s">
        <v>1927</v>
      </c>
      <c r="F633" t="s">
        <v>2022</v>
      </c>
      <c r="G633" s="16" t="str">
        <f t="shared" si="36"/>
        <v>Intel</v>
      </c>
      <c r="H633" t="s">
        <v>1935</v>
      </c>
      <c r="I633" t="s">
        <v>1929</v>
      </c>
      <c r="J633" t="s">
        <v>2024</v>
      </c>
      <c r="K633" t="s">
        <v>1947</v>
      </c>
      <c r="L633" t="s">
        <v>2127</v>
      </c>
      <c r="M633" s="16">
        <f t="shared" si="37"/>
        <v>1.95</v>
      </c>
      <c r="N633">
        <v>138474.72</v>
      </c>
      <c r="O633" s="15">
        <v>42318</v>
      </c>
      <c r="P633" s="22">
        <f t="shared" si="38"/>
        <v>2015</v>
      </c>
      <c r="Q633" s="22">
        <f t="shared" si="39"/>
        <v>11</v>
      </c>
    </row>
    <row r="634" spans="1:17" x14ac:dyDescent="0.2">
      <c r="A634">
        <v>648</v>
      </c>
      <c r="B634" t="s">
        <v>2095</v>
      </c>
      <c r="C634" t="s">
        <v>1926</v>
      </c>
      <c r="D634">
        <v>13.3</v>
      </c>
      <c r="E634" t="s">
        <v>1927</v>
      </c>
      <c r="F634" t="s">
        <v>2096</v>
      </c>
      <c r="G634" s="16" t="str">
        <f t="shared" si="36"/>
        <v>Intel</v>
      </c>
      <c r="H634" t="s">
        <v>1915</v>
      </c>
      <c r="I634" t="s">
        <v>1929</v>
      </c>
      <c r="J634" t="s">
        <v>1963</v>
      </c>
      <c r="K634" t="s">
        <v>1947</v>
      </c>
      <c r="L634" t="s">
        <v>2013</v>
      </c>
      <c r="M634" s="16">
        <f t="shared" si="37"/>
        <v>1.2</v>
      </c>
      <c r="N634">
        <v>64628.639999999999</v>
      </c>
      <c r="O634" s="15">
        <v>42155</v>
      </c>
      <c r="P634" s="22">
        <f t="shared" si="38"/>
        <v>2015</v>
      </c>
      <c r="Q634" s="22">
        <f t="shared" si="39"/>
        <v>5</v>
      </c>
    </row>
    <row r="635" spans="1:17" x14ac:dyDescent="0.2">
      <c r="A635">
        <v>649</v>
      </c>
      <c r="B635" t="s">
        <v>1976</v>
      </c>
      <c r="C635" t="s">
        <v>1912</v>
      </c>
      <c r="D635">
        <v>12.5</v>
      </c>
      <c r="E635" t="s">
        <v>1958</v>
      </c>
      <c r="F635" t="s">
        <v>1973</v>
      </c>
      <c r="G635" s="16" t="str">
        <f t="shared" si="36"/>
        <v>Intel</v>
      </c>
      <c r="H635" t="s">
        <v>1915</v>
      </c>
      <c r="I635" t="s">
        <v>1929</v>
      </c>
      <c r="J635" t="s">
        <v>1930</v>
      </c>
      <c r="K635" t="s">
        <v>1947</v>
      </c>
      <c r="L635" t="s">
        <v>2179</v>
      </c>
      <c r="M635" s="16">
        <f t="shared" si="37"/>
        <v>1.36</v>
      </c>
      <c r="N635">
        <v>84395.520000000004</v>
      </c>
      <c r="O635" s="15">
        <v>42088</v>
      </c>
      <c r="P635" s="22">
        <f t="shared" si="38"/>
        <v>2015</v>
      </c>
      <c r="Q635" s="22">
        <f t="shared" si="39"/>
        <v>3</v>
      </c>
    </row>
    <row r="636" spans="1:17" x14ac:dyDescent="0.2">
      <c r="A636">
        <v>650</v>
      </c>
      <c r="B636" t="s">
        <v>1954</v>
      </c>
      <c r="C636" t="s">
        <v>1982</v>
      </c>
      <c r="D636">
        <v>17.3</v>
      </c>
      <c r="E636" t="s">
        <v>1958</v>
      </c>
      <c r="F636" t="s">
        <v>2293</v>
      </c>
      <c r="G636" s="16" t="str">
        <f t="shared" si="36"/>
        <v>Intel</v>
      </c>
      <c r="H636" t="s">
        <v>2118</v>
      </c>
      <c r="I636" t="s">
        <v>1936</v>
      </c>
      <c r="J636" t="s">
        <v>2137</v>
      </c>
      <c r="K636" t="s">
        <v>1947</v>
      </c>
      <c r="L636" t="s">
        <v>2312</v>
      </c>
      <c r="M636" s="16">
        <f t="shared" si="37"/>
        <v>3.8</v>
      </c>
      <c r="N636">
        <v>149130.72</v>
      </c>
      <c r="O636" s="15">
        <v>42112</v>
      </c>
      <c r="P636" s="22">
        <f t="shared" si="38"/>
        <v>2015</v>
      </c>
      <c r="Q636" s="22">
        <f t="shared" si="39"/>
        <v>4</v>
      </c>
    </row>
    <row r="637" spans="1:17" x14ac:dyDescent="0.2">
      <c r="A637">
        <v>651</v>
      </c>
      <c r="B637" t="s">
        <v>1941</v>
      </c>
      <c r="C637" t="s">
        <v>1982</v>
      </c>
      <c r="D637">
        <v>15.6</v>
      </c>
      <c r="E637" t="s">
        <v>1927</v>
      </c>
      <c r="F637" t="s">
        <v>1983</v>
      </c>
      <c r="G637" s="16" t="str">
        <f t="shared" si="36"/>
        <v>Intel</v>
      </c>
      <c r="H637" t="s">
        <v>1915</v>
      </c>
      <c r="I637" t="s">
        <v>1978</v>
      </c>
      <c r="J637" t="s">
        <v>1985</v>
      </c>
      <c r="K637" t="s">
        <v>2018</v>
      </c>
      <c r="L637" t="s">
        <v>2038</v>
      </c>
      <c r="M637" s="16">
        <f t="shared" si="37"/>
        <v>2.4</v>
      </c>
      <c r="N637">
        <v>37775.519999999997</v>
      </c>
      <c r="O637" s="15">
        <v>42064</v>
      </c>
      <c r="P637" s="22">
        <f t="shared" si="38"/>
        <v>2015</v>
      </c>
      <c r="Q637" s="22">
        <f t="shared" si="39"/>
        <v>3</v>
      </c>
    </row>
    <row r="638" spans="1:17" x14ac:dyDescent="0.2">
      <c r="A638">
        <v>652</v>
      </c>
      <c r="B638" t="s">
        <v>1966</v>
      </c>
      <c r="C638" t="s">
        <v>1912</v>
      </c>
      <c r="D638">
        <v>13.3</v>
      </c>
      <c r="E638" t="s">
        <v>1927</v>
      </c>
      <c r="F638" t="s">
        <v>1959</v>
      </c>
      <c r="G638" s="16" t="str">
        <f t="shared" si="36"/>
        <v>Intel</v>
      </c>
      <c r="H638" t="s">
        <v>1915</v>
      </c>
      <c r="I638" t="s">
        <v>1929</v>
      </c>
      <c r="J638" t="s">
        <v>1960</v>
      </c>
      <c r="K638" t="s">
        <v>1947</v>
      </c>
      <c r="L638" t="s">
        <v>2013</v>
      </c>
      <c r="M638" s="16">
        <f t="shared" si="37"/>
        <v>1.2</v>
      </c>
      <c r="N638">
        <v>77250.672000000006</v>
      </c>
      <c r="O638" s="15">
        <v>42061</v>
      </c>
      <c r="P638" s="22">
        <f t="shared" si="38"/>
        <v>2015</v>
      </c>
      <c r="Q638" s="22">
        <f t="shared" si="39"/>
        <v>2</v>
      </c>
    </row>
    <row r="639" spans="1:17" x14ac:dyDescent="0.2">
      <c r="A639">
        <v>653</v>
      </c>
      <c r="B639" t="s">
        <v>2041</v>
      </c>
      <c r="C639" t="s">
        <v>1982</v>
      </c>
      <c r="D639">
        <v>15.6</v>
      </c>
      <c r="E639" t="s">
        <v>1927</v>
      </c>
      <c r="F639" t="s">
        <v>2022</v>
      </c>
      <c r="G639" s="16" t="str">
        <f t="shared" si="36"/>
        <v>Intel</v>
      </c>
      <c r="H639" t="s">
        <v>1915</v>
      </c>
      <c r="I639" t="s">
        <v>1984</v>
      </c>
      <c r="J639" t="s">
        <v>2047</v>
      </c>
      <c r="K639" t="s">
        <v>1947</v>
      </c>
      <c r="L639" t="s">
        <v>1968</v>
      </c>
      <c r="M639" s="16">
        <f t="shared" si="37"/>
        <v>2.2000000000000002</v>
      </c>
      <c r="N639">
        <v>63499.103999999999</v>
      </c>
      <c r="O639" s="15">
        <v>42177</v>
      </c>
      <c r="P639" s="22">
        <f t="shared" si="38"/>
        <v>2015</v>
      </c>
      <c r="Q639" s="22">
        <f t="shared" si="39"/>
        <v>6</v>
      </c>
    </row>
    <row r="640" spans="1:17" x14ac:dyDescent="0.2">
      <c r="A640">
        <v>654</v>
      </c>
      <c r="B640" t="s">
        <v>1925</v>
      </c>
      <c r="C640" t="s">
        <v>1926</v>
      </c>
      <c r="D640">
        <v>15.6</v>
      </c>
      <c r="E640" t="s">
        <v>1942</v>
      </c>
      <c r="F640" t="s">
        <v>1962</v>
      </c>
      <c r="G640" s="16" t="str">
        <f t="shared" si="36"/>
        <v>Intel</v>
      </c>
      <c r="H640" t="s">
        <v>1944</v>
      </c>
      <c r="I640" t="s">
        <v>1945</v>
      </c>
      <c r="J640" t="s">
        <v>1963</v>
      </c>
      <c r="K640" t="s">
        <v>1931</v>
      </c>
      <c r="L640" t="s">
        <v>1932</v>
      </c>
      <c r="M640" s="16">
        <f t="shared" si="37"/>
        <v>1.86</v>
      </c>
      <c r="N640">
        <v>19441.871999999999</v>
      </c>
      <c r="O640" s="15">
        <v>42066</v>
      </c>
      <c r="P640" s="22">
        <f t="shared" si="38"/>
        <v>2015</v>
      </c>
      <c r="Q640" s="22">
        <f t="shared" si="39"/>
        <v>3</v>
      </c>
    </row>
    <row r="641" spans="1:17" x14ac:dyDescent="0.2">
      <c r="A641">
        <v>655</v>
      </c>
      <c r="B641" t="s">
        <v>2095</v>
      </c>
      <c r="C641" t="s">
        <v>1926</v>
      </c>
      <c r="D641">
        <v>15.6</v>
      </c>
      <c r="E641" t="s">
        <v>1958</v>
      </c>
      <c r="F641" t="s">
        <v>1928</v>
      </c>
      <c r="G641" s="16" t="str">
        <f t="shared" si="36"/>
        <v>Intel</v>
      </c>
      <c r="H641" t="s">
        <v>1915</v>
      </c>
      <c r="I641" t="s">
        <v>1945</v>
      </c>
      <c r="J641" t="s">
        <v>1930</v>
      </c>
      <c r="K641" t="s">
        <v>1947</v>
      </c>
      <c r="L641" t="s">
        <v>2125</v>
      </c>
      <c r="M641" s="16">
        <f t="shared" si="37"/>
        <v>2</v>
      </c>
      <c r="N641">
        <v>56689.919999999998</v>
      </c>
      <c r="O641" s="15">
        <v>42188</v>
      </c>
      <c r="P641" s="22">
        <f t="shared" si="38"/>
        <v>2015</v>
      </c>
      <c r="Q641" s="22">
        <f t="shared" si="39"/>
        <v>7</v>
      </c>
    </row>
    <row r="642" spans="1:17" x14ac:dyDescent="0.2">
      <c r="A642">
        <v>656</v>
      </c>
      <c r="B642" t="s">
        <v>1966</v>
      </c>
      <c r="C642" t="s">
        <v>1926</v>
      </c>
      <c r="D642">
        <v>15.6</v>
      </c>
      <c r="E642" t="s">
        <v>1927</v>
      </c>
      <c r="F642" t="s">
        <v>1955</v>
      </c>
      <c r="G642" s="16" t="str">
        <f t="shared" si="36"/>
        <v>Intel</v>
      </c>
      <c r="H642" t="s">
        <v>1915</v>
      </c>
      <c r="I642" t="s">
        <v>1929</v>
      </c>
      <c r="J642" t="s">
        <v>1996</v>
      </c>
      <c r="K642" t="s">
        <v>1947</v>
      </c>
      <c r="L642" t="s">
        <v>2313</v>
      </c>
      <c r="M642" s="16">
        <f t="shared" si="37"/>
        <v>6.2</v>
      </c>
      <c r="N642">
        <v>48964.32</v>
      </c>
      <c r="O642" s="15">
        <v>42288</v>
      </c>
      <c r="P642" s="22">
        <f t="shared" si="38"/>
        <v>2015</v>
      </c>
      <c r="Q642" s="22">
        <f t="shared" si="39"/>
        <v>10</v>
      </c>
    </row>
    <row r="643" spans="1:17" x14ac:dyDescent="0.2">
      <c r="A643">
        <v>657</v>
      </c>
      <c r="B643" t="s">
        <v>1966</v>
      </c>
      <c r="C643" t="s">
        <v>1926</v>
      </c>
      <c r="D643">
        <v>15.6</v>
      </c>
      <c r="E643" t="s">
        <v>1927</v>
      </c>
      <c r="F643" t="s">
        <v>1955</v>
      </c>
      <c r="G643" s="16" t="str">
        <f t="shared" ref="G643:G706" si="40">LEFT(F643,FIND(" ",F643)-1)</f>
        <v>Intel</v>
      </c>
      <c r="H643" t="s">
        <v>1935</v>
      </c>
      <c r="I643" t="s">
        <v>2042</v>
      </c>
      <c r="J643" t="s">
        <v>1996</v>
      </c>
      <c r="K643" t="s">
        <v>1947</v>
      </c>
      <c r="L643" t="s">
        <v>1968</v>
      </c>
      <c r="M643" s="16">
        <f t="shared" ref="M643:M706" si="41">LEFT(L643,LEN(L643)-2)*1</f>
        <v>2.2000000000000002</v>
      </c>
      <c r="N643">
        <v>60472.800000000003</v>
      </c>
      <c r="O643" s="15">
        <v>42286</v>
      </c>
      <c r="P643" s="22">
        <f t="shared" ref="P643:P706" si="42">YEAR(O643)</f>
        <v>2015</v>
      </c>
      <c r="Q643" s="22">
        <f t="shared" ref="Q643:Q706" si="43">MONTH(O643)</f>
        <v>10</v>
      </c>
    </row>
    <row r="644" spans="1:17" x14ac:dyDescent="0.2">
      <c r="A644">
        <v>658</v>
      </c>
      <c r="B644" t="s">
        <v>1976</v>
      </c>
      <c r="C644" t="s">
        <v>1982</v>
      </c>
      <c r="D644">
        <v>15.6</v>
      </c>
      <c r="E644" t="s">
        <v>1958</v>
      </c>
      <c r="F644" t="s">
        <v>2264</v>
      </c>
      <c r="G644" s="16" t="str">
        <f t="shared" si="40"/>
        <v>Intel</v>
      </c>
      <c r="H644" t="s">
        <v>1915</v>
      </c>
      <c r="I644" t="s">
        <v>1984</v>
      </c>
      <c r="J644" t="s">
        <v>2314</v>
      </c>
      <c r="K644" t="s">
        <v>1947</v>
      </c>
      <c r="L644" t="s">
        <v>2315</v>
      </c>
      <c r="M644" s="16">
        <f t="shared" si="41"/>
        <v>3.31</v>
      </c>
      <c r="N644">
        <v>63722.879999999997</v>
      </c>
      <c r="O644" s="15">
        <v>42148</v>
      </c>
      <c r="P644" s="22">
        <f t="shared" si="42"/>
        <v>2015</v>
      </c>
      <c r="Q644" s="22">
        <f t="shared" si="43"/>
        <v>5</v>
      </c>
    </row>
    <row r="645" spans="1:17" x14ac:dyDescent="0.2">
      <c r="A645">
        <v>659</v>
      </c>
      <c r="B645" t="s">
        <v>1966</v>
      </c>
      <c r="C645" t="s">
        <v>1982</v>
      </c>
      <c r="D645">
        <v>17.3</v>
      </c>
      <c r="E645" t="s">
        <v>2140</v>
      </c>
      <c r="F645" t="s">
        <v>2022</v>
      </c>
      <c r="G645" s="16" t="str">
        <f t="shared" si="40"/>
        <v>Intel</v>
      </c>
      <c r="H645" t="s">
        <v>2118</v>
      </c>
      <c r="I645" t="s">
        <v>2119</v>
      </c>
      <c r="J645" t="s">
        <v>2043</v>
      </c>
      <c r="K645" t="s">
        <v>1947</v>
      </c>
      <c r="L645" t="s">
        <v>2150</v>
      </c>
      <c r="M645" s="16">
        <f t="shared" si="41"/>
        <v>4.42</v>
      </c>
      <c r="N645">
        <v>167691.87359999999</v>
      </c>
      <c r="O645" s="15">
        <v>42345</v>
      </c>
      <c r="P645" s="22">
        <f t="shared" si="42"/>
        <v>2015</v>
      </c>
      <c r="Q645" s="22">
        <f t="shared" si="43"/>
        <v>12</v>
      </c>
    </row>
    <row r="646" spans="1:17" x14ac:dyDescent="0.2">
      <c r="A646">
        <v>660</v>
      </c>
      <c r="B646" t="s">
        <v>1966</v>
      </c>
      <c r="C646" t="s">
        <v>1926</v>
      </c>
      <c r="D646">
        <v>14</v>
      </c>
      <c r="E646" t="s">
        <v>1927</v>
      </c>
      <c r="F646" t="s">
        <v>2316</v>
      </c>
      <c r="G646" s="16" t="str">
        <f t="shared" si="40"/>
        <v>Intel</v>
      </c>
      <c r="H646" t="s">
        <v>1915</v>
      </c>
      <c r="I646" t="s">
        <v>1929</v>
      </c>
      <c r="J646" t="s">
        <v>1963</v>
      </c>
      <c r="K646" t="s">
        <v>1947</v>
      </c>
      <c r="L646" t="s">
        <v>2107</v>
      </c>
      <c r="M646" s="16">
        <f t="shared" si="41"/>
        <v>1.56</v>
      </c>
      <c r="N646">
        <v>65481.120000000003</v>
      </c>
      <c r="O646" s="15">
        <v>42311</v>
      </c>
      <c r="P646" s="22">
        <f t="shared" si="42"/>
        <v>2015</v>
      </c>
      <c r="Q646" s="22">
        <f t="shared" si="43"/>
        <v>11</v>
      </c>
    </row>
    <row r="647" spans="1:17" x14ac:dyDescent="0.2">
      <c r="A647">
        <v>661</v>
      </c>
      <c r="B647" t="s">
        <v>1976</v>
      </c>
      <c r="C647" t="s">
        <v>1926</v>
      </c>
      <c r="D647">
        <v>15.6</v>
      </c>
      <c r="E647" t="s">
        <v>1942</v>
      </c>
      <c r="F647" t="s">
        <v>2014</v>
      </c>
      <c r="G647" s="16" t="str">
        <f t="shared" si="40"/>
        <v>Intel</v>
      </c>
      <c r="H647" t="s">
        <v>1944</v>
      </c>
      <c r="I647" t="s">
        <v>1945</v>
      </c>
      <c r="J647" t="s">
        <v>2015</v>
      </c>
      <c r="K647" t="s">
        <v>1947</v>
      </c>
      <c r="L647" t="s">
        <v>1968</v>
      </c>
      <c r="M647" s="16">
        <f t="shared" si="41"/>
        <v>2.2000000000000002</v>
      </c>
      <c r="N647">
        <v>22324.32</v>
      </c>
      <c r="O647" s="15">
        <v>42343</v>
      </c>
      <c r="P647" s="22">
        <f t="shared" si="42"/>
        <v>2015</v>
      </c>
      <c r="Q647" s="22">
        <f t="shared" si="43"/>
        <v>12</v>
      </c>
    </row>
    <row r="648" spans="1:17" x14ac:dyDescent="0.2">
      <c r="A648">
        <v>662</v>
      </c>
      <c r="B648" t="s">
        <v>1976</v>
      </c>
      <c r="C648" t="s">
        <v>1926</v>
      </c>
      <c r="D648">
        <v>15.6</v>
      </c>
      <c r="E648" t="s">
        <v>1927</v>
      </c>
      <c r="F648" t="s">
        <v>2096</v>
      </c>
      <c r="G648" s="16" t="str">
        <f t="shared" si="40"/>
        <v>Intel</v>
      </c>
      <c r="H648" t="s">
        <v>1944</v>
      </c>
      <c r="I648" t="s">
        <v>1945</v>
      </c>
      <c r="J648" t="s">
        <v>1963</v>
      </c>
      <c r="K648" t="s">
        <v>1947</v>
      </c>
      <c r="L648" t="s">
        <v>1968</v>
      </c>
      <c r="M648" s="16">
        <f t="shared" si="41"/>
        <v>2.2000000000000002</v>
      </c>
      <c r="N648">
        <v>28504.799999999999</v>
      </c>
      <c r="O648" s="15">
        <v>42116</v>
      </c>
      <c r="P648" s="22">
        <f t="shared" si="42"/>
        <v>2015</v>
      </c>
      <c r="Q648" s="22">
        <f t="shared" si="43"/>
        <v>4</v>
      </c>
    </row>
    <row r="649" spans="1:17" x14ac:dyDescent="0.2">
      <c r="A649">
        <v>663</v>
      </c>
      <c r="B649" t="s">
        <v>1925</v>
      </c>
      <c r="C649" t="s">
        <v>1926</v>
      </c>
      <c r="D649">
        <v>15.6</v>
      </c>
      <c r="E649" t="s">
        <v>2317</v>
      </c>
      <c r="F649" t="s">
        <v>1962</v>
      </c>
      <c r="G649" s="16" t="str">
        <f t="shared" si="40"/>
        <v>Intel</v>
      </c>
      <c r="H649" t="s">
        <v>2074</v>
      </c>
      <c r="I649" t="s">
        <v>1978</v>
      </c>
      <c r="J649" t="s">
        <v>1967</v>
      </c>
      <c r="K649" t="s">
        <v>1947</v>
      </c>
      <c r="L649" t="s">
        <v>1953</v>
      </c>
      <c r="M649" s="16">
        <f t="shared" si="41"/>
        <v>2.04</v>
      </c>
      <c r="N649">
        <v>28717.919999999998</v>
      </c>
      <c r="O649" s="15">
        <v>42114</v>
      </c>
      <c r="P649" s="22">
        <f t="shared" si="42"/>
        <v>2015</v>
      </c>
      <c r="Q649" s="22">
        <f t="shared" si="43"/>
        <v>4</v>
      </c>
    </row>
    <row r="650" spans="1:17" x14ac:dyDescent="0.2">
      <c r="A650">
        <v>664</v>
      </c>
      <c r="B650" t="s">
        <v>2041</v>
      </c>
      <c r="C650" t="s">
        <v>1982</v>
      </c>
      <c r="D650">
        <v>17.3</v>
      </c>
      <c r="E650" t="s">
        <v>1927</v>
      </c>
      <c r="F650" t="s">
        <v>2022</v>
      </c>
      <c r="G650" s="16" t="str">
        <f t="shared" si="40"/>
        <v>Intel</v>
      </c>
      <c r="H650" t="s">
        <v>1915</v>
      </c>
      <c r="I650" t="s">
        <v>1984</v>
      </c>
      <c r="J650" t="s">
        <v>2024</v>
      </c>
      <c r="K650" t="s">
        <v>1947</v>
      </c>
      <c r="L650" t="s">
        <v>2059</v>
      </c>
      <c r="M650" s="16">
        <f t="shared" si="41"/>
        <v>2.7</v>
      </c>
      <c r="N650">
        <v>79215.105599999995</v>
      </c>
      <c r="O650" s="15">
        <v>42168</v>
      </c>
      <c r="P650" s="22">
        <f t="shared" si="42"/>
        <v>2015</v>
      </c>
      <c r="Q650" s="22">
        <f t="shared" si="43"/>
        <v>6</v>
      </c>
    </row>
    <row r="651" spans="1:17" x14ac:dyDescent="0.2">
      <c r="A651">
        <v>665</v>
      </c>
      <c r="B651" t="s">
        <v>2095</v>
      </c>
      <c r="C651" t="s">
        <v>1926</v>
      </c>
      <c r="D651">
        <v>15.6</v>
      </c>
      <c r="E651" t="s">
        <v>1942</v>
      </c>
      <c r="F651" t="s">
        <v>2318</v>
      </c>
      <c r="G651" s="16" t="str">
        <f t="shared" si="40"/>
        <v>Intel</v>
      </c>
      <c r="H651" t="s">
        <v>1944</v>
      </c>
      <c r="I651" t="s">
        <v>1916</v>
      </c>
      <c r="J651" t="s">
        <v>1963</v>
      </c>
      <c r="K651" t="s">
        <v>1947</v>
      </c>
      <c r="L651" t="s">
        <v>1948</v>
      </c>
      <c r="M651" s="16">
        <f t="shared" si="41"/>
        <v>2.1</v>
      </c>
      <c r="N651">
        <v>26533.439999999999</v>
      </c>
      <c r="O651" s="15">
        <v>42338</v>
      </c>
      <c r="P651" s="22">
        <f t="shared" si="42"/>
        <v>2015</v>
      </c>
      <c r="Q651" s="22">
        <f t="shared" si="43"/>
        <v>11</v>
      </c>
    </row>
    <row r="652" spans="1:17" x14ac:dyDescent="0.2">
      <c r="A652">
        <v>667</v>
      </c>
      <c r="B652" t="s">
        <v>1925</v>
      </c>
      <c r="C652" t="s">
        <v>1926</v>
      </c>
      <c r="D652">
        <v>15.6</v>
      </c>
      <c r="E652" t="s">
        <v>1927</v>
      </c>
      <c r="F652" t="s">
        <v>1973</v>
      </c>
      <c r="G652" s="16" t="str">
        <f t="shared" si="40"/>
        <v>Intel</v>
      </c>
      <c r="H652" t="s">
        <v>1915</v>
      </c>
      <c r="I652" t="s">
        <v>1978</v>
      </c>
      <c r="J652" t="s">
        <v>1996</v>
      </c>
      <c r="K652" t="s">
        <v>1947</v>
      </c>
      <c r="L652" t="s">
        <v>1948</v>
      </c>
      <c r="M652" s="16">
        <f t="shared" si="41"/>
        <v>2.1</v>
      </c>
      <c r="N652">
        <v>39693.599999999999</v>
      </c>
      <c r="O652" s="15">
        <v>42022</v>
      </c>
      <c r="P652" s="22">
        <f t="shared" si="42"/>
        <v>2015</v>
      </c>
      <c r="Q652" s="22">
        <f t="shared" si="43"/>
        <v>1</v>
      </c>
    </row>
    <row r="653" spans="1:17" x14ac:dyDescent="0.2">
      <c r="A653">
        <v>668</v>
      </c>
      <c r="B653" t="s">
        <v>2095</v>
      </c>
      <c r="C653" t="s">
        <v>1926</v>
      </c>
      <c r="D653">
        <v>15.6</v>
      </c>
      <c r="E653" t="s">
        <v>1958</v>
      </c>
      <c r="F653" t="s">
        <v>1928</v>
      </c>
      <c r="G653" s="16" t="str">
        <f t="shared" si="40"/>
        <v>Intel</v>
      </c>
      <c r="H653" t="s">
        <v>1915</v>
      </c>
      <c r="I653" t="s">
        <v>1929</v>
      </c>
      <c r="J653" t="s">
        <v>1930</v>
      </c>
      <c r="K653" t="s">
        <v>1947</v>
      </c>
      <c r="L653" t="s">
        <v>2125</v>
      </c>
      <c r="M653" s="16">
        <f t="shared" si="41"/>
        <v>2</v>
      </c>
      <c r="N653">
        <v>67026.240000000005</v>
      </c>
      <c r="O653" s="15">
        <v>42249</v>
      </c>
      <c r="P653" s="22">
        <f t="shared" si="42"/>
        <v>2015</v>
      </c>
      <c r="Q653" s="22">
        <f t="shared" si="43"/>
        <v>9</v>
      </c>
    </row>
    <row r="654" spans="1:17" x14ac:dyDescent="0.2">
      <c r="A654">
        <v>669</v>
      </c>
      <c r="B654" t="s">
        <v>1941</v>
      </c>
      <c r="C654" t="s">
        <v>1926</v>
      </c>
      <c r="D654">
        <v>15.6</v>
      </c>
      <c r="E654" t="s">
        <v>1942</v>
      </c>
      <c r="F654" t="s">
        <v>1962</v>
      </c>
      <c r="G654" s="16" t="str">
        <f t="shared" si="40"/>
        <v>Intel</v>
      </c>
      <c r="H654" t="s">
        <v>1944</v>
      </c>
      <c r="I654" t="s">
        <v>1916</v>
      </c>
      <c r="J654" t="s">
        <v>1963</v>
      </c>
      <c r="K654" t="s">
        <v>2018</v>
      </c>
      <c r="L654" t="s">
        <v>1948</v>
      </c>
      <c r="M654" s="16">
        <f t="shared" si="41"/>
        <v>2.1</v>
      </c>
      <c r="N654">
        <v>21951.360000000001</v>
      </c>
      <c r="O654" s="15">
        <v>42349</v>
      </c>
      <c r="P654" s="22">
        <f t="shared" si="42"/>
        <v>2015</v>
      </c>
      <c r="Q654" s="22">
        <f t="shared" si="43"/>
        <v>12</v>
      </c>
    </row>
    <row r="655" spans="1:17" x14ac:dyDescent="0.2">
      <c r="A655">
        <v>670</v>
      </c>
      <c r="B655" t="s">
        <v>2054</v>
      </c>
      <c r="C655" t="s">
        <v>1912</v>
      </c>
      <c r="D655">
        <v>13.5</v>
      </c>
      <c r="E655" t="s">
        <v>2055</v>
      </c>
      <c r="F655" t="s">
        <v>2196</v>
      </c>
      <c r="G655" s="16" t="str">
        <f t="shared" si="40"/>
        <v>Intel</v>
      </c>
      <c r="H655" t="s">
        <v>1915</v>
      </c>
      <c r="I655" t="s">
        <v>1929</v>
      </c>
      <c r="J655" t="s">
        <v>1917</v>
      </c>
      <c r="K655" t="s">
        <v>2056</v>
      </c>
      <c r="L655" t="s">
        <v>2057</v>
      </c>
      <c r="M655" s="16">
        <f t="shared" si="41"/>
        <v>1.252</v>
      </c>
      <c r="N655">
        <v>99519.047999999995</v>
      </c>
      <c r="O655" s="15">
        <v>42253</v>
      </c>
      <c r="P655" s="22">
        <f t="shared" si="42"/>
        <v>2015</v>
      </c>
      <c r="Q655" s="22">
        <f t="shared" si="43"/>
        <v>9</v>
      </c>
    </row>
    <row r="656" spans="1:17" x14ac:dyDescent="0.2">
      <c r="A656">
        <v>671</v>
      </c>
      <c r="B656" t="s">
        <v>1976</v>
      </c>
      <c r="C656" t="s">
        <v>1926</v>
      </c>
      <c r="D656">
        <v>15.6</v>
      </c>
      <c r="E656" t="s">
        <v>1927</v>
      </c>
      <c r="F656" t="s">
        <v>1928</v>
      </c>
      <c r="G656" s="16" t="str">
        <f t="shared" si="40"/>
        <v>Intel</v>
      </c>
      <c r="H656" t="s">
        <v>1915</v>
      </c>
      <c r="I656" t="s">
        <v>1984</v>
      </c>
      <c r="J656" t="s">
        <v>1967</v>
      </c>
      <c r="K656" t="s">
        <v>1947</v>
      </c>
      <c r="L656" t="s">
        <v>2123</v>
      </c>
      <c r="M656" s="16">
        <f t="shared" si="41"/>
        <v>1.9</v>
      </c>
      <c r="N656">
        <v>43580.375999999997</v>
      </c>
      <c r="O656" s="15">
        <v>42178</v>
      </c>
      <c r="P656" s="22">
        <f t="shared" si="42"/>
        <v>2015</v>
      </c>
      <c r="Q656" s="22">
        <f t="shared" si="43"/>
        <v>6</v>
      </c>
    </row>
    <row r="657" spans="1:17" x14ac:dyDescent="0.2">
      <c r="A657">
        <v>672</v>
      </c>
      <c r="B657" t="s">
        <v>1976</v>
      </c>
      <c r="C657" t="s">
        <v>1989</v>
      </c>
      <c r="D657">
        <v>13.3</v>
      </c>
      <c r="E657" t="s">
        <v>1980</v>
      </c>
      <c r="F657" t="s">
        <v>1928</v>
      </c>
      <c r="G657" s="16" t="str">
        <f t="shared" si="40"/>
        <v>Intel</v>
      </c>
      <c r="H657" t="s">
        <v>1915</v>
      </c>
      <c r="I657" t="s">
        <v>1929</v>
      </c>
      <c r="J657" t="s">
        <v>1930</v>
      </c>
      <c r="K657" t="s">
        <v>1947</v>
      </c>
      <c r="L657" t="s">
        <v>1957</v>
      </c>
      <c r="M657" s="16">
        <f t="shared" si="41"/>
        <v>1.3</v>
      </c>
      <c r="N657">
        <v>55091.519999999997</v>
      </c>
      <c r="O657" s="15">
        <v>42113</v>
      </c>
      <c r="P657" s="22">
        <f t="shared" si="42"/>
        <v>2015</v>
      </c>
      <c r="Q657" s="22">
        <f t="shared" si="43"/>
        <v>4</v>
      </c>
    </row>
    <row r="658" spans="1:17" x14ac:dyDescent="0.2">
      <c r="A658">
        <v>673</v>
      </c>
      <c r="B658" t="s">
        <v>1976</v>
      </c>
      <c r="C658" t="s">
        <v>1926</v>
      </c>
      <c r="D658">
        <v>35.6</v>
      </c>
      <c r="E658" t="s">
        <v>1942</v>
      </c>
      <c r="F658" t="s">
        <v>2319</v>
      </c>
      <c r="G658" s="16" t="str">
        <f t="shared" si="40"/>
        <v>AMD</v>
      </c>
      <c r="H658" t="s">
        <v>1944</v>
      </c>
      <c r="I658" t="s">
        <v>1916</v>
      </c>
      <c r="J658" t="s">
        <v>2283</v>
      </c>
      <c r="K658" t="s">
        <v>1947</v>
      </c>
      <c r="L658" t="s">
        <v>1968</v>
      </c>
      <c r="M658" s="16">
        <f t="shared" si="41"/>
        <v>2.2000000000000002</v>
      </c>
      <c r="N658">
        <v>18594.72</v>
      </c>
      <c r="O658" s="15">
        <v>42108</v>
      </c>
      <c r="P658" s="22">
        <f t="shared" si="42"/>
        <v>2015</v>
      </c>
      <c r="Q658" s="22">
        <f t="shared" si="43"/>
        <v>4</v>
      </c>
    </row>
    <row r="659" spans="1:17" x14ac:dyDescent="0.2">
      <c r="A659">
        <v>674</v>
      </c>
      <c r="B659" t="s">
        <v>1925</v>
      </c>
      <c r="C659" t="s">
        <v>1989</v>
      </c>
      <c r="D659">
        <v>14</v>
      </c>
      <c r="E659" t="s">
        <v>1980</v>
      </c>
      <c r="F659" t="s">
        <v>1977</v>
      </c>
      <c r="G659" s="16" t="str">
        <f t="shared" si="40"/>
        <v>Intel</v>
      </c>
      <c r="H659" t="s">
        <v>1944</v>
      </c>
      <c r="I659" t="s">
        <v>1916</v>
      </c>
      <c r="J659" t="s">
        <v>1979</v>
      </c>
      <c r="K659" t="s">
        <v>1947</v>
      </c>
      <c r="L659" t="s">
        <v>2064</v>
      </c>
      <c r="M659" s="16">
        <f t="shared" si="41"/>
        <v>1.63</v>
      </c>
      <c r="N659">
        <v>37242.720000000001</v>
      </c>
      <c r="O659" s="15">
        <v>42030</v>
      </c>
      <c r="P659" s="22">
        <f t="shared" si="42"/>
        <v>2015</v>
      </c>
      <c r="Q659" s="22">
        <f t="shared" si="43"/>
        <v>1</v>
      </c>
    </row>
    <row r="660" spans="1:17" x14ac:dyDescent="0.2">
      <c r="A660">
        <v>675</v>
      </c>
      <c r="B660" t="s">
        <v>2041</v>
      </c>
      <c r="C660" t="s">
        <v>1982</v>
      </c>
      <c r="D660">
        <v>15.6</v>
      </c>
      <c r="E660" t="s">
        <v>1927</v>
      </c>
      <c r="F660" t="s">
        <v>2022</v>
      </c>
      <c r="G660" s="16" t="str">
        <f t="shared" si="40"/>
        <v>Intel</v>
      </c>
      <c r="H660" t="s">
        <v>1935</v>
      </c>
      <c r="I660" t="s">
        <v>2023</v>
      </c>
      <c r="J660" t="s">
        <v>1985</v>
      </c>
      <c r="K660" t="s">
        <v>1947</v>
      </c>
      <c r="L660" t="s">
        <v>2038</v>
      </c>
      <c r="M660" s="16">
        <f t="shared" si="41"/>
        <v>2.4</v>
      </c>
      <c r="N660">
        <v>68944.320000000007</v>
      </c>
      <c r="O660" s="15">
        <v>42190</v>
      </c>
      <c r="P660" s="22">
        <f t="shared" si="42"/>
        <v>2015</v>
      </c>
      <c r="Q660" s="22">
        <f t="shared" si="43"/>
        <v>7</v>
      </c>
    </row>
    <row r="661" spans="1:17" x14ac:dyDescent="0.2">
      <c r="A661">
        <v>676</v>
      </c>
      <c r="B661" t="s">
        <v>1954</v>
      </c>
      <c r="C661" t="s">
        <v>1912</v>
      </c>
      <c r="D661">
        <v>14</v>
      </c>
      <c r="E661" t="s">
        <v>1927</v>
      </c>
      <c r="F661" t="s">
        <v>1928</v>
      </c>
      <c r="G661" s="16" t="str">
        <f t="shared" si="40"/>
        <v>Intel</v>
      </c>
      <c r="H661" t="s">
        <v>1915</v>
      </c>
      <c r="I661" t="s">
        <v>1929</v>
      </c>
      <c r="J661" t="s">
        <v>1930</v>
      </c>
      <c r="K661" t="s">
        <v>1947</v>
      </c>
      <c r="L661" t="s">
        <v>2106</v>
      </c>
      <c r="M661" s="16">
        <f t="shared" si="41"/>
        <v>1.1000000000000001</v>
      </c>
      <c r="N661">
        <v>60472.800000000003</v>
      </c>
      <c r="O661" s="15">
        <v>42357</v>
      </c>
      <c r="P661" s="22">
        <f t="shared" si="42"/>
        <v>2015</v>
      </c>
      <c r="Q661" s="22">
        <f t="shared" si="43"/>
        <v>12</v>
      </c>
    </row>
    <row r="662" spans="1:17" x14ac:dyDescent="0.2">
      <c r="A662">
        <v>677</v>
      </c>
      <c r="B662" t="s">
        <v>1925</v>
      </c>
      <c r="C662" t="s">
        <v>1989</v>
      </c>
      <c r="D662">
        <v>11.6</v>
      </c>
      <c r="E662" t="s">
        <v>2146</v>
      </c>
      <c r="F662" t="s">
        <v>2014</v>
      </c>
      <c r="G662" s="16" t="str">
        <f t="shared" si="40"/>
        <v>Intel</v>
      </c>
      <c r="H662" t="s">
        <v>1915</v>
      </c>
      <c r="I662" t="s">
        <v>2003</v>
      </c>
      <c r="J662" t="s">
        <v>2015</v>
      </c>
      <c r="K662" t="s">
        <v>2187</v>
      </c>
      <c r="L662" t="s">
        <v>2046</v>
      </c>
      <c r="M662" s="16">
        <f t="shared" si="41"/>
        <v>1.4</v>
      </c>
      <c r="N662">
        <v>26373.599999999999</v>
      </c>
      <c r="O662" s="15">
        <v>42332</v>
      </c>
      <c r="P662" s="22">
        <f t="shared" si="42"/>
        <v>2015</v>
      </c>
      <c r="Q662" s="22">
        <f t="shared" si="43"/>
        <v>11</v>
      </c>
    </row>
    <row r="663" spans="1:17" x14ac:dyDescent="0.2">
      <c r="A663">
        <v>678</v>
      </c>
      <c r="B663" t="s">
        <v>2320</v>
      </c>
      <c r="C663" t="s">
        <v>1912</v>
      </c>
      <c r="D663">
        <v>15.6</v>
      </c>
      <c r="E663" t="s">
        <v>1958</v>
      </c>
      <c r="F663" t="s">
        <v>1955</v>
      </c>
      <c r="G663" s="16" t="str">
        <f t="shared" si="40"/>
        <v>Intel</v>
      </c>
      <c r="H663" t="s">
        <v>1915</v>
      </c>
      <c r="I663" t="s">
        <v>1936</v>
      </c>
      <c r="J663" t="s">
        <v>1930</v>
      </c>
      <c r="K663" t="s">
        <v>1947</v>
      </c>
      <c r="L663" t="s">
        <v>2321</v>
      </c>
      <c r="M663" s="16">
        <f t="shared" si="41"/>
        <v>1.0900000000000001</v>
      </c>
      <c r="N663">
        <v>122490.72</v>
      </c>
      <c r="O663" s="15">
        <v>42261</v>
      </c>
      <c r="P663" s="22">
        <f t="shared" si="42"/>
        <v>2015</v>
      </c>
      <c r="Q663" s="22">
        <f t="shared" si="43"/>
        <v>9</v>
      </c>
    </row>
    <row r="664" spans="1:17" x14ac:dyDescent="0.2">
      <c r="A664">
        <v>679</v>
      </c>
      <c r="B664" t="s">
        <v>1941</v>
      </c>
      <c r="C664" t="s">
        <v>1982</v>
      </c>
      <c r="D664">
        <v>15.6</v>
      </c>
      <c r="E664" t="s">
        <v>1927</v>
      </c>
      <c r="F664" t="s">
        <v>1983</v>
      </c>
      <c r="G664" s="16" t="str">
        <f t="shared" si="40"/>
        <v>Intel</v>
      </c>
      <c r="H664" t="s">
        <v>1935</v>
      </c>
      <c r="I664" t="s">
        <v>1929</v>
      </c>
      <c r="J664" t="s">
        <v>2047</v>
      </c>
      <c r="K664" t="s">
        <v>1947</v>
      </c>
      <c r="L664" t="s">
        <v>1986</v>
      </c>
      <c r="M664" s="16">
        <f t="shared" si="41"/>
        <v>2.5</v>
      </c>
      <c r="N664">
        <v>69210.720000000001</v>
      </c>
      <c r="O664" s="15">
        <v>42152</v>
      </c>
      <c r="P664" s="22">
        <f t="shared" si="42"/>
        <v>2015</v>
      </c>
      <c r="Q664" s="22">
        <f t="shared" si="43"/>
        <v>5</v>
      </c>
    </row>
    <row r="665" spans="1:17" x14ac:dyDescent="0.2">
      <c r="A665">
        <v>680</v>
      </c>
      <c r="B665" t="s">
        <v>2041</v>
      </c>
      <c r="C665" t="s">
        <v>1982</v>
      </c>
      <c r="D665">
        <v>15.6</v>
      </c>
      <c r="E665" t="s">
        <v>1927</v>
      </c>
      <c r="F665" t="s">
        <v>1983</v>
      </c>
      <c r="G665" s="16" t="str">
        <f t="shared" si="40"/>
        <v>Intel</v>
      </c>
      <c r="H665" t="s">
        <v>1915</v>
      </c>
      <c r="I665" t="s">
        <v>1929</v>
      </c>
      <c r="J665" t="s">
        <v>1985</v>
      </c>
      <c r="K665" t="s">
        <v>1947</v>
      </c>
      <c r="L665" t="s">
        <v>1968</v>
      </c>
      <c r="M665" s="16">
        <f t="shared" si="41"/>
        <v>2.2000000000000002</v>
      </c>
      <c r="N665">
        <v>53168.112000000001</v>
      </c>
      <c r="O665" s="15">
        <v>42355</v>
      </c>
      <c r="P665" s="22">
        <f t="shared" si="42"/>
        <v>2015</v>
      </c>
      <c r="Q665" s="22">
        <f t="shared" si="43"/>
        <v>12</v>
      </c>
    </row>
    <row r="666" spans="1:17" x14ac:dyDescent="0.2">
      <c r="A666">
        <v>681</v>
      </c>
      <c r="B666" t="s">
        <v>1954</v>
      </c>
      <c r="C666" t="s">
        <v>1926</v>
      </c>
      <c r="D666">
        <v>15.6</v>
      </c>
      <c r="E666" t="s">
        <v>1942</v>
      </c>
      <c r="F666" t="s">
        <v>2014</v>
      </c>
      <c r="G666" s="16" t="str">
        <f t="shared" si="40"/>
        <v>Intel</v>
      </c>
      <c r="H666" t="s">
        <v>1944</v>
      </c>
      <c r="I666" t="s">
        <v>1916</v>
      </c>
      <c r="J666" t="s">
        <v>2015</v>
      </c>
      <c r="K666" t="s">
        <v>1947</v>
      </c>
      <c r="L666" t="s">
        <v>1932</v>
      </c>
      <c r="M666" s="16">
        <f t="shared" si="41"/>
        <v>1.86</v>
      </c>
      <c r="N666">
        <v>22324.32</v>
      </c>
      <c r="O666" s="15">
        <v>42288</v>
      </c>
      <c r="P666" s="22">
        <f t="shared" si="42"/>
        <v>2015</v>
      </c>
      <c r="Q666" s="22">
        <f t="shared" si="43"/>
        <v>10</v>
      </c>
    </row>
    <row r="667" spans="1:17" x14ac:dyDescent="0.2">
      <c r="A667">
        <v>682</v>
      </c>
      <c r="B667" t="s">
        <v>1966</v>
      </c>
      <c r="C667" t="s">
        <v>1982</v>
      </c>
      <c r="D667">
        <v>15.6</v>
      </c>
      <c r="E667" t="s">
        <v>1927</v>
      </c>
      <c r="F667" t="s">
        <v>1983</v>
      </c>
      <c r="G667" s="16" t="str">
        <f t="shared" si="40"/>
        <v>Intel</v>
      </c>
      <c r="H667" t="s">
        <v>1935</v>
      </c>
      <c r="I667" t="s">
        <v>1984</v>
      </c>
      <c r="J667" t="s">
        <v>2024</v>
      </c>
      <c r="K667" t="s">
        <v>1947</v>
      </c>
      <c r="L667" t="s">
        <v>2322</v>
      </c>
      <c r="M667" s="16">
        <f t="shared" si="41"/>
        <v>3.21</v>
      </c>
      <c r="N667">
        <v>109277.28</v>
      </c>
      <c r="O667" s="15">
        <v>42227</v>
      </c>
      <c r="P667" s="22">
        <f t="shared" si="42"/>
        <v>2015</v>
      </c>
      <c r="Q667" s="22">
        <f t="shared" si="43"/>
        <v>8</v>
      </c>
    </row>
    <row r="668" spans="1:17" x14ac:dyDescent="0.2">
      <c r="A668">
        <v>683</v>
      </c>
      <c r="B668" t="s">
        <v>1925</v>
      </c>
      <c r="C668" t="s">
        <v>1926</v>
      </c>
      <c r="D668">
        <v>17.3</v>
      </c>
      <c r="E668" t="s">
        <v>1958</v>
      </c>
      <c r="F668" t="s">
        <v>1962</v>
      </c>
      <c r="G668" s="16" t="str">
        <f t="shared" si="40"/>
        <v>Intel</v>
      </c>
      <c r="H668" t="s">
        <v>1944</v>
      </c>
      <c r="I668" t="s">
        <v>1929</v>
      </c>
      <c r="J668" t="s">
        <v>2323</v>
      </c>
      <c r="K668" t="s">
        <v>1947</v>
      </c>
      <c r="L668" t="s">
        <v>1986</v>
      </c>
      <c r="M668" s="16">
        <f t="shared" si="41"/>
        <v>2.5</v>
      </c>
      <c r="N668">
        <v>37242.720000000001</v>
      </c>
      <c r="O668" s="15">
        <v>42236</v>
      </c>
      <c r="P668" s="22">
        <f t="shared" si="42"/>
        <v>2015</v>
      </c>
      <c r="Q668" s="22">
        <f t="shared" si="43"/>
        <v>8</v>
      </c>
    </row>
    <row r="669" spans="1:17" x14ac:dyDescent="0.2">
      <c r="A669">
        <v>684</v>
      </c>
      <c r="B669" t="s">
        <v>1976</v>
      </c>
      <c r="C669" t="s">
        <v>1989</v>
      </c>
      <c r="D669">
        <v>13.3</v>
      </c>
      <c r="E669" t="s">
        <v>1980</v>
      </c>
      <c r="F669" t="s">
        <v>1955</v>
      </c>
      <c r="G669" s="16" t="str">
        <f t="shared" si="40"/>
        <v>Intel</v>
      </c>
      <c r="H669" t="s">
        <v>1915</v>
      </c>
      <c r="I669" t="s">
        <v>1936</v>
      </c>
      <c r="J669" t="s">
        <v>1960</v>
      </c>
      <c r="K669" t="s">
        <v>1947</v>
      </c>
      <c r="L669" t="s">
        <v>2324</v>
      </c>
      <c r="M669" s="16">
        <f t="shared" si="41"/>
        <v>1.19</v>
      </c>
      <c r="N669">
        <v>79866.720000000001</v>
      </c>
      <c r="O669" s="15">
        <v>42258</v>
      </c>
      <c r="P669" s="22">
        <f t="shared" si="42"/>
        <v>2015</v>
      </c>
      <c r="Q669" s="22">
        <f t="shared" si="43"/>
        <v>9</v>
      </c>
    </row>
    <row r="670" spans="1:17" x14ac:dyDescent="0.2">
      <c r="A670">
        <v>685</v>
      </c>
      <c r="B670" t="s">
        <v>1966</v>
      </c>
      <c r="C670" t="s">
        <v>1982</v>
      </c>
      <c r="D670">
        <v>15.6</v>
      </c>
      <c r="E670" t="s">
        <v>1927</v>
      </c>
      <c r="F670" t="s">
        <v>2135</v>
      </c>
      <c r="G670" s="16" t="str">
        <f t="shared" si="40"/>
        <v>Intel</v>
      </c>
      <c r="H670" t="s">
        <v>1935</v>
      </c>
      <c r="I670" t="s">
        <v>2023</v>
      </c>
      <c r="J670" t="s">
        <v>2043</v>
      </c>
      <c r="K670" t="s">
        <v>1947</v>
      </c>
      <c r="L670" t="s">
        <v>2138</v>
      </c>
      <c r="M670" s="16">
        <f t="shared" si="41"/>
        <v>3.49</v>
      </c>
      <c r="N670">
        <v>149916.6</v>
      </c>
      <c r="O670" s="15">
        <v>42367</v>
      </c>
      <c r="P670" s="22">
        <f t="shared" si="42"/>
        <v>2015</v>
      </c>
      <c r="Q670" s="22">
        <f t="shared" si="43"/>
        <v>12</v>
      </c>
    </row>
    <row r="671" spans="1:17" x14ac:dyDescent="0.2">
      <c r="A671">
        <v>686</v>
      </c>
      <c r="B671" t="s">
        <v>1925</v>
      </c>
      <c r="C671" t="s">
        <v>1926</v>
      </c>
      <c r="D671">
        <v>15.6</v>
      </c>
      <c r="E671" t="s">
        <v>1942</v>
      </c>
      <c r="F671" t="s">
        <v>1928</v>
      </c>
      <c r="G671" s="16" t="str">
        <f t="shared" si="40"/>
        <v>Intel</v>
      </c>
      <c r="H671" t="s">
        <v>1944</v>
      </c>
      <c r="I671" t="s">
        <v>1945</v>
      </c>
      <c r="J671" t="s">
        <v>2039</v>
      </c>
      <c r="K671" t="s">
        <v>1947</v>
      </c>
      <c r="L671" t="s">
        <v>1932</v>
      </c>
      <c r="M671" s="16">
        <f t="shared" si="41"/>
        <v>1.86</v>
      </c>
      <c r="N671">
        <v>32639.860799999999</v>
      </c>
      <c r="O671" s="15">
        <v>42105</v>
      </c>
      <c r="P671" s="22">
        <f t="shared" si="42"/>
        <v>2015</v>
      </c>
      <c r="Q671" s="22">
        <f t="shared" si="43"/>
        <v>4</v>
      </c>
    </row>
    <row r="672" spans="1:17" x14ac:dyDescent="0.2">
      <c r="A672">
        <v>687</v>
      </c>
      <c r="B672" t="s">
        <v>1966</v>
      </c>
      <c r="C672" t="s">
        <v>1926</v>
      </c>
      <c r="D672">
        <v>15.6</v>
      </c>
      <c r="E672" t="s">
        <v>1942</v>
      </c>
      <c r="F672" t="s">
        <v>1962</v>
      </c>
      <c r="G672" s="16" t="str">
        <f t="shared" si="40"/>
        <v>Intel</v>
      </c>
      <c r="H672" t="s">
        <v>1944</v>
      </c>
      <c r="I672" t="s">
        <v>1978</v>
      </c>
      <c r="J672" t="s">
        <v>1967</v>
      </c>
      <c r="K672" t="s">
        <v>1947</v>
      </c>
      <c r="L672" t="s">
        <v>1968</v>
      </c>
      <c r="M672" s="16">
        <f t="shared" si="41"/>
        <v>2.2000000000000002</v>
      </c>
      <c r="N672">
        <v>29073.297600000002</v>
      </c>
      <c r="O672" s="15">
        <v>42136</v>
      </c>
      <c r="P672" s="22">
        <f t="shared" si="42"/>
        <v>2015</v>
      </c>
      <c r="Q672" s="22">
        <f t="shared" si="43"/>
        <v>5</v>
      </c>
    </row>
    <row r="673" spans="1:17" x14ac:dyDescent="0.2">
      <c r="A673">
        <v>688</v>
      </c>
      <c r="B673" t="s">
        <v>1925</v>
      </c>
      <c r="C673" t="s">
        <v>1926</v>
      </c>
      <c r="D673">
        <v>17.3</v>
      </c>
      <c r="E673" t="s">
        <v>1958</v>
      </c>
      <c r="F673" t="s">
        <v>2192</v>
      </c>
      <c r="G673" s="16" t="str">
        <f t="shared" si="40"/>
        <v>AMD</v>
      </c>
      <c r="H673" t="s">
        <v>2074</v>
      </c>
      <c r="I673" t="s">
        <v>2060</v>
      </c>
      <c r="J673" t="s">
        <v>2325</v>
      </c>
      <c r="K673" t="s">
        <v>1947</v>
      </c>
      <c r="L673" t="s">
        <v>2025</v>
      </c>
      <c r="M673" s="16">
        <f t="shared" si="41"/>
        <v>2.65</v>
      </c>
      <c r="N673">
        <v>30316.32</v>
      </c>
      <c r="O673" s="15">
        <v>42225</v>
      </c>
      <c r="P673" s="22">
        <f t="shared" si="42"/>
        <v>2015</v>
      </c>
      <c r="Q673" s="22">
        <f t="shared" si="43"/>
        <v>8</v>
      </c>
    </row>
    <row r="674" spans="1:17" x14ac:dyDescent="0.2">
      <c r="A674">
        <v>689</v>
      </c>
      <c r="B674" t="s">
        <v>1976</v>
      </c>
      <c r="C674" t="s">
        <v>1926</v>
      </c>
      <c r="D674">
        <v>15.6</v>
      </c>
      <c r="E674" t="s">
        <v>1942</v>
      </c>
      <c r="F674" t="s">
        <v>2200</v>
      </c>
      <c r="G674" s="16" t="str">
        <f t="shared" si="40"/>
        <v>Intel</v>
      </c>
      <c r="H674" t="s">
        <v>1944</v>
      </c>
      <c r="I674" t="s">
        <v>1945</v>
      </c>
      <c r="J674" t="s">
        <v>2202</v>
      </c>
      <c r="K674" t="s">
        <v>1947</v>
      </c>
      <c r="L674" t="s">
        <v>1948</v>
      </c>
      <c r="M674" s="16">
        <f t="shared" si="41"/>
        <v>2.1</v>
      </c>
      <c r="N674">
        <v>16943.04</v>
      </c>
      <c r="O674" s="15">
        <v>42082</v>
      </c>
      <c r="P674" s="22">
        <f t="shared" si="42"/>
        <v>2015</v>
      </c>
      <c r="Q674" s="22">
        <f t="shared" si="43"/>
        <v>3</v>
      </c>
    </row>
    <row r="675" spans="1:17" x14ac:dyDescent="0.2">
      <c r="A675">
        <v>690</v>
      </c>
      <c r="B675" t="s">
        <v>1941</v>
      </c>
      <c r="C675" t="s">
        <v>1926</v>
      </c>
      <c r="D675">
        <v>14</v>
      </c>
      <c r="E675" t="s">
        <v>1942</v>
      </c>
      <c r="F675" t="s">
        <v>2200</v>
      </c>
      <c r="G675" s="16" t="str">
        <f t="shared" si="40"/>
        <v>Intel</v>
      </c>
      <c r="H675" t="s">
        <v>1944</v>
      </c>
      <c r="I675" t="s">
        <v>2008</v>
      </c>
      <c r="J675" t="s">
        <v>2202</v>
      </c>
      <c r="K675" t="s">
        <v>2187</v>
      </c>
      <c r="L675" t="s">
        <v>2203</v>
      </c>
      <c r="M675" s="16">
        <f t="shared" si="41"/>
        <v>1.45</v>
      </c>
      <c r="N675">
        <v>19980</v>
      </c>
      <c r="O675" s="15">
        <v>42291</v>
      </c>
      <c r="P675" s="22">
        <f t="shared" si="42"/>
        <v>2015</v>
      </c>
      <c r="Q675" s="22">
        <f t="shared" si="43"/>
        <v>10</v>
      </c>
    </row>
    <row r="676" spans="1:17" x14ac:dyDescent="0.2">
      <c r="A676">
        <v>691</v>
      </c>
      <c r="B676" t="s">
        <v>1976</v>
      </c>
      <c r="C676" t="s">
        <v>1926</v>
      </c>
      <c r="D676">
        <v>14</v>
      </c>
      <c r="E676" t="s">
        <v>1927</v>
      </c>
      <c r="F676" t="s">
        <v>1928</v>
      </c>
      <c r="G676" s="16" t="str">
        <f t="shared" si="40"/>
        <v>Intel</v>
      </c>
      <c r="H676" t="s">
        <v>1944</v>
      </c>
      <c r="I676" t="s">
        <v>1929</v>
      </c>
      <c r="J676" t="s">
        <v>1930</v>
      </c>
      <c r="K676" t="s">
        <v>1947</v>
      </c>
      <c r="L676" t="s">
        <v>2045</v>
      </c>
      <c r="M676" s="16">
        <f t="shared" si="41"/>
        <v>1.7</v>
      </c>
      <c r="N676">
        <v>37242.720000000001</v>
      </c>
      <c r="O676" s="15">
        <v>42142</v>
      </c>
      <c r="P676" s="22">
        <f t="shared" si="42"/>
        <v>2015</v>
      </c>
      <c r="Q676" s="22">
        <f t="shared" si="43"/>
        <v>5</v>
      </c>
    </row>
    <row r="677" spans="1:17" x14ac:dyDescent="0.2">
      <c r="A677">
        <v>692</v>
      </c>
      <c r="B677" t="s">
        <v>1925</v>
      </c>
      <c r="C677" t="s">
        <v>2142</v>
      </c>
      <c r="D677">
        <v>17.3</v>
      </c>
      <c r="E677" t="s">
        <v>1927</v>
      </c>
      <c r="F677" t="s">
        <v>2022</v>
      </c>
      <c r="G677" s="16" t="str">
        <f t="shared" si="40"/>
        <v>Intel</v>
      </c>
      <c r="H677" t="s">
        <v>1915</v>
      </c>
      <c r="I677" t="s">
        <v>1945</v>
      </c>
      <c r="J677" t="s">
        <v>2145</v>
      </c>
      <c r="K677" t="s">
        <v>1947</v>
      </c>
      <c r="L677" t="s">
        <v>2289</v>
      </c>
      <c r="M677" s="16">
        <f t="shared" si="41"/>
        <v>3.14</v>
      </c>
      <c r="N677">
        <v>101657.7072</v>
      </c>
      <c r="O677" s="15">
        <v>42233</v>
      </c>
      <c r="P677" s="22">
        <f t="shared" si="42"/>
        <v>2015</v>
      </c>
      <c r="Q677" s="22">
        <f t="shared" si="43"/>
        <v>8</v>
      </c>
    </row>
    <row r="678" spans="1:17" x14ac:dyDescent="0.2">
      <c r="A678">
        <v>693</v>
      </c>
      <c r="B678" t="s">
        <v>1976</v>
      </c>
      <c r="C678" t="s">
        <v>1989</v>
      </c>
      <c r="D678">
        <v>14</v>
      </c>
      <c r="E678" t="s">
        <v>2177</v>
      </c>
      <c r="F678" t="s">
        <v>1973</v>
      </c>
      <c r="G678" s="16" t="str">
        <f t="shared" si="40"/>
        <v>Intel</v>
      </c>
      <c r="H678" t="s">
        <v>1915</v>
      </c>
      <c r="I678" t="s">
        <v>1929</v>
      </c>
      <c r="J678" t="s">
        <v>1930</v>
      </c>
      <c r="K678" t="s">
        <v>1947</v>
      </c>
      <c r="L678" t="s">
        <v>2231</v>
      </c>
      <c r="M678" s="16">
        <f t="shared" si="41"/>
        <v>1.42</v>
      </c>
      <c r="N678">
        <v>137995.20000000001</v>
      </c>
      <c r="O678" s="15">
        <v>42291</v>
      </c>
      <c r="P678" s="22">
        <f t="shared" si="42"/>
        <v>2015</v>
      </c>
      <c r="Q678" s="22">
        <f t="shared" si="43"/>
        <v>10</v>
      </c>
    </row>
    <row r="679" spans="1:17" x14ac:dyDescent="0.2">
      <c r="A679">
        <v>694</v>
      </c>
      <c r="B679" t="s">
        <v>2095</v>
      </c>
      <c r="C679" t="s">
        <v>1926</v>
      </c>
      <c r="D679">
        <v>13.3</v>
      </c>
      <c r="E679" t="s">
        <v>1958</v>
      </c>
      <c r="F679" t="s">
        <v>1928</v>
      </c>
      <c r="G679" s="16" t="str">
        <f t="shared" si="40"/>
        <v>Intel</v>
      </c>
      <c r="H679" t="s">
        <v>1915</v>
      </c>
      <c r="I679" t="s">
        <v>1929</v>
      </c>
      <c r="J679" t="s">
        <v>1930</v>
      </c>
      <c r="K679" t="s">
        <v>1947</v>
      </c>
      <c r="L679" t="s">
        <v>2073</v>
      </c>
      <c r="M679" s="16">
        <f t="shared" si="41"/>
        <v>1.5</v>
      </c>
      <c r="N679">
        <v>51841.440000000002</v>
      </c>
      <c r="O679" s="15">
        <v>42267</v>
      </c>
      <c r="P679" s="22">
        <f t="shared" si="42"/>
        <v>2015</v>
      </c>
      <c r="Q679" s="22">
        <f t="shared" si="43"/>
        <v>9</v>
      </c>
    </row>
    <row r="680" spans="1:17" x14ac:dyDescent="0.2">
      <c r="A680">
        <v>695</v>
      </c>
      <c r="B680" t="s">
        <v>1941</v>
      </c>
      <c r="C680" t="s">
        <v>2222</v>
      </c>
      <c r="D680">
        <v>11.6</v>
      </c>
      <c r="E680" t="s">
        <v>1942</v>
      </c>
      <c r="F680" t="s">
        <v>2326</v>
      </c>
      <c r="G680" s="16" t="str">
        <f t="shared" si="40"/>
        <v>Intel</v>
      </c>
      <c r="H680" t="s">
        <v>1944</v>
      </c>
      <c r="I680" t="s">
        <v>2008</v>
      </c>
      <c r="J680" t="s">
        <v>2004</v>
      </c>
      <c r="K680" t="s">
        <v>1947</v>
      </c>
      <c r="L680" t="s">
        <v>2046</v>
      </c>
      <c r="M680" s="16">
        <f t="shared" si="41"/>
        <v>1.4</v>
      </c>
      <c r="N680">
        <v>14332.32</v>
      </c>
      <c r="O680" s="15">
        <v>42237</v>
      </c>
      <c r="P680" s="22">
        <f t="shared" si="42"/>
        <v>2015</v>
      </c>
      <c r="Q680" s="22">
        <f t="shared" si="43"/>
        <v>8</v>
      </c>
    </row>
    <row r="681" spans="1:17" x14ac:dyDescent="0.2">
      <c r="A681">
        <v>696</v>
      </c>
      <c r="B681" t="s">
        <v>1976</v>
      </c>
      <c r="C681" t="s">
        <v>1989</v>
      </c>
      <c r="D681">
        <v>14</v>
      </c>
      <c r="E681" t="s">
        <v>1990</v>
      </c>
      <c r="F681" t="s">
        <v>1973</v>
      </c>
      <c r="G681" s="16" t="str">
        <f t="shared" si="40"/>
        <v>Intel</v>
      </c>
      <c r="H681" t="s">
        <v>1935</v>
      </c>
      <c r="I681" t="s">
        <v>1936</v>
      </c>
      <c r="J681" t="s">
        <v>1930</v>
      </c>
      <c r="K681" t="s">
        <v>1947</v>
      </c>
      <c r="L681" t="s">
        <v>2077</v>
      </c>
      <c r="M681" s="16">
        <f t="shared" si="41"/>
        <v>1.38</v>
      </c>
      <c r="N681">
        <v>93186.72</v>
      </c>
      <c r="O681" s="15">
        <v>42145</v>
      </c>
      <c r="P681" s="22">
        <f t="shared" si="42"/>
        <v>2015</v>
      </c>
      <c r="Q681" s="22">
        <f t="shared" si="43"/>
        <v>5</v>
      </c>
    </row>
    <row r="682" spans="1:17" x14ac:dyDescent="0.2">
      <c r="A682">
        <v>697</v>
      </c>
      <c r="B682" t="s">
        <v>1954</v>
      </c>
      <c r="C682" t="s">
        <v>1989</v>
      </c>
      <c r="D682">
        <v>12.5</v>
      </c>
      <c r="E682" t="s">
        <v>1990</v>
      </c>
      <c r="F682" t="s">
        <v>2327</v>
      </c>
      <c r="G682" s="16" t="str">
        <f t="shared" si="40"/>
        <v>Intel</v>
      </c>
      <c r="H682" t="s">
        <v>1944</v>
      </c>
      <c r="I682" t="s">
        <v>2003</v>
      </c>
      <c r="J682" t="s">
        <v>2099</v>
      </c>
      <c r="K682" t="s">
        <v>2187</v>
      </c>
      <c r="L682" t="s">
        <v>2013</v>
      </c>
      <c r="M682" s="16">
        <f t="shared" si="41"/>
        <v>1.2</v>
      </c>
      <c r="N682">
        <v>35644.32</v>
      </c>
      <c r="O682" s="15">
        <v>42203</v>
      </c>
      <c r="P682" s="22">
        <f t="shared" si="42"/>
        <v>2015</v>
      </c>
      <c r="Q682" s="22">
        <f t="shared" si="43"/>
        <v>7</v>
      </c>
    </row>
    <row r="683" spans="1:17" x14ac:dyDescent="0.2">
      <c r="A683">
        <v>698</v>
      </c>
      <c r="B683" t="s">
        <v>2095</v>
      </c>
      <c r="C683" t="s">
        <v>1912</v>
      </c>
      <c r="D683">
        <v>13.3</v>
      </c>
      <c r="E683" t="s">
        <v>1990</v>
      </c>
      <c r="F683" t="s">
        <v>2149</v>
      </c>
      <c r="G683" s="16" t="str">
        <f t="shared" si="40"/>
        <v>Intel</v>
      </c>
      <c r="H683" t="s">
        <v>1935</v>
      </c>
      <c r="I683" t="s">
        <v>1936</v>
      </c>
      <c r="J683" t="s">
        <v>1963</v>
      </c>
      <c r="K683" t="s">
        <v>1947</v>
      </c>
      <c r="L683" t="s">
        <v>2179</v>
      </c>
      <c r="M683" s="16">
        <f t="shared" si="41"/>
        <v>1.36</v>
      </c>
      <c r="N683">
        <v>100006.56</v>
      </c>
      <c r="O683" s="15">
        <v>42176</v>
      </c>
      <c r="P683" s="22">
        <f t="shared" si="42"/>
        <v>2015</v>
      </c>
      <c r="Q683" s="22">
        <f t="shared" si="43"/>
        <v>6</v>
      </c>
    </row>
    <row r="684" spans="1:17" x14ac:dyDescent="0.2">
      <c r="A684">
        <v>700</v>
      </c>
      <c r="B684" t="s">
        <v>1966</v>
      </c>
      <c r="C684" t="s">
        <v>1982</v>
      </c>
      <c r="D684">
        <v>15.6</v>
      </c>
      <c r="E684" t="s">
        <v>1927</v>
      </c>
      <c r="F684" t="s">
        <v>1983</v>
      </c>
      <c r="G684" s="16" t="str">
        <f t="shared" si="40"/>
        <v>Intel</v>
      </c>
      <c r="H684" t="s">
        <v>1915</v>
      </c>
      <c r="I684" t="s">
        <v>1978</v>
      </c>
      <c r="J684" t="s">
        <v>1985</v>
      </c>
      <c r="K684" t="s">
        <v>1947</v>
      </c>
      <c r="L684" t="s">
        <v>2101</v>
      </c>
      <c r="M684" s="16">
        <f t="shared" si="41"/>
        <v>2.56</v>
      </c>
      <c r="N684">
        <v>43636.32</v>
      </c>
      <c r="O684" s="15">
        <v>42143</v>
      </c>
      <c r="P684" s="22">
        <f t="shared" si="42"/>
        <v>2015</v>
      </c>
      <c r="Q684" s="22">
        <f t="shared" si="43"/>
        <v>5</v>
      </c>
    </row>
    <row r="685" spans="1:17" x14ac:dyDescent="0.2">
      <c r="A685">
        <v>701</v>
      </c>
      <c r="B685" t="s">
        <v>1976</v>
      </c>
      <c r="C685" t="s">
        <v>1926</v>
      </c>
      <c r="D685">
        <v>15.6</v>
      </c>
      <c r="E685" t="s">
        <v>1927</v>
      </c>
      <c r="F685" t="s">
        <v>2328</v>
      </c>
      <c r="G685" s="16" t="str">
        <f t="shared" si="40"/>
        <v>AMD</v>
      </c>
      <c r="H685" t="s">
        <v>1944</v>
      </c>
      <c r="I685" t="s">
        <v>1929</v>
      </c>
      <c r="J685" t="s">
        <v>1996</v>
      </c>
      <c r="K685" t="s">
        <v>1947</v>
      </c>
      <c r="L685" t="s">
        <v>1968</v>
      </c>
      <c r="M685" s="16">
        <f t="shared" si="41"/>
        <v>2.2000000000000002</v>
      </c>
      <c r="N685">
        <v>21258.720000000001</v>
      </c>
      <c r="O685" s="15">
        <v>42348</v>
      </c>
      <c r="P685" s="22">
        <f t="shared" si="42"/>
        <v>2015</v>
      </c>
      <c r="Q685" s="22">
        <f t="shared" si="43"/>
        <v>12</v>
      </c>
    </row>
    <row r="686" spans="1:17" x14ac:dyDescent="0.2">
      <c r="A686">
        <v>702</v>
      </c>
      <c r="B686" t="s">
        <v>1976</v>
      </c>
      <c r="C686" t="s">
        <v>1926</v>
      </c>
      <c r="D686">
        <v>15.6</v>
      </c>
      <c r="E686" t="s">
        <v>1942</v>
      </c>
      <c r="F686" t="s">
        <v>2214</v>
      </c>
      <c r="G686" s="16" t="str">
        <f t="shared" si="40"/>
        <v>AMD</v>
      </c>
      <c r="H686" t="s">
        <v>1915</v>
      </c>
      <c r="I686" t="s">
        <v>1978</v>
      </c>
      <c r="J686" t="s">
        <v>2329</v>
      </c>
      <c r="K686" t="s">
        <v>1947</v>
      </c>
      <c r="L686" t="s">
        <v>1968</v>
      </c>
      <c r="M686" s="16">
        <f t="shared" si="41"/>
        <v>2.2000000000000002</v>
      </c>
      <c r="N686">
        <v>22857.119999999999</v>
      </c>
      <c r="O686" s="15">
        <v>42302</v>
      </c>
      <c r="P686" s="22">
        <f t="shared" si="42"/>
        <v>2015</v>
      </c>
      <c r="Q686" s="22">
        <f t="shared" si="43"/>
        <v>10</v>
      </c>
    </row>
    <row r="687" spans="1:17" x14ac:dyDescent="0.2">
      <c r="A687">
        <v>703</v>
      </c>
      <c r="B687" t="s">
        <v>1976</v>
      </c>
      <c r="C687" t="s">
        <v>1926</v>
      </c>
      <c r="D687">
        <v>15.6</v>
      </c>
      <c r="E687" t="s">
        <v>1927</v>
      </c>
      <c r="F687" t="s">
        <v>1928</v>
      </c>
      <c r="G687" s="16" t="str">
        <f t="shared" si="40"/>
        <v>Intel</v>
      </c>
      <c r="H687" t="s">
        <v>1944</v>
      </c>
      <c r="I687" t="s">
        <v>2330</v>
      </c>
      <c r="J687" t="s">
        <v>1930</v>
      </c>
      <c r="K687" t="s">
        <v>1947</v>
      </c>
      <c r="L687" t="s">
        <v>1948</v>
      </c>
      <c r="M687" s="16">
        <f t="shared" si="41"/>
        <v>2.1</v>
      </c>
      <c r="N687">
        <v>33110.856</v>
      </c>
      <c r="O687" s="15">
        <v>42202</v>
      </c>
      <c r="P687" s="22">
        <f t="shared" si="42"/>
        <v>2015</v>
      </c>
      <c r="Q687" s="22">
        <f t="shared" si="43"/>
        <v>7</v>
      </c>
    </row>
    <row r="688" spans="1:17" x14ac:dyDescent="0.2">
      <c r="A688">
        <v>704</v>
      </c>
      <c r="B688" t="s">
        <v>1976</v>
      </c>
      <c r="C688" t="s">
        <v>1926</v>
      </c>
      <c r="D688">
        <v>15.6</v>
      </c>
      <c r="E688" t="s">
        <v>1942</v>
      </c>
      <c r="F688" t="s">
        <v>1962</v>
      </c>
      <c r="G688" s="16" t="str">
        <f t="shared" si="40"/>
        <v>Intel</v>
      </c>
      <c r="H688" t="s">
        <v>1944</v>
      </c>
      <c r="I688" t="s">
        <v>1945</v>
      </c>
      <c r="J688" t="s">
        <v>1963</v>
      </c>
      <c r="K688" t="s">
        <v>1931</v>
      </c>
      <c r="L688" t="s">
        <v>2123</v>
      </c>
      <c r="M688" s="16">
        <f t="shared" si="41"/>
        <v>1.9</v>
      </c>
      <c r="N688">
        <v>23976</v>
      </c>
      <c r="O688" s="15">
        <v>42059</v>
      </c>
      <c r="P688" s="22">
        <f t="shared" si="42"/>
        <v>2015</v>
      </c>
      <c r="Q688" s="22">
        <f t="shared" si="43"/>
        <v>2</v>
      </c>
    </row>
    <row r="689" spans="1:17" x14ac:dyDescent="0.2">
      <c r="A689">
        <v>705</v>
      </c>
      <c r="B689" t="s">
        <v>1966</v>
      </c>
      <c r="C689" t="s">
        <v>1926</v>
      </c>
      <c r="D689">
        <v>15.6</v>
      </c>
      <c r="E689" t="s">
        <v>1927</v>
      </c>
      <c r="F689" t="s">
        <v>1928</v>
      </c>
      <c r="G689" s="16" t="str">
        <f t="shared" si="40"/>
        <v>Intel</v>
      </c>
      <c r="H689" t="s">
        <v>1915</v>
      </c>
      <c r="I689" t="s">
        <v>1929</v>
      </c>
      <c r="J689" t="s">
        <v>1930</v>
      </c>
      <c r="K689" t="s">
        <v>1947</v>
      </c>
      <c r="L689" t="s">
        <v>2169</v>
      </c>
      <c r="M689" s="16">
        <f t="shared" si="41"/>
        <v>2.1800000000000002</v>
      </c>
      <c r="N689">
        <v>42357.599999999999</v>
      </c>
      <c r="O689" s="15">
        <v>42102</v>
      </c>
      <c r="P689" s="22">
        <f t="shared" si="42"/>
        <v>2015</v>
      </c>
      <c r="Q689" s="22">
        <f t="shared" si="43"/>
        <v>4</v>
      </c>
    </row>
    <row r="690" spans="1:17" x14ac:dyDescent="0.2">
      <c r="A690">
        <v>706</v>
      </c>
      <c r="B690" t="s">
        <v>1941</v>
      </c>
      <c r="C690" t="s">
        <v>1989</v>
      </c>
      <c r="D690">
        <v>13.3</v>
      </c>
      <c r="E690" t="s">
        <v>1980</v>
      </c>
      <c r="F690" t="s">
        <v>1959</v>
      </c>
      <c r="G690" s="16" t="str">
        <f t="shared" si="40"/>
        <v>Intel</v>
      </c>
      <c r="H690" t="s">
        <v>2331</v>
      </c>
      <c r="I690" t="s">
        <v>1929</v>
      </c>
      <c r="J690" t="s">
        <v>1960</v>
      </c>
      <c r="K690" t="s">
        <v>1947</v>
      </c>
      <c r="L690" t="s">
        <v>1961</v>
      </c>
      <c r="M690" s="16">
        <f t="shared" si="41"/>
        <v>1.6</v>
      </c>
      <c r="N690">
        <v>53226.720000000001</v>
      </c>
      <c r="O690" s="15">
        <v>42197</v>
      </c>
      <c r="P690" s="22">
        <f t="shared" si="42"/>
        <v>2015</v>
      </c>
      <c r="Q690" s="22">
        <f t="shared" si="43"/>
        <v>7</v>
      </c>
    </row>
    <row r="691" spans="1:17" x14ac:dyDescent="0.2">
      <c r="A691">
        <v>707</v>
      </c>
      <c r="B691" t="s">
        <v>1976</v>
      </c>
      <c r="C691" t="s">
        <v>2142</v>
      </c>
      <c r="D691">
        <v>15.6</v>
      </c>
      <c r="E691" t="s">
        <v>1927</v>
      </c>
      <c r="F691" t="s">
        <v>2149</v>
      </c>
      <c r="G691" s="16" t="str">
        <f t="shared" si="40"/>
        <v>Intel</v>
      </c>
      <c r="H691" t="s">
        <v>1935</v>
      </c>
      <c r="I691" t="s">
        <v>1936</v>
      </c>
      <c r="J691" t="s">
        <v>2332</v>
      </c>
      <c r="K691" t="s">
        <v>2277</v>
      </c>
      <c r="L691" t="s">
        <v>2169</v>
      </c>
      <c r="M691" s="16">
        <f t="shared" si="41"/>
        <v>2.1800000000000002</v>
      </c>
      <c r="N691">
        <v>98834.4</v>
      </c>
      <c r="O691" s="15">
        <v>42274</v>
      </c>
      <c r="P691" s="22">
        <f t="shared" si="42"/>
        <v>2015</v>
      </c>
      <c r="Q691" s="22">
        <f t="shared" si="43"/>
        <v>9</v>
      </c>
    </row>
    <row r="692" spans="1:17" x14ac:dyDescent="0.2">
      <c r="A692">
        <v>708</v>
      </c>
      <c r="B692" t="s">
        <v>1976</v>
      </c>
      <c r="C692" t="s">
        <v>1926</v>
      </c>
      <c r="D692">
        <v>14</v>
      </c>
      <c r="E692" t="s">
        <v>1927</v>
      </c>
      <c r="F692" t="s">
        <v>2333</v>
      </c>
      <c r="G692" s="16" t="str">
        <f t="shared" si="40"/>
        <v>Intel</v>
      </c>
      <c r="H692" t="s">
        <v>1915</v>
      </c>
      <c r="I692" t="s">
        <v>1929</v>
      </c>
      <c r="J692" t="s">
        <v>1963</v>
      </c>
      <c r="K692" t="s">
        <v>1947</v>
      </c>
      <c r="L692" t="s">
        <v>2048</v>
      </c>
      <c r="M692" s="16">
        <f t="shared" si="41"/>
        <v>1.8</v>
      </c>
      <c r="N692">
        <v>63456.480000000003</v>
      </c>
      <c r="O692" s="15">
        <v>42270</v>
      </c>
      <c r="P692" s="22">
        <f t="shared" si="42"/>
        <v>2015</v>
      </c>
      <c r="Q692" s="22">
        <f t="shared" si="43"/>
        <v>9</v>
      </c>
    </row>
    <row r="693" spans="1:17" x14ac:dyDescent="0.2">
      <c r="A693">
        <v>709</v>
      </c>
      <c r="B693" t="s">
        <v>1925</v>
      </c>
      <c r="C693" t="s">
        <v>1926</v>
      </c>
      <c r="D693">
        <v>17.3</v>
      </c>
      <c r="E693" t="s">
        <v>1958</v>
      </c>
      <c r="F693" t="s">
        <v>2272</v>
      </c>
      <c r="G693" s="16" t="str">
        <f t="shared" si="40"/>
        <v>AMD</v>
      </c>
      <c r="H693" t="s">
        <v>2074</v>
      </c>
      <c r="I693" t="s">
        <v>2060</v>
      </c>
      <c r="J693" t="s">
        <v>1996</v>
      </c>
      <c r="K693" t="s">
        <v>1947</v>
      </c>
      <c r="L693" t="s">
        <v>2011</v>
      </c>
      <c r="M693" s="16">
        <f t="shared" si="41"/>
        <v>2.71</v>
      </c>
      <c r="N693">
        <v>34898.932800000002</v>
      </c>
      <c r="O693" s="15">
        <v>42015</v>
      </c>
      <c r="P693" s="22">
        <f t="shared" si="42"/>
        <v>2015</v>
      </c>
      <c r="Q693" s="22">
        <f t="shared" si="43"/>
        <v>1</v>
      </c>
    </row>
    <row r="694" spans="1:17" x14ac:dyDescent="0.2">
      <c r="A694">
        <v>710</v>
      </c>
      <c r="B694" t="s">
        <v>1976</v>
      </c>
      <c r="C694" t="s">
        <v>1982</v>
      </c>
      <c r="D694">
        <v>15.6</v>
      </c>
      <c r="E694" t="s">
        <v>1958</v>
      </c>
      <c r="F694" t="s">
        <v>2022</v>
      </c>
      <c r="G694" s="16" t="str">
        <f t="shared" si="40"/>
        <v>Intel</v>
      </c>
      <c r="H694" t="s">
        <v>1915</v>
      </c>
      <c r="I694" t="s">
        <v>1984</v>
      </c>
      <c r="J694" t="s">
        <v>2047</v>
      </c>
      <c r="K694" t="s">
        <v>1947</v>
      </c>
      <c r="L694" t="s">
        <v>1986</v>
      </c>
      <c r="M694" s="16">
        <f t="shared" si="41"/>
        <v>2.5</v>
      </c>
      <c r="N694">
        <v>66546.720000000001</v>
      </c>
      <c r="O694" s="15">
        <v>42115</v>
      </c>
      <c r="P694" s="22">
        <f t="shared" si="42"/>
        <v>2015</v>
      </c>
      <c r="Q694" s="22">
        <f t="shared" si="43"/>
        <v>4</v>
      </c>
    </row>
    <row r="695" spans="1:17" x14ac:dyDescent="0.2">
      <c r="A695">
        <v>711</v>
      </c>
      <c r="B695" t="s">
        <v>1966</v>
      </c>
      <c r="C695" t="s">
        <v>1926</v>
      </c>
      <c r="D695">
        <v>14</v>
      </c>
      <c r="E695" t="s">
        <v>1927</v>
      </c>
      <c r="F695" t="s">
        <v>2251</v>
      </c>
      <c r="G695" s="16" t="str">
        <f t="shared" si="40"/>
        <v>Intel</v>
      </c>
      <c r="H695" t="s">
        <v>1915</v>
      </c>
      <c r="I695" t="s">
        <v>1929</v>
      </c>
      <c r="J695" t="s">
        <v>2000</v>
      </c>
      <c r="K695" t="s">
        <v>2018</v>
      </c>
      <c r="L695" t="s">
        <v>2252</v>
      </c>
      <c r="M695" s="16">
        <f t="shared" si="41"/>
        <v>1.64</v>
      </c>
      <c r="N695">
        <v>58021.919999999998</v>
      </c>
      <c r="O695" s="15">
        <v>42034</v>
      </c>
      <c r="P695" s="22">
        <f t="shared" si="42"/>
        <v>2015</v>
      </c>
      <c r="Q695" s="22">
        <f t="shared" si="43"/>
        <v>1</v>
      </c>
    </row>
    <row r="696" spans="1:17" x14ac:dyDescent="0.2">
      <c r="A696">
        <v>712</v>
      </c>
      <c r="B696" t="s">
        <v>1966</v>
      </c>
      <c r="C696" t="s">
        <v>1926</v>
      </c>
      <c r="D696">
        <v>15.6</v>
      </c>
      <c r="E696" t="s">
        <v>1927</v>
      </c>
      <c r="F696" t="s">
        <v>1928</v>
      </c>
      <c r="G696" s="16" t="str">
        <f t="shared" si="40"/>
        <v>Intel</v>
      </c>
      <c r="H696" t="s">
        <v>1915</v>
      </c>
      <c r="I696" t="s">
        <v>1978</v>
      </c>
      <c r="J696" t="s">
        <v>1930</v>
      </c>
      <c r="K696" t="s">
        <v>2018</v>
      </c>
      <c r="L696" t="s">
        <v>2334</v>
      </c>
      <c r="M696" s="16">
        <f t="shared" si="41"/>
        <v>1.98</v>
      </c>
      <c r="N696">
        <v>38681.279999999999</v>
      </c>
      <c r="O696" s="15">
        <v>42210</v>
      </c>
      <c r="P696" s="22">
        <f t="shared" si="42"/>
        <v>2015</v>
      </c>
      <c r="Q696" s="22">
        <f t="shared" si="43"/>
        <v>7</v>
      </c>
    </row>
    <row r="697" spans="1:17" x14ac:dyDescent="0.2">
      <c r="A697">
        <v>713</v>
      </c>
      <c r="B697" t="s">
        <v>1954</v>
      </c>
      <c r="C697" t="s">
        <v>1926</v>
      </c>
      <c r="D697">
        <v>14</v>
      </c>
      <c r="E697" t="s">
        <v>1927</v>
      </c>
      <c r="F697" t="s">
        <v>2014</v>
      </c>
      <c r="G697" s="16" t="str">
        <f t="shared" si="40"/>
        <v>Intel</v>
      </c>
      <c r="H697" t="s">
        <v>1944</v>
      </c>
      <c r="I697" t="s">
        <v>2008</v>
      </c>
      <c r="J697" t="s">
        <v>2015</v>
      </c>
      <c r="K697" t="s">
        <v>1947</v>
      </c>
      <c r="L697" t="s">
        <v>2073</v>
      </c>
      <c r="M697" s="16">
        <f t="shared" si="41"/>
        <v>1.5</v>
      </c>
      <c r="N697">
        <v>15877.44</v>
      </c>
      <c r="O697" s="15">
        <v>42211</v>
      </c>
      <c r="P697" s="22">
        <f t="shared" si="42"/>
        <v>2015</v>
      </c>
      <c r="Q697" s="22">
        <f t="shared" si="43"/>
        <v>7</v>
      </c>
    </row>
    <row r="698" spans="1:17" x14ac:dyDescent="0.2">
      <c r="A698">
        <v>714</v>
      </c>
      <c r="B698" t="s">
        <v>1966</v>
      </c>
      <c r="C698" t="s">
        <v>1926</v>
      </c>
      <c r="D698">
        <v>15.6</v>
      </c>
      <c r="E698" t="s">
        <v>1927</v>
      </c>
      <c r="F698" t="s">
        <v>2212</v>
      </c>
      <c r="G698" s="16" t="str">
        <f t="shared" si="40"/>
        <v>Intel</v>
      </c>
      <c r="I698" t="s">
        <v>1936</v>
      </c>
      <c r="J698" t="s">
        <v>1930</v>
      </c>
      <c r="K698" t="s">
        <v>1947</v>
      </c>
      <c r="L698" t="s">
        <v>2279</v>
      </c>
      <c r="M698" s="16">
        <f t="shared" si="41"/>
        <v>1.93</v>
      </c>
      <c r="N698">
        <v>76012.444799999997</v>
      </c>
      <c r="O698" s="15">
        <v>42312</v>
      </c>
      <c r="P698" s="22">
        <f t="shared" si="42"/>
        <v>2015</v>
      </c>
      <c r="Q698" s="22">
        <f t="shared" si="43"/>
        <v>11</v>
      </c>
    </row>
    <row r="699" spans="1:17" x14ac:dyDescent="0.2">
      <c r="A699">
        <v>715</v>
      </c>
      <c r="B699" t="s">
        <v>1976</v>
      </c>
      <c r="C699" t="s">
        <v>1926</v>
      </c>
      <c r="D699">
        <v>14</v>
      </c>
      <c r="E699" t="s">
        <v>1958</v>
      </c>
      <c r="F699" t="s">
        <v>1928</v>
      </c>
      <c r="G699" s="16" t="str">
        <f t="shared" si="40"/>
        <v>Intel</v>
      </c>
      <c r="H699" t="s">
        <v>1915</v>
      </c>
      <c r="I699" t="s">
        <v>1929</v>
      </c>
      <c r="J699" t="s">
        <v>2035</v>
      </c>
      <c r="K699" t="s">
        <v>1947</v>
      </c>
      <c r="L699" t="s">
        <v>2280</v>
      </c>
      <c r="M699" s="16">
        <f t="shared" si="41"/>
        <v>1.87</v>
      </c>
      <c r="N699">
        <v>45664.689599999998</v>
      </c>
      <c r="O699" s="15">
        <v>42261</v>
      </c>
      <c r="P699" s="22">
        <f t="shared" si="42"/>
        <v>2015</v>
      </c>
      <c r="Q699" s="22">
        <f t="shared" si="43"/>
        <v>9</v>
      </c>
    </row>
    <row r="700" spans="1:17" x14ac:dyDescent="0.2">
      <c r="A700">
        <v>716</v>
      </c>
      <c r="B700" t="s">
        <v>1966</v>
      </c>
      <c r="C700" t="s">
        <v>1926</v>
      </c>
      <c r="D700">
        <v>15.6</v>
      </c>
      <c r="E700" t="s">
        <v>1927</v>
      </c>
      <c r="F700" t="s">
        <v>2212</v>
      </c>
      <c r="G700" s="16" t="str">
        <f t="shared" si="40"/>
        <v>Intel</v>
      </c>
      <c r="H700" t="s">
        <v>1915</v>
      </c>
      <c r="I700" t="s">
        <v>1929</v>
      </c>
      <c r="J700" t="s">
        <v>1930</v>
      </c>
      <c r="K700" t="s">
        <v>1947</v>
      </c>
      <c r="L700" t="s">
        <v>2052</v>
      </c>
      <c r="M700" s="16">
        <f t="shared" si="41"/>
        <v>1.9</v>
      </c>
      <c r="N700">
        <v>62817.120000000003</v>
      </c>
      <c r="O700" s="15">
        <v>42325</v>
      </c>
      <c r="P700" s="22">
        <f t="shared" si="42"/>
        <v>2015</v>
      </c>
      <c r="Q700" s="22">
        <f t="shared" si="43"/>
        <v>11</v>
      </c>
    </row>
    <row r="701" spans="1:17" x14ac:dyDescent="0.2">
      <c r="A701">
        <v>717</v>
      </c>
      <c r="B701" t="s">
        <v>1976</v>
      </c>
      <c r="C701" t="s">
        <v>1926</v>
      </c>
      <c r="D701">
        <v>15.6</v>
      </c>
      <c r="E701" t="s">
        <v>1942</v>
      </c>
      <c r="F701" t="s">
        <v>2335</v>
      </c>
      <c r="G701" s="16" t="str">
        <f t="shared" si="40"/>
        <v>AMD</v>
      </c>
      <c r="H701" t="s">
        <v>1944</v>
      </c>
      <c r="I701" t="s">
        <v>1945</v>
      </c>
      <c r="J701" t="s">
        <v>2250</v>
      </c>
      <c r="K701" t="s">
        <v>1947</v>
      </c>
      <c r="L701" t="s">
        <v>2188</v>
      </c>
      <c r="M701" s="16">
        <f t="shared" si="41"/>
        <v>2.19</v>
      </c>
      <c r="N701">
        <v>15877.44</v>
      </c>
      <c r="O701" s="15">
        <v>42018</v>
      </c>
      <c r="P701" s="22">
        <f t="shared" si="42"/>
        <v>2015</v>
      </c>
      <c r="Q701" s="22">
        <f t="shared" si="43"/>
        <v>1</v>
      </c>
    </row>
    <row r="702" spans="1:17" x14ac:dyDescent="0.2">
      <c r="A702">
        <v>718</v>
      </c>
      <c r="B702" t="s">
        <v>2240</v>
      </c>
      <c r="C702" t="s">
        <v>1926</v>
      </c>
      <c r="D702">
        <v>14</v>
      </c>
      <c r="E702" t="s">
        <v>2336</v>
      </c>
      <c r="F702" t="s">
        <v>2337</v>
      </c>
      <c r="G702" s="16" t="str">
        <f t="shared" si="40"/>
        <v>Intel</v>
      </c>
      <c r="H702" t="s">
        <v>1944</v>
      </c>
      <c r="I702" t="s">
        <v>2338</v>
      </c>
      <c r="J702" t="s">
        <v>2051</v>
      </c>
      <c r="K702" t="s">
        <v>1947</v>
      </c>
      <c r="L702" t="s">
        <v>2046</v>
      </c>
      <c r="M702" s="16">
        <f t="shared" si="41"/>
        <v>1.4</v>
      </c>
      <c r="N702">
        <v>14119.2</v>
      </c>
      <c r="O702" s="15">
        <v>42020</v>
      </c>
      <c r="P702" s="22">
        <f t="shared" si="42"/>
        <v>2015</v>
      </c>
      <c r="Q702" s="22">
        <f t="shared" si="43"/>
        <v>1</v>
      </c>
    </row>
    <row r="703" spans="1:17" x14ac:dyDescent="0.2">
      <c r="A703">
        <v>719</v>
      </c>
      <c r="B703" t="s">
        <v>1925</v>
      </c>
      <c r="C703" t="s">
        <v>1926</v>
      </c>
      <c r="D703">
        <v>17.3</v>
      </c>
      <c r="E703" t="s">
        <v>1927</v>
      </c>
      <c r="F703" t="s">
        <v>1973</v>
      </c>
      <c r="G703" s="16" t="str">
        <f t="shared" si="40"/>
        <v>Intel</v>
      </c>
      <c r="H703" t="s">
        <v>1915</v>
      </c>
      <c r="I703" t="s">
        <v>1929</v>
      </c>
      <c r="J703" t="s">
        <v>2000</v>
      </c>
      <c r="K703" t="s">
        <v>1947</v>
      </c>
      <c r="L703" t="s">
        <v>2284</v>
      </c>
      <c r="M703" s="16">
        <f t="shared" si="41"/>
        <v>2.63</v>
      </c>
      <c r="N703">
        <v>63936</v>
      </c>
      <c r="O703" s="15">
        <v>42124</v>
      </c>
      <c r="P703" s="22">
        <f t="shared" si="42"/>
        <v>2015</v>
      </c>
      <c r="Q703" s="22">
        <f t="shared" si="43"/>
        <v>4</v>
      </c>
    </row>
    <row r="704" spans="1:17" x14ac:dyDescent="0.2">
      <c r="A704">
        <v>720</v>
      </c>
      <c r="B704" t="s">
        <v>1976</v>
      </c>
      <c r="C704" t="s">
        <v>1912</v>
      </c>
      <c r="D704">
        <v>14</v>
      </c>
      <c r="E704" t="s">
        <v>2262</v>
      </c>
      <c r="F704" t="s">
        <v>2149</v>
      </c>
      <c r="G704" s="16" t="str">
        <f t="shared" si="40"/>
        <v>Intel</v>
      </c>
      <c r="H704" t="s">
        <v>2058</v>
      </c>
      <c r="I704" t="s">
        <v>1936</v>
      </c>
      <c r="J704" t="s">
        <v>1963</v>
      </c>
      <c r="K704" t="s">
        <v>1947</v>
      </c>
      <c r="L704" t="s">
        <v>2339</v>
      </c>
      <c r="M704" s="16">
        <f t="shared" si="41"/>
        <v>1.17</v>
      </c>
      <c r="N704">
        <v>89864.179199999999</v>
      </c>
      <c r="O704" s="15">
        <v>42009</v>
      </c>
      <c r="P704" s="22">
        <f t="shared" si="42"/>
        <v>2015</v>
      </c>
      <c r="Q704" s="22">
        <f t="shared" si="43"/>
        <v>1</v>
      </c>
    </row>
    <row r="705" spans="1:17" x14ac:dyDescent="0.2">
      <c r="A705">
        <v>721</v>
      </c>
      <c r="B705" t="s">
        <v>1925</v>
      </c>
      <c r="C705" t="s">
        <v>1989</v>
      </c>
      <c r="D705">
        <v>13.3</v>
      </c>
      <c r="E705" t="s">
        <v>2306</v>
      </c>
      <c r="F705" t="s">
        <v>1928</v>
      </c>
      <c r="G705" s="16" t="str">
        <f t="shared" si="40"/>
        <v>Intel</v>
      </c>
      <c r="H705" t="s">
        <v>1915</v>
      </c>
      <c r="I705" t="s">
        <v>1929</v>
      </c>
      <c r="J705" t="s">
        <v>1930</v>
      </c>
      <c r="K705" t="s">
        <v>1947</v>
      </c>
      <c r="L705" t="s">
        <v>2078</v>
      </c>
      <c r="M705" s="16">
        <f t="shared" si="41"/>
        <v>1.58</v>
      </c>
      <c r="N705">
        <v>44574.048000000003</v>
      </c>
      <c r="O705" s="15">
        <v>42024</v>
      </c>
      <c r="P705" s="22">
        <f t="shared" si="42"/>
        <v>2015</v>
      </c>
      <c r="Q705" s="22">
        <f t="shared" si="43"/>
        <v>1</v>
      </c>
    </row>
    <row r="706" spans="1:17" x14ac:dyDescent="0.2">
      <c r="A706">
        <v>722</v>
      </c>
      <c r="B706" t="s">
        <v>1976</v>
      </c>
      <c r="C706" t="s">
        <v>1912</v>
      </c>
      <c r="D706">
        <v>14</v>
      </c>
      <c r="E706" t="s">
        <v>1958</v>
      </c>
      <c r="F706" t="s">
        <v>1928</v>
      </c>
      <c r="G706" s="16" t="str">
        <f t="shared" si="40"/>
        <v>Intel</v>
      </c>
      <c r="H706" t="s">
        <v>1915</v>
      </c>
      <c r="I706" t="s">
        <v>1929</v>
      </c>
      <c r="J706" t="s">
        <v>1930</v>
      </c>
      <c r="K706" t="s">
        <v>1947</v>
      </c>
      <c r="L706" t="s">
        <v>2091</v>
      </c>
      <c r="M706" s="16">
        <f t="shared" si="41"/>
        <v>1.32</v>
      </c>
      <c r="N706">
        <v>79866.720000000001</v>
      </c>
      <c r="O706" s="15">
        <v>42162</v>
      </c>
      <c r="P706" s="22">
        <f t="shared" si="42"/>
        <v>2015</v>
      </c>
      <c r="Q706" s="22">
        <f t="shared" si="43"/>
        <v>6</v>
      </c>
    </row>
    <row r="707" spans="1:17" x14ac:dyDescent="0.2">
      <c r="A707">
        <v>723</v>
      </c>
      <c r="B707" t="s">
        <v>1966</v>
      </c>
      <c r="C707" t="s">
        <v>1982</v>
      </c>
      <c r="D707">
        <v>17.3</v>
      </c>
      <c r="E707" t="s">
        <v>2143</v>
      </c>
      <c r="F707" t="s">
        <v>2022</v>
      </c>
      <c r="G707" s="16" t="str">
        <f t="shared" ref="G707:G770" si="44">LEFT(F707,FIND(" ",F707)-1)</f>
        <v>Intel</v>
      </c>
      <c r="H707" t="s">
        <v>2118</v>
      </c>
      <c r="I707" t="s">
        <v>2340</v>
      </c>
      <c r="J707" t="s">
        <v>2043</v>
      </c>
      <c r="K707" t="s">
        <v>1947</v>
      </c>
      <c r="L707" t="s">
        <v>2341</v>
      </c>
      <c r="M707" s="16">
        <f t="shared" ref="M707:M770" si="45">LEFT(L707,LEN(L707)-2)*1</f>
        <v>4.3600000000000003</v>
      </c>
      <c r="N707">
        <v>194972.83199999999</v>
      </c>
      <c r="O707" s="15">
        <v>42061</v>
      </c>
      <c r="P707" s="22">
        <f t="shared" ref="P707:P770" si="46">YEAR(O707)</f>
        <v>2015</v>
      </c>
      <c r="Q707" s="22">
        <f t="shared" ref="Q707:Q770" si="47">MONTH(O707)</f>
        <v>2</v>
      </c>
    </row>
    <row r="708" spans="1:17" x14ac:dyDescent="0.2">
      <c r="A708">
        <v>724</v>
      </c>
      <c r="B708" t="s">
        <v>2041</v>
      </c>
      <c r="C708" t="s">
        <v>1982</v>
      </c>
      <c r="D708">
        <v>17.3</v>
      </c>
      <c r="E708" t="s">
        <v>1927</v>
      </c>
      <c r="F708" t="s">
        <v>2022</v>
      </c>
      <c r="G708" s="16" t="str">
        <f t="shared" si="44"/>
        <v>Intel</v>
      </c>
      <c r="H708" t="s">
        <v>1915</v>
      </c>
      <c r="I708" t="s">
        <v>1984</v>
      </c>
      <c r="J708" t="s">
        <v>2047</v>
      </c>
      <c r="K708" t="s">
        <v>1947</v>
      </c>
      <c r="L708" t="s">
        <v>2059</v>
      </c>
      <c r="M708" s="16">
        <f t="shared" si="45"/>
        <v>2.7</v>
      </c>
      <c r="N708">
        <v>71847.0144</v>
      </c>
      <c r="O708" s="15">
        <v>42194</v>
      </c>
      <c r="P708" s="22">
        <f t="shared" si="46"/>
        <v>2015</v>
      </c>
      <c r="Q708" s="22">
        <f t="shared" si="47"/>
        <v>7</v>
      </c>
    </row>
    <row r="709" spans="1:17" x14ac:dyDescent="0.2">
      <c r="A709">
        <v>725</v>
      </c>
      <c r="B709" t="s">
        <v>1976</v>
      </c>
      <c r="C709" t="s">
        <v>1926</v>
      </c>
      <c r="D709">
        <v>15.6</v>
      </c>
      <c r="E709" t="s">
        <v>1942</v>
      </c>
      <c r="F709" t="s">
        <v>1928</v>
      </c>
      <c r="G709" s="16" t="str">
        <f t="shared" si="44"/>
        <v>Intel</v>
      </c>
      <c r="H709" t="s">
        <v>1944</v>
      </c>
      <c r="I709" t="s">
        <v>1978</v>
      </c>
      <c r="J709" t="s">
        <v>1930</v>
      </c>
      <c r="K709" t="s">
        <v>1931</v>
      </c>
      <c r="L709" t="s">
        <v>2052</v>
      </c>
      <c r="M709" s="16">
        <f t="shared" si="45"/>
        <v>1.9</v>
      </c>
      <c r="N709">
        <v>26101.871999999999</v>
      </c>
      <c r="O709" s="15">
        <v>42012</v>
      </c>
      <c r="P709" s="22">
        <f t="shared" si="46"/>
        <v>2015</v>
      </c>
      <c r="Q709" s="22">
        <f t="shared" si="47"/>
        <v>1</v>
      </c>
    </row>
    <row r="710" spans="1:17" x14ac:dyDescent="0.2">
      <c r="A710">
        <v>727</v>
      </c>
      <c r="B710" t="s">
        <v>1966</v>
      </c>
      <c r="C710" t="s">
        <v>1989</v>
      </c>
      <c r="D710">
        <v>13.3</v>
      </c>
      <c r="E710" t="s">
        <v>1990</v>
      </c>
      <c r="F710" t="s">
        <v>1977</v>
      </c>
      <c r="G710" s="16" t="str">
        <f t="shared" si="44"/>
        <v>Intel</v>
      </c>
      <c r="H710" t="s">
        <v>1944</v>
      </c>
      <c r="I710" t="s">
        <v>1978</v>
      </c>
      <c r="J710" t="s">
        <v>1930</v>
      </c>
      <c r="K710" t="s">
        <v>1947</v>
      </c>
      <c r="L710" t="s">
        <v>2342</v>
      </c>
      <c r="M710" s="16">
        <f t="shared" si="45"/>
        <v>1.71</v>
      </c>
      <c r="N710">
        <v>34578.720000000001</v>
      </c>
      <c r="O710" s="15">
        <v>42052</v>
      </c>
      <c r="P710" s="22">
        <f t="shared" si="46"/>
        <v>2015</v>
      </c>
      <c r="Q710" s="22">
        <f t="shared" si="47"/>
        <v>2</v>
      </c>
    </row>
    <row r="711" spans="1:17" x14ac:dyDescent="0.2">
      <c r="A711">
        <v>728</v>
      </c>
      <c r="B711" t="s">
        <v>1966</v>
      </c>
      <c r="C711" t="s">
        <v>1926</v>
      </c>
      <c r="D711">
        <v>15.6</v>
      </c>
      <c r="E711" t="s">
        <v>1942</v>
      </c>
      <c r="F711" t="s">
        <v>1928</v>
      </c>
      <c r="G711" s="16" t="str">
        <f t="shared" si="44"/>
        <v>Intel</v>
      </c>
      <c r="H711" t="s">
        <v>1915</v>
      </c>
      <c r="I711" t="s">
        <v>1978</v>
      </c>
      <c r="J711" t="s">
        <v>2087</v>
      </c>
      <c r="K711" t="s">
        <v>2018</v>
      </c>
      <c r="L711" t="s">
        <v>2343</v>
      </c>
      <c r="M711" s="16">
        <f t="shared" si="45"/>
        <v>2.3199999999999998</v>
      </c>
      <c r="N711">
        <v>31409.625599999999</v>
      </c>
      <c r="O711" s="15">
        <v>42157</v>
      </c>
      <c r="P711" s="22">
        <f t="shared" si="46"/>
        <v>2015</v>
      </c>
      <c r="Q711" s="22">
        <f t="shared" si="47"/>
        <v>6</v>
      </c>
    </row>
    <row r="712" spans="1:17" x14ac:dyDescent="0.2">
      <c r="A712">
        <v>729</v>
      </c>
      <c r="B712" t="s">
        <v>1925</v>
      </c>
      <c r="C712" t="s">
        <v>1926</v>
      </c>
      <c r="D712">
        <v>15.6</v>
      </c>
      <c r="E712" t="s">
        <v>1927</v>
      </c>
      <c r="F712" t="s">
        <v>1943</v>
      </c>
      <c r="G712" s="16" t="str">
        <f t="shared" si="44"/>
        <v>AMD</v>
      </c>
      <c r="H712" t="s">
        <v>1944</v>
      </c>
      <c r="I712" t="s">
        <v>1978</v>
      </c>
      <c r="J712" t="s">
        <v>2039</v>
      </c>
      <c r="K712" t="s">
        <v>1947</v>
      </c>
      <c r="L712" t="s">
        <v>1948</v>
      </c>
      <c r="M712" s="16">
        <f t="shared" si="45"/>
        <v>2.1</v>
      </c>
      <c r="N712">
        <v>26053.919999999998</v>
      </c>
      <c r="O712" s="15">
        <v>42182</v>
      </c>
      <c r="P712" s="22">
        <f t="shared" si="46"/>
        <v>2015</v>
      </c>
      <c r="Q712" s="22">
        <f t="shared" si="47"/>
        <v>6</v>
      </c>
    </row>
    <row r="713" spans="1:17" x14ac:dyDescent="0.2">
      <c r="A713">
        <v>730</v>
      </c>
      <c r="B713" t="s">
        <v>1941</v>
      </c>
      <c r="C713" t="s">
        <v>1982</v>
      </c>
      <c r="D713">
        <v>17.3</v>
      </c>
      <c r="E713" t="s">
        <v>1958</v>
      </c>
      <c r="F713" t="s">
        <v>2264</v>
      </c>
      <c r="G713" s="16" t="str">
        <f t="shared" si="44"/>
        <v>Intel</v>
      </c>
      <c r="H713" t="s">
        <v>1935</v>
      </c>
      <c r="I713" t="s">
        <v>1984</v>
      </c>
      <c r="J713" t="s">
        <v>2024</v>
      </c>
      <c r="K713" t="s">
        <v>1947</v>
      </c>
      <c r="L713" t="s">
        <v>2344</v>
      </c>
      <c r="M713" s="16">
        <f t="shared" si="45"/>
        <v>4.2</v>
      </c>
      <c r="N713">
        <v>103096.8</v>
      </c>
      <c r="O713" s="15">
        <v>42367</v>
      </c>
      <c r="P713" s="22">
        <f t="shared" si="46"/>
        <v>2015</v>
      </c>
      <c r="Q713" s="22">
        <f t="shared" si="47"/>
        <v>12</v>
      </c>
    </row>
    <row r="714" spans="1:17" x14ac:dyDescent="0.2">
      <c r="A714">
        <v>731</v>
      </c>
      <c r="B714" t="s">
        <v>1966</v>
      </c>
      <c r="C714" t="s">
        <v>1926</v>
      </c>
      <c r="D714">
        <v>15.6</v>
      </c>
      <c r="E714" t="s">
        <v>1942</v>
      </c>
      <c r="F714" t="s">
        <v>1928</v>
      </c>
      <c r="G714" s="16" t="str">
        <f t="shared" si="44"/>
        <v>Intel</v>
      </c>
      <c r="H714" t="s">
        <v>2026</v>
      </c>
      <c r="I714" t="s">
        <v>1978</v>
      </c>
      <c r="J714" t="s">
        <v>1930</v>
      </c>
      <c r="K714" t="s">
        <v>1947</v>
      </c>
      <c r="L714" t="s">
        <v>2182</v>
      </c>
      <c r="M714" s="16">
        <f t="shared" si="45"/>
        <v>2.25</v>
      </c>
      <c r="N714">
        <v>34578.720000000001</v>
      </c>
      <c r="O714" s="15">
        <v>42202</v>
      </c>
      <c r="P714" s="22">
        <f t="shared" si="46"/>
        <v>2015</v>
      </c>
      <c r="Q714" s="22">
        <f t="shared" si="47"/>
        <v>7</v>
      </c>
    </row>
    <row r="715" spans="1:17" x14ac:dyDescent="0.2">
      <c r="A715">
        <v>732</v>
      </c>
      <c r="B715" t="s">
        <v>1925</v>
      </c>
      <c r="C715" t="s">
        <v>1926</v>
      </c>
      <c r="D715">
        <v>15.6</v>
      </c>
      <c r="E715" t="s">
        <v>1927</v>
      </c>
      <c r="F715" t="s">
        <v>2291</v>
      </c>
      <c r="G715" s="16" t="str">
        <f t="shared" si="44"/>
        <v>AMD</v>
      </c>
      <c r="H715" t="s">
        <v>2074</v>
      </c>
      <c r="I715" t="s">
        <v>1984</v>
      </c>
      <c r="J715" t="s">
        <v>2039</v>
      </c>
      <c r="K715" t="s">
        <v>1947</v>
      </c>
      <c r="L715" t="s">
        <v>1948</v>
      </c>
      <c r="M715" s="16">
        <f t="shared" si="45"/>
        <v>2.1</v>
      </c>
      <c r="N715">
        <v>34632</v>
      </c>
      <c r="O715" s="15">
        <v>42134</v>
      </c>
      <c r="P715" s="22">
        <f t="shared" si="46"/>
        <v>2015</v>
      </c>
      <c r="Q715" s="22">
        <f t="shared" si="47"/>
        <v>5</v>
      </c>
    </row>
    <row r="716" spans="1:17" x14ac:dyDescent="0.2">
      <c r="A716">
        <v>733</v>
      </c>
      <c r="B716" t="s">
        <v>1941</v>
      </c>
      <c r="C716" t="s">
        <v>1926</v>
      </c>
      <c r="D716">
        <v>15.6</v>
      </c>
      <c r="E716" t="s">
        <v>1942</v>
      </c>
      <c r="F716" t="s">
        <v>1928</v>
      </c>
      <c r="G716" s="16" t="str">
        <f t="shared" si="44"/>
        <v>Intel</v>
      </c>
      <c r="H716" t="s">
        <v>1944</v>
      </c>
      <c r="I716" t="s">
        <v>1945</v>
      </c>
      <c r="J716" t="s">
        <v>1930</v>
      </c>
      <c r="K716" t="s">
        <v>1947</v>
      </c>
      <c r="L716" t="s">
        <v>2038</v>
      </c>
      <c r="M716" s="16">
        <f t="shared" si="45"/>
        <v>2.4</v>
      </c>
      <c r="N716">
        <v>29783.52</v>
      </c>
      <c r="O716" s="15">
        <v>42070</v>
      </c>
      <c r="P716" s="22">
        <f t="shared" si="46"/>
        <v>2015</v>
      </c>
      <c r="Q716" s="22">
        <f t="shared" si="47"/>
        <v>3</v>
      </c>
    </row>
    <row r="717" spans="1:17" x14ac:dyDescent="0.2">
      <c r="A717">
        <v>734</v>
      </c>
      <c r="B717" t="s">
        <v>1976</v>
      </c>
      <c r="C717" t="s">
        <v>1926</v>
      </c>
      <c r="D717">
        <v>13.3</v>
      </c>
      <c r="E717" t="s">
        <v>1958</v>
      </c>
      <c r="F717" t="s">
        <v>1928</v>
      </c>
      <c r="G717" s="16" t="str">
        <f t="shared" si="44"/>
        <v>Intel</v>
      </c>
      <c r="H717" t="s">
        <v>1915</v>
      </c>
      <c r="I717" t="s">
        <v>1929</v>
      </c>
      <c r="J717" t="s">
        <v>1930</v>
      </c>
      <c r="K717" t="s">
        <v>1947</v>
      </c>
      <c r="L717" t="s">
        <v>2016</v>
      </c>
      <c r="M717" s="16">
        <f t="shared" si="45"/>
        <v>1.44</v>
      </c>
      <c r="N717">
        <v>51148.800000000003</v>
      </c>
      <c r="O717" s="15">
        <v>42025</v>
      </c>
      <c r="P717" s="22">
        <f t="shared" si="46"/>
        <v>2015</v>
      </c>
      <c r="Q717" s="22">
        <f t="shared" si="47"/>
        <v>1</v>
      </c>
    </row>
    <row r="718" spans="1:17" x14ac:dyDescent="0.2">
      <c r="A718">
        <v>735</v>
      </c>
      <c r="B718" t="s">
        <v>1976</v>
      </c>
      <c r="C718" t="s">
        <v>1926</v>
      </c>
      <c r="D718">
        <v>15.6</v>
      </c>
      <c r="E718" t="s">
        <v>1927</v>
      </c>
      <c r="F718" t="s">
        <v>1973</v>
      </c>
      <c r="G718" s="16" t="str">
        <f t="shared" si="44"/>
        <v>Intel</v>
      </c>
      <c r="H718" t="s">
        <v>1944</v>
      </c>
      <c r="I718" t="s">
        <v>1978</v>
      </c>
      <c r="J718" t="s">
        <v>1930</v>
      </c>
      <c r="K718" t="s">
        <v>1947</v>
      </c>
      <c r="L718" t="s">
        <v>2079</v>
      </c>
      <c r="M718" s="16">
        <f t="shared" si="45"/>
        <v>1.85</v>
      </c>
      <c r="N718">
        <v>41505.120000000003</v>
      </c>
      <c r="O718" s="15">
        <v>42216</v>
      </c>
      <c r="P718" s="22">
        <f t="shared" si="46"/>
        <v>2015</v>
      </c>
      <c r="Q718" s="22">
        <f t="shared" si="47"/>
        <v>7</v>
      </c>
    </row>
    <row r="719" spans="1:17" x14ac:dyDescent="0.2">
      <c r="A719">
        <v>736</v>
      </c>
      <c r="B719" t="s">
        <v>1925</v>
      </c>
      <c r="C719" t="s">
        <v>2142</v>
      </c>
      <c r="D719">
        <v>15.6</v>
      </c>
      <c r="E719" t="s">
        <v>1927</v>
      </c>
      <c r="F719" t="s">
        <v>2022</v>
      </c>
      <c r="G719" s="16" t="str">
        <f t="shared" si="44"/>
        <v>Intel</v>
      </c>
      <c r="H719" t="s">
        <v>1935</v>
      </c>
      <c r="I719" t="s">
        <v>1929</v>
      </c>
      <c r="J719" t="s">
        <v>2345</v>
      </c>
      <c r="K719" t="s">
        <v>1947</v>
      </c>
      <c r="L719" t="s">
        <v>2217</v>
      </c>
      <c r="M719" s="16">
        <f t="shared" si="45"/>
        <v>2.6</v>
      </c>
      <c r="N719">
        <v>128884.32</v>
      </c>
      <c r="O719" s="15">
        <v>42272</v>
      </c>
      <c r="P719" s="22">
        <f t="shared" si="46"/>
        <v>2015</v>
      </c>
      <c r="Q719" s="22">
        <f t="shared" si="47"/>
        <v>9</v>
      </c>
    </row>
    <row r="720" spans="1:17" x14ac:dyDescent="0.2">
      <c r="A720">
        <v>737</v>
      </c>
      <c r="B720" t="s">
        <v>1966</v>
      </c>
      <c r="C720" t="s">
        <v>1989</v>
      </c>
      <c r="D720">
        <v>13.3</v>
      </c>
      <c r="E720" t="s">
        <v>1990</v>
      </c>
      <c r="F720" t="s">
        <v>1959</v>
      </c>
      <c r="G720" s="16" t="str">
        <f t="shared" si="44"/>
        <v>Intel</v>
      </c>
      <c r="H720" t="s">
        <v>1915</v>
      </c>
      <c r="I720" t="s">
        <v>1978</v>
      </c>
      <c r="J720" t="s">
        <v>1960</v>
      </c>
      <c r="K720" t="s">
        <v>1947</v>
      </c>
      <c r="L720" t="s">
        <v>2346</v>
      </c>
      <c r="M720" s="16">
        <f t="shared" si="45"/>
        <v>1.55</v>
      </c>
      <c r="N720">
        <v>35111.519999999997</v>
      </c>
      <c r="O720" s="15">
        <v>42147</v>
      </c>
      <c r="P720" s="22">
        <f t="shared" si="46"/>
        <v>2015</v>
      </c>
      <c r="Q720" s="22">
        <f t="shared" si="47"/>
        <v>5</v>
      </c>
    </row>
    <row r="721" spans="1:17" x14ac:dyDescent="0.2">
      <c r="A721">
        <v>738</v>
      </c>
      <c r="B721" t="s">
        <v>2041</v>
      </c>
      <c r="C721" t="s">
        <v>1982</v>
      </c>
      <c r="D721">
        <v>15.6</v>
      </c>
      <c r="E721" t="s">
        <v>1927</v>
      </c>
      <c r="F721" t="s">
        <v>2022</v>
      </c>
      <c r="G721" s="16" t="str">
        <f t="shared" si="44"/>
        <v>Intel</v>
      </c>
      <c r="H721" t="s">
        <v>1935</v>
      </c>
      <c r="I721" t="s">
        <v>2023</v>
      </c>
      <c r="J721" t="s">
        <v>2024</v>
      </c>
      <c r="K721" t="s">
        <v>1947</v>
      </c>
      <c r="L721" t="s">
        <v>2048</v>
      </c>
      <c r="M721" s="16">
        <f t="shared" si="45"/>
        <v>1.8</v>
      </c>
      <c r="N721">
        <v>111593.8944</v>
      </c>
      <c r="O721" s="15">
        <v>42183</v>
      </c>
      <c r="P721" s="22">
        <f t="shared" si="46"/>
        <v>2015</v>
      </c>
      <c r="Q721" s="22">
        <f t="shared" si="47"/>
        <v>6</v>
      </c>
    </row>
    <row r="722" spans="1:17" x14ac:dyDescent="0.2">
      <c r="A722">
        <v>739</v>
      </c>
      <c r="B722" t="s">
        <v>1941</v>
      </c>
      <c r="C722" t="s">
        <v>1926</v>
      </c>
      <c r="D722">
        <v>15.6</v>
      </c>
      <c r="E722" t="s">
        <v>1942</v>
      </c>
      <c r="F722" t="s">
        <v>1962</v>
      </c>
      <c r="G722" s="16" t="str">
        <f t="shared" si="44"/>
        <v>Intel</v>
      </c>
      <c r="H722" t="s">
        <v>1944</v>
      </c>
      <c r="I722" t="s">
        <v>1945</v>
      </c>
      <c r="J722" t="s">
        <v>1963</v>
      </c>
      <c r="K722" t="s">
        <v>1947</v>
      </c>
      <c r="L722" t="s">
        <v>2038</v>
      </c>
      <c r="M722" s="16">
        <f t="shared" si="45"/>
        <v>2.4</v>
      </c>
      <c r="N722">
        <v>21887.423999999999</v>
      </c>
      <c r="O722" s="15">
        <v>42127</v>
      </c>
      <c r="P722" s="22">
        <f t="shared" si="46"/>
        <v>2015</v>
      </c>
      <c r="Q722" s="22">
        <f t="shared" si="47"/>
        <v>5</v>
      </c>
    </row>
    <row r="723" spans="1:17" x14ac:dyDescent="0.2">
      <c r="A723">
        <v>740</v>
      </c>
      <c r="B723" t="s">
        <v>1966</v>
      </c>
      <c r="C723" t="s">
        <v>1926</v>
      </c>
      <c r="D723">
        <v>15.6</v>
      </c>
      <c r="E723" t="s">
        <v>1927</v>
      </c>
      <c r="F723" t="s">
        <v>1973</v>
      </c>
      <c r="G723" s="16" t="str">
        <f t="shared" si="44"/>
        <v>Intel</v>
      </c>
      <c r="H723" t="s">
        <v>1915</v>
      </c>
      <c r="I723" t="s">
        <v>1984</v>
      </c>
      <c r="J723" t="s">
        <v>1979</v>
      </c>
      <c r="K723" t="s">
        <v>1947</v>
      </c>
      <c r="L723" t="s">
        <v>2125</v>
      </c>
      <c r="M723" s="16">
        <f t="shared" si="45"/>
        <v>2</v>
      </c>
      <c r="N723">
        <v>64308.959999999999</v>
      </c>
      <c r="O723" s="15">
        <v>42006</v>
      </c>
      <c r="P723" s="22">
        <f t="shared" si="46"/>
        <v>2015</v>
      </c>
      <c r="Q723" s="22">
        <f t="shared" si="47"/>
        <v>1</v>
      </c>
    </row>
    <row r="724" spans="1:17" x14ac:dyDescent="0.2">
      <c r="A724">
        <v>741</v>
      </c>
      <c r="B724" t="s">
        <v>1966</v>
      </c>
      <c r="C724" t="s">
        <v>1926</v>
      </c>
      <c r="D724">
        <v>15.6</v>
      </c>
      <c r="E724" t="s">
        <v>1942</v>
      </c>
      <c r="F724" t="s">
        <v>1962</v>
      </c>
      <c r="G724" s="16" t="str">
        <f t="shared" si="44"/>
        <v>Intel</v>
      </c>
      <c r="H724" t="s">
        <v>1915</v>
      </c>
      <c r="I724" t="s">
        <v>1929</v>
      </c>
      <c r="J724" t="s">
        <v>1963</v>
      </c>
      <c r="K724" t="s">
        <v>1947</v>
      </c>
      <c r="L724" t="s">
        <v>2021</v>
      </c>
      <c r="M724" s="16">
        <f t="shared" si="45"/>
        <v>2</v>
      </c>
      <c r="N724">
        <v>35431.199999999997</v>
      </c>
      <c r="O724" s="15">
        <v>42118</v>
      </c>
      <c r="P724" s="22">
        <f t="shared" si="46"/>
        <v>2015</v>
      </c>
      <c r="Q724" s="22">
        <f t="shared" si="47"/>
        <v>4</v>
      </c>
    </row>
    <row r="725" spans="1:17" x14ac:dyDescent="0.2">
      <c r="A725">
        <v>742</v>
      </c>
      <c r="B725" t="s">
        <v>2095</v>
      </c>
      <c r="C725" t="s">
        <v>1926</v>
      </c>
      <c r="D725">
        <v>14</v>
      </c>
      <c r="E725" t="s">
        <v>1980</v>
      </c>
      <c r="F725" t="s">
        <v>1928</v>
      </c>
      <c r="G725" s="16" t="str">
        <f t="shared" si="44"/>
        <v>Intel</v>
      </c>
      <c r="H725" t="s">
        <v>1915</v>
      </c>
      <c r="I725" t="s">
        <v>1929</v>
      </c>
      <c r="J725" t="s">
        <v>1930</v>
      </c>
      <c r="K725" t="s">
        <v>1947</v>
      </c>
      <c r="L725" t="s">
        <v>2072</v>
      </c>
      <c r="M725" s="16">
        <f t="shared" si="45"/>
        <v>1.25</v>
      </c>
      <c r="N725">
        <v>81784.800000000003</v>
      </c>
      <c r="O725" s="15">
        <v>42160</v>
      </c>
      <c r="P725" s="22">
        <f t="shared" si="46"/>
        <v>2015</v>
      </c>
      <c r="Q725" s="22">
        <f t="shared" si="47"/>
        <v>6</v>
      </c>
    </row>
    <row r="726" spans="1:17" x14ac:dyDescent="0.2">
      <c r="A726">
        <v>743</v>
      </c>
      <c r="B726" t="s">
        <v>1976</v>
      </c>
      <c r="C726" t="s">
        <v>1989</v>
      </c>
      <c r="D726">
        <v>14</v>
      </c>
      <c r="E726" t="s">
        <v>1990</v>
      </c>
      <c r="F726" t="s">
        <v>1928</v>
      </c>
      <c r="G726" s="16" t="str">
        <f t="shared" si="44"/>
        <v>Intel</v>
      </c>
      <c r="H726" t="s">
        <v>1915</v>
      </c>
      <c r="I726" t="s">
        <v>1929</v>
      </c>
      <c r="J726" t="s">
        <v>1930</v>
      </c>
      <c r="K726" t="s">
        <v>1947</v>
      </c>
      <c r="L726" t="s">
        <v>2045</v>
      </c>
      <c r="M726" s="16">
        <f t="shared" si="45"/>
        <v>1.7</v>
      </c>
      <c r="N726">
        <v>53226.720000000001</v>
      </c>
      <c r="O726" s="15">
        <v>42227</v>
      </c>
      <c r="P726" s="22">
        <f t="shared" si="46"/>
        <v>2015</v>
      </c>
      <c r="Q726" s="22">
        <f t="shared" si="47"/>
        <v>8</v>
      </c>
    </row>
    <row r="727" spans="1:17" x14ac:dyDescent="0.2">
      <c r="A727">
        <v>744</v>
      </c>
      <c r="B727" t="s">
        <v>1976</v>
      </c>
      <c r="C727" t="s">
        <v>2142</v>
      </c>
      <c r="D727">
        <v>15.6</v>
      </c>
      <c r="E727" t="s">
        <v>2140</v>
      </c>
      <c r="F727" t="s">
        <v>2196</v>
      </c>
      <c r="G727" s="16" t="str">
        <f t="shared" si="44"/>
        <v>Intel</v>
      </c>
      <c r="H727" t="s">
        <v>1935</v>
      </c>
      <c r="I727" t="s">
        <v>2136</v>
      </c>
      <c r="J727" t="s">
        <v>2332</v>
      </c>
      <c r="K727" t="s">
        <v>1947</v>
      </c>
      <c r="L727" t="s">
        <v>1986</v>
      </c>
      <c r="M727" s="16">
        <f t="shared" si="45"/>
        <v>2.5</v>
      </c>
      <c r="N727">
        <v>175770.72</v>
      </c>
      <c r="O727" s="15">
        <v>42155</v>
      </c>
      <c r="P727" s="22">
        <f t="shared" si="46"/>
        <v>2015</v>
      </c>
      <c r="Q727" s="22">
        <f t="shared" si="47"/>
        <v>5</v>
      </c>
    </row>
    <row r="728" spans="1:17" x14ac:dyDescent="0.2">
      <c r="A728">
        <v>745</v>
      </c>
      <c r="B728" t="s">
        <v>1941</v>
      </c>
      <c r="C728" t="s">
        <v>1926</v>
      </c>
      <c r="D728">
        <v>14</v>
      </c>
      <c r="E728" t="s">
        <v>1942</v>
      </c>
      <c r="F728" t="s">
        <v>2049</v>
      </c>
      <c r="G728" s="16" t="str">
        <f t="shared" si="44"/>
        <v>Intel</v>
      </c>
      <c r="H728" t="s">
        <v>2007</v>
      </c>
      <c r="I728" t="s">
        <v>2008</v>
      </c>
      <c r="J728" t="s">
        <v>2051</v>
      </c>
      <c r="K728" t="s">
        <v>2187</v>
      </c>
      <c r="L728" t="s">
        <v>2165</v>
      </c>
      <c r="M728" s="16">
        <f t="shared" si="45"/>
        <v>1.68</v>
      </c>
      <c r="N728">
        <v>17582.400000000001</v>
      </c>
      <c r="O728" s="15">
        <v>42054</v>
      </c>
      <c r="P728" s="22">
        <f t="shared" si="46"/>
        <v>2015</v>
      </c>
      <c r="Q728" s="22">
        <f t="shared" si="47"/>
        <v>2</v>
      </c>
    </row>
    <row r="729" spans="1:17" x14ac:dyDescent="0.2">
      <c r="A729">
        <v>746</v>
      </c>
      <c r="B729" t="s">
        <v>2242</v>
      </c>
      <c r="C729" t="s">
        <v>1912</v>
      </c>
      <c r="D729">
        <v>13.3</v>
      </c>
      <c r="E729" t="s">
        <v>1927</v>
      </c>
      <c r="F729" t="s">
        <v>1973</v>
      </c>
      <c r="G729" s="16" t="str">
        <f t="shared" si="44"/>
        <v>Intel</v>
      </c>
      <c r="H729" t="s">
        <v>1935</v>
      </c>
      <c r="I729" t="s">
        <v>1929</v>
      </c>
      <c r="J729" t="s">
        <v>1930</v>
      </c>
      <c r="K729" t="s">
        <v>1947</v>
      </c>
      <c r="L729" t="s">
        <v>2347</v>
      </c>
      <c r="M729" s="16">
        <f t="shared" si="45"/>
        <v>0.81</v>
      </c>
      <c r="N729">
        <v>87858.72</v>
      </c>
      <c r="O729" s="15">
        <v>42144</v>
      </c>
      <c r="P729" s="22">
        <f t="shared" si="46"/>
        <v>2015</v>
      </c>
      <c r="Q729" s="22">
        <f t="shared" si="47"/>
        <v>5</v>
      </c>
    </row>
    <row r="730" spans="1:17" x14ac:dyDescent="0.2">
      <c r="A730">
        <v>748</v>
      </c>
      <c r="B730" t="s">
        <v>1966</v>
      </c>
      <c r="C730" t="s">
        <v>1926</v>
      </c>
      <c r="D730">
        <v>14</v>
      </c>
      <c r="E730" t="s">
        <v>1942</v>
      </c>
      <c r="F730" t="s">
        <v>1928</v>
      </c>
      <c r="G730" s="16" t="str">
        <f t="shared" si="44"/>
        <v>Intel</v>
      </c>
      <c r="H730" t="s">
        <v>1915</v>
      </c>
      <c r="I730" t="s">
        <v>1929</v>
      </c>
      <c r="J730" t="s">
        <v>1930</v>
      </c>
      <c r="K730" t="s">
        <v>1947</v>
      </c>
      <c r="L730" t="s">
        <v>1961</v>
      </c>
      <c r="M730" s="16">
        <f t="shared" si="45"/>
        <v>1.6</v>
      </c>
      <c r="N730">
        <v>60031.108800000002</v>
      </c>
      <c r="O730" s="15">
        <v>42294</v>
      </c>
      <c r="P730" s="22">
        <f t="shared" si="46"/>
        <v>2015</v>
      </c>
      <c r="Q730" s="22">
        <f t="shared" si="47"/>
        <v>10</v>
      </c>
    </row>
    <row r="731" spans="1:17" x14ac:dyDescent="0.2">
      <c r="A731">
        <v>749</v>
      </c>
      <c r="B731" t="s">
        <v>1925</v>
      </c>
      <c r="C731" t="s">
        <v>2142</v>
      </c>
      <c r="D731">
        <v>17.3</v>
      </c>
      <c r="E731" t="s">
        <v>1958</v>
      </c>
      <c r="F731" t="s">
        <v>2348</v>
      </c>
      <c r="G731" s="16" t="str">
        <f t="shared" si="44"/>
        <v>Intel</v>
      </c>
      <c r="H731" t="s">
        <v>1935</v>
      </c>
      <c r="I731" t="s">
        <v>1929</v>
      </c>
      <c r="J731" t="s">
        <v>2349</v>
      </c>
      <c r="K731" t="s">
        <v>2277</v>
      </c>
      <c r="L731" t="s">
        <v>2053</v>
      </c>
      <c r="M731" s="16">
        <f t="shared" si="45"/>
        <v>3</v>
      </c>
      <c r="N731">
        <v>233845.92</v>
      </c>
      <c r="O731" s="15">
        <v>42141</v>
      </c>
      <c r="P731" s="22">
        <f t="shared" si="46"/>
        <v>2015</v>
      </c>
      <c r="Q731" s="22">
        <f t="shared" si="47"/>
        <v>5</v>
      </c>
    </row>
    <row r="732" spans="1:17" x14ac:dyDescent="0.2">
      <c r="A732">
        <v>750</v>
      </c>
      <c r="B732" t="s">
        <v>1976</v>
      </c>
      <c r="C732" t="s">
        <v>2222</v>
      </c>
      <c r="D732">
        <v>11.6</v>
      </c>
      <c r="E732" t="s">
        <v>2146</v>
      </c>
      <c r="F732" t="s">
        <v>2049</v>
      </c>
      <c r="G732" s="16" t="str">
        <f t="shared" si="44"/>
        <v>Intel</v>
      </c>
      <c r="H732" t="s">
        <v>1944</v>
      </c>
      <c r="I732" t="s">
        <v>1916</v>
      </c>
      <c r="J732" t="s">
        <v>2051</v>
      </c>
      <c r="K732" t="s">
        <v>1947</v>
      </c>
      <c r="L732" t="s">
        <v>2046</v>
      </c>
      <c r="M732" s="16">
        <f t="shared" si="45"/>
        <v>1.4</v>
      </c>
      <c r="N732">
        <v>25308</v>
      </c>
      <c r="O732" s="15">
        <v>42230</v>
      </c>
      <c r="P732" s="22">
        <f t="shared" si="46"/>
        <v>2015</v>
      </c>
      <c r="Q732" s="22">
        <f t="shared" si="47"/>
        <v>8</v>
      </c>
    </row>
    <row r="733" spans="1:17" x14ac:dyDescent="0.2">
      <c r="A733">
        <v>751</v>
      </c>
      <c r="B733" t="s">
        <v>1925</v>
      </c>
      <c r="C733" t="s">
        <v>1926</v>
      </c>
      <c r="D733">
        <v>15.6</v>
      </c>
      <c r="E733" t="s">
        <v>1927</v>
      </c>
      <c r="F733" t="s">
        <v>2316</v>
      </c>
      <c r="G733" s="16" t="str">
        <f t="shared" si="44"/>
        <v>Intel</v>
      </c>
      <c r="H733" t="s">
        <v>1915</v>
      </c>
      <c r="I733" t="s">
        <v>1929</v>
      </c>
      <c r="J733" t="s">
        <v>1963</v>
      </c>
      <c r="K733" t="s">
        <v>1947</v>
      </c>
      <c r="L733" t="s">
        <v>2213</v>
      </c>
      <c r="M733" s="16">
        <f t="shared" si="45"/>
        <v>1.84</v>
      </c>
      <c r="N733">
        <v>101232</v>
      </c>
      <c r="O733" s="15">
        <v>42106</v>
      </c>
      <c r="P733" s="22">
        <f t="shared" si="46"/>
        <v>2015</v>
      </c>
      <c r="Q733" s="22">
        <f t="shared" si="47"/>
        <v>4</v>
      </c>
    </row>
    <row r="734" spans="1:17" x14ac:dyDescent="0.2">
      <c r="A734">
        <v>752</v>
      </c>
      <c r="B734" t="s">
        <v>1954</v>
      </c>
      <c r="C734" t="s">
        <v>1926</v>
      </c>
      <c r="D734">
        <v>15.6</v>
      </c>
      <c r="E734" t="s">
        <v>1942</v>
      </c>
      <c r="F734" t="s">
        <v>2333</v>
      </c>
      <c r="G734" s="16" t="str">
        <f t="shared" si="44"/>
        <v>Intel</v>
      </c>
      <c r="H734" t="s">
        <v>1944</v>
      </c>
      <c r="I734" t="s">
        <v>1978</v>
      </c>
      <c r="J734" t="s">
        <v>2153</v>
      </c>
      <c r="K734" t="s">
        <v>1931</v>
      </c>
      <c r="L734" t="s">
        <v>2071</v>
      </c>
      <c r="M734" s="16">
        <f t="shared" si="45"/>
        <v>2.4500000000000002</v>
      </c>
      <c r="N734">
        <v>30849.119999999999</v>
      </c>
      <c r="O734" s="15">
        <v>42008</v>
      </c>
      <c r="P734" s="22">
        <f t="shared" si="46"/>
        <v>2015</v>
      </c>
      <c r="Q734" s="22">
        <f t="shared" si="47"/>
        <v>1</v>
      </c>
    </row>
    <row r="735" spans="1:17" x14ac:dyDescent="0.2">
      <c r="A735">
        <v>754</v>
      </c>
      <c r="B735" t="s">
        <v>1954</v>
      </c>
      <c r="C735" t="s">
        <v>1926</v>
      </c>
      <c r="D735">
        <v>15.6</v>
      </c>
      <c r="E735" t="s">
        <v>1942</v>
      </c>
      <c r="F735" t="s">
        <v>1973</v>
      </c>
      <c r="G735" s="16" t="str">
        <f t="shared" si="44"/>
        <v>Intel</v>
      </c>
      <c r="H735" t="s">
        <v>1944</v>
      </c>
      <c r="I735" t="s">
        <v>1929</v>
      </c>
      <c r="J735" t="s">
        <v>1930</v>
      </c>
      <c r="K735" t="s">
        <v>1947</v>
      </c>
      <c r="L735" t="s">
        <v>2156</v>
      </c>
      <c r="M735" s="16">
        <f t="shared" si="45"/>
        <v>2.37</v>
      </c>
      <c r="N735">
        <v>45282.671999999999</v>
      </c>
      <c r="O735" s="15">
        <v>42029</v>
      </c>
      <c r="P735" s="22">
        <f t="shared" si="46"/>
        <v>2015</v>
      </c>
      <c r="Q735" s="22">
        <f t="shared" si="47"/>
        <v>1</v>
      </c>
    </row>
    <row r="736" spans="1:17" x14ac:dyDescent="0.2">
      <c r="A736">
        <v>755</v>
      </c>
      <c r="B736" t="s">
        <v>1976</v>
      </c>
      <c r="C736" t="s">
        <v>1989</v>
      </c>
      <c r="D736">
        <v>13.3</v>
      </c>
      <c r="E736" t="s">
        <v>2286</v>
      </c>
      <c r="F736" t="s">
        <v>2350</v>
      </c>
      <c r="G736" s="16" t="str">
        <f t="shared" si="44"/>
        <v>Intel</v>
      </c>
      <c r="H736" t="s">
        <v>1915</v>
      </c>
      <c r="I736" t="s">
        <v>1929</v>
      </c>
      <c r="J736" t="s">
        <v>2351</v>
      </c>
      <c r="K736" t="s">
        <v>1947</v>
      </c>
      <c r="L736" t="s">
        <v>1957</v>
      </c>
      <c r="M736" s="16">
        <f t="shared" si="45"/>
        <v>1.3</v>
      </c>
      <c r="N736">
        <v>63882.720000000001</v>
      </c>
      <c r="O736" s="15">
        <v>42118</v>
      </c>
      <c r="P736" s="22">
        <f t="shared" si="46"/>
        <v>2015</v>
      </c>
      <c r="Q736" s="22">
        <f t="shared" si="47"/>
        <v>4</v>
      </c>
    </row>
    <row r="737" spans="1:17" x14ac:dyDescent="0.2">
      <c r="A737">
        <v>756</v>
      </c>
      <c r="B737" t="s">
        <v>1925</v>
      </c>
      <c r="C737" t="s">
        <v>1926</v>
      </c>
      <c r="D737">
        <v>15.6</v>
      </c>
      <c r="E737" t="s">
        <v>1958</v>
      </c>
      <c r="F737" t="s">
        <v>1983</v>
      </c>
      <c r="G737" s="16" t="str">
        <f t="shared" si="44"/>
        <v>Intel</v>
      </c>
      <c r="H737" t="s">
        <v>1915</v>
      </c>
      <c r="I737" t="s">
        <v>1984</v>
      </c>
      <c r="J737" t="s">
        <v>1985</v>
      </c>
      <c r="K737" t="s">
        <v>1947</v>
      </c>
      <c r="L737" t="s">
        <v>1968</v>
      </c>
      <c r="M737" s="16">
        <f t="shared" si="45"/>
        <v>2.2000000000000002</v>
      </c>
      <c r="N737">
        <v>58554.720000000001</v>
      </c>
      <c r="O737" s="15">
        <v>42308</v>
      </c>
      <c r="P737" s="22">
        <f t="shared" si="46"/>
        <v>2015</v>
      </c>
      <c r="Q737" s="22">
        <f t="shared" si="47"/>
        <v>10</v>
      </c>
    </row>
    <row r="738" spans="1:17" x14ac:dyDescent="0.2">
      <c r="A738">
        <v>757</v>
      </c>
      <c r="B738" t="s">
        <v>1925</v>
      </c>
      <c r="C738" t="s">
        <v>2142</v>
      </c>
      <c r="D738">
        <v>15.6</v>
      </c>
      <c r="E738" t="s">
        <v>1927</v>
      </c>
      <c r="F738" t="s">
        <v>2264</v>
      </c>
      <c r="G738" s="16" t="str">
        <f t="shared" si="44"/>
        <v>Intel</v>
      </c>
      <c r="H738" t="s">
        <v>1915</v>
      </c>
      <c r="I738" t="s">
        <v>1929</v>
      </c>
      <c r="J738" t="s">
        <v>2352</v>
      </c>
      <c r="K738" t="s">
        <v>2277</v>
      </c>
      <c r="L738" t="s">
        <v>2304</v>
      </c>
      <c r="M738" s="16">
        <f t="shared" si="45"/>
        <v>2.59</v>
      </c>
      <c r="N738">
        <v>83170.080000000002</v>
      </c>
      <c r="O738" s="15">
        <v>42209</v>
      </c>
      <c r="P738" s="22">
        <f t="shared" si="46"/>
        <v>2015</v>
      </c>
      <c r="Q738" s="22">
        <f t="shared" si="47"/>
        <v>7</v>
      </c>
    </row>
    <row r="739" spans="1:17" x14ac:dyDescent="0.2">
      <c r="A739">
        <v>758</v>
      </c>
      <c r="B739" t="s">
        <v>1966</v>
      </c>
      <c r="C739" t="s">
        <v>1982</v>
      </c>
      <c r="D739">
        <v>15.6</v>
      </c>
      <c r="E739" t="s">
        <v>2140</v>
      </c>
      <c r="F739" t="s">
        <v>2022</v>
      </c>
      <c r="G739" s="16" t="str">
        <f t="shared" si="44"/>
        <v>Intel</v>
      </c>
      <c r="H739" t="s">
        <v>1935</v>
      </c>
      <c r="I739" t="s">
        <v>2023</v>
      </c>
      <c r="J739" t="s">
        <v>2043</v>
      </c>
      <c r="K739" t="s">
        <v>1947</v>
      </c>
      <c r="L739" t="s">
        <v>2150</v>
      </c>
      <c r="M739" s="16">
        <f t="shared" si="45"/>
        <v>4.42</v>
      </c>
      <c r="N739">
        <v>152859.78719999999</v>
      </c>
      <c r="O739" s="15">
        <v>42191</v>
      </c>
      <c r="P739" s="22">
        <f t="shared" si="46"/>
        <v>2015</v>
      </c>
      <c r="Q739" s="22">
        <f t="shared" si="47"/>
        <v>7</v>
      </c>
    </row>
    <row r="740" spans="1:17" x14ac:dyDescent="0.2">
      <c r="A740">
        <v>759</v>
      </c>
      <c r="B740" t="s">
        <v>1941</v>
      </c>
      <c r="C740" t="s">
        <v>1926</v>
      </c>
      <c r="D740">
        <v>15.6</v>
      </c>
      <c r="E740" t="s">
        <v>1942</v>
      </c>
      <c r="F740" t="s">
        <v>1928</v>
      </c>
      <c r="G740" s="16" t="str">
        <f t="shared" si="44"/>
        <v>Intel</v>
      </c>
      <c r="H740" t="s">
        <v>1944</v>
      </c>
      <c r="I740" t="s">
        <v>1929</v>
      </c>
      <c r="J740" t="s">
        <v>1930</v>
      </c>
      <c r="K740" t="s">
        <v>1947</v>
      </c>
      <c r="L740" t="s">
        <v>1948</v>
      </c>
      <c r="M740" s="16">
        <f t="shared" si="45"/>
        <v>2.1</v>
      </c>
      <c r="N740">
        <v>31914.720000000001</v>
      </c>
      <c r="O740" s="15">
        <v>42230</v>
      </c>
      <c r="P740" s="22">
        <f t="shared" si="46"/>
        <v>2015</v>
      </c>
      <c r="Q740" s="22">
        <f t="shared" si="47"/>
        <v>8</v>
      </c>
    </row>
    <row r="741" spans="1:17" x14ac:dyDescent="0.2">
      <c r="A741">
        <v>760</v>
      </c>
      <c r="B741" t="s">
        <v>1976</v>
      </c>
      <c r="C741" t="s">
        <v>1982</v>
      </c>
      <c r="D741">
        <v>15.6</v>
      </c>
      <c r="E741" t="s">
        <v>1958</v>
      </c>
      <c r="F741" t="s">
        <v>2022</v>
      </c>
      <c r="G741" s="16" t="str">
        <f t="shared" si="44"/>
        <v>Intel</v>
      </c>
      <c r="H741" t="s">
        <v>1915</v>
      </c>
      <c r="I741" t="s">
        <v>1984</v>
      </c>
      <c r="J741" t="s">
        <v>1985</v>
      </c>
      <c r="K741" t="s">
        <v>1947</v>
      </c>
      <c r="L741" t="s">
        <v>1986</v>
      </c>
      <c r="M741" s="16">
        <f t="shared" si="45"/>
        <v>2.5</v>
      </c>
      <c r="N741">
        <v>55837.440000000002</v>
      </c>
      <c r="O741" s="15">
        <v>42264</v>
      </c>
      <c r="P741" s="22">
        <f t="shared" si="46"/>
        <v>2015</v>
      </c>
      <c r="Q741" s="22">
        <f t="shared" si="47"/>
        <v>9</v>
      </c>
    </row>
    <row r="742" spans="1:17" x14ac:dyDescent="0.2">
      <c r="A742">
        <v>761</v>
      </c>
      <c r="B742" t="s">
        <v>1966</v>
      </c>
      <c r="C742" t="s">
        <v>1912</v>
      </c>
      <c r="D742">
        <v>12.5</v>
      </c>
      <c r="E742" t="s">
        <v>1927</v>
      </c>
      <c r="F742" t="s">
        <v>2196</v>
      </c>
      <c r="G742" s="16" t="str">
        <f t="shared" si="44"/>
        <v>Intel</v>
      </c>
      <c r="H742" t="s">
        <v>1935</v>
      </c>
      <c r="I742" t="s">
        <v>1929</v>
      </c>
      <c r="J742" t="s">
        <v>1930</v>
      </c>
      <c r="K742" t="s">
        <v>1947</v>
      </c>
      <c r="L742" t="s">
        <v>2353</v>
      </c>
      <c r="M742" s="16">
        <f t="shared" si="45"/>
        <v>1.18</v>
      </c>
      <c r="N742">
        <v>99047.52</v>
      </c>
      <c r="O742" s="15">
        <v>42355</v>
      </c>
      <c r="P742" s="22">
        <f t="shared" si="46"/>
        <v>2015</v>
      </c>
      <c r="Q742" s="22">
        <f t="shared" si="47"/>
        <v>12</v>
      </c>
    </row>
    <row r="743" spans="1:17" x14ac:dyDescent="0.2">
      <c r="A743">
        <v>762</v>
      </c>
      <c r="B743" t="s">
        <v>2245</v>
      </c>
      <c r="C743" t="s">
        <v>1912</v>
      </c>
      <c r="D743">
        <v>12.3</v>
      </c>
      <c r="E743" t="s">
        <v>2246</v>
      </c>
      <c r="F743" t="s">
        <v>2263</v>
      </c>
      <c r="G743" s="16" t="str">
        <f t="shared" si="44"/>
        <v>Intel</v>
      </c>
      <c r="H743" t="s">
        <v>1915</v>
      </c>
      <c r="I743" t="s">
        <v>1929</v>
      </c>
      <c r="J743" t="s">
        <v>1971</v>
      </c>
      <c r="K743" t="s">
        <v>2187</v>
      </c>
      <c r="L743" t="s">
        <v>2106</v>
      </c>
      <c r="M743" s="16">
        <f t="shared" si="45"/>
        <v>1.1000000000000001</v>
      </c>
      <c r="N743">
        <v>83063.520000000004</v>
      </c>
      <c r="O743" s="15">
        <v>42092</v>
      </c>
      <c r="P743" s="22">
        <f t="shared" si="46"/>
        <v>2015</v>
      </c>
      <c r="Q743" s="22">
        <f t="shared" si="47"/>
        <v>3</v>
      </c>
    </row>
    <row r="744" spans="1:17" x14ac:dyDescent="0.2">
      <c r="A744">
        <v>763</v>
      </c>
      <c r="B744" t="s">
        <v>1954</v>
      </c>
      <c r="C744" t="s">
        <v>1912</v>
      </c>
      <c r="D744">
        <v>13.3</v>
      </c>
      <c r="E744" t="s">
        <v>2281</v>
      </c>
      <c r="F744" t="s">
        <v>1928</v>
      </c>
      <c r="G744" s="16" t="str">
        <f t="shared" si="44"/>
        <v>Intel</v>
      </c>
      <c r="H744" t="s">
        <v>1915</v>
      </c>
      <c r="I744" t="s">
        <v>1929</v>
      </c>
      <c r="J744" t="s">
        <v>1930</v>
      </c>
      <c r="K744" t="s">
        <v>1947</v>
      </c>
      <c r="L744" t="s">
        <v>2013</v>
      </c>
      <c r="M744" s="16">
        <f t="shared" si="45"/>
        <v>1.2</v>
      </c>
      <c r="N744">
        <v>60153.120000000003</v>
      </c>
      <c r="O744" s="15">
        <v>42329</v>
      </c>
      <c r="P744" s="22">
        <f t="shared" si="46"/>
        <v>2015</v>
      </c>
      <c r="Q744" s="22">
        <f t="shared" si="47"/>
        <v>11</v>
      </c>
    </row>
    <row r="745" spans="1:17" x14ac:dyDescent="0.2">
      <c r="A745">
        <v>764</v>
      </c>
      <c r="B745" t="s">
        <v>1966</v>
      </c>
      <c r="C745" t="s">
        <v>1926</v>
      </c>
      <c r="D745">
        <v>13.3</v>
      </c>
      <c r="E745" t="s">
        <v>1942</v>
      </c>
      <c r="F745" t="s">
        <v>1962</v>
      </c>
      <c r="G745" s="16" t="str">
        <f t="shared" si="44"/>
        <v>Intel</v>
      </c>
      <c r="H745" t="s">
        <v>1944</v>
      </c>
      <c r="I745" t="s">
        <v>1945</v>
      </c>
      <c r="J745" t="s">
        <v>1963</v>
      </c>
      <c r="K745" t="s">
        <v>1947</v>
      </c>
      <c r="L745" t="s">
        <v>2009</v>
      </c>
      <c r="M745" s="16">
        <f t="shared" si="45"/>
        <v>1.65</v>
      </c>
      <c r="N745">
        <v>45234.720000000001</v>
      </c>
      <c r="O745" s="15">
        <v>42090</v>
      </c>
      <c r="P745" s="22">
        <f t="shared" si="46"/>
        <v>2015</v>
      </c>
      <c r="Q745" s="22">
        <f t="shared" si="47"/>
        <v>3</v>
      </c>
    </row>
    <row r="746" spans="1:17" x14ac:dyDescent="0.2">
      <c r="A746">
        <v>765</v>
      </c>
      <c r="B746" t="s">
        <v>1941</v>
      </c>
      <c r="C746" t="s">
        <v>1926</v>
      </c>
      <c r="D746">
        <v>13.3</v>
      </c>
      <c r="E746" t="s">
        <v>1942</v>
      </c>
      <c r="F746" t="s">
        <v>2096</v>
      </c>
      <c r="G746" s="16" t="str">
        <f t="shared" si="44"/>
        <v>Intel</v>
      </c>
      <c r="H746" t="s">
        <v>1944</v>
      </c>
      <c r="I746" t="s">
        <v>1916</v>
      </c>
      <c r="J746" t="s">
        <v>1963</v>
      </c>
      <c r="K746" t="s">
        <v>1947</v>
      </c>
      <c r="L746" t="s">
        <v>1961</v>
      </c>
      <c r="M746" s="16">
        <f t="shared" si="45"/>
        <v>1.6</v>
      </c>
      <c r="N746">
        <v>34898.400000000001</v>
      </c>
      <c r="O746" s="15">
        <v>42220</v>
      </c>
      <c r="P746" s="22">
        <f t="shared" si="46"/>
        <v>2015</v>
      </c>
      <c r="Q746" s="22">
        <f t="shared" si="47"/>
        <v>8</v>
      </c>
    </row>
    <row r="747" spans="1:17" x14ac:dyDescent="0.2">
      <c r="A747">
        <v>766</v>
      </c>
      <c r="B747" t="s">
        <v>1954</v>
      </c>
      <c r="C747" t="s">
        <v>1926</v>
      </c>
      <c r="D747">
        <v>17.3</v>
      </c>
      <c r="E747" t="s">
        <v>1942</v>
      </c>
      <c r="F747" t="s">
        <v>2034</v>
      </c>
      <c r="G747" s="16" t="str">
        <f t="shared" si="44"/>
        <v>Intel</v>
      </c>
      <c r="H747" t="s">
        <v>1944</v>
      </c>
      <c r="I747" t="s">
        <v>1978</v>
      </c>
      <c r="J747" t="s">
        <v>2035</v>
      </c>
      <c r="K747" t="s">
        <v>1947</v>
      </c>
      <c r="L747" t="s">
        <v>2019</v>
      </c>
      <c r="M747" s="16">
        <f t="shared" si="45"/>
        <v>2.8</v>
      </c>
      <c r="N747">
        <v>25059.715199999999</v>
      </c>
      <c r="O747" s="15">
        <v>42032</v>
      </c>
      <c r="P747" s="22">
        <f t="shared" si="46"/>
        <v>2015</v>
      </c>
      <c r="Q747" s="22">
        <f t="shared" si="47"/>
        <v>1</v>
      </c>
    </row>
    <row r="748" spans="1:17" x14ac:dyDescent="0.2">
      <c r="A748">
        <v>767</v>
      </c>
      <c r="B748" t="s">
        <v>1966</v>
      </c>
      <c r="C748" t="s">
        <v>1982</v>
      </c>
      <c r="D748">
        <v>15.6</v>
      </c>
      <c r="E748" t="s">
        <v>2354</v>
      </c>
      <c r="F748" t="s">
        <v>2264</v>
      </c>
      <c r="G748" s="16" t="str">
        <f t="shared" si="44"/>
        <v>Intel</v>
      </c>
      <c r="H748" t="s">
        <v>1935</v>
      </c>
      <c r="I748" t="s">
        <v>1984</v>
      </c>
      <c r="J748" t="s">
        <v>2278</v>
      </c>
      <c r="K748" t="s">
        <v>1947</v>
      </c>
      <c r="L748" t="s">
        <v>2355</v>
      </c>
      <c r="M748" s="16">
        <f t="shared" si="45"/>
        <v>2.72</v>
      </c>
      <c r="N748">
        <v>58554.720000000001</v>
      </c>
      <c r="O748" s="15">
        <v>42269</v>
      </c>
      <c r="P748" s="22">
        <f t="shared" si="46"/>
        <v>2015</v>
      </c>
      <c r="Q748" s="22">
        <f t="shared" si="47"/>
        <v>9</v>
      </c>
    </row>
    <row r="749" spans="1:17" x14ac:dyDescent="0.2">
      <c r="A749">
        <v>768</v>
      </c>
      <c r="B749" t="s">
        <v>2242</v>
      </c>
      <c r="C749" t="s">
        <v>1912</v>
      </c>
      <c r="D749">
        <v>13.3</v>
      </c>
      <c r="E749" t="s">
        <v>1990</v>
      </c>
      <c r="F749" t="s">
        <v>1973</v>
      </c>
      <c r="G749" s="16" t="str">
        <f t="shared" si="44"/>
        <v>Intel</v>
      </c>
      <c r="H749" t="s">
        <v>1915</v>
      </c>
      <c r="I749" t="s">
        <v>1929</v>
      </c>
      <c r="J749" t="s">
        <v>1930</v>
      </c>
      <c r="K749" t="s">
        <v>1947</v>
      </c>
      <c r="L749" t="s">
        <v>2356</v>
      </c>
      <c r="M749" s="16">
        <f t="shared" si="45"/>
        <v>1.31</v>
      </c>
      <c r="N749">
        <v>85194.72</v>
      </c>
      <c r="O749" s="15">
        <v>42285</v>
      </c>
      <c r="P749" s="22">
        <f t="shared" si="46"/>
        <v>2015</v>
      </c>
      <c r="Q749" s="22">
        <f t="shared" si="47"/>
        <v>10</v>
      </c>
    </row>
    <row r="750" spans="1:17" x14ac:dyDescent="0.2">
      <c r="A750">
        <v>769</v>
      </c>
      <c r="B750" t="s">
        <v>1941</v>
      </c>
      <c r="C750" t="s">
        <v>1926</v>
      </c>
      <c r="D750">
        <v>15.6</v>
      </c>
      <c r="E750" t="s">
        <v>1942</v>
      </c>
      <c r="F750" t="s">
        <v>2034</v>
      </c>
      <c r="G750" s="16" t="str">
        <f t="shared" si="44"/>
        <v>Intel</v>
      </c>
      <c r="H750" t="s">
        <v>1944</v>
      </c>
      <c r="I750" t="s">
        <v>1978</v>
      </c>
      <c r="J750" t="s">
        <v>2111</v>
      </c>
      <c r="K750" t="s">
        <v>2018</v>
      </c>
      <c r="L750" t="s">
        <v>1948</v>
      </c>
      <c r="M750" s="16">
        <f t="shared" si="45"/>
        <v>2.1</v>
      </c>
      <c r="N750">
        <v>15877.44</v>
      </c>
      <c r="O750" s="15">
        <v>42178</v>
      </c>
      <c r="P750" s="22">
        <f t="shared" si="46"/>
        <v>2015</v>
      </c>
      <c r="Q750" s="22">
        <f t="shared" si="47"/>
        <v>6</v>
      </c>
    </row>
    <row r="751" spans="1:17" x14ac:dyDescent="0.2">
      <c r="A751">
        <v>770</v>
      </c>
      <c r="B751" t="s">
        <v>1966</v>
      </c>
      <c r="C751" t="s">
        <v>1926</v>
      </c>
      <c r="D751">
        <v>15.6</v>
      </c>
      <c r="E751" t="s">
        <v>1927</v>
      </c>
      <c r="F751" t="s">
        <v>1973</v>
      </c>
      <c r="G751" s="16" t="str">
        <f t="shared" si="44"/>
        <v>Intel</v>
      </c>
      <c r="H751" t="s">
        <v>1935</v>
      </c>
      <c r="I751" t="s">
        <v>2147</v>
      </c>
      <c r="J751" t="s">
        <v>2087</v>
      </c>
      <c r="K751" t="s">
        <v>1947</v>
      </c>
      <c r="L751" t="s">
        <v>1993</v>
      </c>
      <c r="M751" s="16">
        <f t="shared" si="45"/>
        <v>2.2999999999999998</v>
      </c>
      <c r="N751">
        <v>62938.065600000002</v>
      </c>
      <c r="O751" s="15">
        <v>42305</v>
      </c>
      <c r="P751" s="22">
        <f t="shared" si="46"/>
        <v>2015</v>
      </c>
      <c r="Q751" s="22">
        <f t="shared" si="47"/>
        <v>10</v>
      </c>
    </row>
    <row r="752" spans="1:17" x14ac:dyDescent="0.2">
      <c r="A752">
        <v>771</v>
      </c>
      <c r="B752" t="s">
        <v>2242</v>
      </c>
      <c r="C752" t="s">
        <v>1989</v>
      </c>
      <c r="D752">
        <v>15</v>
      </c>
      <c r="E752" t="s">
        <v>1990</v>
      </c>
      <c r="F752" t="s">
        <v>1973</v>
      </c>
      <c r="G752" s="16" t="str">
        <f t="shared" si="44"/>
        <v>Intel</v>
      </c>
      <c r="H752" t="s">
        <v>1935</v>
      </c>
      <c r="I752" t="s">
        <v>1929</v>
      </c>
      <c r="J752" t="s">
        <v>2357</v>
      </c>
      <c r="K752" t="s">
        <v>1947</v>
      </c>
      <c r="L752" t="s">
        <v>2342</v>
      </c>
      <c r="M752" s="16">
        <f t="shared" si="45"/>
        <v>1.71</v>
      </c>
      <c r="N752">
        <v>95850.72</v>
      </c>
      <c r="O752" s="15">
        <v>42162</v>
      </c>
      <c r="P752" s="22">
        <f t="shared" si="46"/>
        <v>2015</v>
      </c>
      <c r="Q752" s="22">
        <f t="shared" si="47"/>
        <v>6</v>
      </c>
    </row>
    <row r="753" spans="1:17" x14ac:dyDescent="0.2">
      <c r="A753">
        <v>772</v>
      </c>
      <c r="B753" t="s">
        <v>2095</v>
      </c>
      <c r="C753" t="s">
        <v>1926</v>
      </c>
      <c r="D753">
        <v>14</v>
      </c>
      <c r="E753" t="s">
        <v>2083</v>
      </c>
      <c r="F753" t="s">
        <v>2096</v>
      </c>
      <c r="G753" s="16" t="str">
        <f t="shared" si="44"/>
        <v>Intel</v>
      </c>
      <c r="H753" t="s">
        <v>1944</v>
      </c>
      <c r="I753" t="s">
        <v>1916</v>
      </c>
      <c r="J753" t="s">
        <v>1963</v>
      </c>
      <c r="K753" t="s">
        <v>1947</v>
      </c>
      <c r="L753" t="s">
        <v>2093</v>
      </c>
      <c r="M753" s="16">
        <f t="shared" si="45"/>
        <v>1.75</v>
      </c>
      <c r="N753">
        <v>54345.599999999999</v>
      </c>
      <c r="O753" s="15">
        <v>42066</v>
      </c>
      <c r="P753" s="22">
        <f t="shared" si="46"/>
        <v>2015</v>
      </c>
      <c r="Q753" s="22">
        <f t="shared" si="47"/>
        <v>3</v>
      </c>
    </row>
    <row r="754" spans="1:17" x14ac:dyDescent="0.2">
      <c r="A754">
        <v>773</v>
      </c>
      <c r="B754" t="s">
        <v>1966</v>
      </c>
      <c r="C754" t="s">
        <v>1982</v>
      </c>
      <c r="D754">
        <v>15.6</v>
      </c>
      <c r="E754" t="s">
        <v>1927</v>
      </c>
      <c r="F754" t="s">
        <v>2022</v>
      </c>
      <c r="G754" s="16" t="str">
        <f t="shared" si="44"/>
        <v>Intel</v>
      </c>
      <c r="H754" t="s">
        <v>1915</v>
      </c>
      <c r="I754" t="s">
        <v>1978</v>
      </c>
      <c r="J754" t="s">
        <v>1985</v>
      </c>
      <c r="K754" t="s">
        <v>1947</v>
      </c>
      <c r="L754" t="s">
        <v>2076</v>
      </c>
      <c r="M754" s="16">
        <f t="shared" si="45"/>
        <v>2.62</v>
      </c>
      <c r="N754">
        <v>58554.720000000001</v>
      </c>
      <c r="O754" s="15">
        <v>42315</v>
      </c>
      <c r="P754" s="22">
        <f t="shared" si="46"/>
        <v>2015</v>
      </c>
      <c r="Q754" s="22">
        <f t="shared" si="47"/>
        <v>11</v>
      </c>
    </row>
    <row r="755" spans="1:17" x14ac:dyDescent="0.2">
      <c r="A755">
        <v>775</v>
      </c>
      <c r="B755" t="s">
        <v>1954</v>
      </c>
      <c r="C755" t="s">
        <v>1989</v>
      </c>
      <c r="D755">
        <v>15.6</v>
      </c>
      <c r="E755" t="s">
        <v>1990</v>
      </c>
      <c r="F755" t="s">
        <v>1973</v>
      </c>
      <c r="G755" s="16" t="str">
        <f t="shared" si="44"/>
        <v>Intel</v>
      </c>
      <c r="H755" t="s">
        <v>2026</v>
      </c>
      <c r="I755" t="s">
        <v>2060</v>
      </c>
      <c r="J755" t="s">
        <v>1979</v>
      </c>
      <c r="K755" t="s">
        <v>1947</v>
      </c>
      <c r="L755" t="s">
        <v>1993</v>
      </c>
      <c r="M755" s="16">
        <f t="shared" si="45"/>
        <v>2.2999999999999998</v>
      </c>
      <c r="N755">
        <v>44701.919999999998</v>
      </c>
      <c r="O755" s="15">
        <v>42270</v>
      </c>
      <c r="P755" s="22">
        <f t="shared" si="46"/>
        <v>2015</v>
      </c>
      <c r="Q755" s="22">
        <f t="shared" si="47"/>
        <v>9</v>
      </c>
    </row>
    <row r="756" spans="1:17" x14ac:dyDescent="0.2">
      <c r="A756">
        <v>776</v>
      </c>
      <c r="B756" t="s">
        <v>1976</v>
      </c>
      <c r="C756" t="s">
        <v>1926</v>
      </c>
      <c r="D756">
        <v>15.6</v>
      </c>
      <c r="E756" t="s">
        <v>2143</v>
      </c>
      <c r="F756" t="s">
        <v>2230</v>
      </c>
      <c r="G756" s="16" t="str">
        <f t="shared" si="44"/>
        <v>Intel</v>
      </c>
      <c r="H756" t="s">
        <v>1935</v>
      </c>
      <c r="I756" t="s">
        <v>1936</v>
      </c>
      <c r="J756" t="s">
        <v>2349</v>
      </c>
      <c r="K756" t="s">
        <v>2277</v>
      </c>
      <c r="L756" t="s">
        <v>1986</v>
      </c>
      <c r="M756" s="16">
        <f t="shared" si="45"/>
        <v>2.5</v>
      </c>
      <c r="N756">
        <v>126273.60000000001</v>
      </c>
      <c r="O756" s="15">
        <v>42092</v>
      </c>
      <c r="P756" s="22">
        <f t="shared" si="46"/>
        <v>2015</v>
      </c>
      <c r="Q756" s="22">
        <f t="shared" si="47"/>
        <v>3</v>
      </c>
    </row>
    <row r="757" spans="1:17" x14ac:dyDescent="0.2">
      <c r="A757">
        <v>777</v>
      </c>
      <c r="B757" t="s">
        <v>1941</v>
      </c>
      <c r="C757" t="s">
        <v>1926</v>
      </c>
      <c r="D757">
        <v>14</v>
      </c>
      <c r="E757" t="s">
        <v>1958</v>
      </c>
      <c r="F757" t="s">
        <v>1977</v>
      </c>
      <c r="G757" s="16" t="str">
        <f t="shared" si="44"/>
        <v>Intel</v>
      </c>
      <c r="H757" t="s">
        <v>1944</v>
      </c>
      <c r="I757" t="s">
        <v>1916</v>
      </c>
      <c r="J757" t="s">
        <v>1930</v>
      </c>
      <c r="K757" t="s">
        <v>1947</v>
      </c>
      <c r="L757" t="s">
        <v>2048</v>
      </c>
      <c r="M757" s="16">
        <f t="shared" si="45"/>
        <v>1.8</v>
      </c>
      <c r="N757">
        <v>33886.080000000002</v>
      </c>
      <c r="O757" s="15">
        <v>42319</v>
      </c>
      <c r="P757" s="22">
        <f t="shared" si="46"/>
        <v>2015</v>
      </c>
      <c r="Q757" s="22">
        <f t="shared" si="47"/>
        <v>11</v>
      </c>
    </row>
    <row r="758" spans="1:17" x14ac:dyDescent="0.2">
      <c r="A758">
        <v>778</v>
      </c>
      <c r="B758" t="s">
        <v>2134</v>
      </c>
      <c r="C758" t="s">
        <v>1982</v>
      </c>
      <c r="D758">
        <v>14</v>
      </c>
      <c r="E758" t="s">
        <v>1927</v>
      </c>
      <c r="F758" t="s">
        <v>2022</v>
      </c>
      <c r="G758" s="16" t="str">
        <f t="shared" si="44"/>
        <v>Intel</v>
      </c>
      <c r="H758" t="s">
        <v>1935</v>
      </c>
      <c r="I758" t="s">
        <v>1936</v>
      </c>
      <c r="J758" t="s">
        <v>2024</v>
      </c>
      <c r="K758" t="s">
        <v>1947</v>
      </c>
      <c r="L758" t="s">
        <v>2127</v>
      </c>
      <c r="M758" s="16">
        <f t="shared" si="45"/>
        <v>1.95</v>
      </c>
      <c r="N758">
        <v>154458.72</v>
      </c>
      <c r="O758" s="15">
        <v>42124</v>
      </c>
      <c r="P758" s="22">
        <f t="shared" si="46"/>
        <v>2015</v>
      </c>
      <c r="Q758" s="22">
        <f t="shared" si="47"/>
        <v>4</v>
      </c>
    </row>
    <row r="759" spans="1:17" x14ac:dyDescent="0.2">
      <c r="A759">
        <v>779</v>
      </c>
      <c r="B759" t="s">
        <v>1954</v>
      </c>
      <c r="C759" t="s">
        <v>1926</v>
      </c>
      <c r="D759">
        <v>15.6</v>
      </c>
      <c r="E759" t="s">
        <v>2317</v>
      </c>
      <c r="F759" t="s">
        <v>2358</v>
      </c>
      <c r="G759" s="16" t="str">
        <f t="shared" si="44"/>
        <v>Intel</v>
      </c>
      <c r="H759" t="s">
        <v>1915</v>
      </c>
      <c r="I759" t="s">
        <v>1916</v>
      </c>
      <c r="J759" t="s">
        <v>2111</v>
      </c>
      <c r="K759" t="s">
        <v>1947</v>
      </c>
      <c r="L759" t="s">
        <v>2021</v>
      </c>
      <c r="M759" s="16">
        <f t="shared" si="45"/>
        <v>2</v>
      </c>
      <c r="N759">
        <v>31003.632000000001</v>
      </c>
      <c r="O759" s="15">
        <v>42066</v>
      </c>
      <c r="P759" s="22">
        <f t="shared" si="46"/>
        <v>2015</v>
      </c>
      <c r="Q759" s="22">
        <f t="shared" si="47"/>
        <v>3</v>
      </c>
    </row>
    <row r="760" spans="1:17" x14ac:dyDescent="0.2">
      <c r="A760">
        <v>780</v>
      </c>
      <c r="B760" t="s">
        <v>1966</v>
      </c>
      <c r="C760" t="s">
        <v>1982</v>
      </c>
      <c r="D760">
        <v>17.3</v>
      </c>
      <c r="E760" t="s">
        <v>1958</v>
      </c>
      <c r="F760" t="s">
        <v>2022</v>
      </c>
      <c r="G760" s="16" t="str">
        <f t="shared" si="44"/>
        <v>Intel</v>
      </c>
      <c r="H760" t="s">
        <v>2118</v>
      </c>
      <c r="I760" t="s">
        <v>2340</v>
      </c>
      <c r="J760" t="s">
        <v>2359</v>
      </c>
      <c r="K760" t="s">
        <v>1947</v>
      </c>
      <c r="L760" t="s">
        <v>2150</v>
      </c>
      <c r="M760" s="16">
        <f t="shared" si="45"/>
        <v>4.42</v>
      </c>
      <c r="N760">
        <v>191211.264</v>
      </c>
      <c r="O760" s="15">
        <v>42157</v>
      </c>
      <c r="P760" s="22">
        <f t="shared" si="46"/>
        <v>2015</v>
      </c>
      <c r="Q760" s="22">
        <f t="shared" si="47"/>
        <v>6</v>
      </c>
    </row>
    <row r="761" spans="1:17" x14ac:dyDescent="0.2">
      <c r="A761">
        <v>781</v>
      </c>
      <c r="B761" t="s">
        <v>1954</v>
      </c>
      <c r="C761" t="s">
        <v>1982</v>
      </c>
      <c r="D761">
        <v>17.3</v>
      </c>
      <c r="E761" t="s">
        <v>1958</v>
      </c>
      <c r="F761" t="s">
        <v>2264</v>
      </c>
      <c r="G761" s="16" t="str">
        <f t="shared" si="44"/>
        <v>Intel</v>
      </c>
      <c r="H761" t="s">
        <v>1935</v>
      </c>
      <c r="I761" t="s">
        <v>2023</v>
      </c>
      <c r="J761" t="s">
        <v>2043</v>
      </c>
      <c r="K761" t="s">
        <v>1947</v>
      </c>
      <c r="L761" t="s">
        <v>2164</v>
      </c>
      <c r="M761" s="16">
        <f t="shared" si="45"/>
        <v>4.3</v>
      </c>
      <c r="N761">
        <v>125208</v>
      </c>
      <c r="O761" s="15">
        <v>42337</v>
      </c>
      <c r="P761" s="22">
        <f t="shared" si="46"/>
        <v>2015</v>
      </c>
      <c r="Q761" s="22">
        <f t="shared" si="47"/>
        <v>11</v>
      </c>
    </row>
    <row r="762" spans="1:17" x14ac:dyDescent="0.2">
      <c r="A762">
        <v>782</v>
      </c>
      <c r="B762" t="s">
        <v>2095</v>
      </c>
      <c r="C762" t="s">
        <v>1912</v>
      </c>
      <c r="D762">
        <v>14</v>
      </c>
      <c r="E762" t="s">
        <v>1958</v>
      </c>
      <c r="F762" t="s">
        <v>2178</v>
      </c>
      <c r="G762" s="16" t="str">
        <f t="shared" si="44"/>
        <v>Intel</v>
      </c>
      <c r="H762" t="s">
        <v>1935</v>
      </c>
      <c r="I762" t="s">
        <v>1936</v>
      </c>
      <c r="J762" t="s">
        <v>2180</v>
      </c>
      <c r="K762" t="s">
        <v>1947</v>
      </c>
      <c r="L762" t="s">
        <v>2257</v>
      </c>
      <c r="M762" s="16">
        <f t="shared" si="45"/>
        <v>1.47</v>
      </c>
      <c r="N762">
        <v>93985.919999999998</v>
      </c>
      <c r="O762" s="15">
        <v>42223</v>
      </c>
      <c r="P762" s="22">
        <f t="shared" si="46"/>
        <v>2015</v>
      </c>
      <c r="Q762" s="22">
        <f t="shared" si="47"/>
        <v>8</v>
      </c>
    </row>
    <row r="763" spans="1:17" x14ac:dyDescent="0.2">
      <c r="A763">
        <v>783</v>
      </c>
      <c r="B763" t="s">
        <v>1976</v>
      </c>
      <c r="C763" t="s">
        <v>1926</v>
      </c>
      <c r="D763">
        <v>15.6</v>
      </c>
      <c r="E763" t="s">
        <v>1942</v>
      </c>
      <c r="F763" t="s">
        <v>2360</v>
      </c>
      <c r="G763" s="16" t="str">
        <f t="shared" si="44"/>
        <v>Intel</v>
      </c>
      <c r="H763" t="s">
        <v>1915</v>
      </c>
      <c r="I763" t="s">
        <v>1978</v>
      </c>
      <c r="J763" t="s">
        <v>2205</v>
      </c>
      <c r="K763" t="s">
        <v>1931</v>
      </c>
      <c r="L763" t="s">
        <v>1968</v>
      </c>
      <c r="M763" s="16">
        <f t="shared" si="45"/>
        <v>2.2000000000000002</v>
      </c>
      <c r="N763">
        <v>17529.12</v>
      </c>
      <c r="O763" s="15">
        <v>42136</v>
      </c>
      <c r="P763" s="22">
        <f t="shared" si="46"/>
        <v>2015</v>
      </c>
      <c r="Q763" s="22">
        <f t="shared" si="47"/>
        <v>5</v>
      </c>
    </row>
    <row r="764" spans="1:17" x14ac:dyDescent="0.2">
      <c r="A764">
        <v>784</v>
      </c>
      <c r="B764" t="s">
        <v>1976</v>
      </c>
      <c r="C764" t="s">
        <v>1912</v>
      </c>
      <c r="D764">
        <v>14</v>
      </c>
      <c r="E764" t="s">
        <v>1927</v>
      </c>
      <c r="F764" t="s">
        <v>1973</v>
      </c>
      <c r="G764" s="16" t="str">
        <f t="shared" si="44"/>
        <v>Intel</v>
      </c>
      <c r="H764" t="s">
        <v>1935</v>
      </c>
      <c r="I764" t="s">
        <v>1936</v>
      </c>
      <c r="J764" t="s">
        <v>1930</v>
      </c>
      <c r="K764" t="s">
        <v>1947</v>
      </c>
      <c r="L764" t="s">
        <v>2045</v>
      </c>
      <c r="M764" s="16">
        <f t="shared" si="45"/>
        <v>1.7</v>
      </c>
      <c r="N764">
        <v>122490.72</v>
      </c>
      <c r="O764" s="15">
        <v>42290</v>
      </c>
      <c r="P764" s="22">
        <f t="shared" si="46"/>
        <v>2015</v>
      </c>
      <c r="Q764" s="22">
        <f t="shared" si="47"/>
        <v>10</v>
      </c>
    </row>
    <row r="765" spans="1:17" x14ac:dyDescent="0.2">
      <c r="A765">
        <v>785</v>
      </c>
      <c r="B765" t="s">
        <v>2041</v>
      </c>
      <c r="C765" t="s">
        <v>1982</v>
      </c>
      <c r="D765">
        <v>14</v>
      </c>
      <c r="E765" t="s">
        <v>1958</v>
      </c>
      <c r="F765" t="s">
        <v>2022</v>
      </c>
      <c r="G765" s="16" t="str">
        <f t="shared" si="44"/>
        <v>Intel</v>
      </c>
      <c r="H765" t="s">
        <v>1935</v>
      </c>
      <c r="I765" t="s">
        <v>2023</v>
      </c>
      <c r="J765" t="s">
        <v>2024</v>
      </c>
      <c r="K765" t="s">
        <v>1947</v>
      </c>
      <c r="L765" t="s">
        <v>1961</v>
      </c>
      <c r="M765" s="16">
        <f t="shared" si="45"/>
        <v>1.6</v>
      </c>
      <c r="N765">
        <v>100752.48</v>
      </c>
      <c r="O765" s="15">
        <v>42178</v>
      </c>
      <c r="P765" s="22">
        <f t="shared" si="46"/>
        <v>2015</v>
      </c>
      <c r="Q765" s="22">
        <f t="shared" si="47"/>
        <v>6</v>
      </c>
    </row>
    <row r="766" spans="1:17" x14ac:dyDescent="0.2">
      <c r="A766">
        <v>786</v>
      </c>
      <c r="B766" t="s">
        <v>2041</v>
      </c>
      <c r="C766" t="s">
        <v>1982</v>
      </c>
      <c r="D766">
        <v>15.6</v>
      </c>
      <c r="E766" t="s">
        <v>1927</v>
      </c>
      <c r="F766" t="s">
        <v>1983</v>
      </c>
      <c r="G766" s="16" t="str">
        <f t="shared" si="44"/>
        <v>Intel</v>
      </c>
      <c r="H766" t="s">
        <v>1915</v>
      </c>
      <c r="I766" t="s">
        <v>1984</v>
      </c>
      <c r="J766" t="s">
        <v>1985</v>
      </c>
      <c r="K766" t="s">
        <v>1947</v>
      </c>
      <c r="L766" t="s">
        <v>1968</v>
      </c>
      <c r="M766" s="16">
        <f t="shared" si="45"/>
        <v>2.2000000000000002</v>
      </c>
      <c r="N766">
        <v>58021.919999999998</v>
      </c>
      <c r="O766" s="15">
        <v>42287</v>
      </c>
      <c r="P766" s="22">
        <f t="shared" si="46"/>
        <v>2015</v>
      </c>
      <c r="Q766" s="22">
        <f t="shared" si="47"/>
        <v>10</v>
      </c>
    </row>
    <row r="767" spans="1:17" x14ac:dyDescent="0.2">
      <c r="A767">
        <v>787</v>
      </c>
      <c r="B767" t="s">
        <v>1976</v>
      </c>
      <c r="C767" t="s">
        <v>1982</v>
      </c>
      <c r="D767">
        <v>15.6</v>
      </c>
      <c r="E767" t="s">
        <v>1958</v>
      </c>
      <c r="F767" t="s">
        <v>2022</v>
      </c>
      <c r="G767" s="16" t="str">
        <f t="shared" si="44"/>
        <v>Intel</v>
      </c>
      <c r="H767" t="s">
        <v>1944</v>
      </c>
      <c r="I767" t="s">
        <v>1978</v>
      </c>
      <c r="J767" t="s">
        <v>1985</v>
      </c>
      <c r="K767" t="s">
        <v>1947</v>
      </c>
      <c r="L767" t="s">
        <v>2038</v>
      </c>
      <c r="M767" s="16">
        <f t="shared" si="45"/>
        <v>2.4</v>
      </c>
      <c r="N767">
        <v>53226.720000000001</v>
      </c>
      <c r="O767" s="15">
        <v>42193</v>
      </c>
      <c r="P767" s="22">
        <f t="shared" si="46"/>
        <v>2015</v>
      </c>
      <c r="Q767" s="22">
        <f t="shared" si="47"/>
        <v>7</v>
      </c>
    </row>
    <row r="768" spans="1:17" x14ac:dyDescent="0.2">
      <c r="A768">
        <v>788</v>
      </c>
      <c r="B768" t="s">
        <v>1941</v>
      </c>
      <c r="C768" t="s">
        <v>1982</v>
      </c>
      <c r="D768">
        <v>17.3</v>
      </c>
      <c r="E768" t="s">
        <v>1958</v>
      </c>
      <c r="F768" t="s">
        <v>2022</v>
      </c>
      <c r="G768" s="16" t="str">
        <f t="shared" si="44"/>
        <v>Intel</v>
      </c>
      <c r="H768" t="s">
        <v>1935</v>
      </c>
      <c r="I768" t="s">
        <v>2023</v>
      </c>
      <c r="J768" t="s">
        <v>2024</v>
      </c>
      <c r="K768" t="s">
        <v>1947</v>
      </c>
      <c r="L768" t="s">
        <v>2344</v>
      </c>
      <c r="M768" s="16">
        <f t="shared" si="45"/>
        <v>4.2</v>
      </c>
      <c r="N768">
        <v>122490.72</v>
      </c>
      <c r="O768" s="15">
        <v>42313</v>
      </c>
      <c r="P768" s="22">
        <f t="shared" si="46"/>
        <v>2015</v>
      </c>
      <c r="Q768" s="22">
        <f t="shared" si="47"/>
        <v>11</v>
      </c>
    </row>
    <row r="769" spans="1:17" x14ac:dyDescent="0.2">
      <c r="A769">
        <v>789</v>
      </c>
      <c r="B769" t="s">
        <v>1966</v>
      </c>
      <c r="C769" t="s">
        <v>1982</v>
      </c>
      <c r="D769">
        <v>15.6</v>
      </c>
      <c r="E769" t="s">
        <v>1927</v>
      </c>
      <c r="F769" t="s">
        <v>1983</v>
      </c>
      <c r="G769" s="16" t="str">
        <f t="shared" si="44"/>
        <v>Intel</v>
      </c>
      <c r="H769" t="s">
        <v>1915</v>
      </c>
      <c r="I769" t="s">
        <v>1929</v>
      </c>
      <c r="J769" t="s">
        <v>1985</v>
      </c>
      <c r="K769" t="s">
        <v>1947</v>
      </c>
      <c r="L769" t="s">
        <v>2076</v>
      </c>
      <c r="M769" s="16">
        <f t="shared" si="45"/>
        <v>2.62</v>
      </c>
      <c r="N769">
        <v>52480.800000000003</v>
      </c>
      <c r="O769" s="15">
        <v>42068</v>
      </c>
      <c r="P769" s="22">
        <f t="shared" si="46"/>
        <v>2015</v>
      </c>
      <c r="Q769" s="22">
        <f t="shared" si="47"/>
        <v>3</v>
      </c>
    </row>
    <row r="770" spans="1:17" x14ac:dyDescent="0.2">
      <c r="A770">
        <v>790</v>
      </c>
      <c r="B770" t="s">
        <v>1954</v>
      </c>
      <c r="C770" t="s">
        <v>1982</v>
      </c>
      <c r="D770">
        <v>15.6</v>
      </c>
      <c r="E770" t="s">
        <v>1927</v>
      </c>
      <c r="F770" t="s">
        <v>2022</v>
      </c>
      <c r="G770" s="16" t="str">
        <f t="shared" si="44"/>
        <v>Intel</v>
      </c>
      <c r="H770" t="s">
        <v>1915</v>
      </c>
      <c r="I770" t="s">
        <v>1984</v>
      </c>
      <c r="J770" t="s">
        <v>2361</v>
      </c>
      <c r="K770" t="s">
        <v>1947</v>
      </c>
      <c r="L770" t="s">
        <v>2170</v>
      </c>
      <c r="M770" s="16">
        <f t="shared" si="45"/>
        <v>2.2400000000000002</v>
      </c>
      <c r="N770">
        <v>71341.919999999998</v>
      </c>
      <c r="O770" s="15">
        <v>42092</v>
      </c>
      <c r="P770" s="22">
        <f t="shared" si="46"/>
        <v>2015</v>
      </c>
      <c r="Q770" s="22">
        <f t="shared" si="47"/>
        <v>3</v>
      </c>
    </row>
    <row r="771" spans="1:17" x14ac:dyDescent="0.2">
      <c r="A771">
        <v>791</v>
      </c>
      <c r="B771" t="s">
        <v>2132</v>
      </c>
      <c r="C771" t="s">
        <v>1926</v>
      </c>
      <c r="D771">
        <v>14</v>
      </c>
      <c r="E771" t="s">
        <v>2317</v>
      </c>
      <c r="F771" t="s">
        <v>2014</v>
      </c>
      <c r="G771" s="16" t="str">
        <f t="shared" ref="G771:G834" si="48">LEFT(F771,FIND(" ",F771)-1)</f>
        <v>Intel</v>
      </c>
      <c r="H771" t="s">
        <v>1944</v>
      </c>
      <c r="I771" t="s">
        <v>2008</v>
      </c>
      <c r="J771" t="s">
        <v>2015</v>
      </c>
      <c r="K771" t="s">
        <v>1947</v>
      </c>
      <c r="L771" t="s">
        <v>1981</v>
      </c>
      <c r="M771" s="16">
        <f t="shared" ref="M771:M834" si="49">LEFT(L771,LEN(L771)-2)*1</f>
        <v>1.22</v>
      </c>
      <c r="N771">
        <v>10810.512000000001</v>
      </c>
      <c r="O771" s="15">
        <v>42231</v>
      </c>
      <c r="P771" s="22">
        <f t="shared" ref="P771:P834" si="50">YEAR(O771)</f>
        <v>2015</v>
      </c>
      <c r="Q771" s="22">
        <f t="shared" ref="Q771:Q834" si="51">MONTH(O771)</f>
        <v>8</v>
      </c>
    </row>
    <row r="772" spans="1:17" x14ac:dyDescent="0.2">
      <c r="A772">
        <v>792</v>
      </c>
      <c r="B772" t="s">
        <v>1976</v>
      </c>
      <c r="C772" t="s">
        <v>1989</v>
      </c>
      <c r="D772">
        <v>13.3</v>
      </c>
      <c r="E772" t="s">
        <v>1980</v>
      </c>
      <c r="F772" t="s">
        <v>1973</v>
      </c>
      <c r="G772" s="16" t="str">
        <f t="shared" si="48"/>
        <v>Intel</v>
      </c>
      <c r="H772" t="s">
        <v>1915</v>
      </c>
      <c r="I772" t="s">
        <v>1936</v>
      </c>
      <c r="J772" t="s">
        <v>1930</v>
      </c>
      <c r="K772" t="s">
        <v>1947</v>
      </c>
      <c r="L772" t="s">
        <v>1919</v>
      </c>
      <c r="M772" s="16">
        <f t="shared" si="49"/>
        <v>1.37</v>
      </c>
      <c r="N772">
        <v>104961.60000000001</v>
      </c>
      <c r="O772" s="15">
        <v>42096</v>
      </c>
      <c r="P772" s="22">
        <f t="shared" si="50"/>
        <v>2015</v>
      </c>
      <c r="Q772" s="22">
        <f t="shared" si="51"/>
        <v>4</v>
      </c>
    </row>
    <row r="773" spans="1:17" x14ac:dyDescent="0.2">
      <c r="A773">
        <v>793</v>
      </c>
      <c r="B773" t="s">
        <v>1976</v>
      </c>
      <c r="C773" t="s">
        <v>1989</v>
      </c>
      <c r="D773">
        <v>15.6</v>
      </c>
      <c r="E773" t="s">
        <v>1990</v>
      </c>
      <c r="F773" t="s">
        <v>1928</v>
      </c>
      <c r="G773" s="16" t="str">
        <f t="shared" si="48"/>
        <v>Intel</v>
      </c>
      <c r="H773" t="s">
        <v>1915</v>
      </c>
      <c r="I773" t="s">
        <v>1929</v>
      </c>
      <c r="J773" t="s">
        <v>2260</v>
      </c>
      <c r="K773" t="s">
        <v>1947</v>
      </c>
      <c r="L773" t="s">
        <v>2162</v>
      </c>
      <c r="M773" s="16">
        <f t="shared" si="49"/>
        <v>2.08</v>
      </c>
      <c r="N773">
        <v>51095.519999999997</v>
      </c>
      <c r="O773" s="15">
        <v>42139</v>
      </c>
      <c r="P773" s="22">
        <f t="shared" si="50"/>
        <v>2015</v>
      </c>
      <c r="Q773" s="22">
        <f t="shared" si="51"/>
        <v>5</v>
      </c>
    </row>
    <row r="774" spans="1:17" x14ac:dyDescent="0.2">
      <c r="A774">
        <v>794</v>
      </c>
      <c r="B774" t="s">
        <v>1911</v>
      </c>
      <c r="C774" t="s">
        <v>1912</v>
      </c>
      <c r="D774">
        <v>12</v>
      </c>
      <c r="E774" t="s">
        <v>1969</v>
      </c>
      <c r="F774" t="s">
        <v>2362</v>
      </c>
      <c r="G774" s="16" t="str">
        <f t="shared" si="48"/>
        <v>Intel</v>
      </c>
      <c r="H774" t="s">
        <v>1915</v>
      </c>
      <c r="I774" t="s">
        <v>2363</v>
      </c>
      <c r="J774" t="s">
        <v>2364</v>
      </c>
      <c r="K774" t="s">
        <v>1952</v>
      </c>
      <c r="L774" t="s">
        <v>2365</v>
      </c>
      <c r="M774" s="16">
        <f t="shared" si="49"/>
        <v>0.92</v>
      </c>
      <c r="N774">
        <v>62071.199999999997</v>
      </c>
      <c r="O774" s="15">
        <v>42009</v>
      </c>
      <c r="P774" s="22">
        <f t="shared" si="50"/>
        <v>2015</v>
      </c>
      <c r="Q774" s="22">
        <f t="shared" si="51"/>
        <v>1</v>
      </c>
    </row>
    <row r="775" spans="1:17" x14ac:dyDescent="0.2">
      <c r="A775">
        <v>795</v>
      </c>
      <c r="B775" t="s">
        <v>1976</v>
      </c>
      <c r="C775" t="s">
        <v>1989</v>
      </c>
      <c r="D775">
        <v>14</v>
      </c>
      <c r="E775" t="s">
        <v>2366</v>
      </c>
      <c r="F775" t="s">
        <v>1928</v>
      </c>
      <c r="G775" s="16" t="str">
        <f t="shared" si="48"/>
        <v>Intel</v>
      </c>
      <c r="H775" t="s">
        <v>1915</v>
      </c>
      <c r="I775" t="s">
        <v>1929</v>
      </c>
      <c r="J775" t="s">
        <v>1930</v>
      </c>
      <c r="K775" t="s">
        <v>1947</v>
      </c>
      <c r="L775" t="s">
        <v>2231</v>
      </c>
      <c r="M775" s="16">
        <f t="shared" si="49"/>
        <v>1.42</v>
      </c>
      <c r="N775">
        <v>124142.39999999999</v>
      </c>
      <c r="O775" s="15">
        <v>42165</v>
      </c>
      <c r="P775" s="22">
        <f t="shared" si="50"/>
        <v>2015</v>
      </c>
      <c r="Q775" s="22">
        <f t="shared" si="51"/>
        <v>6</v>
      </c>
    </row>
    <row r="776" spans="1:17" x14ac:dyDescent="0.2">
      <c r="A776">
        <v>796</v>
      </c>
      <c r="B776" t="s">
        <v>1954</v>
      </c>
      <c r="C776" t="s">
        <v>1926</v>
      </c>
      <c r="D776">
        <v>14</v>
      </c>
      <c r="E776" t="s">
        <v>1942</v>
      </c>
      <c r="F776" t="s">
        <v>2014</v>
      </c>
      <c r="G776" s="16" t="str">
        <f t="shared" si="48"/>
        <v>Intel</v>
      </c>
      <c r="H776" t="s">
        <v>1944</v>
      </c>
      <c r="I776" t="s">
        <v>2008</v>
      </c>
      <c r="J776" t="s">
        <v>2015</v>
      </c>
      <c r="K776" t="s">
        <v>1947</v>
      </c>
      <c r="L776" t="s">
        <v>2064</v>
      </c>
      <c r="M776" s="16">
        <f t="shared" si="49"/>
        <v>1.63</v>
      </c>
      <c r="N776">
        <v>15930.72</v>
      </c>
      <c r="O776" s="15">
        <v>42095</v>
      </c>
      <c r="P776" s="22">
        <f t="shared" si="50"/>
        <v>2015</v>
      </c>
      <c r="Q776" s="22">
        <f t="shared" si="51"/>
        <v>4</v>
      </c>
    </row>
    <row r="777" spans="1:17" x14ac:dyDescent="0.2">
      <c r="A777">
        <v>797</v>
      </c>
      <c r="B777" t="s">
        <v>1966</v>
      </c>
      <c r="C777" t="s">
        <v>1926</v>
      </c>
      <c r="D777">
        <v>15.6</v>
      </c>
      <c r="E777" t="s">
        <v>1942</v>
      </c>
      <c r="F777" t="s">
        <v>1928</v>
      </c>
      <c r="G777" s="16" t="str">
        <f t="shared" si="48"/>
        <v>Intel</v>
      </c>
      <c r="H777" t="s">
        <v>1915</v>
      </c>
      <c r="I777" t="s">
        <v>1916</v>
      </c>
      <c r="J777" t="s">
        <v>1930</v>
      </c>
      <c r="K777" t="s">
        <v>1947</v>
      </c>
      <c r="L777" t="s">
        <v>2127</v>
      </c>
      <c r="M777" s="16">
        <f t="shared" si="49"/>
        <v>1.95</v>
      </c>
      <c r="N777">
        <v>43156.800000000003</v>
      </c>
      <c r="O777" s="15">
        <v>42312</v>
      </c>
      <c r="P777" s="22">
        <f t="shared" si="50"/>
        <v>2015</v>
      </c>
      <c r="Q777" s="22">
        <f t="shared" si="51"/>
        <v>11</v>
      </c>
    </row>
    <row r="778" spans="1:17" x14ac:dyDescent="0.2">
      <c r="A778">
        <v>798</v>
      </c>
      <c r="B778" t="s">
        <v>1976</v>
      </c>
      <c r="C778" t="s">
        <v>1989</v>
      </c>
      <c r="D778">
        <v>13.9</v>
      </c>
      <c r="E778" t="s">
        <v>1980</v>
      </c>
      <c r="F778" t="s">
        <v>1973</v>
      </c>
      <c r="G778" s="16" t="str">
        <f t="shared" si="48"/>
        <v>Intel</v>
      </c>
      <c r="H778" t="s">
        <v>1915</v>
      </c>
      <c r="I778" t="s">
        <v>1929</v>
      </c>
      <c r="J778" t="s">
        <v>1930</v>
      </c>
      <c r="K778" t="s">
        <v>1947</v>
      </c>
      <c r="L778" t="s">
        <v>2077</v>
      </c>
      <c r="M778" s="16">
        <f t="shared" si="49"/>
        <v>1.38</v>
      </c>
      <c r="N778">
        <v>71874.720000000001</v>
      </c>
      <c r="O778" s="15">
        <v>42313</v>
      </c>
      <c r="P778" s="22">
        <f t="shared" si="50"/>
        <v>2015</v>
      </c>
      <c r="Q778" s="22">
        <f t="shared" si="51"/>
        <v>11</v>
      </c>
    </row>
    <row r="779" spans="1:17" x14ac:dyDescent="0.2">
      <c r="A779">
        <v>799</v>
      </c>
      <c r="B779" t="s">
        <v>1966</v>
      </c>
      <c r="C779" t="s">
        <v>1926</v>
      </c>
      <c r="D779">
        <v>15.6</v>
      </c>
      <c r="E779" t="s">
        <v>1927</v>
      </c>
      <c r="F779" t="s">
        <v>1962</v>
      </c>
      <c r="G779" s="16" t="str">
        <f t="shared" si="48"/>
        <v>Intel</v>
      </c>
      <c r="H779" t="s">
        <v>1915</v>
      </c>
      <c r="I779" t="s">
        <v>1929</v>
      </c>
      <c r="J779" t="s">
        <v>2367</v>
      </c>
      <c r="K779" t="s">
        <v>1947</v>
      </c>
      <c r="L779" t="s">
        <v>2021</v>
      </c>
      <c r="M779" s="16">
        <f t="shared" si="49"/>
        <v>2</v>
      </c>
      <c r="N779">
        <v>39373.919999999998</v>
      </c>
      <c r="O779" s="15">
        <v>42029</v>
      </c>
      <c r="P779" s="22">
        <f t="shared" si="50"/>
        <v>2015</v>
      </c>
      <c r="Q779" s="22">
        <f t="shared" si="51"/>
        <v>1</v>
      </c>
    </row>
    <row r="780" spans="1:17" x14ac:dyDescent="0.2">
      <c r="A780">
        <v>800</v>
      </c>
      <c r="B780" t="s">
        <v>1925</v>
      </c>
      <c r="C780" t="s">
        <v>2142</v>
      </c>
      <c r="D780">
        <v>15.6</v>
      </c>
      <c r="E780" t="s">
        <v>1927</v>
      </c>
      <c r="F780" t="s">
        <v>2022</v>
      </c>
      <c r="G780" s="16" t="str">
        <f t="shared" si="48"/>
        <v>Intel</v>
      </c>
      <c r="H780" t="s">
        <v>1915</v>
      </c>
      <c r="I780" t="s">
        <v>1929</v>
      </c>
      <c r="J780" t="s">
        <v>2345</v>
      </c>
      <c r="K780" t="s">
        <v>1947</v>
      </c>
      <c r="L780" t="s">
        <v>2289</v>
      </c>
      <c r="M780" s="16">
        <f t="shared" si="49"/>
        <v>3.14</v>
      </c>
      <c r="N780">
        <v>110017.872</v>
      </c>
      <c r="O780" s="15">
        <v>42367</v>
      </c>
      <c r="P780" s="22">
        <f t="shared" si="50"/>
        <v>2015</v>
      </c>
      <c r="Q780" s="22">
        <f t="shared" si="51"/>
        <v>12</v>
      </c>
    </row>
    <row r="781" spans="1:17" x14ac:dyDescent="0.2">
      <c r="A781">
        <v>801</v>
      </c>
      <c r="B781" t="s">
        <v>1954</v>
      </c>
      <c r="C781" t="s">
        <v>1926</v>
      </c>
      <c r="D781">
        <v>15.6</v>
      </c>
      <c r="E781" t="s">
        <v>1927</v>
      </c>
      <c r="F781" t="s">
        <v>1928</v>
      </c>
      <c r="G781" s="16" t="str">
        <f t="shared" si="48"/>
        <v>Intel</v>
      </c>
      <c r="H781" t="s">
        <v>1915</v>
      </c>
      <c r="I781" t="s">
        <v>1929</v>
      </c>
      <c r="J781" t="s">
        <v>1930</v>
      </c>
      <c r="K781" t="s">
        <v>1947</v>
      </c>
      <c r="L781" t="s">
        <v>2156</v>
      </c>
      <c r="M781" s="16">
        <f t="shared" si="49"/>
        <v>2.37</v>
      </c>
      <c r="N781">
        <v>58554.720000000001</v>
      </c>
      <c r="O781" s="15">
        <v>42288</v>
      </c>
      <c r="P781" s="22">
        <f t="shared" si="50"/>
        <v>2015</v>
      </c>
      <c r="Q781" s="22">
        <f t="shared" si="51"/>
        <v>10</v>
      </c>
    </row>
    <row r="782" spans="1:17" x14ac:dyDescent="0.2">
      <c r="A782">
        <v>802</v>
      </c>
      <c r="B782" t="s">
        <v>1966</v>
      </c>
      <c r="C782" t="s">
        <v>1912</v>
      </c>
      <c r="D782">
        <v>13.3</v>
      </c>
      <c r="E782" t="s">
        <v>1927</v>
      </c>
      <c r="F782" t="s">
        <v>1928</v>
      </c>
      <c r="G782" s="16" t="str">
        <f t="shared" si="48"/>
        <v>Intel</v>
      </c>
      <c r="H782" t="s">
        <v>1915</v>
      </c>
      <c r="I782" t="s">
        <v>1929</v>
      </c>
      <c r="J782" t="s">
        <v>1930</v>
      </c>
      <c r="K782" t="s">
        <v>1947</v>
      </c>
      <c r="L782" t="s">
        <v>2124</v>
      </c>
      <c r="M782" s="16">
        <f t="shared" si="49"/>
        <v>1.29</v>
      </c>
      <c r="N782">
        <v>79866.720000000001</v>
      </c>
      <c r="O782" s="15">
        <v>42024</v>
      </c>
      <c r="P782" s="22">
        <f t="shared" si="50"/>
        <v>2015</v>
      </c>
      <c r="Q782" s="22">
        <f t="shared" si="51"/>
        <v>1</v>
      </c>
    </row>
    <row r="783" spans="1:17" x14ac:dyDescent="0.2">
      <c r="A783">
        <v>803</v>
      </c>
      <c r="B783" t="s">
        <v>1966</v>
      </c>
      <c r="C783" t="s">
        <v>1926</v>
      </c>
      <c r="D783">
        <v>15.6</v>
      </c>
      <c r="E783" t="s">
        <v>2128</v>
      </c>
      <c r="F783" t="s">
        <v>1983</v>
      </c>
      <c r="G783" s="16" t="str">
        <f t="shared" si="48"/>
        <v>Intel</v>
      </c>
      <c r="H783" t="s">
        <v>1915</v>
      </c>
      <c r="I783" t="s">
        <v>1929</v>
      </c>
      <c r="J783" t="s">
        <v>1985</v>
      </c>
      <c r="K783" t="s">
        <v>1947</v>
      </c>
      <c r="L783" t="s">
        <v>2129</v>
      </c>
      <c r="M783" s="16">
        <f t="shared" si="49"/>
        <v>2.06</v>
      </c>
      <c r="N783">
        <v>93186.72</v>
      </c>
      <c r="O783" s="15">
        <v>42081</v>
      </c>
      <c r="P783" s="22">
        <f t="shared" si="50"/>
        <v>2015</v>
      </c>
      <c r="Q783" s="22">
        <f t="shared" si="51"/>
        <v>3</v>
      </c>
    </row>
    <row r="784" spans="1:17" x14ac:dyDescent="0.2">
      <c r="A784">
        <v>804</v>
      </c>
      <c r="B784" t="s">
        <v>1966</v>
      </c>
      <c r="C784" t="s">
        <v>2222</v>
      </c>
      <c r="D784">
        <v>11.6</v>
      </c>
      <c r="E784" t="s">
        <v>1942</v>
      </c>
      <c r="F784" t="s">
        <v>2034</v>
      </c>
      <c r="G784" s="16" t="str">
        <f t="shared" si="48"/>
        <v>Intel</v>
      </c>
      <c r="H784" t="s">
        <v>1944</v>
      </c>
      <c r="I784" t="s">
        <v>1916</v>
      </c>
      <c r="J784" t="s">
        <v>2111</v>
      </c>
      <c r="K784" t="s">
        <v>1947</v>
      </c>
      <c r="L784" t="s">
        <v>2064</v>
      </c>
      <c r="M784" s="16">
        <f t="shared" si="49"/>
        <v>1.63</v>
      </c>
      <c r="N784">
        <v>39640.32</v>
      </c>
      <c r="O784" s="15">
        <v>42211</v>
      </c>
      <c r="P784" s="22">
        <f t="shared" si="50"/>
        <v>2015</v>
      </c>
      <c r="Q784" s="22">
        <f t="shared" si="51"/>
        <v>7</v>
      </c>
    </row>
    <row r="785" spans="1:17" x14ac:dyDescent="0.2">
      <c r="A785">
        <v>805</v>
      </c>
      <c r="B785" t="s">
        <v>1925</v>
      </c>
      <c r="C785" t="s">
        <v>2222</v>
      </c>
      <c r="D785">
        <v>12.5</v>
      </c>
      <c r="E785" t="s">
        <v>1942</v>
      </c>
      <c r="F785" t="s">
        <v>2212</v>
      </c>
      <c r="G785" s="16" t="str">
        <f t="shared" si="48"/>
        <v>Intel</v>
      </c>
      <c r="H785" t="s">
        <v>1915</v>
      </c>
      <c r="I785" t="s">
        <v>1929</v>
      </c>
      <c r="J785" t="s">
        <v>1930</v>
      </c>
      <c r="K785" t="s">
        <v>1947</v>
      </c>
      <c r="L785" t="s">
        <v>2211</v>
      </c>
      <c r="M785" s="16">
        <f t="shared" si="49"/>
        <v>1.26</v>
      </c>
      <c r="N785">
        <v>74005.919999999998</v>
      </c>
      <c r="O785" s="15">
        <v>42114</v>
      </c>
      <c r="P785" s="22">
        <f t="shared" si="50"/>
        <v>2015</v>
      </c>
      <c r="Q785" s="22">
        <f t="shared" si="51"/>
        <v>4</v>
      </c>
    </row>
    <row r="786" spans="1:17" x14ac:dyDescent="0.2">
      <c r="A786">
        <v>806</v>
      </c>
      <c r="B786" t="s">
        <v>2095</v>
      </c>
      <c r="C786" t="s">
        <v>1926</v>
      </c>
      <c r="D786">
        <v>15.6</v>
      </c>
      <c r="E786" t="s">
        <v>1942</v>
      </c>
      <c r="F786" t="s">
        <v>2096</v>
      </c>
      <c r="G786" s="16" t="str">
        <f t="shared" si="48"/>
        <v>Intel</v>
      </c>
      <c r="H786" t="s">
        <v>1944</v>
      </c>
      <c r="I786" t="s">
        <v>1945</v>
      </c>
      <c r="J786" t="s">
        <v>1963</v>
      </c>
      <c r="K786" t="s">
        <v>1947</v>
      </c>
      <c r="L786" t="s">
        <v>1948</v>
      </c>
      <c r="M786" s="16">
        <f t="shared" si="49"/>
        <v>2.1</v>
      </c>
      <c r="N786">
        <v>41558.400000000001</v>
      </c>
      <c r="O786" s="15">
        <v>42126</v>
      </c>
      <c r="P786" s="22">
        <f t="shared" si="50"/>
        <v>2015</v>
      </c>
      <c r="Q786" s="22">
        <f t="shared" si="51"/>
        <v>5</v>
      </c>
    </row>
    <row r="787" spans="1:17" x14ac:dyDescent="0.2">
      <c r="A787">
        <v>807</v>
      </c>
      <c r="B787" t="s">
        <v>1925</v>
      </c>
      <c r="C787" t="s">
        <v>1926</v>
      </c>
      <c r="D787">
        <v>15.6</v>
      </c>
      <c r="E787" t="s">
        <v>1942</v>
      </c>
      <c r="F787" t="s">
        <v>2368</v>
      </c>
      <c r="G787" s="16" t="str">
        <f t="shared" si="48"/>
        <v>AMD</v>
      </c>
      <c r="H787" t="s">
        <v>1915</v>
      </c>
      <c r="I787" t="s">
        <v>2060</v>
      </c>
      <c r="J787" t="s">
        <v>2369</v>
      </c>
      <c r="K787" t="s">
        <v>1947</v>
      </c>
      <c r="L787" t="s">
        <v>1953</v>
      </c>
      <c r="M787" s="16">
        <f t="shared" si="49"/>
        <v>2.04</v>
      </c>
      <c r="N787">
        <v>33513.120000000003</v>
      </c>
      <c r="O787" s="15">
        <v>42135</v>
      </c>
      <c r="P787" s="22">
        <f t="shared" si="50"/>
        <v>2015</v>
      </c>
      <c r="Q787" s="22">
        <f t="shared" si="51"/>
        <v>5</v>
      </c>
    </row>
    <row r="788" spans="1:17" x14ac:dyDescent="0.2">
      <c r="A788">
        <v>808</v>
      </c>
      <c r="B788" t="s">
        <v>1966</v>
      </c>
      <c r="C788" t="s">
        <v>1982</v>
      </c>
      <c r="D788">
        <v>15.6</v>
      </c>
      <c r="E788" t="s">
        <v>2143</v>
      </c>
      <c r="F788" t="s">
        <v>2022</v>
      </c>
      <c r="G788" s="16" t="str">
        <f t="shared" si="48"/>
        <v>Intel</v>
      </c>
      <c r="H788" t="s">
        <v>1935</v>
      </c>
      <c r="I788" t="s">
        <v>1936</v>
      </c>
      <c r="J788" t="s">
        <v>2047</v>
      </c>
      <c r="K788" t="s">
        <v>1947</v>
      </c>
      <c r="L788" t="s">
        <v>2076</v>
      </c>
      <c r="M788" s="16">
        <f t="shared" si="49"/>
        <v>2.62</v>
      </c>
      <c r="N788">
        <v>89457.12</v>
      </c>
      <c r="O788" s="15">
        <v>42078</v>
      </c>
      <c r="P788" s="22">
        <f t="shared" si="50"/>
        <v>2015</v>
      </c>
      <c r="Q788" s="22">
        <f t="shared" si="51"/>
        <v>3</v>
      </c>
    </row>
    <row r="789" spans="1:17" x14ac:dyDescent="0.2">
      <c r="A789">
        <v>809</v>
      </c>
      <c r="B789" t="s">
        <v>1976</v>
      </c>
      <c r="C789" t="s">
        <v>1926</v>
      </c>
      <c r="D789">
        <v>15.6</v>
      </c>
      <c r="E789" t="s">
        <v>1927</v>
      </c>
      <c r="F789" t="s">
        <v>1928</v>
      </c>
      <c r="G789" s="16" t="str">
        <f t="shared" si="48"/>
        <v>Intel</v>
      </c>
      <c r="H789" t="s">
        <v>1944</v>
      </c>
      <c r="I789" t="s">
        <v>1978</v>
      </c>
      <c r="J789" t="s">
        <v>2075</v>
      </c>
      <c r="K789" t="s">
        <v>1947</v>
      </c>
      <c r="L789" t="s">
        <v>2038</v>
      </c>
      <c r="M789" s="16">
        <f t="shared" si="49"/>
        <v>2.4</v>
      </c>
      <c r="N789">
        <v>32447.52</v>
      </c>
      <c r="O789" s="15">
        <v>42148</v>
      </c>
      <c r="P789" s="22">
        <f t="shared" si="50"/>
        <v>2015</v>
      </c>
      <c r="Q789" s="22">
        <f t="shared" si="51"/>
        <v>5</v>
      </c>
    </row>
    <row r="790" spans="1:17" x14ac:dyDescent="0.2">
      <c r="A790">
        <v>810</v>
      </c>
      <c r="B790" t="s">
        <v>1925</v>
      </c>
      <c r="C790" t="s">
        <v>1982</v>
      </c>
      <c r="D790">
        <v>17.3</v>
      </c>
      <c r="E790" t="s">
        <v>1958</v>
      </c>
      <c r="F790" t="s">
        <v>2022</v>
      </c>
      <c r="G790" s="16" t="str">
        <f t="shared" si="48"/>
        <v>Intel</v>
      </c>
      <c r="H790" t="s">
        <v>2026</v>
      </c>
      <c r="I790" t="s">
        <v>1978</v>
      </c>
      <c r="J790" t="s">
        <v>2032</v>
      </c>
      <c r="K790" t="s">
        <v>1947</v>
      </c>
      <c r="L790" t="s">
        <v>2370</v>
      </c>
      <c r="M790" s="16">
        <f t="shared" si="49"/>
        <v>3.74</v>
      </c>
      <c r="N790">
        <v>93186.72</v>
      </c>
      <c r="O790" s="15">
        <v>42090</v>
      </c>
      <c r="P790" s="22">
        <f t="shared" si="50"/>
        <v>2015</v>
      </c>
      <c r="Q790" s="22">
        <f t="shared" si="51"/>
        <v>3</v>
      </c>
    </row>
    <row r="791" spans="1:17" x14ac:dyDescent="0.2">
      <c r="A791">
        <v>811</v>
      </c>
      <c r="B791" t="s">
        <v>2041</v>
      </c>
      <c r="C791" t="s">
        <v>1982</v>
      </c>
      <c r="D791">
        <v>17.3</v>
      </c>
      <c r="E791" t="s">
        <v>1927</v>
      </c>
      <c r="F791" t="s">
        <v>2022</v>
      </c>
      <c r="G791" s="16" t="str">
        <f t="shared" si="48"/>
        <v>Intel</v>
      </c>
      <c r="H791" t="s">
        <v>1935</v>
      </c>
      <c r="I791" t="s">
        <v>2119</v>
      </c>
      <c r="J791" t="s">
        <v>2043</v>
      </c>
      <c r="K791" t="s">
        <v>1947</v>
      </c>
      <c r="L791" t="s">
        <v>2148</v>
      </c>
      <c r="M791" s="16">
        <f t="shared" si="49"/>
        <v>2.9</v>
      </c>
      <c r="N791">
        <v>128671.2</v>
      </c>
      <c r="O791" s="15">
        <v>42054</v>
      </c>
      <c r="P791" s="22">
        <f t="shared" si="50"/>
        <v>2015</v>
      </c>
      <c r="Q791" s="22">
        <f t="shared" si="51"/>
        <v>2</v>
      </c>
    </row>
    <row r="792" spans="1:17" x14ac:dyDescent="0.2">
      <c r="A792">
        <v>812</v>
      </c>
      <c r="B792" t="s">
        <v>2242</v>
      </c>
      <c r="C792" t="s">
        <v>1912</v>
      </c>
      <c r="D792">
        <v>13.3</v>
      </c>
      <c r="E792" t="s">
        <v>1927</v>
      </c>
      <c r="F792" t="s">
        <v>1928</v>
      </c>
      <c r="G792" s="16" t="str">
        <f t="shared" si="48"/>
        <v>Intel</v>
      </c>
      <c r="H792" t="s">
        <v>1915</v>
      </c>
      <c r="I792" t="s">
        <v>1929</v>
      </c>
      <c r="J792" t="s">
        <v>1930</v>
      </c>
      <c r="K792" t="s">
        <v>1947</v>
      </c>
      <c r="L792" t="s">
        <v>2347</v>
      </c>
      <c r="M792" s="16">
        <f t="shared" si="49"/>
        <v>0.81</v>
      </c>
      <c r="N792">
        <v>79866.720000000001</v>
      </c>
      <c r="O792" s="15">
        <v>42092</v>
      </c>
      <c r="P792" s="22">
        <f t="shared" si="50"/>
        <v>2015</v>
      </c>
      <c r="Q792" s="22">
        <f t="shared" si="51"/>
        <v>3</v>
      </c>
    </row>
    <row r="793" spans="1:17" x14ac:dyDescent="0.2">
      <c r="A793">
        <v>813</v>
      </c>
      <c r="B793" t="s">
        <v>1966</v>
      </c>
      <c r="C793" t="s">
        <v>1926</v>
      </c>
      <c r="D793">
        <v>15.6</v>
      </c>
      <c r="E793" t="s">
        <v>1927</v>
      </c>
      <c r="F793" t="s">
        <v>1973</v>
      </c>
      <c r="G793" s="16" t="str">
        <f t="shared" si="48"/>
        <v>Intel</v>
      </c>
      <c r="H793" t="s">
        <v>1915</v>
      </c>
      <c r="I793" t="s">
        <v>1978</v>
      </c>
      <c r="J793" t="s">
        <v>2219</v>
      </c>
      <c r="K793" t="s">
        <v>1947</v>
      </c>
      <c r="L793" t="s">
        <v>2334</v>
      </c>
      <c r="M793" s="16">
        <f t="shared" si="49"/>
        <v>1.98</v>
      </c>
      <c r="N793">
        <v>51202.080000000002</v>
      </c>
      <c r="O793" s="15">
        <v>42135</v>
      </c>
      <c r="P793" s="22">
        <f t="shared" si="50"/>
        <v>2015</v>
      </c>
      <c r="Q793" s="22">
        <f t="shared" si="51"/>
        <v>5</v>
      </c>
    </row>
    <row r="794" spans="1:17" x14ac:dyDescent="0.2">
      <c r="A794">
        <v>814</v>
      </c>
      <c r="B794" t="s">
        <v>1966</v>
      </c>
      <c r="C794" t="s">
        <v>1926</v>
      </c>
      <c r="D794">
        <v>15.6</v>
      </c>
      <c r="E794" t="s">
        <v>1927</v>
      </c>
      <c r="F794" t="s">
        <v>1928</v>
      </c>
      <c r="G794" s="16" t="str">
        <f t="shared" si="48"/>
        <v>Intel</v>
      </c>
      <c r="H794" t="s">
        <v>1915</v>
      </c>
      <c r="I794" t="s">
        <v>1929</v>
      </c>
      <c r="J794" t="s">
        <v>2109</v>
      </c>
      <c r="K794" t="s">
        <v>1947</v>
      </c>
      <c r="L794" t="s">
        <v>2169</v>
      </c>
      <c r="M794" s="16">
        <f t="shared" si="49"/>
        <v>2.1800000000000002</v>
      </c>
      <c r="N794">
        <v>42081.076800000003</v>
      </c>
      <c r="O794" s="15">
        <v>42123</v>
      </c>
      <c r="P794" s="22">
        <f t="shared" si="50"/>
        <v>2015</v>
      </c>
      <c r="Q794" s="22">
        <f t="shared" si="51"/>
        <v>4</v>
      </c>
    </row>
    <row r="795" spans="1:17" x14ac:dyDescent="0.2">
      <c r="A795">
        <v>815</v>
      </c>
      <c r="B795" t="s">
        <v>1976</v>
      </c>
      <c r="C795" t="s">
        <v>1912</v>
      </c>
      <c r="D795">
        <v>14</v>
      </c>
      <c r="E795" t="s">
        <v>1927</v>
      </c>
      <c r="F795" t="s">
        <v>1973</v>
      </c>
      <c r="G795" s="16" t="str">
        <f t="shared" si="48"/>
        <v>Intel</v>
      </c>
      <c r="H795" t="s">
        <v>1915</v>
      </c>
      <c r="I795" t="s">
        <v>1929</v>
      </c>
      <c r="J795" t="s">
        <v>1930</v>
      </c>
      <c r="K795" t="s">
        <v>1947</v>
      </c>
      <c r="L795" t="s">
        <v>2091</v>
      </c>
      <c r="M795" s="16">
        <f t="shared" si="49"/>
        <v>1.32</v>
      </c>
      <c r="N795">
        <v>99047.52</v>
      </c>
      <c r="O795" s="15">
        <v>42321</v>
      </c>
      <c r="P795" s="22">
        <f t="shared" si="50"/>
        <v>2015</v>
      </c>
      <c r="Q795" s="22">
        <f t="shared" si="51"/>
        <v>11</v>
      </c>
    </row>
    <row r="796" spans="1:17" x14ac:dyDescent="0.2">
      <c r="A796">
        <v>816</v>
      </c>
      <c r="B796" t="s">
        <v>2134</v>
      </c>
      <c r="C796" t="s">
        <v>1912</v>
      </c>
      <c r="D796">
        <v>12.5</v>
      </c>
      <c r="E796" t="s">
        <v>2097</v>
      </c>
      <c r="F796" t="s">
        <v>2371</v>
      </c>
      <c r="G796" s="16" t="str">
        <f t="shared" si="48"/>
        <v>Intel</v>
      </c>
      <c r="H796" t="s">
        <v>1935</v>
      </c>
      <c r="I796" t="s">
        <v>1936</v>
      </c>
      <c r="J796" t="s">
        <v>1930</v>
      </c>
      <c r="K796" t="s">
        <v>1947</v>
      </c>
      <c r="L796" t="s">
        <v>2124</v>
      </c>
      <c r="M796" s="16">
        <f t="shared" si="49"/>
        <v>1.29</v>
      </c>
      <c r="N796">
        <v>95850.72</v>
      </c>
      <c r="O796" s="15">
        <v>42358</v>
      </c>
      <c r="P796" s="22">
        <f t="shared" si="50"/>
        <v>2015</v>
      </c>
      <c r="Q796" s="22">
        <f t="shared" si="51"/>
        <v>12</v>
      </c>
    </row>
    <row r="797" spans="1:17" x14ac:dyDescent="0.2">
      <c r="A797">
        <v>817</v>
      </c>
      <c r="B797" t="s">
        <v>1925</v>
      </c>
      <c r="C797" t="s">
        <v>2222</v>
      </c>
      <c r="D797">
        <v>11.6</v>
      </c>
      <c r="E797" t="s">
        <v>1942</v>
      </c>
      <c r="F797" t="s">
        <v>2049</v>
      </c>
      <c r="G797" s="16" t="str">
        <f t="shared" si="48"/>
        <v>Intel</v>
      </c>
      <c r="H797" t="s">
        <v>1944</v>
      </c>
      <c r="I797" t="s">
        <v>2201</v>
      </c>
      <c r="J797" t="s">
        <v>2051</v>
      </c>
      <c r="K797" t="s">
        <v>2187</v>
      </c>
      <c r="L797" t="s">
        <v>2082</v>
      </c>
      <c r="M797" s="16">
        <f t="shared" si="49"/>
        <v>1.23</v>
      </c>
      <c r="N797">
        <v>20512.8</v>
      </c>
      <c r="O797" s="15">
        <v>42072</v>
      </c>
      <c r="P797" s="22">
        <f t="shared" si="50"/>
        <v>2015</v>
      </c>
      <c r="Q797" s="22">
        <f t="shared" si="51"/>
        <v>3</v>
      </c>
    </row>
    <row r="798" spans="1:17" x14ac:dyDescent="0.2">
      <c r="A798">
        <v>818</v>
      </c>
      <c r="B798" t="s">
        <v>1966</v>
      </c>
      <c r="C798" t="s">
        <v>1982</v>
      </c>
      <c r="D798">
        <v>17.3</v>
      </c>
      <c r="E798" t="s">
        <v>1958</v>
      </c>
      <c r="F798" t="s">
        <v>2022</v>
      </c>
      <c r="G798" s="16" t="str">
        <f t="shared" si="48"/>
        <v>Intel</v>
      </c>
      <c r="H798" t="s">
        <v>1935</v>
      </c>
      <c r="I798" t="s">
        <v>1984</v>
      </c>
      <c r="J798" t="s">
        <v>2024</v>
      </c>
      <c r="K798" t="s">
        <v>1947</v>
      </c>
      <c r="L798" t="s">
        <v>2341</v>
      </c>
      <c r="M798" s="16">
        <f t="shared" si="49"/>
        <v>4.3600000000000003</v>
      </c>
      <c r="N798">
        <v>133467.4656</v>
      </c>
      <c r="O798" s="15">
        <v>42161</v>
      </c>
      <c r="P798" s="22">
        <f t="shared" si="50"/>
        <v>2015</v>
      </c>
      <c r="Q798" s="22">
        <f t="shared" si="51"/>
        <v>6</v>
      </c>
    </row>
    <row r="799" spans="1:17" x14ac:dyDescent="0.2">
      <c r="A799">
        <v>819</v>
      </c>
      <c r="B799" t="s">
        <v>1966</v>
      </c>
      <c r="C799" t="s">
        <v>1926</v>
      </c>
      <c r="D799">
        <v>14</v>
      </c>
      <c r="E799" t="s">
        <v>1942</v>
      </c>
      <c r="F799" t="s">
        <v>2096</v>
      </c>
      <c r="G799" s="16" t="str">
        <f t="shared" si="48"/>
        <v>Intel</v>
      </c>
      <c r="H799" t="s">
        <v>1944</v>
      </c>
      <c r="I799" t="s">
        <v>1945</v>
      </c>
      <c r="J799" t="s">
        <v>1963</v>
      </c>
      <c r="K799" t="s">
        <v>1947</v>
      </c>
      <c r="L799" t="s">
        <v>2372</v>
      </c>
      <c r="M799" s="16">
        <f t="shared" si="49"/>
        <v>1.76</v>
      </c>
      <c r="N799">
        <v>40226.400000000001</v>
      </c>
      <c r="O799" s="15">
        <v>42212</v>
      </c>
      <c r="P799" s="22">
        <f t="shared" si="50"/>
        <v>2015</v>
      </c>
      <c r="Q799" s="22">
        <f t="shared" si="51"/>
        <v>7</v>
      </c>
    </row>
    <row r="800" spans="1:17" x14ac:dyDescent="0.2">
      <c r="A800">
        <v>820</v>
      </c>
      <c r="B800" t="s">
        <v>1976</v>
      </c>
      <c r="C800" t="s">
        <v>1926</v>
      </c>
      <c r="D800">
        <v>15.6</v>
      </c>
      <c r="E800" t="s">
        <v>1942</v>
      </c>
      <c r="F800" t="s">
        <v>1962</v>
      </c>
      <c r="G800" s="16" t="str">
        <f t="shared" si="48"/>
        <v>Intel</v>
      </c>
      <c r="H800" t="s">
        <v>1944</v>
      </c>
      <c r="I800" t="s">
        <v>1945</v>
      </c>
      <c r="J800" t="s">
        <v>1963</v>
      </c>
      <c r="K800" t="s">
        <v>1947</v>
      </c>
      <c r="L800" t="s">
        <v>1948</v>
      </c>
      <c r="M800" s="16">
        <f t="shared" si="49"/>
        <v>2.1</v>
      </c>
      <c r="N800">
        <v>26101.871999999999</v>
      </c>
      <c r="O800" s="15">
        <v>42285</v>
      </c>
      <c r="P800" s="22">
        <f t="shared" si="50"/>
        <v>2015</v>
      </c>
      <c r="Q800" s="22">
        <f t="shared" si="51"/>
        <v>10</v>
      </c>
    </row>
    <row r="801" spans="1:17" x14ac:dyDescent="0.2">
      <c r="A801">
        <v>821</v>
      </c>
      <c r="B801" t="s">
        <v>2095</v>
      </c>
      <c r="C801" t="s">
        <v>1912</v>
      </c>
      <c r="D801">
        <v>14</v>
      </c>
      <c r="E801" t="s">
        <v>1942</v>
      </c>
      <c r="F801" t="s">
        <v>1928</v>
      </c>
      <c r="G801" s="16" t="str">
        <f t="shared" si="48"/>
        <v>Intel</v>
      </c>
      <c r="H801" t="s">
        <v>1944</v>
      </c>
      <c r="I801" t="s">
        <v>1916</v>
      </c>
      <c r="J801" t="s">
        <v>1930</v>
      </c>
      <c r="K801" t="s">
        <v>1947</v>
      </c>
      <c r="L801" t="s">
        <v>2072</v>
      </c>
      <c r="M801" s="16">
        <f t="shared" si="49"/>
        <v>1.25</v>
      </c>
      <c r="N801">
        <v>58075.199999999997</v>
      </c>
      <c r="O801" s="15">
        <v>42024</v>
      </c>
      <c r="P801" s="22">
        <f t="shared" si="50"/>
        <v>2015</v>
      </c>
      <c r="Q801" s="22">
        <f t="shared" si="51"/>
        <v>1</v>
      </c>
    </row>
    <row r="802" spans="1:17" x14ac:dyDescent="0.2">
      <c r="A802">
        <v>822</v>
      </c>
      <c r="B802" t="s">
        <v>1976</v>
      </c>
      <c r="C802" t="s">
        <v>1912</v>
      </c>
      <c r="D802">
        <v>14</v>
      </c>
      <c r="E802" t="s">
        <v>1958</v>
      </c>
      <c r="F802" t="s">
        <v>1973</v>
      </c>
      <c r="G802" s="16" t="str">
        <f t="shared" si="48"/>
        <v>Intel</v>
      </c>
      <c r="H802" t="s">
        <v>1915</v>
      </c>
      <c r="I802" t="s">
        <v>1936</v>
      </c>
      <c r="J802" t="s">
        <v>1930</v>
      </c>
      <c r="K802" t="s">
        <v>1947</v>
      </c>
      <c r="L802" t="s">
        <v>2227</v>
      </c>
      <c r="M802" s="16">
        <f t="shared" si="49"/>
        <v>1.1299999999999999</v>
      </c>
      <c r="N802">
        <v>133146.72</v>
      </c>
      <c r="O802" s="15">
        <v>42270</v>
      </c>
      <c r="P802" s="22">
        <f t="shared" si="50"/>
        <v>2015</v>
      </c>
      <c r="Q802" s="22">
        <f t="shared" si="51"/>
        <v>9</v>
      </c>
    </row>
    <row r="803" spans="1:17" x14ac:dyDescent="0.2">
      <c r="A803">
        <v>823</v>
      </c>
      <c r="B803" t="s">
        <v>2041</v>
      </c>
      <c r="C803" t="s">
        <v>1982</v>
      </c>
      <c r="D803">
        <v>15.6</v>
      </c>
      <c r="E803" t="s">
        <v>1927</v>
      </c>
      <c r="F803" t="s">
        <v>1983</v>
      </c>
      <c r="G803" s="16" t="str">
        <f t="shared" si="48"/>
        <v>Intel</v>
      </c>
      <c r="H803" t="s">
        <v>1915</v>
      </c>
      <c r="I803" t="s">
        <v>1929</v>
      </c>
      <c r="J803" t="s">
        <v>1985</v>
      </c>
      <c r="K803" t="s">
        <v>1947</v>
      </c>
      <c r="L803" t="s">
        <v>2038</v>
      </c>
      <c r="M803" s="16">
        <f t="shared" si="49"/>
        <v>2.4</v>
      </c>
      <c r="N803">
        <v>63882.720000000001</v>
      </c>
      <c r="O803" s="15">
        <v>42261</v>
      </c>
      <c r="P803" s="22">
        <f t="shared" si="50"/>
        <v>2015</v>
      </c>
      <c r="Q803" s="22">
        <f t="shared" si="51"/>
        <v>9</v>
      </c>
    </row>
    <row r="804" spans="1:17" x14ac:dyDescent="0.2">
      <c r="A804">
        <v>824</v>
      </c>
      <c r="B804" t="s">
        <v>1976</v>
      </c>
      <c r="C804" t="s">
        <v>1912</v>
      </c>
      <c r="D804">
        <v>14</v>
      </c>
      <c r="E804" t="s">
        <v>1958</v>
      </c>
      <c r="F804" t="s">
        <v>1928</v>
      </c>
      <c r="G804" s="16" t="str">
        <f t="shared" si="48"/>
        <v>Intel</v>
      </c>
      <c r="H804" t="s">
        <v>1915</v>
      </c>
      <c r="I804" t="s">
        <v>1950</v>
      </c>
      <c r="J804" t="s">
        <v>1930</v>
      </c>
      <c r="K804" t="s">
        <v>1947</v>
      </c>
      <c r="L804" t="s">
        <v>2227</v>
      </c>
      <c r="M804" s="16">
        <f t="shared" si="49"/>
        <v>1.1299999999999999</v>
      </c>
      <c r="N804">
        <v>99900</v>
      </c>
      <c r="O804" s="15">
        <v>42216</v>
      </c>
      <c r="P804" s="22">
        <f t="shared" si="50"/>
        <v>2015</v>
      </c>
      <c r="Q804" s="22">
        <f t="shared" si="51"/>
        <v>7</v>
      </c>
    </row>
    <row r="805" spans="1:17" x14ac:dyDescent="0.2">
      <c r="A805">
        <v>825</v>
      </c>
      <c r="B805" t="s">
        <v>2095</v>
      </c>
      <c r="C805" t="s">
        <v>1926</v>
      </c>
      <c r="D805">
        <v>14</v>
      </c>
      <c r="E805" t="s">
        <v>1942</v>
      </c>
      <c r="F805" t="s">
        <v>2373</v>
      </c>
      <c r="G805" s="16" t="str">
        <f t="shared" si="48"/>
        <v>Intel</v>
      </c>
      <c r="H805" t="s">
        <v>1944</v>
      </c>
      <c r="I805" t="s">
        <v>1916</v>
      </c>
      <c r="J805" t="s">
        <v>2202</v>
      </c>
      <c r="K805" t="s">
        <v>1947</v>
      </c>
      <c r="L805" t="s">
        <v>2093</v>
      </c>
      <c r="M805" s="16">
        <f t="shared" si="49"/>
        <v>1.75</v>
      </c>
      <c r="N805">
        <v>26586.720000000001</v>
      </c>
      <c r="O805" s="15">
        <v>42309</v>
      </c>
      <c r="P805" s="22">
        <f t="shared" si="50"/>
        <v>2015</v>
      </c>
      <c r="Q805" s="22">
        <f t="shared" si="51"/>
        <v>11</v>
      </c>
    </row>
    <row r="806" spans="1:17" x14ac:dyDescent="0.2">
      <c r="A806">
        <v>826</v>
      </c>
      <c r="B806" t="s">
        <v>1954</v>
      </c>
      <c r="C806" t="s">
        <v>1989</v>
      </c>
      <c r="D806">
        <v>13.3</v>
      </c>
      <c r="E806" t="s">
        <v>2374</v>
      </c>
      <c r="F806" t="s">
        <v>1928</v>
      </c>
      <c r="G806" s="16" t="str">
        <f t="shared" si="48"/>
        <v>Intel</v>
      </c>
      <c r="H806" t="s">
        <v>1915</v>
      </c>
      <c r="I806" t="s">
        <v>1929</v>
      </c>
      <c r="J806" t="s">
        <v>1930</v>
      </c>
      <c r="K806" t="s">
        <v>1947</v>
      </c>
      <c r="L806" t="s">
        <v>2106</v>
      </c>
      <c r="M806" s="16">
        <f t="shared" si="49"/>
        <v>1.1000000000000001</v>
      </c>
      <c r="N806">
        <v>72354.240000000005</v>
      </c>
      <c r="O806" s="15">
        <v>42264</v>
      </c>
      <c r="P806" s="22">
        <f t="shared" si="50"/>
        <v>2015</v>
      </c>
      <c r="Q806" s="22">
        <f t="shared" si="51"/>
        <v>9</v>
      </c>
    </row>
    <row r="807" spans="1:17" x14ac:dyDescent="0.2">
      <c r="A807">
        <v>827</v>
      </c>
      <c r="B807" t="s">
        <v>1966</v>
      </c>
      <c r="C807" t="s">
        <v>1926</v>
      </c>
      <c r="D807">
        <v>14</v>
      </c>
      <c r="E807" t="s">
        <v>1942</v>
      </c>
      <c r="F807" t="s">
        <v>1962</v>
      </c>
      <c r="G807" s="16" t="str">
        <f t="shared" si="48"/>
        <v>Intel</v>
      </c>
      <c r="H807" t="s">
        <v>1944</v>
      </c>
      <c r="I807" t="s">
        <v>1945</v>
      </c>
      <c r="J807" t="s">
        <v>1963</v>
      </c>
      <c r="K807" t="s">
        <v>1947</v>
      </c>
      <c r="L807" t="s">
        <v>2372</v>
      </c>
      <c r="M807" s="16">
        <f t="shared" si="49"/>
        <v>1.76</v>
      </c>
      <c r="N807">
        <v>31168.799999999999</v>
      </c>
      <c r="O807" s="15">
        <v>42206</v>
      </c>
      <c r="P807" s="22">
        <f t="shared" si="50"/>
        <v>2015</v>
      </c>
      <c r="Q807" s="22">
        <f t="shared" si="51"/>
        <v>7</v>
      </c>
    </row>
    <row r="808" spans="1:17" x14ac:dyDescent="0.2">
      <c r="A808">
        <v>828</v>
      </c>
      <c r="B808" t="s">
        <v>1941</v>
      </c>
      <c r="C808" t="s">
        <v>2222</v>
      </c>
      <c r="D808">
        <v>11.6</v>
      </c>
      <c r="E808" t="s">
        <v>2083</v>
      </c>
      <c r="F808" t="s">
        <v>2049</v>
      </c>
      <c r="G808" s="16" t="str">
        <f t="shared" si="48"/>
        <v>Intel</v>
      </c>
      <c r="H808" t="s">
        <v>1944</v>
      </c>
      <c r="I808" t="s">
        <v>2008</v>
      </c>
      <c r="J808" t="s">
        <v>2051</v>
      </c>
      <c r="K808" t="s">
        <v>2187</v>
      </c>
      <c r="L808" t="s">
        <v>1995</v>
      </c>
      <c r="M808" s="16">
        <f t="shared" si="49"/>
        <v>1.35</v>
      </c>
      <c r="N808">
        <v>18914.400000000001</v>
      </c>
      <c r="O808" s="15">
        <v>42210</v>
      </c>
      <c r="P808" s="22">
        <f t="shared" si="50"/>
        <v>2015</v>
      </c>
      <c r="Q808" s="22">
        <f t="shared" si="51"/>
        <v>7</v>
      </c>
    </row>
    <row r="809" spans="1:17" x14ac:dyDescent="0.2">
      <c r="A809">
        <v>829</v>
      </c>
      <c r="B809" t="s">
        <v>1941</v>
      </c>
      <c r="C809" t="s">
        <v>1926</v>
      </c>
      <c r="D809">
        <v>14</v>
      </c>
      <c r="E809" t="s">
        <v>1958</v>
      </c>
      <c r="F809" t="s">
        <v>1977</v>
      </c>
      <c r="G809" s="16" t="str">
        <f t="shared" si="48"/>
        <v>Intel</v>
      </c>
      <c r="H809" t="s">
        <v>1915</v>
      </c>
      <c r="I809" t="s">
        <v>1916</v>
      </c>
      <c r="J809" t="s">
        <v>1930</v>
      </c>
      <c r="K809" t="s">
        <v>1947</v>
      </c>
      <c r="L809" t="s">
        <v>2073</v>
      </c>
      <c r="M809" s="16">
        <f t="shared" si="49"/>
        <v>1.5</v>
      </c>
      <c r="N809">
        <v>32980.32</v>
      </c>
      <c r="O809" s="15">
        <v>42213</v>
      </c>
      <c r="P809" s="22">
        <f t="shared" si="50"/>
        <v>2015</v>
      </c>
      <c r="Q809" s="22">
        <f t="shared" si="51"/>
        <v>7</v>
      </c>
    </row>
    <row r="810" spans="1:17" x14ac:dyDescent="0.2">
      <c r="A810">
        <v>830</v>
      </c>
      <c r="B810" t="s">
        <v>2134</v>
      </c>
      <c r="C810" t="s">
        <v>1982</v>
      </c>
      <c r="D810">
        <v>17.3</v>
      </c>
      <c r="E810" t="s">
        <v>2128</v>
      </c>
      <c r="F810" t="s">
        <v>2135</v>
      </c>
      <c r="G810" s="16" t="str">
        <f t="shared" si="48"/>
        <v>Intel</v>
      </c>
      <c r="H810" t="s">
        <v>2118</v>
      </c>
      <c r="I810" t="s">
        <v>1936</v>
      </c>
      <c r="J810" t="s">
        <v>2137</v>
      </c>
      <c r="K810" t="s">
        <v>1947</v>
      </c>
      <c r="L810" t="s">
        <v>2138</v>
      </c>
      <c r="M810" s="16">
        <f t="shared" si="49"/>
        <v>3.49</v>
      </c>
      <c r="N810">
        <v>292986.71999999997</v>
      </c>
      <c r="O810" s="15">
        <v>42058</v>
      </c>
      <c r="P810" s="22">
        <f t="shared" si="50"/>
        <v>2015</v>
      </c>
      <c r="Q810" s="22">
        <f t="shared" si="51"/>
        <v>2</v>
      </c>
    </row>
    <row r="811" spans="1:17" x14ac:dyDescent="0.2">
      <c r="A811">
        <v>831</v>
      </c>
      <c r="B811" t="s">
        <v>1976</v>
      </c>
      <c r="C811" t="s">
        <v>1912</v>
      </c>
      <c r="D811">
        <v>14</v>
      </c>
      <c r="E811" t="s">
        <v>2262</v>
      </c>
      <c r="F811" t="s">
        <v>2178</v>
      </c>
      <c r="G811" s="16" t="str">
        <f t="shared" si="48"/>
        <v>Intel</v>
      </c>
      <c r="H811" t="s">
        <v>1935</v>
      </c>
      <c r="I811" t="s">
        <v>1936</v>
      </c>
      <c r="J811" t="s">
        <v>1963</v>
      </c>
      <c r="K811" t="s">
        <v>1947</v>
      </c>
      <c r="L811" t="s">
        <v>2106</v>
      </c>
      <c r="M811" s="16">
        <f t="shared" si="49"/>
        <v>1.1000000000000001</v>
      </c>
      <c r="N811">
        <v>111834.72</v>
      </c>
      <c r="O811" s="15">
        <v>42024</v>
      </c>
      <c r="P811" s="22">
        <f t="shared" si="50"/>
        <v>2015</v>
      </c>
      <c r="Q811" s="22">
        <f t="shared" si="51"/>
        <v>1</v>
      </c>
    </row>
    <row r="812" spans="1:17" x14ac:dyDescent="0.2">
      <c r="A812">
        <v>832</v>
      </c>
      <c r="B812" t="s">
        <v>1954</v>
      </c>
      <c r="C812" t="s">
        <v>1926</v>
      </c>
      <c r="D812">
        <v>15.6</v>
      </c>
      <c r="E812" t="s">
        <v>1927</v>
      </c>
      <c r="F812" t="s">
        <v>1928</v>
      </c>
      <c r="G812" s="16" t="str">
        <f t="shared" si="48"/>
        <v>Intel</v>
      </c>
      <c r="H812" t="s">
        <v>1944</v>
      </c>
      <c r="I812" t="s">
        <v>1978</v>
      </c>
      <c r="J812" t="s">
        <v>2375</v>
      </c>
      <c r="K812" t="s">
        <v>2018</v>
      </c>
      <c r="L812" t="s">
        <v>1948</v>
      </c>
      <c r="M812" s="16">
        <f t="shared" si="49"/>
        <v>2.1</v>
      </c>
      <c r="N812">
        <v>27652.32</v>
      </c>
      <c r="O812" s="15">
        <v>42325</v>
      </c>
      <c r="P812" s="22">
        <f t="shared" si="50"/>
        <v>2015</v>
      </c>
      <c r="Q812" s="22">
        <f t="shared" si="51"/>
        <v>11</v>
      </c>
    </row>
    <row r="813" spans="1:17" x14ac:dyDescent="0.2">
      <c r="A813">
        <v>833</v>
      </c>
      <c r="B813" t="s">
        <v>1976</v>
      </c>
      <c r="C813" t="s">
        <v>1926</v>
      </c>
      <c r="D813">
        <v>14</v>
      </c>
      <c r="E813" t="s">
        <v>1927</v>
      </c>
      <c r="F813" t="s">
        <v>2096</v>
      </c>
      <c r="G813" s="16" t="str">
        <f t="shared" si="48"/>
        <v>Intel</v>
      </c>
      <c r="H813" t="s">
        <v>1915</v>
      </c>
      <c r="I813" t="s">
        <v>1929</v>
      </c>
      <c r="J813" t="s">
        <v>1963</v>
      </c>
      <c r="K813" t="s">
        <v>1947</v>
      </c>
      <c r="L813" t="s">
        <v>2045</v>
      </c>
      <c r="M813" s="16">
        <f t="shared" si="49"/>
        <v>1.7</v>
      </c>
      <c r="N813">
        <v>63190.080000000002</v>
      </c>
      <c r="O813" s="15">
        <v>42062</v>
      </c>
      <c r="P813" s="22">
        <f t="shared" si="50"/>
        <v>2015</v>
      </c>
      <c r="Q813" s="22">
        <f t="shared" si="51"/>
        <v>2</v>
      </c>
    </row>
    <row r="814" spans="1:17" x14ac:dyDescent="0.2">
      <c r="A814">
        <v>834</v>
      </c>
      <c r="B814" t="s">
        <v>1976</v>
      </c>
      <c r="C814" t="s">
        <v>1926</v>
      </c>
      <c r="D814">
        <v>14</v>
      </c>
      <c r="E814" t="s">
        <v>1958</v>
      </c>
      <c r="F814" t="s">
        <v>2212</v>
      </c>
      <c r="G814" s="16" t="str">
        <f t="shared" si="48"/>
        <v>Intel</v>
      </c>
      <c r="H814" t="s">
        <v>1915</v>
      </c>
      <c r="I814" t="s">
        <v>1929</v>
      </c>
      <c r="J814" t="s">
        <v>1930</v>
      </c>
      <c r="K814" t="s">
        <v>1947</v>
      </c>
      <c r="L814" t="s">
        <v>2091</v>
      </c>
      <c r="M814" s="16">
        <f t="shared" si="49"/>
        <v>1.32</v>
      </c>
      <c r="N814">
        <v>87912</v>
      </c>
      <c r="O814" s="15">
        <v>42235</v>
      </c>
      <c r="P814" s="22">
        <f t="shared" si="50"/>
        <v>2015</v>
      </c>
      <c r="Q814" s="22">
        <f t="shared" si="51"/>
        <v>8</v>
      </c>
    </row>
    <row r="815" spans="1:17" x14ac:dyDescent="0.2">
      <c r="A815">
        <v>835</v>
      </c>
      <c r="B815" t="s">
        <v>1966</v>
      </c>
      <c r="C815" t="s">
        <v>1982</v>
      </c>
      <c r="D815">
        <v>15.6</v>
      </c>
      <c r="E815" t="s">
        <v>1927</v>
      </c>
      <c r="F815" t="s">
        <v>2022</v>
      </c>
      <c r="G815" s="16" t="str">
        <f t="shared" si="48"/>
        <v>Intel</v>
      </c>
      <c r="H815" t="s">
        <v>1935</v>
      </c>
      <c r="I815" t="s">
        <v>2023</v>
      </c>
      <c r="J815" t="s">
        <v>2043</v>
      </c>
      <c r="K815" t="s">
        <v>1947</v>
      </c>
      <c r="L815" t="s">
        <v>2322</v>
      </c>
      <c r="M815" s="16">
        <f t="shared" si="49"/>
        <v>3.21</v>
      </c>
      <c r="N815">
        <v>147832.28640000001</v>
      </c>
      <c r="O815" s="15">
        <v>42340</v>
      </c>
      <c r="P815" s="22">
        <f t="shared" si="50"/>
        <v>2015</v>
      </c>
      <c r="Q815" s="22">
        <f t="shared" si="51"/>
        <v>12</v>
      </c>
    </row>
    <row r="816" spans="1:17" x14ac:dyDescent="0.2">
      <c r="A816">
        <v>836</v>
      </c>
      <c r="B816" t="s">
        <v>1954</v>
      </c>
      <c r="C816" t="s">
        <v>1982</v>
      </c>
      <c r="D816">
        <v>17.3</v>
      </c>
      <c r="E816" t="s">
        <v>1927</v>
      </c>
      <c r="F816" t="s">
        <v>2022</v>
      </c>
      <c r="G816" s="16" t="str">
        <f t="shared" si="48"/>
        <v>Intel</v>
      </c>
      <c r="H816" t="s">
        <v>1935</v>
      </c>
      <c r="I816" t="s">
        <v>2023</v>
      </c>
      <c r="J816" t="s">
        <v>2043</v>
      </c>
      <c r="K816" t="s">
        <v>1947</v>
      </c>
      <c r="L816" t="s">
        <v>2148</v>
      </c>
      <c r="M816" s="16">
        <f t="shared" si="49"/>
        <v>2.9</v>
      </c>
      <c r="N816">
        <v>128884.32</v>
      </c>
      <c r="O816" s="15">
        <v>42176</v>
      </c>
      <c r="P816" s="22">
        <f t="shared" si="50"/>
        <v>2015</v>
      </c>
      <c r="Q816" s="22">
        <f t="shared" si="51"/>
        <v>6</v>
      </c>
    </row>
    <row r="817" spans="1:17" x14ac:dyDescent="0.2">
      <c r="A817">
        <v>837</v>
      </c>
      <c r="B817" t="s">
        <v>2095</v>
      </c>
      <c r="C817" t="s">
        <v>1926</v>
      </c>
      <c r="D817">
        <v>15.6</v>
      </c>
      <c r="E817" t="s">
        <v>1942</v>
      </c>
      <c r="F817" t="s">
        <v>1977</v>
      </c>
      <c r="G817" s="16" t="str">
        <f t="shared" si="48"/>
        <v>Intel</v>
      </c>
      <c r="H817" t="s">
        <v>1944</v>
      </c>
      <c r="I817" t="s">
        <v>1945</v>
      </c>
      <c r="J817" t="s">
        <v>1930</v>
      </c>
      <c r="K817" t="s">
        <v>1947</v>
      </c>
      <c r="L817" t="s">
        <v>2125</v>
      </c>
      <c r="M817" s="16">
        <f t="shared" si="49"/>
        <v>2</v>
      </c>
      <c r="N817">
        <v>35644.32</v>
      </c>
      <c r="O817" s="15">
        <v>42360</v>
      </c>
      <c r="P817" s="22">
        <f t="shared" si="50"/>
        <v>2015</v>
      </c>
      <c r="Q817" s="22">
        <f t="shared" si="51"/>
        <v>12</v>
      </c>
    </row>
    <row r="818" spans="1:17" x14ac:dyDescent="0.2">
      <c r="A818">
        <v>838</v>
      </c>
      <c r="B818" t="s">
        <v>1976</v>
      </c>
      <c r="C818" t="s">
        <v>1926</v>
      </c>
      <c r="D818">
        <v>14</v>
      </c>
      <c r="E818" t="s">
        <v>1942</v>
      </c>
      <c r="F818" t="s">
        <v>2307</v>
      </c>
      <c r="G818" s="16" t="str">
        <f t="shared" si="48"/>
        <v>Intel</v>
      </c>
      <c r="H818" t="s">
        <v>1944</v>
      </c>
      <c r="I818" t="s">
        <v>2201</v>
      </c>
      <c r="J818" t="s">
        <v>2051</v>
      </c>
      <c r="K818" t="s">
        <v>2187</v>
      </c>
      <c r="L818" t="s">
        <v>2073</v>
      </c>
      <c r="M818" s="16">
        <f t="shared" si="49"/>
        <v>1.5</v>
      </c>
      <c r="N818">
        <v>17316</v>
      </c>
      <c r="O818" s="15">
        <v>42112</v>
      </c>
      <c r="P818" s="22">
        <f t="shared" si="50"/>
        <v>2015</v>
      </c>
      <c r="Q818" s="22">
        <f t="shared" si="51"/>
        <v>4</v>
      </c>
    </row>
    <row r="819" spans="1:17" x14ac:dyDescent="0.2">
      <c r="A819">
        <v>839</v>
      </c>
      <c r="B819" t="s">
        <v>1954</v>
      </c>
      <c r="C819" t="s">
        <v>1926</v>
      </c>
      <c r="D819">
        <v>15.6</v>
      </c>
      <c r="E819" t="s">
        <v>1927</v>
      </c>
      <c r="F819" t="s">
        <v>1928</v>
      </c>
      <c r="G819" s="16" t="str">
        <f t="shared" si="48"/>
        <v>Intel</v>
      </c>
      <c r="H819" t="s">
        <v>1915</v>
      </c>
      <c r="I819" t="s">
        <v>2376</v>
      </c>
      <c r="J819" t="s">
        <v>1930</v>
      </c>
      <c r="K819" t="s">
        <v>1947</v>
      </c>
      <c r="L819" t="s">
        <v>1993</v>
      </c>
      <c r="M819" s="16">
        <f t="shared" si="49"/>
        <v>2.2999999999999998</v>
      </c>
      <c r="N819">
        <v>31435.200000000001</v>
      </c>
      <c r="O819" s="15">
        <v>42141</v>
      </c>
      <c r="P819" s="22">
        <f t="shared" si="50"/>
        <v>2015</v>
      </c>
      <c r="Q819" s="22">
        <f t="shared" si="51"/>
        <v>5</v>
      </c>
    </row>
    <row r="820" spans="1:17" x14ac:dyDescent="0.2">
      <c r="A820">
        <v>840</v>
      </c>
      <c r="B820" t="s">
        <v>1954</v>
      </c>
      <c r="C820" t="s">
        <v>1982</v>
      </c>
      <c r="D820">
        <v>17.3</v>
      </c>
      <c r="E820" t="s">
        <v>1927</v>
      </c>
      <c r="F820" t="s">
        <v>2264</v>
      </c>
      <c r="G820" s="16" t="str">
        <f t="shared" si="48"/>
        <v>Intel</v>
      </c>
      <c r="H820" t="s">
        <v>1935</v>
      </c>
      <c r="I820" t="s">
        <v>2119</v>
      </c>
      <c r="J820" t="s">
        <v>2024</v>
      </c>
      <c r="K820" t="s">
        <v>1947</v>
      </c>
      <c r="L820" t="s">
        <v>2297</v>
      </c>
      <c r="M820" s="16">
        <f t="shared" si="49"/>
        <v>2.73</v>
      </c>
      <c r="N820">
        <v>95850.72</v>
      </c>
      <c r="O820" s="15">
        <v>42070</v>
      </c>
      <c r="P820" s="22">
        <f t="shared" si="50"/>
        <v>2015</v>
      </c>
      <c r="Q820" s="22">
        <f t="shared" si="51"/>
        <v>3</v>
      </c>
    </row>
    <row r="821" spans="1:17" x14ac:dyDescent="0.2">
      <c r="A821">
        <v>841</v>
      </c>
      <c r="B821" t="s">
        <v>1966</v>
      </c>
      <c r="C821" t="s">
        <v>1982</v>
      </c>
      <c r="D821">
        <v>17.3</v>
      </c>
      <c r="E821" t="s">
        <v>1958</v>
      </c>
      <c r="F821" t="s">
        <v>2022</v>
      </c>
      <c r="G821" s="16" t="str">
        <f t="shared" si="48"/>
        <v>Intel</v>
      </c>
      <c r="H821" t="s">
        <v>2118</v>
      </c>
      <c r="I821" t="s">
        <v>2119</v>
      </c>
      <c r="J821" t="s">
        <v>2043</v>
      </c>
      <c r="K821" t="s">
        <v>1947</v>
      </c>
      <c r="L821" t="s">
        <v>2150</v>
      </c>
      <c r="M821" s="16">
        <f t="shared" si="49"/>
        <v>4.42</v>
      </c>
      <c r="N821">
        <v>163723.57920000001</v>
      </c>
      <c r="O821" s="15">
        <v>42303</v>
      </c>
      <c r="P821" s="22">
        <f t="shared" si="50"/>
        <v>2015</v>
      </c>
      <c r="Q821" s="22">
        <f t="shared" si="51"/>
        <v>10</v>
      </c>
    </row>
    <row r="822" spans="1:17" x14ac:dyDescent="0.2">
      <c r="A822">
        <v>842</v>
      </c>
      <c r="B822" t="s">
        <v>1925</v>
      </c>
      <c r="C822" t="s">
        <v>1926</v>
      </c>
      <c r="D822">
        <v>17.3</v>
      </c>
      <c r="E822" t="s">
        <v>2133</v>
      </c>
      <c r="F822" t="s">
        <v>1928</v>
      </c>
      <c r="G822" s="16" t="str">
        <f t="shared" si="48"/>
        <v>Intel</v>
      </c>
      <c r="H822" t="s">
        <v>1915</v>
      </c>
      <c r="I822" t="s">
        <v>1978</v>
      </c>
      <c r="J822" t="s">
        <v>2000</v>
      </c>
      <c r="K822" t="s">
        <v>1947</v>
      </c>
      <c r="L822" t="s">
        <v>2284</v>
      </c>
      <c r="M822" s="16">
        <f t="shared" si="49"/>
        <v>2.63</v>
      </c>
      <c r="N822">
        <v>48484.800000000003</v>
      </c>
      <c r="O822" s="15">
        <v>42252</v>
      </c>
      <c r="P822" s="22">
        <f t="shared" si="50"/>
        <v>2015</v>
      </c>
      <c r="Q822" s="22">
        <f t="shared" si="51"/>
        <v>9</v>
      </c>
    </row>
    <row r="823" spans="1:17" x14ac:dyDescent="0.2">
      <c r="A823">
        <v>843</v>
      </c>
      <c r="B823" t="s">
        <v>1966</v>
      </c>
      <c r="C823" t="s">
        <v>1926</v>
      </c>
      <c r="D823">
        <v>15.6</v>
      </c>
      <c r="E823" t="s">
        <v>1942</v>
      </c>
      <c r="F823" t="s">
        <v>1928</v>
      </c>
      <c r="G823" s="16" t="str">
        <f t="shared" si="48"/>
        <v>Intel</v>
      </c>
      <c r="H823" t="s">
        <v>1915</v>
      </c>
      <c r="I823" t="s">
        <v>1916</v>
      </c>
      <c r="J823" t="s">
        <v>1930</v>
      </c>
      <c r="K823" t="s">
        <v>1947</v>
      </c>
      <c r="L823" t="s">
        <v>2169</v>
      </c>
      <c r="M823" s="16">
        <f t="shared" si="49"/>
        <v>2.1800000000000002</v>
      </c>
      <c r="N823">
        <v>38041.387199999997</v>
      </c>
      <c r="O823" s="15">
        <v>42322</v>
      </c>
      <c r="P823" s="22">
        <f t="shared" si="50"/>
        <v>2015</v>
      </c>
      <c r="Q823" s="22">
        <f t="shared" si="51"/>
        <v>11</v>
      </c>
    </row>
    <row r="824" spans="1:17" x14ac:dyDescent="0.2">
      <c r="A824">
        <v>844</v>
      </c>
      <c r="B824" t="s">
        <v>1925</v>
      </c>
      <c r="C824" t="s">
        <v>1912</v>
      </c>
      <c r="D824">
        <v>14</v>
      </c>
      <c r="E824" t="s">
        <v>1927</v>
      </c>
      <c r="F824" t="s">
        <v>2149</v>
      </c>
      <c r="G824" s="16" t="str">
        <f t="shared" si="48"/>
        <v>Intel</v>
      </c>
      <c r="H824" t="s">
        <v>1915</v>
      </c>
      <c r="I824" t="s">
        <v>1936</v>
      </c>
      <c r="J824" t="s">
        <v>1963</v>
      </c>
      <c r="K824" t="s">
        <v>2277</v>
      </c>
      <c r="L824" t="s">
        <v>2377</v>
      </c>
      <c r="M824" s="16">
        <f t="shared" si="49"/>
        <v>1.54</v>
      </c>
      <c r="N824">
        <v>99633.600000000006</v>
      </c>
      <c r="O824" s="15">
        <v>42025</v>
      </c>
      <c r="P824" s="22">
        <f t="shared" si="50"/>
        <v>2015</v>
      </c>
      <c r="Q824" s="22">
        <f t="shared" si="51"/>
        <v>1</v>
      </c>
    </row>
    <row r="825" spans="1:17" x14ac:dyDescent="0.2">
      <c r="A825">
        <v>845</v>
      </c>
      <c r="B825" t="s">
        <v>1966</v>
      </c>
      <c r="C825" t="s">
        <v>1926</v>
      </c>
      <c r="D825">
        <v>15.6</v>
      </c>
      <c r="E825" t="s">
        <v>1927</v>
      </c>
      <c r="F825" t="s">
        <v>1973</v>
      </c>
      <c r="G825" s="16" t="str">
        <f t="shared" si="48"/>
        <v>Intel</v>
      </c>
      <c r="H825" t="s">
        <v>1944</v>
      </c>
      <c r="I825" t="s">
        <v>1929</v>
      </c>
      <c r="J825" t="s">
        <v>2109</v>
      </c>
      <c r="K825" t="s">
        <v>1947</v>
      </c>
      <c r="L825" t="s">
        <v>2169</v>
      </c>
      <c r="M825" s="16">
        <f t="shared" si="49"/>
        <v>2.1800000000000002</v>
      </c>
      <c r="N825">
        <v>39373.919999999998</v>
      </c>
      <c r="O825" s="15">
        <v>42117</v>
      </c>
      <c r="P825" s="22">
        <f t="shared" si="50"/>
        <v>2015</v>
      </c>
      <c r="Q825" s="22">
        <f t="shared" si="51"/>
        <v>4</v>
      </c>
    </row>
    <row r="826" spans="1:17" x14ac:dyDescent="0.2">
      <c r="A826">
        <v>846</v>
      </c>
      <c r="B826" t="s">
        <v>1925</v>
      </c>
      <c r="C826" t="s">
        <v>1989</v>
      </c>
      <c r="D826">
        <v>11.6</v>
      </c>
      <c r="E826" t="s">
        <v>2146</v>
      </c>
      <c r="F826" t="s">
        <v>2014</v>
      </c>
      <c r="G826" s="16" t="str">
        <f t="shared" si="48"/>
        <v>Intel</v>
      </c>
      <c r="H826" t="s">
        <v>1944</v>
      </c>
      <c r="I826" t="s">
        <v>2008</v>
      </c>
      <c r="J826" t="s">
        <v>2015</v>
      </c>
      <c r="K826" t="s">
        <v>2187</v>
      </c>
      <c r="L826" t="s">
        <v>2046</v>
      </c>
      <c r="M826" s="16">
        <f t="shared" si="49"/>
        <v>1.4</v>
      </c>
      <c r="N826">
        <v>32767.200000000001</v>
      </c>
      <c r="O826" s="15">
        <v>42146</v>
      </c>
      <c r="P826" s="22">
        <f t="shared" si="50"/>
        <v>2015</v>
      </c>
      <c r="Q826" s="22">
        <f t="shared" si="51"/>
        <v>5</v>
      </c>
    </row>
    <row r="827" spans="1:17" x14ac:dyDescent="0.2">
      <c r="A827">
        <v>847</v>
      </c>
      <c r="B827" t="s">
        <v>1954</v>
      </c>
      <c r="C827" t="s">
        <v>1912</v>
      </c>
      <c r="D827">
        <v>13.3</v>
      </c>
      <c r="E827" t="s">
        <v>1958</v>
      </c>
      <c r="F827" t="s">
        <v>2096</v>
      </c>
      <c r="G827" s="16" t="str">
        <f t="shared" si="48"/>
        <v>Intel</v>
      </c>
      <c r="H827" t="s">
        <v>1915</v>
      </c>
      <c r="I827" t="s">
        <v>1936</v>
      </c>
      <c r="J827" t="s">
        <v>2378</v>
      </c>
      <c r="K827" t="s">
        <v>1947</v>
      </c>
      <c r="L827" t="s">
        <v>2203</v>
      </c>
      <c r="M827" s="16">
        <f t="shared" si="49"/>
        <v>1.45</v>
      </c>
      <c r="N827">
        <v>54665.279999999999</v>
      </c>
      <c r="O827" s="15">
        <v>42300</v>
      </c>
      <c r="P827" s="22">
        <f t="shared" si="50"/>
        <v>2015</v>
      </c>
      <c r="Q827" s="22">
        <f t="shared" si="51"/>
        <v>10</v>
      </c>
    </row>
    <row r="828" spans="1:17" x14ac:dyDescent="0.2">
      <c r="A828">
        <v>848</v>
      </c>
      <c r="B828" t="s">
        <v>1925</v>
      </c>
      <c r="C828" t="s">
        <v>1989</v>
      </c>
      <c r="D828">
        <v>13.3</v>
      </c>
      <c r="E828" t="s">
        <v>1990</v>
      </c>
      <c r="F828" t="s">
        <v>1928</v>
      </c>
      <c r="G828" s="16" t="str">
        <f t="shared" si="48"/>
        <v>Intel</v>
      </c>
      <c r="H828" t="s">
        <v>1915</v>
      </c>
      <c r="I828" t="s">
        <v>1929</v>
      </c>
      <c r="J828" t="s">
        <v>1930</v>
      </c>
      <c r="K828" t="s">
        <v>1947</v>
      </c>
      <c r="L828" t="s">
        <v>2197</v>
      </c>
      <c r="M828" s="16">
        <f t="shared" si="49"/>
        <v>1.28</v>
      </c>
      <c r="N828">
        <v>121318.56</v>
      </c>
      <c r="O828" s="15">
        <v>42161</v>
      </c>
      <c r="P828" s="22">
        <f t="shared" si="50"/>
        <v>2015</v>
      </c>
      <c r="Q828" s="22">
        <f t="shared" si="51"/>
        <v>6</v>
      </c>
    </row>
    <row r="829" spans="1:17" x14ac:dyDescent="0.2">
      <c r="A829">
        <v>849</v>
      </c>
      <c r="B829" t="s">
        <v>1925</v>
      </c>
      <c r="C829" t="s">
        <v>1912</v>
      </c>
      <c r="D829">
        <v>14</v>
      </c>
      <c r="E829" t="s">
        <v>1927</v>
      </c>
      <c r="F829" t="s">
        <v>2149</v>
      </c>
      <c r="G829" s="16" t="str">
        <f t="shared" si="48"/>
        <v>Intel</v>
      </c>
      <c r="H829" t="s">
        <v>1915</v>
      </c>
      <c r="I829" t="s">
        <v>1936</v>
      </c>
      <c r="J829" t="s">
        <v>1963</v>
      </c>
      <c r="K829" t="s">
        <v>1947</v>
      </c>
      <c r="L829" t="s">
        <v>2377</v>
      </c>
      <c r="M829" s="16">
        <f t="shared" si="49"/>
        <v>1.54</v>
      </c>
      <c r="N829">
        <v>78215.039999999994</v>
      </c>
      <c r="O829" s="15">
        <v>42329</v>
      </c>
      <c r="P829" s="22">
        <f t="shared" si="50"/>
        <v>2015</v>
      </c>
      <c r="Q829" s="22">
        <f t="shared" si="51"/>
        <v>11</v>
      </c>
    </row>
    <row r="830" spans="1:17" x14ac:dyDescent="0.2">
      <c r="A830">
        <v>850</v>
      </c>
      <c r="B830" t="s">
        <v>1925</v>
      </c>
      <c r="C830" t="s">
        <v>1926</v>
      </c>
      <c r="D830">
        <v>15.6</v>
      </c>
      <c r="E830" t="s">
        <v>1942</v>
      </c>
      <c r="F830" t="s">
        <v>2049</v>
      </c>
      <c r="G830" s="16" t="str">
        <f t="shared" si="48"/>
        <v>Intel</v>
      </c>
      <c r="H830" t="s">
        <v>1944</v>
      </c>
      <c r="I830" t="s">
        <v>1916</v>
      </c>
      <c r="J830" t="s">
        <v>2051</v>
      </c>
      <c r="K830" t="s">
        <v>1931</v>
      </c>
      <c r="L830" t="s">
        <v>1932</v>
      </c>
      <c r="M830" s="16">
        <f t="shared" si="49"/>
        <v>1.86</v>
      </c>
      <c r="N830">
        <v>15930.72</v>
      </c>
      <c r="O830" s="15">
        <v>42193</v>
      </c>
      <c r="P830" s="22">
        <f t="shared" si="50"/>
        <v>2015</v>
      </c>
      <c r="Q830" s="22">
        <f t="shared" si="51"/>
        <v>7</v>
      </c>
    </row>
    <row r="831" spans="1:17" x14ac:dyDescent="0.2">
      <c r="A831">
        <v>851</v>
      </c>
      <c r="B831" t="s">
        <v>1954</v>
      </c>
      <c r="C831" t="s">
        <v>1982</v>
      </c>
      <c r="D831">
        <v>15.6</v>
      </c>
      <c r="E831" t="s">
        <v>1927</v>
      </c>
      <c r="F831" t="s">
        <v>2022</v>
      </c>
      <c r="G831" s="16" t="str">
        <f t="shared" si="48"/>
        <v>Intel</v>
      </c>
      <c r="H831" t="s">
        <v>1935</v>
      </c>
      <c r="I831" t="s">
        <v>1984</v>
      </c>
      <c r="J831" t="s">
        <v>2024</v>
      </c>
      <c r="K831" t="s">
        <v>1947</v>
      </c>
      <c r="L831" t="s">
        <v>1948</v>
      </c>
      <c r="M831" s="16">
        <f t="shared" si="49"/>
        <v>2.1</v>
      </c>
      <c r="N831">
        <v>101178.72</v>
      </c>
      <c r="O831" s="15">
        <v>42159</v>
      </c>
      <c r="P831" s="22">
        <f t="shared" si="50"/>
        <v>2015</v>
      </c>
      <c r="Q831" s="22">
        <f t="shared" si="51"/>
        <v>6</v>
      </c>
    </row>
    <row r="832" spans="1:17" x14ac:dyDescent="0.2">
      <c r="A832">
        <v>852</v>
      </c>
      <c r="B832" t="s">
        <v>1966</v>
      </c>
      <c r="C832" t="s">
        <v>1926</v>
      </c>
      <c r="D832">
        <v>17.3</v>
      </c>
      <c r="E832" t="s">
        <v>1927</v>
      </c>
      <c r="F832" t="s">
        <v>1973</v>
      </c>
      <c r="G832" s="16" t="str">
        <f t="shared" si="48"/>
        <v>Intel</v>
      </c>
      <c r="H832" t="s">
        <v>1915</v>
      </c>
      <c r="I832" t="s">
        <v>1978</v>
      </c>
      <c r="J832" t="s">
        <v>2087</v>
      </c>
      <c r="K832" t="s">
        <v>2018</v>
      </c>
      <c r="L832" t="s">
        <v>2379</v>
      </c>
      <c r="M832" s="16">
        <f t="shared" si="49"/>
        <v>2.83</v>
      </c>
      <c r="N832">
        <v>46087.199999999997</v>
      </c>
      <c r="O832" s="15">
        <v>42359</v>
      </c>
      <c r="P832" s="22">
        <f t="shared" si="50"/>
        <v>2015</v>
      </c>
      <c r="Q832" s="22">
        <f t="shared" si="51"/>
        <v>12</v>
      </c>
    </row>
    <row r="833" spans="1:17" x14ac:dyDescent="0.2">
      <c r="A833">
        <v>853</v>
      </c>
      <c r="B833" t="s">
        <v>1976</v>
      </c>
      <c r="C833" t="s">
        <v>1912</v>
      </c>
      <c r="D833">
        <v>14</v>
      </c>
      <c r="E833" t="s">
        <v>1958</v>
      </c>
      <c r="F833" t="s">
        <v>2022</v>
      </c>
      <c r="G833" s="16" t="str">
        <f t="shared" si="48"/>
        <v>Intel</v>
      </c>
      <c r="H833" t="s">
        <v>1915</v>
      </c>
      <c r="I833" t="s">
        <v>1929</v>
      </c>
      <c r="J833" t="s">
        <v>2219</v>
      </c>
      <c r="K833" t="s">
        <v>1947</v>
      </c>
      <c r="L833" t="s">
        <v>2067</v>
      </c>
      <c r="M833" s="16">
        <f t="shared" si="49"/>
        <v>1.96</v>
      </c>
      <c r="N833">
        <v>101391.84</v>
      </c>
      <c r="O833" s="15">
        <v>42363</v>
      </c>
      <c r="P833" s="22">
        <f t="shared" si="50"/>
        <v>2015</v>
      </c>
      <c r="Q833" s="22">
        <f t="shared" si="51"/>
        <v>12</v>
      </c>
    </row>
    <row r="834" spans="1:17" x14ac:dyDescent="0.2">
      <c r="A834">
        <v>854</v>
      </c>
      <c r="B834" t="s">
        <v>1954</v>
      </c>
      <c r="C834" t="s">
        <v>1926</v>
      </c>
      <c r="D834">
        <v>15.6</v>
      </c>
      <c r="E834" t="s">
        <v>1958</v>
      </c>
      <c r="F834" t="s">
        <v>1973</v>
      </c>
      <c r="G834" s="16" t="str">
        <f t="shared" si="48"/>
        <v>Intel</v>
      </c>
      <c r="H834" t="s">
        <v>1915</v>
      </c>
      <c r="I834" t="s">
        <v>1929</v>
      </c>
      <c r="J834" t="s">
        <v>2380</v>
      </c>
      <c r="K834" t="s">
        <v>1947</v>
      </c>
      <c r="L834" t="s">
        <v>1993</v>
      </c>
      <c r="M834" s="16">
        <f t="shared" si="49"/>
        <v>2.2999999999999998</v>
      </c>
      <c r="N834">
        <v>41931.360000000001</v>
      </c>
      <c r="O834" s="15">
        <v>42149</v>
      </c>
      <c r="P834" s="22">
        <f t="shared" si="50"/>
        <v>2015</v>
      </c>
      <c r="Q834" s="22">
        <f t="shared" si="51"/>
        <v>5</v>
      </c>
    </row>
    <row r="835" spans="1:17" x14ac:dyDescent="0.2">
      <c r="A835">
        <v>855</v>
      </c>
      <c r="B835" t="s">
        <v>1966</v>
      </c>
      <c r="C835" t="s">
        <v>1926</v>
      </c>
      <c r="D835">
        <v>15.6</v>
      </c>
      <c r="E835" t="s">
        <v>1927</v>
      </c>
      <c r="F835" t="s">
        <v>1928</v>
      </c>
      <c r="G835" s="16" t="str">
        <f t="shared" ref="G835:G898" si="52">LEFT(F835,FIND(" ",F835)-1)</f>
        <v>Intel</v>
      </c>
      <c r="H835" t="s">
        <v>1915</v>
      </c>
      <c r="I835" t="s">
        <v>1916</v>
      </c>
      <c r="J835" t="s">
        <v>1930</v>
      </c>
      <c r="K835" t="s">
        <v>1947</v>
      </c>
      <c r="L835" t="s">
        <v>2052</v>
      </c>
      <c r="M835" s="16">
        <f t="shared" ref="M835:M898" si="53">LEFT(L835,LEN(L835)-2)*1</f>
        <v>1.9</v>
      </c>
      <c r="N835">
        <v>50349.599999999999</v>
      </c>
      <c r="O835" s="15">
        <v>42270</v>
      </c>
      <c r="P835" s="22">
        <f t="shared" ref="P835:P898" si="54">YEAR(O835)</f>
        <v>2015</v>
      </c>
      <c r="Q835" s="22">
        <f t="shared" ref="Q835:Q898" si="55">MONTH(O835)</f>
        <v>9</v>
      </c>
    </row>
    <row r="836" spans="1:17" x14ac:dyDescent="0.2">
      <c r="A836">
        <v>856</v>
      </c>
      <c r="B836" t="s">
        <v>1954</v>
      </c>
      <c r="C836" t="s">
        <v>1926</v>
      </c>
      <c r="D836">
        <v>15.6</v>
      </c>
      <c r="E836" t="s">
        <v>1942</v>
      </c>
      <c r="F836" t="s">
        <v>2034</v>
      </c>
      <c r="G836" s="16" t="str">
        <f t="shared" si="52"/>
        <v>Intel</v>
      </c>
      <c r="H836" t="s">
        <v>1944</v>
      </c>
      <c r="I836" t="s">
        <v>1978</v>
      </c>
      <c r="J836" t="s">
        <v>2111</v>
      </c>
      <c r="K836" t="s">
        <v>1947</v>
      </c>
      <c r="L836" t="s">
        <v>2021</v>
      </c>
      <c r="M836" s="16">
        <f t="shared" si="53"/>
        <v>2</v>
      </c>
      <c r="N836">
        <v>23922.720000000001</v>
      </c>
      <c r="O836" s="15">
        <v>42029</v>
      </c>
      <c r="P836" s="22">
        <f t="shared" si="54"/>
        <v>2015</v>
      </c>
      <c r="Q836" s="22">
        <f t="shared" si="55"/>
        <v>1</v>
      </c>
    </row>
    <row r="837" spans="1:17" x14ac:dyDescent="0.2">
      <c r="A837">
        <v>857</v>
      </c>
      <c r="B837" t="s">
        <v>1925</v>
      </c>
      <c r="C837" t="s">
        <v>1989</v>
      </c>
      <c r="D837">
        <v>13.3</v>
      </c>
      <c r="E837" t="s">
        <v>1990</v>
      </c>
      <c r="F837" t="s">
        <v>2196</v>
      </c>
      <c r="G837" s="16" t="str">
        <f t="shared" si="52"/>
        <v>Intel</v>
      </c>
      <c r="H837" t="s">
        <v>1915</v>
      </c>
      <c r="I837" t="s">
        <v>1929</v>
      </c>
      <c r="J837" t="s">
        <v>1930</v>
      </c>
      <c r="K837" t="s">
        <v>1947</v>
      </c>
      <c r="L837" t="s">
        <v>2197</v>
      </c>
      <c r="M837" s="16">
        <f t="shared" si="53"/>
        <v>1.28</v>
      </c>
      <c r="N837">
        <v>136343.51999999999</v>
      </c>
      <c r="O837" s="15">
        <v>42042</v>
      </c>
      <c r="P837" s="22">
        <f t="shared" si="54"/>
        <v>2015</v>
      </c>
      <c r="Q837" s="22">
        <f t="shared" si="55"/>
        <v>2</v>
      </c>
    </row>
    <row r="838" spans="1:17" x14ac:dyDescent="0.2">
      <c r="A838">
        <v>858</v>
      </c>
      <c r="B838" t="s">
        <v>1966</v>
      </c>
      <c r="C838" t="s">
        <v>1926</v>
      </c>
      <c r="D838">
        <v>13.3</v>
      </c>
      <c r="E838" t="s">
        <v>1990</v>
      </c>
      <c r="F838" t="s">
        <v>2096</v>
      </c>
      <c r="G838" s="16" t="str">
        <f t="shared" si="52"/>
        <v>Intel</v>
      </c>
      <c r="H838" t="s">
        <v>1915</v>
      </c>
      <c r="I838" t="s">
        <v>1978</v>
      </c>
      <c r="J838" t="s">
        <v>1963</v>
      </c>
      <c r="K838" t="s">
        <v>1947</v>
      </c>
      <c r="L838" t="s">
        <v>1991</v>
      </c>
      <c r="M838" s="16">
        <f t="shared" si="53"/>
        <v>1.62</v>
      </c>
      <c r="N838">
        <v>34578.720000000001</v>
      </c>
      <c r="O838" s="15">
        <v>42048</v>
      </c>
      <c r="P838" s="22">
        <f t="shared" si="54"/>
        <v>2015</v>
      </c>
      <c r="Q838" s="22">
        <f t="shared" si="55"/>
        <v>2</v>
      </c>
    </row>
    <row r="839" spans="1:17" x14ac:dyDescent="0.2">
      <c r="A839">
        <v>859</v>
      </c>
      <c r="B839" t="s">
        <v>1976</v>
      </c>
      <c r="C839" t="s">
        <v>1926</v>
      </c>
      <c r="D839">
        <v>15.6</v>
      </c>
      <c r="E839" t="s">
        <v>1927</v>
      </c>
      <c r="F839" t="s">
        <v>2181</v>
      </c>
      <c r="G839" s="16" t="str">
        <f t="shared" si="52"/>
        <v>Intel</v>
      </c>
      <c r="H839" t="s">
        <v>1944</v>
      </c>
      <c r="I839" t="s">
        <v>1978</v>
      </c>
      <c r="J839" t="s">
        <v>1963</v>
      </c>
      <c r="K839" t="s">
        <v>1931</v>
      </c>
      <c r="L839" t="s">
        <v>1968</v>
      </c>
      <c r="M839" s="16">
        <f t="shared" si="53"/>
        <v>2.2000000000000002</v>
      </c>
      <c r="N839">
        <v>24988.32</v>
      </c>
      <c r="O839" s="15">
        <v>42167</v>
      </c>
      <c r="P839" s="22">
        <f t="shared" si="54"/>
        <v>2015</v>
      </c>
      <c r="Q839" s="22">
        <f t="shared" si="55"/>
        <v>6</v>
      </c>
    </row>
    <row r="840" spans="1:17" x14ac:dyDescent="0.2">
      <c r="A840">
        <v>860</v>
      </c>
      <c r="B840" t="s">
        <v>1976</v>
      </c>
      <c r="C840" t="s">
        <v>1926</v>
      </c>
      <c r="D840">
        <v>15.6</v>
      </c>
      <c r="E840" t="s">
        <v>1958</v>
      </c>
      <c r="F840" t="s">
        <v>1928</v>
      </c>
      <c r="G840" s="16" t="str">
        <f t="shared" si="52"/>
        <v>Intel</v>
      </c>
      <c r="H840" t="s">
        <v>1915</v>
      </c>
      <c r="I840" t="s">
        <v>1978</v>
      </c>
      <c r="J840" t="s">
        <v>1930</v>
      </c>
      <c r="K840" t="s">
        <v>1947</v>
      </c>
      <c r="L840" t="s">
        <v>1993</v>
      </c>
      <c r="M840" s="16">
        <f t="shared" si="53"/>
        <v>2.2999999999999998</v>
      </c>
      <c r="N840">
        <v>45323.164799999999</v>
      </c>
      <c r="O840" s="15">
        <v>42290</v>
      </c>
      <c r="P840" s="22">
        <f t="shared" si="54"/>
        <v>2015</v>
      </c>
      <c r="Q840" s="22">
        <f t="shared" si="55"/>
        <v>10</v>
      </c>
    </row>
    <row r="841" spans="1:17" x14ac:dyDescent="0.2">
      <c r="A841">
        <v>861</v>
      </c>
      <c r="B841" t="s">
        <v>1925</v>
      </c>
      <c r="C841" t="s">
        <v>1926</v>
      </c>
      <c r="D841">
        <v>15.6</v>
      </c>
      <c r="E841" t="s">
        <v>1927</v>
      </c>
      <c r="F841" t="s">
        <v>2212</v>
      </c>
      <c r="G841" s="16" t="str">
        <f t="shared" si="52"/>
        <v>Intel</v>
      </c>
      <c r="H841" t="s">
        <v>1915</v>
      </c>
      <c r="I841" t="s">
        <v>1929</v>
      </c>
      <c r="J841" t="s">
        <v>2381</v>
      </c>
      <c r="K841" t="s">
        <v>1947</v>
      </c>
      <c r="L841" t="s">
        <v>2213</v>
      </c>
      <c r="M841" s="16">
        <f t="shared" si="53"/>
        <v>1.84</v>
      </c>
      <c r="N841">
        <v>71874.720000000001</v>
      </c>
      <c r="O841" s="15">
        <v>42053</v>
      </c>
      <c r="P841" s="22">
        <f t="shared" si="54"/>
        <v>2015</v>
      </c>
      <c r="Q841" s="22">
        <f t="shared" si="55"/>
        <v>2</v>
      </c>
    </row>
    <row r="842" spans="1:17" x14ac:dyDescent="0.2">
      <c r="A842">
        <v>862</v>
      </c>
      <c r="B842" t="s">
        <v>2095</v>
      </c>
      <c r="C842" t="s">
        <v>1926</v>
      </c>
      <c r="D842">
        <v>13.3</v>
      </c>
      <c r="E842" t="s">
        <v>1927</v>
      </c>
      <c r="F842" t="s">
        <v>1928</v>
      </c>
      <c r="G842" s="16" t="str">
        <f t="shared" si="52"/>
        <v>Intel</v>
      </c>
      <c r="H842" t="s">
        <v>1944</v>
      </c>
      <c r="I842" t="s">
        <v>1916</v>
      </c>
      <c r="J842" t="s">
        <v>1930</v>
      </c>
      <c r="K842" t="s">
        <v>1947</v>
      </c>
      <c r="L842" t="s">
        <v>2114</v>
      </c>
      <c r="M842" s="16">
        <f t="shared" si="53"/>
        <v>1.05</v>
      </c>
      <c r="N842">
        <v>68464.800000000003</v>
      </c>
      <c r="O842" s="15">
        <v>42196</v>
      </c>
      <c r="P842" s="22">
        <f t="shared" si="54"/>
        <v>2015</v>
      </c>
      <c r="Q842" s="22">
        <f t="shared" si="55"/>
        <v>7</v>
      </c>
    </row>
    <row r="843" spans="1:17" x14ac:dyDescent="0.2">
      <c r="A843">
        <v>863</v>
      </c>
      <c r="B843" t="s">
        <v>1976</v>
      </c>
      <c r="C843" t="s">
        <v>1982</v>
      </c>
      <c r="D843">
        <v>15.6</v>
      </c>
      <c r="E843" t="s">
        <v>1958</v>
      </c>
      <c r="F843" t="s">
        <v>1983</v>
      </c>
      <c r="G843" s="16" t="str">
        <f t="shared" si="52"/>
        <v>Intel</v>
      </c>
      <c r="H843" t="s">
        <v>1915</v>
      </c>
      <c r="I843" t="s">
        <v>1978</v>
      </c>
      <c r="J843" t="s">
        <v>1985</v>
      </c>
      <c r="K843" t="s">
        <v>1931</v>
      </c>
      <c r="L843" t="s">
        <v>1986</v>
      </c>
      <c r="M843" s="16">
        <f t="shared" si="53"/>
        <v>2.5</v>
      </c>
      <c r="N843">
        <v>54185.760000000002</v>
      </c>
      <c r="O843" s="15">
        <v>42065</v>
      </c>
      <c r="P843" s="22">
        <f t="shared" si="54"/>
        <v>2015</v>
      </c>
      <c r="Q843" s="22">
        <f t="shared" si="55"/>
        <v>3</v>
      </c>
    </row>
    <row r="844" spans="1:17" x14ac:dyDescent="0.2">
      <c r="A844">
        <v>864</v>
      </c>
      <c r="B844" t="s">
        <v>1966</v>
      </c>
      <c r="C844" t="s">
        <v>1912</v>
      </c>
      <c r="D844">
        <v>13.3</v>
      </c>
      <c r="E844" t="s">
        <v>2080</v>
      </c>
      <c r="F844" t="s">
        <v>2255</v>
      </c>
      <c r="G844" s="16" t="str">
        <f t="shared" si="52"/>
        <v>Intel</v>
      </c>
      <c r="H844" t="s">
        <v>1935</v>
      </c>
      <c r="I844" t="s">
        <v>1936</v>
      </c>
      <c r="J844" t="s">
        <v>1917</v>
      </c>
      <c r="K844" t="s">
        <v>1947</v>
      </c>
      <c r="L844" t="s">
        <v>2124</v>
      </c>
      <c r="M844" s="16">
        <f t="shared" si="53"/>
        <v>1.29</v>
      </c>
      <c r="N844">
        <v>119347.2</v>
      </c>
      <c r="O844" s="15">
        <v>42207</v>
      </c>
      <c r="P844" s="22">
        <f t="shared" si="54"/>
        <v>2015</v>
      </c>
      <c r="Q844" s="22">
        <f t="shared" si="55"/>
        <v>7</v>
      </c>
    </row>
    <row r="845" spans="1:17" x14ac:dyDescent="0.2">
      <c r="A845">
        <v>865</v>
      </c>
      <c r="B845" t="s">
        <v>1925</v>
      </c>
      <c r="C845" t="s">
        <v>1926</v>
      </c>
      <c r="D845">
        <v>15.6</v>
      </c>
      <c r="E845" t="s">
        <v>1927</v>
      </c>
      <c r="F845" t="s">
        <v>2096</v>
      </c>
      <c r="G845" s="16" t="str">
        <f t="shared" si="52"/>
        <v>Intel</v>
      </c>
      <c r="H845" t="s">
        <v>1944</v>
      </c>
      <c r="I845" t="s">
        <v>1945</v>
      </c>
      <c r="J845" t="s">
        <v>1963</v>
      </c>
      <c r="K845" t="s">
        <v>1947</v>
      </c>
      <c r="L845" t="s">
        <v>2382</v>
      </c>
      <c r="M845" s="16">
        <f t="shared" si="53"/>
        <v>2.0699999999999998</v>
      </c>
      <c r="N845">
        <v>48484.800000000003</v>
      </c>
      <c r="O845" s="15">
        <v>42322</v>
      </c>
      <c r="P845" s="22">
        <f t="shared" si="54"/>
        <v>2015</v>
      </c>
      <c r="Q845" s="22">
        <f t="shared" si="55"/>
        <v>11</v>
      </c>
    </row>
    <row r="846" spans="1:17" x14ac:dyDescent="0.2">
      <c r="A846">
        <v>866</v>
      </c>
      <c r="B846" t="s">
        <v>2095</v>
      </c>
      <c r="C846" t="s">
        <v>1912</v>
      </c>
      <c r="D846">
        <v>13.3</v>
      </c>
      <c r="E846" t="s">
        <v>1942</v>
      </c>
      <c r="F846" t="s">
        <v>2096</v>
      </c>
      <c r="G846" s="16" t="str">
        <f t="shared" si="52"/>
        <v>Intel</v>
      </c>
      <c r="H846" t="s">
        <v>1915</v>
      </c>
      <c r="I846" t="s">
        <v>1929</v>
      </c>
      <c r="J846" t="s">
        <v>1963</v>
      </c>
      <c r="K846" t="s">
        <v>1947</v>
      </c>
      <c r="L846" t="s">
        <v>2013</v>
      </c>
      <c r="M846" s="16">
        <f t="shared" si="53"/>
        <v>1.2</v>
      </c>
      <c r="N846">
        <v>58341.599999999999</v>
      </c>
      <c r="O846" s="15">
        <v>42208</v>
      </c>
      <c r="P846" s="22">
        <f t="shared" si="54"/>
        <v>2015</v>
      </c>
      <c r="Q846" s="22">
        <f t="shared" si="55"/>
        <v>7</v>
      </c>
    </row>
    <row r="847" spans="1:17" x14ac:dyDescent="0.2">
      <c r="A847">
        <v>867</v>
      </c>
      <c r="B847" t="s">
        <v>1976</v>
      </c>
      <c r="C847" t="s">
        <v>1989</v>
      </c>
      <c r="D847">
        <v>13.3</v>
      </c>
      <c r="E847" t="s">
        <v>1980</v>
      </c>
      <c r="F847" t="s">
        <v>1973</v>
      </c>
      <c r="G847" s="16" t="str">
        <f t="shared" si="52"/>
        <v>Intel</v>
      </c>
      <c r="H847" t="s">
        <v>1915</v>
      </c>
      <c r="I847" t="s">
        <v>1929</v>
      </c>
      <c r="J847" t="s">
        <v>1930</v>
      </c>
      <c r="K847" t="s">
        <v>1947</v>
      </c>
      <c r="L847" t="s">
        <v>1919</v>
      </c>
      <c r="M847" s="16">
        <f t="shared" si="53"/>
        <v>1.37</v>
      </c>
      <c r="N847">
        <v>103896</v>
      </c>
      <c r="O847" s="15">
        <v>42324</v>
      </c>
      <c r="P847" s="22">
        <f t="shared" si="54"/>
        <v>2015</v>
      </c>
      <c r="Q847" s="22">
        <f t="shared" si="55"/>
        <v>11</v>
      </c>
    </row>
    <row r="848" spans="1:17" x14ac:dyDescent="0.2">
      <c r="A848">
        <v>868</v>
      </c>
      <c r="B848" t="s">
        <v>1941</v>
      </c>
      <c r="C848" t="s">
        <v>1926</v>
      </c>
      <c r="D848">
        <v>14</v>
      </c>
      <c r="E848" t="s">
        <v>1958</v>
      </c>
      <c r="F848" t="s">
        <v>1928</v>
      </c>
      <c r="G848" s="16" t="str">
        <f t="shared" si="52"/>
        <v>Intel</v>
      </c>
      <c r="H848" t="s">
        <v>1915</v>
      </c>
      <c r="I848" t="s">
        <v>1929</v>
      </c>
      <c r="J848" t="s">
        <v>1930</v>
      </c>
      <c r="K848" t="s">
        <v>1947</v>
      </c>
      <c r="L848" t="s">
        <v>2107</v>
      </c>
      <c r="M848" s="16">
        <f t="shared" si="53"/>
        <v>1.56</v>
      </c>
      <c r="N848">
        <v>48058.559999999998</v>
      </c>
      <c r="O848" s="15">
        <v>42073</v>
      </c>
      <c r="P848" s="22">
        <f t="shared" si="54"/>
        <v>2015</v>
      </c>
      <c r="Q848" s="22">
        <f t="shared" si="55"/>
        <v>3</v>
      </c>
    </row>
    <row r="849" spans="1:17" x14ac:dyDescent="0.2">
      <c r="A849">
        <v>869</v>
      </c>
      <c r="B849" t="s">
        <v>1966</v>
      </c>
      <c r="C849" t="s">
        <v>2142</v>
      </c>
      <c r="D849">
        <v>15.6</v>
      </c>
      <c r="E849" t="s">
        <v>1927</v>
      </c>
      <c r="F849" t="s">
        <v>2022</v>
      </c>
      <c r="G849" s="16" t="str">
        <f t="shared" si="52"/>
        <v>Intel</v>
      </c>
      <c r="H849" t="s">
        <v>1915</v>
      </c>
      <c r="I849" t="s">
        <v>1978</v>
      </c>
      <c r="J849" t="s">
        <v>2254</v>
      </c>
      <c r="K849" t="s">
        <v>1947</v>
      </c>
      <c r="L849" t="s">
        <v>2141</v>
      </c>
      <c r="M849" s="16">
        <f t="shared" si="53"/>
        <v>2.23</v>
      </c>
      <c r="N849">
        <v>94731.839999999997</v>
      </c>
      <c r="O849" s="15">
        <v>42267</v>
      </c>
      <c r="P849" s="22">
        <f t="shared" si="54"/>
        <v>2015</v>
      </c>
      <c r="Q849" s="22">
        <f t="shared" si="55"/>
        <v>9</v>
      </c>
    </row>
    <row r="850" spans="1:17" x14ac:dyDescent="0.2">
      <c r="A850">
        <v>870</v>
      </c>
      <c r="B850" t="s">
        <v>1976</v>
      </c>
      <c r="C850" t="s">
        <v>1926</v>
      </c>
      <c r="D850">
        <v>15.6</v>
      </c>
      <c r="E850" t="s">
        <v>1942</v>
      </c>
      <c r="F850" t="s">
        <v>1928</v>
      </c>
      <c r="G850" s="16" t="str">
        <f t="shared" si="52"/>
        <v>Intel</v>
      </c>
      <c r="H850" t="s">
        <v>1944</v>
      </c>
      <c r="I850" t="s">
        <v>1945</v>
      </c>
      <c r="J850" t="s">
        <v>1930</v>
      </c>
      <c r="K850" t="s">
        <v>1947</v>
      </c>
      <c r="L850" t="s">
        <v>2383</v>
      </c>
      <c r="M850" s="16">
        <f t="shared" si="53"/>
        <v>2.38</v>
      </c>
      <c r="N850">
        <v>56210.400000000001</v>
      </c>
      <c r="O850" s="15">
        <v>42103</v>
      </c>
      <c r="P850" s="22">
        <f t="shared" si="54"/>
        <v>2015</v>
      </c>
      <c r="Q850" s="22">
        <f t="shared" si="55"/>
        <v>4</v>
      </c>
    </row>
    <row r="851" spans="1:17" x14ac:dyDescent="0.2">
      <c r="A851">
        <v>871</v>
      </c>
      <c r="B851" t="s">
        <v>1976</v>
      </c>
      <c r="C851" t="s">
        <v>1926</v>
      </c>
      <c r="D851">
        <v>15.6</v>
      </c>
      <c r="E851" t="s">
        <v>1927</v>
      </c>
      <c r="F851" t="s">
        <v>1962</v>
      </c>
      <c r="G851" s="16" t="str">
        <f t="shared" si="52"/>
        <v>Intel</v>
      </c>
      <c r="H851" t="s">
        <v>1944</v>
      </c>
      <c r="I851" t="s">
        <v>1978</v>
      </c>
      <c r="J851" t="s">
        <v>1967</v>
      </c>
      <c r="K851" t="s">
        <v>1931</v>
      </c>
      <c r="L851" t="s">
        <v>1968</v>
      </c>
      <c r="M851" s="16">
        <f t="shared" si="53"/>
        <v>2.2000000000000002</v>
      </c>
      <c r="N851">
        <v>25521.119999999999</v>
      </c>
      <c r="O851" s="15">
        <v>42355</v>
      </c>
      <c r="P851" s="22">
        <f t="shared" si="54"/>
        <v>2015</v>
      </c>
      <c r="Q851" s="22">
        <f t="shared" si="55"/>
        <v>12</v>
      </c>
    </row>
    <row r="852" spans="1:17" x14ac:dyDescent="0.2">
      <c r="A852">
        <v>872</v>
      </c>
      <c r="B852" t="s">
        <v>2095</v>
      </c>
      <c r="C852" t="s">
        <v>1926</v>
      </c>
      <c r="D852">
        <v>15.6</v>
      </c>
      <c r="E852" t="s">
        <v>1958</v>
      </c>
      <c r="F852" t="s">
        <v>1973</v>
      </c>
      <c r="G852" s="16" t="str">
        <f t="shared" si="52"/>
        <v>Intel</v>
      </c>
      <c r="H852" t="s">
        <v>1915</v>
      </c>
      <c r="I852" t="s">
        <v>1929</v>
      </c>
      <c r="J852" t="s">
        <v>1930</v>
      </c>
      <c r="K852" t="s">
        <v>1947</v>
      </c>
      <c r="L852" t="s">
        <v>2125</v>
      </c>
      <c r="M852" s="16">
        <f t="shared" si="53"/>
        <v>2</v>
      </c>
      <c r="N852">
        <v>73952.639999999999</v>
      </c>
      <c r="O852" s="15">
        <v>42117</v>
      </c>
      <c r="P852" s="22">
        <f t="shared" si="54"/>
        <v>2015</v>
      </c>
      <c r="Q852" s="22">
        <f t="shared" si="55"/>
        <v>4</v>
      </c>
    </row>
    <row r="853" spans="1:17" x14ac:dyDescent="0.2">
      <c r="A853">
        <v>873</v>
      </c>
      <c r="B853" t="s">
        <v>1976</v>
      </c>
      <c r="C853" t="s">
        <v>1926</v>
      </c>
      <c r="D853">
        <v>13.3</v>
      </c>
      <c r="E853" t="s">
        <v>1958</v>
      </c>
      <c r="F853" t="s">
        <v>1977</v>
      </c>
      <c r="G853" s="16" t="str">
        <f t="shared" si="52"/>
        <v>Intel</v>
      </c>
      <c r="H853" t="s">
        <v>1944</v>
      </c>
      <c r="I853" t="s">
        <v>2268</v>
      </c>
      <c r="J853" t="s">
        <v>1930</v>
      </c>
      <c r="K853" t="s">
        <v>1947</v>
      </c>
      <c r="L853" t="s">
        <v>2016</v>
      </c>
      <c r="M853" s="16">
        <f t="shared" si="53"/>
        <v>1.44</v>
      </c>
      <c r="N853">
        <v>39160.800000000003</v>
      </c>
      <c r="O853" s="15">
        <v>42147</v>
      </c>
      <c r="P853" s="22">
        <f t="shared" si="54"/>
        <v>2015</v>
      </c>
      <c r="Q853" s="22">
        <f t="shared" si="55"/>
        <v>5</v>
      </c>
    </row>
    <row r="854" spans="1:17" x14ac:dyDescent="0.2">
      <c r="A854">
        <v>874</v>
      </c>
      <c r="B854" t="s">
        <v>2242</v>
      </c>
      <c r="C854" t="s">
        <v>1912</v>
      </c>
      <c r="D854">
        <v>15</v>
      </c>
      <c r="E854" t="s">
        <v>1927</v>
      </c>
      <c r="F854" t="s">
        <v>1973</v>
      </c>
      <c r="G854" s="16" t="str">
        <f t="shared" si="52"/>
        <v>Intel</v>
      </c>
      <c r="H854" t="s">
        <v>1935</v>
      </c>
      <c r="I854" t="s">
        <v>1929</v>
      </c>
      <c r="J854" t="s">
        <v>1979</v>
      </c>
      <c r="K854" t="s">
        <v>1947</v>
      </c>
      <c r="L854" t="s">
        <v>2082</v>
      </c>
      <c r="M854" s="16">
        <f t="shared" si="53"/>
        <v>1.23</v>
      </c>
      <c r="N854">
        <v>98514.72</v>
      </c>
      <c r="O854" s="15">
        <v>42364</v>
      </c>
      <c r="P854" s="22">
        <f t="shared" si="54"/>
        <v>2015</v>
      </c>
      <c r="Q854" s="22">
        <f t="shared" si="55"/>
        <v>12</v>
      </c>
    </row>
    <row r="855" spans="1:17" x14ac:dyDescent="0.2">
      <c r="A855">
        <v>875</v>
      </c>
      <c r="B855" t="s">
        <v>1966</v>
      </c>
      <c r="C855" t="s">
        <v>1912</v>
      </c>
      <c r="D855">
        <v>12.5</v>
      </c>
      <c r="E855" t="s">
        <v>1927</v>
      </c>
      <c r="F855" t="s">
        <v>2196</v>
      </c>
      <c r="G855" s="16" t="str">
        <f t="shared" si="52"/>
        <v>Intel</v>
      </c>
      <c r="H855" t="s">
        <v>1915</v>
      </c>
      <c r="I855" t="s">
        <v>1929</v>
      </c>
      <c r="J855" t="s">
        <v>1930</v>
      </c>
      <c r="K855" t="s">
        <v>1947</v>
      </c>
      <c r="L855" t="s">
        <v>1961</v>
      </c>
      <c r="M855" s="16">
        <f t="shared" si="53"/>
        <v>1.6</v>
      </c>
      <c r="N855">
        <v>90043.199999999997</v>
      </c>
      <c r="O855" s="15">
        <v>42254</v>
      </c>
      <c r="P855" s="22">
        <f t="shared" si="54"/>
        <v>2015</v>
      </c>
      <c r="Q855" s="22">
        <f t="shared" si="55"/>
        <v>9</v>
      </c>
    </row>
    <row r="856" spans="1:17" x14ac:dyDescent="0.2">
      <c r="A856">
        <v>876</v>
      </c>
      <c r="B856" t="s">
        <v>1954</v>
      </c>
      <c r="C856" t="s">
        <v>1926</v>
      </c>
      <c r="D856">
        <v>15.6</v>
      </c>
      <c r="E856" t="s">
        <v>1942</v>
      </c>
      <c r="F856" t="s">
        <v>2034</v>
      </c>
      <c r="G856" s="16" t="str">
        <f t="shared" si="52"/>
        <v>Intel</v>
      </c>
      <c r="H856" t="s">
        <v>1944</v>
      </c>
      <c r="I856" t="s">
        <v>1978</v>
      </c>
      <c r="J856" t="s">
        <v>2111</v>
      </c>
      <c r="K856" t="s">
        <v>2018</v>
      </c>
      <c r="L856" t="s">
        <v>2021</v>
      </c>
      <c r="M856" s="16">
        <f t="shared" si="53"/>
        <v>2</v>
      </c>
      <c r="N856">
        <v>21258.1872</v>
      </c>
      <c r="O856" s="15">
        <v>42231</v>
      </c>
      <c r="P856" s="22">
        <f t="shared" si="54"/>
        <v>2015</v>
      </c>
      <c r="Q856" s="22">
        <f t="shared" si="55"/>
        <v>8</v>
      </c>
    </row>
    <row r="857" spans="1:17" x14ac:dyDescent="0.2">
      <c r="A857">
        <v>877</v>
      </c>
      <c r="B857" t="s">
        <v>2126</v>
      </c>
      <c r="C857" t="s">
        <v>1912</v>
      </c>
      <c r="D857">
        <v>13.3</v>
      </c>
      <c r="E857" t="s">
        <v>1958</v>
      </c>
      <c r="F857" t="s">
        <v>2096</v>
      </c>
      <c r="G857" s="16" t="str">
        <f t="shared" si="52"/>
        <v>Intel</v>
      </c>
      <c r="H857" t="s">
        <v>1915</v>
      </c>
      <c r="I857" t="s">
        <v>1929</v>
      </c>
      <c r="J857" t="s">
        <v>1979</v>
      </c>
      <c r="K857" t="s">
        <v>1947</v>
      </c>
      <c r="L857" t="s">
        <v>2197</v>
      </c>
      <c r="M857" s="16">
        <f t="shared" si="53"/>
        <v>1.28</v>
      </c>
      <c r="N857">
        <v>49816.800000000003</v>
      </c>
      <c r="O857" s="15">
        <v>42136</v>
      </c>
      <c r="P857" s="22">
        <f t="shared" si="54"/>
        <v>2015</v>
      </c>
      <c r="Q857" s="22">
        <f t="shared" si="55"/>
        <v>5</v>
      </c>
    </row>
    <row r="858" spans="1:17" x14ac:dyDescent="0.2">
      <c r="A858">
        <v>878</v>
      </c>
      <c r="B858" t="s">
        <v>1966</v>
      </c>
      <c r="C858" t="s">
        <v>1926</v>
      </c>
      <c r="D858">
        <v>15.6</v>
      </c>
      <c r="E858" t="s">
        <v>1927</v>
      </c>
      <c r="F858" t="s">
        <v>1928</v>
      </c>
      <c r="G858" s="16" t="str">
        <f t="shared" si="52"/>
        <v>Intel</v>
      </c>
      <c r="H858" t="s">
        <v>1944</v>
      </c>
      <c r="I858" t="s">
        <v>1984</v>
      </c>
      <c r="J858" t="s">
        <v>1979</v>
      </c>
      <c r="K858" t="s">
        <v>1947</v>
      </c>
      <c r="L858" t="s">
        <v>2169</v>
      </c>
      <c r="M858" s="16">
        <f t="shared" si="53"/>
        <v>2.1800000000000002</v>
      </c>
      <c r="N858">
        <v>48618</v>
      </c>
      <c r="O858" s="15">
        <v>42271</v>
      </c>
      <c r="P858" s="22">
        <f t="shared" si="54"/>
        <v>2015</v>
      </c>
      <c r="Q858" s="22">
        <f t="shared" si="55"/>
        <v>9</v>
      </c>
    </row>
    <row r="859" spans="1:17" x14ac:dyDescent="0.2">
      <c r="A859">
        <v>879</v>
      </c>
      <c r="B859" t="s">
        <v>1925</v>
      </c>
      <c r="C859" t="s">
        <v>1926</v>
      </c>
      <c r="D859">
        <v>15.6</v>
      </c>
      <c r="E859" t="s">
        <v>1927</v>
      </c>
      <c r="F859" t="s">
        <v>1928</v>
      </c>
      <c r="G859" s="16" t="str">
        <f t="shared" si="52"/>
        <v>Intel</v>
      </c>
      <c r="H859" t="s">
        <v>1944</v>
      </c>
      <c r="I859" t="s">
        <v>1929</v>
      </c>
      <c r="J859" t="s">
        <v>1930</v>
      </c>
      <c r="K859" t="s">
        <v>1947</v>
      </c>
      <c r="L859" t="s">
        <v>1953</v>
      </c>
      <c r="M859" s="16">
        <f t="shared" si="53"/>
        <v>2.04</v>
      </c>
      <c r="N859">
        <v>44701.919999999998</v>
      </c>
      <c r="O859" s="15">
        <v>42211</v>
      </c>
      <c r="P859" s="22">
        <f t="shared" si="54"/>
        <v>2015</v>
      </c>
      <c r="Q859" s="22">
        <f t="shared" si="55"/>
        <v>7</v>
      </c>
    </row>
    <row r="860" spans="1:17" x14ac:dyDescent="0.2">
      <c r="A860">
        <v>880</v>
      </c>
      <c r="B860" t="s">
        <v>1925</v>
      </c>
      <c r="C860" t="s">
        <v>1989</v>
      </c>
      <c r="D860">
        <v>13.3</v>
      </c>
      <c r="E860" t="s">
        <v>1990</v>
      </c>
      <c r="F860" t="s">
        <v>1928</v>
      </c>
      <c r="G860" s="16" t="str">
        <f t="shared" si="52"/>
        <v>Intel</v>
      </c>
      <c r="H860" t="s">
        <v>1944</v>
      </c>
      <c r="I860" t="s">
        <v>1929</v>
      </c>
      <c r="J860" t="s">
        <v>1930</v>
      </c>
      <c r="K860" t="s">
        <v>1947</v>
      </c>
      <c r="L860" t="s">
        <v>2197</v>
      </c>
      <c r="M860" s="16">
        <f t="shared" si="53"/>
        <v>1.28</v>
      </c>
      <c r="N860">
        <v>90576</v>
      </c>
      <c r="O860" s="15">
        <v>42047</v>
      </c>
      <c r="P860" s="22">
        <f t="shared" si="54"/>
        <v>2015</v>
      </c>
      <c r="Q860" s="22">
        <f t="shared" si="55"/>
        <v>2</v>
      </c>
    </row>
    <row r="861" spans="1:17" x14ac:dyDescent="0.2">
      <c r="A861">
        <v>881</v>
      </c>
      <c r="B861" t="s">
        <v>1925</v>
      </c>
      <c r="C861" t="s">
        <v>1989</v>
      </c>
      <c r="D861">
        <v>15.6</v>
      </c>
      <c r="E861" t="s">
        <v>2146</v>
      </c>
      <c r="F861" t="s">
        <v>1928</v>
      </c>
      <c r="G861" s="16" t="str">
        <f t="shared" si="52"/>
        <v>Intel</v>
      </c>
      <c r="H861" t="s">
        <v>1944</v>
      </c>
      <c r="I861" t="s">
        <v>1945</v>
      </c>
      <c r="J861" t="s">
        <v>1930</v>
      </c>
      <c r="K861" t="s">
        <v>1947</v>
      </c>
      <c r="L861" t="s">
        <v>1993</v>
      </c>
      <c r="M861" s="16">
        <f t="shared" si="53"/>
        <v>2.2999999999999998</v>
      </c>
      <c r="N861">
        <v>36486.144</v>
      </c>
      <c r="O861" s="15">
        <v>42302</v>
      </c>
      <c r="P861" s="22">
        <f t="shared" si="54"/>
        <v>2015</v>
      </c>
      <c r="Q861" s="22">
        <f t="shared" si="55"/>
        <v>10</v>
      </c>
    </row>
    <row r="862" spans="1:17" x14ac:dyDescent="0.2">
      <c r="A862">
        <v>882</v>
      </c>
      <c r="B862" t="s">
        <v>1954</v>
      </c>
      <c r="C862" t="s">
        <v>1926</v>
      </c>
      <c r="D862">
        <v>14.1</v>
      </c>
      <c r="E862" t="s">
        <v>1942</v>
      </c>
      <c r="F862" t="s">
        <v>2014</v>
      </c>
      <c r="G862" s="16" t="str">
        <f t="shared" si="52"/>
        <v>Intel</v>
      </c>
      <c r="H862" t="s">
        <v>1944</v>
      </c>
      <c r="I862" t="s">
        <v>2008</v>
      </c>
      <c r="J862" t="s">
        <v>2015</v>
      </c>
      <c r="K862" t="s">
        <v>1947</v>
      </c>
      <c r="L862" t="s">
        <v>2009</v>
      </c>
      <c r="M862" s="16">
        <f t="shared" si="53"/>
        <v>1.65</v>
      </c>
      <c r="N862">
        <v>18541.439999999999</v>
      </c>
      <c r="O862" s="15">
        <v>42067</v>
      </c>
      <c r="P862" s="22">
        <f t="shared" si="54"/>
        <v>2015</v>
      </c>
      <c r="Q862" s="22">
        <f t="shared" si="55"/>
        <v>3</v>
      </c>
    </row>
    <row r="863" spans="1:17" x14ac:dyDescent="0.2">
      <c r="A863">
        <v>883</v>
      </c>
      <c r="B863" t="s">
        <v>1976</v>
      </c>
      <c r="C863" t="s">
        <v>1926</v>
      </c>
      <c r="D863">
        <v>15.6</v>
      </c>
      <c r="E863" t="s">
        <v>1958</v>
      </c>
      <c r="F863" t="s">
        <v>2149</v>
      </c>
      <c r="G863" s="16" t="str">
        <f t="shared" si="52"/>
        <v>Intel</v>
      </c>
      <c r="H863" t="s">
        <v>1915</v>
      </c>
      <c r="I863" t="s">
        <v>1978</v>
      </c>
      <c r="J863" t="s">
        <v>1979</v>
      </c>
      <c r="K863" t="s">
        <v>1947</v>
      </c>
      <c r="L863" t="s">
        <v>1968</v>
      </c>
      <c r="M863" s="16">
        <f t="shared" si="53"/>
        <v>2.2000000000000002</v>
      </c>
      <c r="N863">
        <v>35644.32</v>
      </c>
      <c r="O863" s="15">
        <v>42045</v>
      </c>
      <c r="P863" s="22">
        <f t="shared" si="54"/>
        <v>2015</v>
      </c>
      <c r="Q863" s="22">
        <f t="shared" si="55"/>
        <v>2</v>
      </c>
    </row>
    <row r="864" spans="1:17" x14ac:dyDescent="0.2">
      <c r="A864">
        <v>884</v>
      </c>
      <c r="B864" t="s">
        <v>1966</v>
      </c>
      <c r="C864" t="s">
        <v>1926</v>
      </c>
      <c r="D864">
        <v>15.6</v>
      </c>
      <c r="E864" t="s">
        <v>1942</v>
      </c>
      <c r="F864" t="s">
        <v>2204</v>
      </c>
      <c r="G864" s="16" t="str">
        <f t="shared" si="52"/>
        <v>Intel</v>
      </c>
      <c r="H864" t="s">
        <v>1944</v>
      </c>
      <c r="I864" t="s">
        <v>1945</v>
      </c>
      <c r="J864" t="s">
        <v>2004</v>
      </c>
      <c r="K864" t="s">
        <v>1947</v>
      </c>
      <c r="L864" t="s">
        <v>1968</v>
      </c>
      <c r="M864" s="16">
        <f t="shared" si="53"/>
        <v>2.2000000000000002</v>
      </c>
      <c r="N864">
        <v>19660.32</v>
      </c>
      <c r="O864" s="15">
        <v>42026</v>
      </c>
      <c r="P864" s="22">
        <f t="shared" si="54"/>
        <v>2015</v>
      </c>
      <c r="Q864" s="22">
        <f t="shared" si="55"/>
        <v>1</v>
      </c>
    </row>
    <row r="865" spans="1:17" x14ac:dyDescent="0.2">
      <c r="A865">
        <v>885</v>
      </c>
      <c r="B865" t="s">
        <v>1925</v>
      </c>
      <c r="C865" t="s">
        <v>1989</v>
      </c>
      <c r="D865">
        <v>13.3</v>
      </c>
      <c r="E865" t="s">
        <v>1990</v>
      </c>
      <c r="F865" t="s">
        <v>1928</v>
      </c>
      <c r="G865" s="16" t="str">
        <f t="shared" si="52"/>
        <v>Intel</v>
      </c>
      <c r="H865" t="s">
        <v>1944</v>
      </c>
      <c r="I865" t="s">
        <v>1929</v>
      </c>
      <c r="J865" t="s">
        <v>1930</v>
      </c>
      <c r="K865" t="s">
        <v>1947</v>
      </c>
      <c r="L865" t="s">
        <v>2197</v>
      </c>
      <c r="M865" s="16">
        <f t="shared" si="53"/>
        <v>1.28</v>
      </c>
      <c r="N865">
        <v>95850.72</v>
      </c>
      <c r="O865" s="15">
        <v>42214</v>
      </c>
      <c r="P865" s="22">
        <f t="shared" si="54"/>
        <v>2015</v>
      </c>
      <c r="Q865" s="22">
        <f t="shared" si="55"/>
        <v>7</v>
      </c>
    </row>
    <row r="866" spans="1:17" x14ac:dyDescent="0.2">
      <c r="A866">
        <v>886</v>
      </c>
      <c r="B866" t="s">
        <v>1966</v>
      </c>
      <c r="C866" t="s">
        <v>1926</v>
      </c>
      <c r="D866">
        <v>15.6</v>
      </c>
      <c r="E866" t="s">
        <v>1942</v>
      </c>
      <c r="F866" t="s">
        <v>2181</v>
      </c>
      <c r="G866" s="16" t="str">
        <f t="shared" si="52"/>
        <v>Intel</v>
      </c>
      <c r="H866" t="s">
        <v>1944</v>
      </c>
      <c r="I866" t="s">
        <v>1978</v>
      </c>
      <c r="J866" t="s">
        <v>2367</v>
      </c>
      <c r="K866" t="s">
        <v>2018</v>
      </c>
      <c r="L866" t="s">
        <v>2169</v>
      </c>
      <c r="M866" s="16">
        <f t="shared" si="53"/>
        <v>2.1800000000000002</v>
      </c>
      <c r="N866">
        <v>24279.696</v>
      </c>
      <c r="O866" s="15">
        <v>42304</v>
      </c>
      <c r="P866" s="22">
        <f t="shared" si="54"/>
        <v>2015</v>
      </c>
      <c r="Q866" s="22">
        <f t="shared" si="55"/>
        <v>10</v>
      </c>
    </row>
    <row r="867" spans="1:17" x14ac:dyDescent="0.2">
      <c r="A867">
        <v>887</v>
      </c>
      <c r="B867" t="s">
        <v>1954</v>
      </c>
      <c r="C867" t="s">
        <v>1982</v>
      </c>
      <c r="D867">
        <v>17.3</v>
      </c>
      <c r="E867" t="s">
        <v>1927</v>
      </c>
      <c r="F867" t="s">
        <v>1983</v>
      </c>
      <c r="G867" s="16" t="str">
        <f t="shared" si="52"/>
        <v>Intel</v>
      </c>
      <c r="H867" t="s">
        <v>2026</v>
      </c>
      <c r="I867" t="s">
        <v>1984</v>
      </c>
      <c r="J867" t="s">
        <v>1985</v>
      </c>
      <c r="K867" t="s">
        <v>1947</v>
      </c>
      <c r="L867" t="s">
        <v>1968</v>
      </c>
      <c r="M867" s="16">
        <f t="shared" si="53"/>
        <v>2.2000000000000002</v>
      </c>
      <c r="N867">
        <v>72988.271999999997</v>
      </c>
      <c r="O867" s="15">
        <v>42203</v>
      </c>
      <c r="P867" s="22">
        <f t="shared" si="54"/>
        <v>2015</v>
      </c>
      <c r="Q867" s="22">
        <f t="shared" si="55"/>
        <v>7</v>
      </c>
    </row>
    <row r="868" spans="1:17" x14ac:dyDescent="0.2">
      <c r="A868">
        <v>888</v>
      </c>
      <c r="B868" t="s">
        <v>1941</v>
      </c>
      <c r="C868" t="s">
        <v>2222</v>
      </c>
      <c r="D868">
        <v>11.6</v>
      </c>
      <c r="E868" t="s">
        <v>2083</v>
      </c>
      <c r="F868" t="s">
        <v>2049</v>
      </c>
      <c r="G868" s="16" t="str">
        <f t="shared" si="52"/>
        <v>Intel</v>
      </c>
      <c r="H868" t="s">
        <v>1944</v>
      </c>
      <c r="I868" t="s">
        <v>2008</v>
      </c>
      <c r="J868" t="s">
        <v>2051</v>
      </c>
      <c r="K868" t="s">
        <v>2187</v>
      </c>
      <c r="L868" t="s">
        <v>2072</v>
      </c>
      <c r="M868" s="16">
        <f t="shared" si="53"/>
        <v>1.25</v>
      </c>
      <c r="N868">
        <v>15824.16</v>
      </c>
      <c r="O868" s="15">
        <v>42353</v>
      </c>
      <c r="P868" s="22">
        <f t="shared" si="54"/>
        <v>2015</v>
      </c>
      <c r="Q868" s="22">
        <f t="shared" si="55"/>
        <v>12</v>
      </c>
    </row>
    <row r="869" spans="1:17" x14ac:dyDescent="0.2">
      <c r="A869">
        <v>889</v>
      </c>
      <c r="B869" t="s">
        <v>1976</v>
      </c>
      <c r="C869" t="s">
        <v>1926</v>
      </c>
      <c r="D869">
        <v>17.3</v>
      </c>
      <c r="E869" t="s">
        <v>2133</v>
      </c>
      <c r="F869" t="s">
        <v>2384</v>
      </c>
      <c r="G869" s="16" t="str">
        <f t="shared" si="52"/>
        <v>AMD</v>
      </c>
      <c r="H869" t="s">
        <v>1944</v>
      </c>
      <c r="I869" t="s">
        <v>1945</v>
      </c>
      <c r="J869" t="s">
        <v>2385</v>
      </c>
      <c r="K869" t="s">
        <v>1947</v>
      </c>
      <c r="L869" t="s">
        <v>2019</v>
      </c>
      <c r="M869" s="16">
        <f t="shared" si="53"/>
        <v>2.8</v>
      </c>
      <c r="N869">
        <v>20193.12</v>
      </c>
      <c r="O869" s="15">
        <v>42084</v>
      </c>
      <c r="P869" s="22">
        <f t="shared" si="54"/>
        <v>2015</v>
      </c>
      <c r="Q869" s="22">
        <f t="shared" si="55"/>
        <v>3</v>
      </c>
    </row>
    <row r="870" spans="1:17" x14ac:dyDescent="0.2">
      <c r="A870">
        <v>890</v>
      </c>
      <c r="B870" t="s">
        <v>1925</v>
      </c>
      <c r="C870" t="s">
        <v>1926</v>
      </c>
      <c r="D870">
        <v>14</v>
      </c>
      <c r="E870" t="s">
        <v>1927</v>
      </c>
      <c r="F870" t="s">
        <v>1928</v>
      </c>
      <c r="G870" s="16" t="str">
        <f t="shared" si="52"/>
        <v>Intel</v>
      </c>
      <c r="H870" t="s">
        <v>1944</v>
      </c>
      <c r="I870" t="s">
        <v>1916</v>
      </c>
      <c r="J870" t="s">
        <v>1930</v>
      </c>
      <c r="K870" t="s">
        <v>1947</v>
      </c>
      <c r="L870" t="s">
        <v>2127</v>
      </c>
      <c r="M870" s="16">
        <f t="shared" si="53"/>
        <v>1.95</v>
      </c>
      <c r="N870">
        <v>67399.199999999997</v>
      </c>
      <c r="O870" s="15">
        <v>42237</v>
      </c>
      <c r="P870" s="22">
        <f t="shared" si="54"/>
        <v>2015</v>
      </c>
      <c r="Q870" s="22">
        <f t="shared" si="55"/>
        <v>8</v>
      </c>
    </row>
    <row r="871" spans="1:17" x14ac:dyDescent="0.2">
      <c r="A871">
        <v>891</v>
      </c>
      <c r="B871" t="s">
        <v>1925</v>
      </c>
      <c r="C871" t="s">
        <v>1989</v>
      </c>
      <c r="D871">
        <v>13.3</v>
      </c>
      <c r="E871" t="s">
        <v>2080</v>
      </c>
      <c r="F871" t="s">
        <v>1973</v>
      </c>
      <c r="G871" s="16" t="str">
        <f t="shared" si="52"/>
        <v>Intel</v>
      </c>
      <c r="H871" t="s">
        <v>1935</v>
      </c>
      <c r="I871" t="s">
        <v>1929</v>
      </c>
      <c r="J871" t="s">
        <v>1930</v>
      </c>
      <c r="K871" t="s">
        <v>1947</v>
      </c>
      <c r="L871" t="s">
        <v>2231</v>
      </c>
      <c r="M871" s="16">
        <f t="shared" si="53"/>
        <v>1.42</v>
      </c>
      <c r="N871">
        <v>74538.720000000001</v>
      </c>
      <c r="O871" s="15">
        <v>42198</v>
      </c>
      <c r="P871" s="22">
        <f t="shared" si="54"/>
        <v>2015</v>
      </c>
      <c r="Q871" s="22">
        <f t="shared" si="55"/>
        <v>7</v>
      </c>
    </row>
    <row r="872" spans="1:17" x14ac:dyDescent="0.2">
      <c r="A872">
        <v>892</v>
      </c>
      <c r="B872" t="s">
        <v>2242</v>
      </c>
      <c r="C872" t="s">
        <v>1912</v>
      </c>
      <c r="D872">
        <v>15</v>
      </c>
      <c r="E872" t="s">
        <v>1927</v>
      </c>
      <c r="F872" t="s">
        <v>1973</v>
      </c>
      <c r="G872" s="16" t="str">
        <f t="shared" si="52"/>
        <v>Intel</v>
      </c>
      <c r="H872" t="s">
        <v>1915</v>
      </c>
      <c r="I872" t="s">
        <v>1929</v>
      </c>
      <c r="J872" t="s">
        <v>1930</v>
      </c>
      <c r="K872" t="s">
        <v>1947</v>
      </c>
      <c r="L872" t="s">
        <v>2339</v>
      </c>
      <c r="M872" s="16">
        <f t="shared" si="53"/>
        <v>1.17</v>
      </c>
      <c r="N872">
        <v>90522.72</v>
      </c>
      <c r="O872" s="15">
        <v>42053</v>
      </c>
      <c r="P872" s="22">
        <f t="shared" si="54"/>
        <v>2015</v>
      </c>
      <c r="Q872" s="22">
        <f t="shared" si="55"/>
        <v>2</v>
      </c>
    </row>
    <row r="873" spans="1:17" x14ac:dyDescent="0.2">
      <c r="A873">
        <v>893</v>
      </c>
      <c r="B873" t="s">
        <v>1976</v>
      </c>
      <c r="C873" t="s">
        <v>1912</v>
      </c>
      <c r="D873">
        <v>14</v>
      </c>
      <c r="E873" t="s">
        <v>1958</v>
      </c>
      <c r="F873" t="s">
        <v>1928</v>
      </c>
      <c r="G873" s="16" t="str">
        <f t="shared" si="52"/>
        <v>Intel</v>
      </c>
      <c r="H873" t="s">
        <v>1915</v>
      </c>
      <c r="I873" t="s">
        <v>1929</v>
      </c>
      <c r="J873" t="s">
        <v>1930</v>
      </c>
      <c r="K873" t="s">
        <v>1947</v>
      </c>
      <c r="L873" t="s">
        <v>2091</v>
      </c>
      <c r="M873" s="16">
        <f t="shared" si="53"/>
        <v>1.32</v>
      </c>
      <c r="N873">
        <v>95850.72</v>
      </c>
      <c r="O873" s="15">
        <v>42163</v>
      </c>
      <c r="P873" s="22">
        <f t="shared" si="54"/>
        <v>2015</v>
      </c>
      <c r="Q873" s="22">
        <f t="shared" si="55"/>
        <v>6</v>
      </c>
    </row>
    <row r="874" spans="1:17" x14ac:dyDescent="0.2">
      <c r="A874">
        <v>894</v>
      </c>
      <c r="B874" t="s">
        <v>2041</v>
      </c>
      <c r="C874" t="s">
        <v>1982</v>
      </c>
      <c r="D874">
        <v>17.3</v>
      </c>
      <c r="E874" t="s">
        <v>2140</v>
      </c>
      <c r="F874" t="s">
        <v>2264</v>
      </c>
      <c r="G874" s="16" t="str">
        <f t="shared" si="52"/>
        <v>Intel</v>
      </c>
      <c r="H874" t="s">
        <v>1935</v>
      </c>
      <c r="I874" t="s">
        <v>2218</v>
      </c>
      <c r="J874" t="s">
        <v>2024</v>
      </c>
      <c r="K874" t="s">
        <v>1947</v>
      </c>
      <c r="L874" t="s">
        <v>2044</v>
      </c>
      <c r="M874" s="16">
        <f t="shared" si="53"/>
        <v>2.4300000000000002</v>
      </c>
      <c r="N874">
        <v>141138.72</v>
      </c>
      <c r="O874" s="15">
        <v>42172</v>
      </c>
      <c r="P874" s="22">
        <f t="shared" si="54"/>
        <v>2015</v>
      </c>
      <c r="Q874" s="22">
        <f t="shared" si="55"/>
        <v>6</v>
      </c>
    </row>
    <row r="875" spans="1:17" x14ac:dyDescent="0.2">
      <c r="A875">
        <v>895</v>
      </c>
      <c r="B875" t="s">
        <v>2095</v>
      </c>
      <c r="C875" t="s">
        <v>1926</v>
      </c>
      <c r="D875">
        <v>13.3</v>
      </c>
      <c r="E875" t="s">
        <v>1927</v>
      </c>
      <c r="F875" t="s">
        <v>1928</v>
      </c>
      <c r="G875" s="16" t="str">
        <f t="shared" si="52"/>
        <v>Intel</v>
      </c>
      <c r="H875" t="s">
        <v>1915</v>
      </c>
      <c r="I875" t="s">
        <v>1929</v>
      </c>
      <c r="J875" t="s">
        <v>1930</v>
      </c>
      <c r="K875" t="s">
        <v>1947</v>
      </c>
      <c r="L875" t="s">
        <v>2114</v>
      </c>
      <c r="M875" s="16">
        <f t="shared" si="53"/>
        <v>1.05</v>
      </c>
      <c r="N875">
        <v>78588</v>
      </c>
      <c r="O875" s="15">
        <v>42062</v>
      </c>
      <c r="P875" s="22">
        <f t="shared" si="54"/>
        <v>2015</v>
      </c>
      <c r="Q875" s="22">
        <f t="shared" si="55"/>
        <v>2</v>
      </c>
    </row>
    <row r="876" spans="1:17" x14ac:dyDescent="0.2">
      <c r="A876">
        <v>896</v>
      </c>
      <c r="B876" t="s">
        <v>1966</v>
      </c>
      <c r="C876" t="s">
        <v>1982</v>
      </c>
      <c r="D876">
        <v>15.6</v>
      </c>
      <c r="E876" t="s">
        <v>1927</v>
      </c>
      <c r="F876" t="s">
        <v>2022</v>
      </c>
      <c r="G876" s="16" t="str">
        <f t="shared" si="52"/>
        <v>Intel</v>
      </c>
      <c r="H876" t="s">
        <v>1915</v>
      </c>
      <c r="I876" t="s">
        <v>1978</v>
      </c>
      <c r="J876" t="s">
        <v>2386</v>
      </c>
      <c r="K876" t="s">
        <v>2018</v>
      </c>
      <c r="L876" t="s">
        <v>2076</v>
      </c>
      <c r="M876" s="16">
        <f t="shared" si="53"/>
        <v>2.62</v>
      </c>
      <c r="N876">
        <v>49497.120000000003</v>
      </c>
      <c r="O876" s="15">
        <v>42189</v>
      </c>
      <c r="P876" s="22">
        <f t="shared" si="54"/>
        <v>2015</v>
      </c>
      <c r="Q876" s="22">
        <f t="shared" si="55"/>
        <v>7</v>
      </c>
    </row>
    <row r="877" spans="1:17" x14ac:dyDescent="0.2">
      <c r="A877">
        <v>897</v>
      </c>
      <c r="B877" t="s">
        <v>1925</v>
      </c>
      <c r="C877" t="s">
        <v>1926</v>
      </c>
      <c r="D877">
        <v>15.6</v>
      </c>
      <c r="E877" t="s">
        <v>1927</v>
      </c>
      <c r="F877" t="s">
        <v>1973</v>
      </c>
      <c r="G877" s="16" t="str">
        <f t="shared" si="52"/>
        <v>Intel</v>
      </c>
      <c r="H877" t="s">
        <v>1915</v>
      </c>
      <c r="I877" t="s">
        <v>1978</v>
      </c>
      <c r="J877" t="s">
        <v>2000</v>
      </c>
      <c r="K877" t="s">
        <v>1947</v>
      </c>
      <c r="L877" t="s">
        <v>1953</v>
      </c>
      <c r="M877" s="16">
        <f t="shared" si="53"/>
        <v>2.04</v>
      </c>
      <c r="N877">
        <v>47952</v>
      </c>
      <c r="O877" s="15">
        <v>42244</v>
      </c>
      <c r="P877" s="22">
        <f t="shared" si="54"/>
        <v>2015</v>
      </c>
      <c r="Q877" s="22">
        <f t="shared" si="55"/>
        <v>8</v>
      </c>
    </row>
    <row r="878" spans="1:17" x14ac:dyDescent="0.2">
      <c r="A878">
        <v>898</v>
      </c>
      <c r="B878" t="s">
        <v>1966</v>
      </c>
      <c r="C878" t="s">
        <v>1926</v>
      </c>
      <c r="D878">
        <v>15.6</v>
      </c>
      <c r="E878" t="s">
        <v>1942</v>
      </c>
      <c r="F878" t="s">
        <v>2181</v>
      </c>
      <c r="G878" s="16" t="str">
        <f t="shared" si="52"/>
        <v>Intel</v>
      </c>
      <c r="H878" t="s">
        <v>1944</v>
      </c>
      <c r="I878" t="s">
        <v>1978</v>
      </c>
      <c r="J878" t="s">
        <v>2367</v>
      </c>
      <c r="K878" t="s">
        <v>1947</v>
      </c>
      <c r="L878" t="s">
        <v>2169</v>
      </c>
      <c r="M878" s="16">
        <f t="shared" si="53"/>
        <v>2.1800000000000002</v>
      </c>
      <c r="N878">
        <v>32713.919999999998</v>
      </c>
      <c r="O878" s="15">
        <v>42260</v>
      </c>
      <c r="P878" s="22">
        <f t="shared" si="54"/>
        <v>2015</v>
      </c>
      <c r="Q878" s="22">
        <f t="shared" si="55"/>
        <v>9</v>
      </c>
    </row>
    <row r="879" spans="1:17" x14ac:dyDescent="0.2">
      <c r="A879">
        <v>899</v>
      </c>
      <c r="B879" t="s">
        <v>1966</v>
      </c>
      <c r="C879" t="s">
        <v>1926</v>
      </c>
      <c r="D879">
        <v>15.6</v>
      </c>
      <c r="E879" t="s">
        <v>1927</v>
      </c>
      <c r="F879" t="s">
        <v>2212</v>
      </c>
      <c r="G879" s="16" t="str">
        <f t="shared" si="52"/>
        <v>Intel</v>
      </c>
      <c r="H879" t="s">
        <v>1915</v>
      </c>
      <c r="I879" t="s">
        <v>1945</v>
      </c>
      <c r="J879" t="s">
        <v>1930</v>
      </c>
      <c r="K879" t="s">
        <v>1947</v>
      </c>
      <c r="L879" t="s">
        <v>2052</v>
      </c>
      <c r="M879" s="16">
        <f t="shared" si="53"/>
        <v>1.9</v>
      </c>
      <c r="N879">
        <v>49816.800000000003</v>
      </c>
      <c r="O879" s="15">
        <v>42095</v>
      </c>
      <c r="P879" s="22">
        <f t="shared" si="54"/>
        <v>2015</v>
      </c>
      <c r="Q879" s="22">
        <f t="shared" si="55"/>
        <v>4</v>
      </c>
    </row>
    <row r="880" spans="1:17" x14ac:dyDescent="0.2">
      <c r="A880">
        <v>900</v>
      </c>
      <c r="B880" t="s">
        <v>1966</v>
      </c>
      <c r="C880" t="s">
        <v>1989</v>
      </c>
      <c r="D880">
        <v>13.3</v>
      </c>
      <c r="E880" t="s">
        <v>2080</v>
      </c>
      <c r="F880" t="s">
        <v>2247</v>
      </c>
      <c r="G880" s="16" t="str">
        <f t="shared" si="52"/>
        <v>Intel</v>
      </c>
      <c r="H880" t="s">
        <v>1915</v>
      </c>
      <c r="I880" t="s">
        <v>1936</v>
      </c>
      <c r="J880" t="s">
        <v>1971</v>
      </c>
      <c r="K880" t="s">
        <v>1947</v>
      </c>
      <c r="L880" t="s">
        <v>2292</v>
      </c>
      <c r="M880" s="16">
        <f t="shared" si="53"/>
        <v>1.24</v>
      </c>
      <c r="N880">
        <v>107257.96799999999</v>
      </c>
      <c r="O880" s="15">
        <v>42287</v>
      </c>
      <c r="P880" s="22">
        <f t="shared" si="54"/>
        <v>2015</v>
      </c>
      <c r="Q880" s="22">
        <f t="shared" si="55"/>
        <v>10</v>
      </c>
    </row>
    <row r="881" spans="1:17" x14ac:dyDescent="0.2">
      <c r="A881">
        <v>901</v>
      </c>
      <c r="B881" t="s">
        <v>1954</v>
      </c>
      <c r="C881" t="s">
        <v>1982</v>
      </c>
      <c r="D881">
        <v>17.3</v>
      </c>
      <c r="E881" t="s">
        <v>1958</v>
      </c>
      <c r="F881" t="s">
        <v>2293</v>
      </c>
      <c r="G881" s="16" t="str">
        <f t="shared" si="52"/>
        <v>Intel</v>
      </c>
      <c r="H881" t="s">
        <v>2118</v>
      </c>
      <c r="I881" t="s">
        <v>1998</v>
      </c>
      <c r="J881" t="s">
        <v>2163</v>
      </c>
      <c r="K881" t="s">
        <v>1947</v>
      </c>
      <c r="L881" t="s">
        <v>2387</v>
      </c>
      <c r="M881" s="16">
        <f t="shared" si="53"/>
        <v>3.58</v>
      </c>
      <c r="N881">
        <v>68145.119999999995</v>
      </c>
      <c r="O881" s="15">
        <v>42155</v>
      </c>
      <c r="P881" s="22">
        <f t="shared" si="54"/>
        <v>2015</v>
      </c>
      <c r="Q881" s="22">
        <f t="shared" si="55"/>
        <v>5</v>
      </c>
    </row>
    <row r="882" spans="1:17" x14ac:dyDescent="0.2">
      <c r="A882">
        <v>902</v>
      </c>
      <c r="B882" t="s">
        <v>1966</v>
      </c>
      <c r="C882" t="s">
        <v>1989</v>
      </c>
      <c r="D882">
        <v>13.3</v>
      </c>
      <c r="E882" t="s">
        <v>1990</v>
      </c>
      <c r="F882" t="s">
        <v>2247</v>
      </c>
      <c r="G882" s="16" t="str">
        <f t="shared" si="52"/>
        <v>Intel</v>
      </c>
      <c r="H882" t="s">
        <v>1935</v>
      </c>
      <c r="I882" t="s">
        <v>1929</v>
      </c>
      <c r="J882" t="s">
        <v>1971</v>
      </c>
      <c r="K882" t="s">
        <v>1947</v>
      </c>
      <c r="L882" t="s">
        <v>1981</v>
      </c>
      <c r="M882" s="16">
        <f t="shared" si="53"/>
        <v>1.22</v>
      </c>
      <c r="N882">
        <v>87858.72</v>
      </c>
      <c r="O882" s="15">
        <v>42201</v>
      </c>
      <c r="P882" s="22">
        <f t="shared" si="54"/>
        <v>2015</v>
      </c>
      <c r="Q882" s="22">
        <f t="shared" si="55"/>
        <v>7</v>
      </c>
    </row>
    <row r="883" spans="1:17" x14ac:dyDescent="0.2">
      <c r="A883">
        <v>903</v>
      </c>
      <c r="B883" t="s">
        <v>1976</v>
      </c>
      <c r="C883" t="s">
        <v>1912</v>
      </c>
      <c r="D883">
        <v>14</v>
      </c>
      <c r="E883" t="s">
        <v>1958</v>
      </c>
      <c r="F883" t="s">
        <v>1973</v>
      </c>
      <c r="G883" s="16" t="str">
        <f t="shared" si="52"/>
        <v>Intel</v>
      </c>
      <c r="H883" t="s">
        <v>1915</v>
      </c>
      <c r="I883" t="s">
        <v>1950</v>
      </c>
      <c r="J883" t="s">
        <v>1930</v>
      </c>
      <c r="K883" t="s">
        <v>1947</v>
      </c>
      <c r="L883" t="s">
        <v>2227</v>
      </c>
      <c r="M883" s="16">
        <f t="shared" si="53"/>
        <v>1.1299999999999999</v>
      </c>
      <c r="N883">
        <v>109170.72</v>
      </c>
      <c r="O883" s="15">
        <v>42034</v>
      </c>
      <c r="P883" s="22">
        <f t="shared" si="54"/>
        <v>2015</v>
      </c>
      <c r="Q883" s="22">
        <f t="shared" si="55"/>
        <v>1</v>
      </c>
    </row>
    <row r="884" spans="1:17" x14ac:dyDescent="0.2">
      <c r="A884">
        <v>904</v>
      </c>
      <c r="B884" t="s">
        <v>1976</v>
      </c>
      <c r="C884" t="s">
        <v>1926</v>
      </c>
      <c r="D884">
        <v>15.6</v>
      </c>
      <c r="E884" t="s">
        <v>1958</v>
      </c>
      <c r="F884" t="s">
        <v>1928</v>
      </c>
      <c r="G884" s="16" t="str">
        <f t="shared" si="52"/>
        <v>Intel</v>
      </c>
      <c r="H884" t="s">
        <v>1915</v>
      </c>
      <c r="I884" t="s">
        <v>1936</v>
      </c>
      <c r="J884" t="s">
        <v>1930</v>
      </c>
      <c r="K884" t="s">
        <v>1947</v>
      </c>
      <c r="L884" t="s">
        <v>2127</v>
      </c>
      <c r="M884" s="16">
        <f t="shared" si="53"/>
        <v>1.95</v>
      </c>
      <c r="N884">
        <v>104588.1072</v>
      </c>
      <c r="O884" s="15">
        <v>42361</v>
      </c>
      <c r="P884" s="22">
        <f t="shared" si="54"/>
        <v>2015</v>
      </c>
      <c r="Q884" s="22">
        <f t="shared" si="55"/>
        <v>12</v>
      </c>
    </row>
    <row r="885" spans="1:17" x14ac:dyDescent="0.2">
      <c r="A885">
        <v>905</v>
      </c>
      <c r="B885" t="s">
        <v>2320</v>
      </c>
      <c r="C885" t="s">
        <v>1912</v>
      </c>
      <c r="D885">
        <v>15.6</v>
      </c>
      <c r="E885" t="s">
        <v>1980</v>
      </c>
      <c r="F885" t="s">
        <v>1973</v>
      </c>
      <c r="G885" s="16" t="str">
        <f t="shared" si="52"/>
        <v>Intel</v>
      </c>
      <c r="H885" t="s">
        <v>1935</v>
      </c>
      <c r="I885" t="s">
        <v>1936</v>
      </c>
      <c r="J885" t="s">
        <v>1930</v>
      </c>
      <c r="K885" t="s">
        <v>1947</v>
      </c>
      <c r="L885" t="s">
        <v>2388</v>
      </c>
      <c r="M885" s="16">
        <f t="shared" si="53"/>
        <v>1.08</v>
      </c>
      <c r="N885">
        <v>111834.72</v>
      </c>
      <c r="O885" s="15">
        <v>42141</v>
      </c>
      <c r="P885" s="22">
        <f t="shared" si="54"/>
        <v>2015</v>
      </c>
      <c r="Q885" s="22">
        <f t="shared" si="55"/>
        <v>5</v>
      </c>
    </row>
    <row r="886" spans="1:17" x14ac:dyDescent="0.2">
      <c r="A886">
        <v>906</v>
      </c>
      <c r="B886" t="s">
        <v>1925</v>
      </c>
      <c r="C886" t="s">
        <v>2222</v>
      </c>
      <c r="D886">
        <v>12.5</v>
      </c>
      <c r="E886" t="s">
        <v>1927</v>
      </c>
      <c r="F886" t="s">
        <v>1973</v>
      </c>
      <c r="G886" s="16" t="str">
        <f t="shared" si="52"/>
        <v>Intel</v>
      </c>
      <c r="H886" t="s">
        <v>1915</v>
      </c>
      <c r="I886" t="s">
        <v>1936</v>
      </c>
      <c r="J886" t="s">
        <v>1930</v>
      </c>
      <c r="K886" t="s">
        <v>1947</v>
      </c>
      <c r="L886" t="s">
        <v>2211</v>
      </c>
      <c r="M886" s="16">
        <f t="shared" si="53"/>
        <v>1.26</v>
      </c>
      <c r="N886">
        <v>79014.240000000005</v>
      </c>
      <c r="O886" s="15">
        <v>42054</v>
      </c>
      <c r="P886" s="22">
        <f t="shared" si="54"/>
        <v>2015</v>
      </c>
      <c r="Q886" s="22">
        <f t="shared" si="55"/>
        <v>2</v>
      </c>
    </row>
    <row r="887" spans="1:17" x14ac:dyDescent="0.2">
      <c r="A887">
        <v>907</v>
      </c>
      <c r="B887" t="s">
        <v>1941</v>
      </c>
      <c r="C887" t="s">
        <v>1926</v>
      </c>
      <c r="D887">
        <v>15.6</v>
      </c>
      <c r="E887" t="s">
        <v>1958</v>
      </c>
      <c r="F887" t="s">
        <v>2185</v>
      </c>
      <c r="G887" s="16" t="str">
        <f t="shared" si="52"/>
        <v>Intel</v>
      </c>
      <c r="H887" t="s">
        <v>1944</v>
      </c>
      <c r="I887" t="s">
        <v>2201</v>
      </c>
      <c r="J887" t="s">
        <v>2004</v>
      </c>
      <c r="K887" t="s">
        <v>2187</v>
      </c>
      <c r="L887" t="s">
        <v>2389</v>
      </c>
      <c r="M887" s="16">
        <f t="shared" si="53"/>
        <v>2.2000000000000002</v>
      </c>
      <c r="N887">
        <v>19127.52</v>
      </c>
      <c r="O887" s="15">
        <v>42155</v>
      </c>
      <c r="P887" s="22">
        <f t="shared" si="54"/>
        <v>2015</v>
      </c>
      <c r="Q887" s="22">
        <f t="shared" si="55"/>
        <v>5</v>
      </c>
    </row>
    <row r="888" spans="1:17" x14ac:dyDescent="0.2">
      <c r="A888">
        <v>908</v>
      </c>
      <c r="B888" t="s">
        <v>1976</v>
      </c>
      <c r="C888" t="s">
        <v>1926</v>
      </c>
      <c r="D888">
        <v>15.6</v>
      </c>
      <c r="E888" t="s">
        <v>1958</v>
      </c>
      <c r="F888" t="s">
        <v>2333</v>
      </c>
      <c r="G888" s="16" t="str">
        <f t="shared" si="52"/>
        <v>Intel</v>
      </c>
      <c r="H888" t="s">
        <v>1915</v>
      </c>
      <c r="I888" t="s">
        <v>1984</v>
      </c>
      <c r="J888" t="s">
        <v>2278</v>
      </c>
      <c r="K888" t="s">
        <v>1947</v>
      </c>
      <c r="L888" t="s">
        <v>2217</v>
      </c>
      <c r="M888" s="16">
        <f t="shared" si="53"/>
        <v>2.6</v>
      </c>
      <c r="N888">
        <v>42037.919999999998</v>
      </c>
      <c r="O888" s="15">
        <v>42285</v>
      </c>
      <c r="P888" s="22">
        <f t="shared" si="54"/>
        <v>2015</v>
      </c>
      <c r="Q888" s="22">
        <f t="shared" si="55"/>
        <v>10</v>
      </c>
    </row>
    <row r="889" spans="1:17" x14ac:dyDescent="0.2">
      <c r="A889">
        <v>909</v>
      </c>
      <c r="B889" t="s">
        <v>2320</v>
      </c>
      <c r="C889" t="s">
        <v>1912</v>
      </c>
      <c r="D889">
        <v>14</v>
      </c>
      <c r="E889" t="s">
        <v>1980</v>
      </c>
      <c r="F889" t="s">
        <v>1973</v>
      </c>
      <c r="G889" s="16" t="str">
        <f t="shared" si="52"/>
        <v>Intel</v>
      </c>
      <c r="H889" t="s">
        <v>1915</v>
      </c>
      <c r="I889" t="s">
        <v>1936</v>
      </c>
      <c r="J889" t="s">
        <v>1930</v>
      </c>
      <c r="K889" t="s">
        <v>1947</v>
      </c>
      <c r="L889" t="s">
        <v>2390</v>
      </c>
      <c r="M889" s="16">
        <f t="shared" si="53"/>
        <v>0.98</v>
      </c>
      <c r="N889">
        <v>101178.72</v>
      </c>
      <c r="O889" s="15">
        <v>42021</v>
      </c>
      <c r="P889" s="22">
        <f t="shared" si="54"/>
        <v>2015</v>
      </c>
      <c r="Q889" s="22">
        <f t="shared" si="55"/>
        <v>1</v>
      </c>
    </row>
    <row r="890" spans="1:17" x14ac:dyDescent="0.2">
      <c r="A890">
        <v>910</v>
      </c>
      <c r="B890" t="s">
        <v>1966</v>
      </c>
      <c r="C890" t="s">
        <v>1926</v>
      </c>
      <c r="D890">
        <v>14</v>
      </c>
      <c r="E890" t="s">
        <v>1927</v>
      </c>
      <c r="F890" t="s">
        <v>2251</v>
      </c>
      <c r="G890" s="16" t="str">
        <f t="shared" si="52"/>
        <v>Intel</v>
      </c>
      <c r="H890" t="s">
        <v>1915</v>
      </c>
      <c r="I890" t="s">
        <v>1929</v>
      </c>
      <c r="J890" t="s">
        <v>1930</v>
      </c>
      <c r="K890" t="s">
        <v>1947</v>
      </c>
      <c r="L890" t="s">
        <v>1961</v>
      </c>
      <c r="M890" s="16">
        <f t="shared" si="53"/>
        <v>1.6</v>
      </c>
      <c r="N890">
        <v>64202.400000000001</v>
      </c>
      <c r="O890" s="15">
        <v>42341</v>
      </c>
      <c r="P890" s="22">
        <f t="shared" si="54"/>
        <v>2015</v>
      </c>
      <c r="Q890" s="22">
        <f t="shared" si="55"/>
        <v>12</v>
      </c>
    </row>
    <row r="891" spans="1:17" x14ac:dyDescent="0.2">
      <c r="A891">
        <v>911</v>
      </c>
      <c r="B891" t="s">
        <v>1925</v>
      </c>
      <c r="C891" t="s">
        <v>1912</v>
      </c>
      <c r="D891">
        <v>12.5</v>
      </c>
      <c r="E891" t="s">
        <v>2128</v>
      </c>
      <c r="F891" t="s">
        <v>2098</v>
      </c>
      <c r="G891" s="16" t="str">
        <f t="shared" si="52"/>
        <v>Intel</v>
      </c>
      <c r="H891" t="s">
        <v>1915</v>
      </c>
      <c r="I891" t="s">
        <v>2391</v>
      </c>
      <c r="J891" t="s">
        <v>2099</v>
      </c>
      <c r="K891" t="s">
        <v>1947</v>
      </c>
      <c r="L891" t="s">
        <v>2321</v>
      </c>
      <c r="M891" s="16">
        <f t="shared" si="53"/>
        <v>1.0900000000000001</v>
      </c>
      <c r="N891">
        <v>165168</v>
      </c>
      <c r="O891" s="15">
        <v>42100</v>
      </c>
      <c r="P891" s="22">
        <f t="shared" si="54"/>
        <v>2015</v>
      </c>
      <c r="Q891" s="22">
        <f t="shared" si="55"/>
        <v>4</v>
      </c>
    </row>
    <row r="892" spans="1:17" x14ac:dyDescent="0.2">
      <c r="A892">
        <v>912</v>
      </c>
      <c r="B892" t="s">
        <v>1976</v>
      </c>
      <c r="C892" t="s">
        <v>1926</v>
      </c>
      <c r="D892">
        <v>15.6</v>
      </c>
      <c r="E892" t="s">
        <v>1927</v>
      </c>
      <c r="F892" t="s">
        <v>1973</v>
      </c>
      <c r="G892" s="16" t="str">
        <f t="shared" si="52"/>
        <v>Intel</v>
      </c>
      <c r="H892" t="s">
        <v>2074</v>
      </c>
      <c r="I892" t="s">
        <v>1929</v>
      </c>
      <c r="J892" t="s">
        <v>1979</v>
      </c>
      <c r="K892" t="s">
        <v>1947</v>
      </c>
      <c r="L892" t="s">
        <v>1968</v>
      </c>
      <c r="M892" s="16">
        <f t="shared" si="53"/>
        <v>2.2000000000000002</v>
      </c>
      <c r="N892">
        <v>42037.919999999998</v>
      </c>
      <c r="O892" s="15">
        <v>42073</v>
      </c>
      <c r="P892" s="22">
        <f t="shared" si="54"/>
        <v>2015</v>
      </c>
      <c r="Q892" s="22">
        <f t="shared" si="55"/>
        <v>3</v>
      </c>
    </row>
    <row r="893" spans="1:17" x14ac:dyDescent="0.2">
      <c r="A893">
        <v>913</v>
      </c>
      <c r="B893" t="s">
        <v>1925</v>
      </c>
      <c r="C893" t="s">
        <v>1926</v>
      </c>
      <c r="D893">
        <v>15.6</v>
      </c>
      <c r="E893" t="s">
        <v>1927</v>
      </c>
      <c r="F893" t="s">
        <v>1973</v>
      </c>
      <c r="G893" s="16" t="str">
        <f t="shared" si="52"/>
        <v>Intel</v>
      </c>
      <c r="H893" t="s">
        <v>1915</v>
      </c>
      <c r="I893" t="s">
        <v>1929</v>
      </c>
      <c r="J893" t="s">
        <v>2000</v>
      </c>
      <c r="K893" t="s">
        <v>1947</v>
      </c>
      <c r="L893" t="s">
        <v>1953</v>
      </c>
      <c r="M893" s="16">
        <f t="shared" si="53"/>
        <v>2.04</v>
      </c>
      <c r="N893">
        <v>54291.787199999999</v>
      </c>
      <c r="O893" s="15">
        <v>42190</v>
      </c>
      <c r="P893" s="22">
        <f t="shared" si="54"/>
        <v>2015</v>
      </c>
      <c r="Q893" s="22">
        <f t="shared" si="55"/>
        <v>7</v>
      </c>
    </row>
    <row r="894" spans="1:17" x14ac:dyDescent="0.2">
      <c r="A894">
        <v>914</v>
      </c>
      <c r="B894" t="s">
        <v>1941</v>
      </c>
      <c r="C894" t="s">
        <v>1926</v>
      </c>
      <c r="D894">
        <v>15.6</v>
      </c>
      <c r="E894" t="s">
        <v>1927</v>
      </c>
      <c r="F894" t="s">
        <v>1977</v>
      </c>
      <c r="G894" s="16" t="str">
        <f t="shared" si="52"/>
        <v>Intel</v>
      </c>
      <c r="H894" t="s">
        <v>1944</v>
      </c>
      <c r="I894" t="s">
        <v>1978</v>
      </c>
      <c r="J894" t="s">
        <v>1930</v>
      </c>
      <c r="K894" t="s">
        <v>1947</v>
      </c>
      <c r="L894" t="s">
        <v>2038</v>
      </c>
      <c r="M894" s="16">
        <f t="shared" si="53"/>
        <v>2.4</v>
      </c>
      <c r="N894">
        <v>26586.720000000001</v>
      </c>
      <c r="O894" s="15">
        <v>42256</v>
      </c>
      <c r="P894" s="22">
        <f t="shared" si="54"/>
        <v>2015</v>
      </c>
      <c r="Q894" s="22">
        <f t="shared" si="55"/>
        <v>9</v>
      </c>
    </row>
    <row r="895" spans="1:17" x14ac:dyDescent="0.2">
      <c r="A895">
        <v>915</v>
      </c>
      <c r="B895" t="s">
        <v>1976</v>
      </c>
      <c r="C895" t="s">
        <v>1926</v>
      </c>
      <c r="D895">
        <v>13.3</v>
      </c>
      <c r="E895" t="s">
        <v>1927</v>
      </c>
      <c r="F895" t="s">
        <v>1928</v>
      </c>
      <c r="G895" s="16" t="str">
        <f t="shared" si="52"/>
        <v>Intel</v>
      </c>
      <c r="H895" t="s">
        <v>1944</v>
      </c>
      <c r="I895" t="s">
        <v>1916</v>
      </c>
      <c r="J895" t="s">
        <v>1930</v>
      </c>
      <c r="K895" t="s">
        <v>1947</v>
      </c>
      <c r="L895" t="s">
        <v>2016</v>
      </c>
      <c r="M895" s="16">
        <f t="shared" si="53"/>
        <v>1.44</v>
      </c>
      <c r="N895">
        <v>46939.68</v>
      </c>
      <c r="O895" s="15">
        <v>42066</v>
      </c>
      <c r="P895" s="22">
        <f t="shared" si="54"/>
        <v>2015</v>
      </c>
      <c r="Q895" s="22">
        <f t="shared" si="55"/>
        <v>3</v>
      </c>
    </row>
    <row r="896" spans="1:17" x14ac:dyDescent="0.2">
      <c r="A896">
        <v>916</v>
      </c>
      <c r="B896" t="s">
        <v>1925</v>
      </c>
      <c r="C896" t="s">
        <v>1926</v>
      </c>
      <c r="D896">
        <v>13.3</v>
      </c>
      <c r="E896" t="s">
        <v>1927</v>
      </c>
      <c r="F896" t="s">
        <v>1928</v>
      </c>
      <c r="G896" s="16" t="str">
        <f t="shared" si="52"/>
        <v>Intel</v>
      </c>
      <c r="H896" t="s">
        <v>1915</v>
      </c>
      <c r="I896" t="s">
        <v>1929</v>
      </c>
      <c r="J896" t="s">
        <v>1930</v>
      </c>
      <c r="K896" t="s">
        <v>1947</v>
      </c>
      <c r="L896" t="s">
        <v>2037</v>
      </c>
      <c r="M896" s="16">
        <f t="shared" si="53"/>
        <v>1.49</v>
      </c>
      <c r="N896">
        <v>51148.800000000003</v>
      </c>
      <c r="O896" s="15">
        <v>42195</v>
      </c>
      <c r="P896" s="22">
        <f t="shared" si="54"/>
        <v>2015</v>
      </c>
      <c r="Q896" s="22">
        <f t="shared" si="55"/>
        <v>7</v>
      </c>
    </row>
    <row r="897" spans="1:17" x14ac:dyDescent="0.2">
      <c r="A897">
        <v>917</v>
      </c>
      <c r="B897" t="s">
        <v>2041</v>
      </c>
      <c r="C897" t="s">
        <v>1982</v>
      </c>
      <c r="D897">
        <v>17.3</v>
      </c>
      <c r="E897" t="s">
        <v>1927</v>
      </c>
      <c r="F897" t="s">
        <v>2022</v>
      </c>
      <c r="G897" s="16" t="str">
        <f t="shared" si="52"/>
        <v>Intel</v>
      </c>
      <c r="H897" t="s">
        <v>1935</v>
      </c>
      <c r="I897" t="s">
        <v>2023</v>
      </c>
      <c r="J897" t="s">
        <v>2047</v>
      </c>
      <c r="K897" t="s">
        <v>1947</v>
      </c>
      <c r="L897" t="s">
        <v>2059</v>
      </c>
      <c r="M897" s="16">
        <f t="shared" si="53"/>
        <v>2.7</v>
      </c>
      <c r="N897">
        <v>85194.72</v>
      </c>
      <c r="O897" s="15">
        <v>42319</v>
      </c>
      <c r="P897" s="22">
        <f t="shared" si="54"/>
        <v>2015</v>
      </c>
      <c r="Q897" s="22">
        <f t="shared" si="55"/>
        <v>11</v>
      </c>
    </row>
    <row r="898" spans="1:17" x14ac:dyDescent="0.2">
      <c r="A898">
        <v>918</v>
      </c>
      <c r="B898" t="s">
        <v>1966</v>
      </c>
      <c r="C898" t="s">
        <v>1982</v>
      </c>
      <c r="D898">
        <v>15.6</v>
      </c>
      <c r="E898" t="s">
        <v>1927</v>
      </c>
      <c r="F898" t="s">
        <v>2022</v>
      </c>
      <c r="G898" s="16" t="str">
        <f t="shared" si="52"/>
        <v>Intel</v>
      </c>
      <c r="H898" t="s">
        <v>1935</v>
      </c>
      <c r="I898" t="s">
        <v>1984</v>
      </c>
      <c r="J898" t="s">
        <v>2047</v>
      </c>
      <c r="K898" t="s">
        <v>1947</v>
      </c>
      <c r="L898" t="s">
        <v>2217</v>
      </c>
      <c r="M898" s="16">
        <f t="shared" si="53"/>
        <v>2.6</v>
      </c>
      <c r="N898">
        <v>71874.720000000001</v>
      </c>
      <c r="O898" s="15">
        <v>42137</v>
      </c>
      <c r="P898" s="22">
        <f t="shared" si="54"/>
        <v>2015</v>
      </c>
      <c r="Q898" s="22">
        <f t="shared" si="55"/>
        <v>5</v>
      </c>
    </row>
    <row r="899" spans="1:17" x14ac:dyDescent="0.2">
      <c r="A899">
        <v>919</v>
      </c>
      <c r="B899" t="s">
        <v>2041</v>
      </c>
      <c r="C899" t="s">
        <v>1982</v>
      </c>
      <c r="D899">
        <v>15.6</v>
      </c>
      <c r="E899" t="s">
        <v>1927</v>
      </c>
      <c r="F899" t="s">
        <v>1983</v>
      </c>
      <c r="G899" s="16" t="str">
        <f t="shared" ref="G899:G962" si="56">LEFT(F899,FIND(" ",F899)-1)</f>
        <v>Intel</v>
      </c>
      <c r="H899" t="s">
        <v>1915</v>
      </c>
      <c r="I899" t="s">
        <v>1984</v>
      </c>
      <c r="J899" t="s">
        <v>1985</v>
      </c>
      <c r="K899" t="s">
        <v>1947</v>
      </c>
      <c r="L899" t="s">
        <v>1968</v>
      </c>
      <c r="M899" s="16">
        <f t="shared" ref="M899:M962" si="57">LEFT(L899,LEN(L899)-2)*1</f>
        <v>2.2000000000000002</v>
      </c>
      <c r="N899">
        <v>59668.804799999998</v>
      </c>
      <c r="O899" s="15">
        <v>42149</v>
      </c>
      <c r="P899" s="22">
        <f t="shared" ref="P899:P962" si="58">YEAR(O899)</f>
        <v>2015</v>
      </c>
      <c r="Q899" s="22">
        <f t="shared" ref="Q899:Q962" si="59">MONTH(O899)</f>
        <v>5</v>
      </c>
    </row>
    <row r="900" spans="1:17" x14ac:dyDescent="0.2">
      <c r="A900">
        <v>920</v>
      </c>
      <c r="B900" t="s">
        <v>1966</v>
      </c>
      <c r="C900" t="s">
        <v>1926</v>
      </c>
      <c r="D900">
        <v>15.6</v>
      </c>
      <c r="E900" t="s">
        <v>1942</v>
      </c>
      <c r="F900" t="s">
        <v>1928</v>
      </c>
      <c r="G900" s="16" t="str">
        <f t="shared" si="56"/>
        <v>Intel</v>
      </c>
      <c r="H900" t="s">
        <v>1944</v>
      </c>
      <c r="I900" t="s">
        <v>1978</v>
      </c>
      <c r="J900" t="s">
        <v>2109</v>
      </c>
      <c r="K900" t="s">
        <v>1947</v>
      </c>
      <c r="L900" t="s">
        <v>2169</v>
      </c>
      <c r="M900" s="16">
        <f t="shared" si="57"/>
        <v>2.1800000000000002</v>
      </c>
      <c r="N900">
        <v>36496.267200000002</v>
      </c>
      <c r="O900" s="15">
        <v>42360</v>
      </c>
      <c r="P900" s="22">
        <f t="shared" si="58"/>
        <v>2015</v>
      </c>
      <c r="Q900" s="22">
        <f t="shared" si="59"/>
        <v>12</v>
      </c>
    </row>
    <row r="901" spans="1:17" x14ac:dyDescent="0.2">
      <c r="A901">
        <v>921</v>
      </c>
      <c r="B901" t="s">
        <v>1925</v>
      </c>
      <c r="C901" t="s">
        <v>1912</v>
      </c>
      <c r="D901">
        <v>15.6</v>
      </c>
      <c r="E901" t="s">
        <v>1927</v>
      </c>
      <c r="F901" t="s">
        <v>2149</v>
      </c>
      <c r="G901" s="16" t="str">
        <f t="shared" si="56"/>
        <v>Intel</v>
      </c>
      <c r="H901" t="s">
        <v>1915</v>
      </c>
      <c r="I901" t="s">
        <v>1929</v>
      </c>
      <c r="J901" t="s">
        <v>2392</v>
      </c>
      <c r="K901" t="s">
        <v>1947</v>
      </c>
      <c r="L901" t="s">
        <v>2213</v>
      </c>
      <c r="M901" s="16">
        <f t="shared" si="57"/>
        <v>1.84</v>
      </c>
      <c r="N901">
        <v>69103.627200000003</v>
      </c>
      <c r="O901" s="15">
        <v>42341</v>
      </c>
      <c r="P901" s="22">
        <f t="shared" si="58"/>
        <v>2015</v>
      </c>
      <c r="Q901" s="22">
        <f t="shared" si="59"/>
        <v>12</v>
      </c>
    </row>
    <row r="902" spans="1:17" x14ac:dyDescent="0.2">
      <c r="A902">
        <v>924</v>
      </c>
      <c r="B902" t="s">
        <v>1976</v>
      </c>
      <c r="C902" t="s">
        <v>1989</v>
      </c>
      <c r="D902">
        <v>13.3</v>
      </c>
      <c r="E902" t="s">
        <v>1980</v>
      </c>
      <c r="F902" t="s">
        <v>1928</v>
      </c>
      <c r="G902" s="16" t="str">
        <f t="shared" si="56"/>
        <v>Intel</v>
      </c>
      <c r="H902" t="s">
        <v>1915</v>
      </c>
      <c r="I902" t="s">
        <v>1936</v>
      </c>
      <c r="J902" t="s">
        <v>1930</v>
      </c>
      <c r="K902" t="s">
        <v>1947</v>
      </c>
      <c r="L902" t="s">
        <v>1919</v>
      </c>
      <c r="M902" s="16">
        <f t="shared" si="57"/>
        <v>1.37</v>
      </c>
      <c r="N902">
        <v>97236</v>
      </c>
      <c r="O902" s="15">
        <v>42131</v>
      </c>
      <c r="P902" s="22">
        <f t="shared" si="58"/>
        <v>2015</v>
      </c>
      <c r="Q902" s="22">
        <f t="shared" si="59"/>
        <v>5</v>
      </c>
    </row>
    <row r="903" spans="1:17" x14ac:dyDescent="0.2">
      <c r="A903">
        <v>925</v>
      </c>
      <c r="B903" t="s">
        <v>1966</v>
      </c>
      <c r="C903" t="s">
        <v>1926</v>
      </c>
      <c r="D903">
        <v>15.6</v>
      </c>
      <c r="E903" t="s">
        <v>1942</v>
      </c>
      <c r="F903" t="s">
        <v>2096</v>
      </c>
      <c r="G903" s="16" t="str">
        <f t="shared" si="56"/>
        <v>Intel</v>
      </c>
      <c r="H903" t="s">
        <v>1944</v>
      </c>
      <c r="I903" t="s">
        <v>1945</v>
      </c>
      <c r="J903" t="s">
        <v>1963</v>
      </c>
      <c r="K903" t="s">
        <v>1947</v>
      </c>
      <c r="L903" t="s">
        <v>2127</v>
      </c>
      <c r="M903" s="16">
        <f t="shared" si="57"/>
        <v>1.95</v>
      </c>
      <c r="N903">
        <v>38889.072</v>
      </c>
      <c r="O903" s="15">
        <v>42327</v>
      </c>
      <c r="P903" s="22">
        <f t="shared" si="58"/>
        <v>2015</v>
      </c>
      <c r="Q903" s="22">
        <f t="shared" si="59"/>
        <v>11</v>
      </c>
    </row>
    <row r="904" spans="1:17" x14ac:dyDescent="0.2">
      <c r="A904">
        <v>926</v>
      </c>
      <c r="B904" t="s">
        <v>1976</v>
      </c>
      <c r="C904" t="s">
        <v>1912</v>
      </c>
      <c r="D904">
        <v>12.5</v>
      </c>
      <c r="E904" t="s">
        <v>1958</v>
      </c>
      <c r="F904" t="s">
        <v>1973</v>
      </c>
      <c r="G904" s="16" t="str">
        <f t="shared" si="56"/>
        <v>Intel</v>
      </c>
      <c r="H904" t="s">
        <v>1915</v>
      </c>
      <c r="I904" t="s">
        <v>1929</v>
      </c>
      <c r="J904" t="s">
        <v>1930</v>
      </c>
      <c r="K904" t="s">
        <v>1947</v>
      </c>
      <c r="L904" t="s">
        <v>2179</v>
      </c>
      <c r="M904" s="16">
        <f t="shared" si="57"/>
        <v>1.36</v>
      </c>
      <c r="N904">
        <v>87912</v>
      </c>
      <c r="O904" s="15">
        <v>42115</v>
      </c>
      <c r="P904" s="22">
        <f t="shared" si="58"/>
        <v>2015</v>
      </c>
      <c r="Q904" s="22">
        <f t="shared" si="59"/>
        <v>4</v>
      </c>
    </row>
    <row r="905" spans="1:17" x14ac:dyDescent="0.2">
      <c r="A905">
        <v>927</v>
      </c>
      <c r="B905" t="s">
        <v>1925</v>
      </c>
      <c r="C905" t="s">
        <v>1926</v>
      </c>
      <c r="D905">
        <v>15.6</v>
      </c>
      <c r="E905" t="s">
        <v>1927</v>
      </c>
      <c r="F905" t="s">
        <v>2096</v>
      </c>
      <c r="G905" s="16" t="str">
        <f t="shared" si="56"/>
        <v>Intel</v>
      </c>
      <c r="H905" t="s">
        <v>1915</v>
      </c>
      <c r="I905" t="s">
        <v>1929</v>
      </c>
      <c r="J905" t="s">
        <v>1963</v>
      </c>
      <c r="K905" t="s">
        <v>1947</v>
      </c>
      <c r="L905" t="s">
        <v>2239</v>
      </c>
      <c r="M905" s="16">
        <f t="shared" si="57"/>
        <v>2.31</v>
      </c>
      <c r="N905">
        <v>62071.199999999997</v>
      </c>
      <c r="O905" s="15">
        <v>42169</v>
      </c>
      <c r="P905" s="22">
        <f t="shared" si="58"/>
        <v>2015</v>
      </c>
      <c r="Q905" s="22">
        <f t="shared" si="59"/>
        <v>6</v>
      </c>
    </row>
    <row r="906" spans="1:17" x14ac:dyDescent="0.2">
      <c r="A906">
        <v>928</v>
      </c>
      <c r="B906" t="s">
        <v>1966</v>
      </c>
      <c r="C906" t="s">
        <v>1926</v>
      </c>
      <c r="D906">
        <v>15.6</v>
      </c>
      <c r="E906" t="s">
        <v>1942</v>
      </c>
      <c r="F906" t="s">
        <v>1928</v>
      </c>
      <c r="G906" s="16" t="str">
        <f t="shared" si="56"/>
        <v>Intel</v>
      </c>
      <c r="H906" t="s">
        <v>1944</v>
      </c>
      <c r="I906" t="s">
        <v>1978</v>
      </c>
      <c r="J906" t="s">
        <v>1930</v>
      </c>
      <c r="K906" t="s">
        <v>1947</v>
      </c>
      <c r="L906" t="s">
        <v>2169</v>
      </c>
      <c r="M906" s="16">
        <f t="shared" si="57"/>
        <v>2.1800000000000002</v>
      </c>
      <c r="N906">
        <v>37725.436800000003</v>
      </c>
      <c r="O906" s="15">
        <v>42315</v>
      </c>
      <c r="P906" s="22">
        <f t="shared" si="58"/>
        <v>2015</v>
      </c>
      <c r="Q906" s="22">
        <f t="shared" si="59"/>
        <v>11</v>
      </c>
    </row>
    <row r="907" spans="1:17" x14ac:dyDescent="0.2">
      <c r="A907">
        <v>929</v>
      </c>
      <c r="B907" t="s">
        <v>1925</v>
      </c>
      <c r="C907" t="s">
        <v>1926</v>
      </c>
      <c r="D907">
        <v>14</v>
      </c>
      <c r="E907" t="s">
        <v>1942</v>
      </c>
      <c r="F907" t="s">
        <v>2096</v>
      </c>
      <c r="G907" s="16" t="str">
        <f t="shared" si="56"/>
        <v>Intel</v>
      </c>
      <c r="H907" t="s">
        <v>1944</v>
      </c>
      <c r="I907" t="s">
        <v>1945</v>
      </c>
      <c r="J907" t="s">
        <v>1963</v>
      </c>
      <c r="K907" t="s">
        <v>1947</v>
      </c>
      <c r="L907" t="s">
        <v>2127</v>
      </c>
      <c r="M907" s="16">
        <f t="shared" si="57"/>
        <v>1.95</v>
      </c>
      <c r="N907">
        <v>61218.720000000001</v>
      </c>
      <c r="O907" s="15">
        <v>42020</v>
      </c>
      <c r="P907" s="22">
        <f t="shared" si="58"/>
        <v>2015</v>
      </c>
      <c r="Q907" s="22">
        <f t="shared" si="59"/>
        <v>1</v>
      </c>
    </row>
    <row r="908" spans="1:17" x14ac:dyDescent="0.2">
      <c r="A908">
        <v>930</v>
      </c>
      <c r="B908" t="s">
        <v>1976</v>
      </c>
      <c r="C908" t="s">
        <v>1926</v>
      </c>
      <c r="D908">
        <v>15.6</v>
      </c>
      <c r="E908" t="s">
        <v>1942</v>
      </c>
      <c r="F908" t="s">
        <v>2034</v>
      </c>
      <c r="G908" s="16" t="str">
        <f t="shared" si="56"/>
        <v>Intel</v>
      </c>
      <c r="H908" t="s">
        <v>1944</v>
      </c>
      <c r="I908" t="s">
        <v>1978</v>
      </c>
      <c r="J908" t="s">
        <v>2111</v>
      </c>
      <c r="K908" t="s">
        <v>1947</v>
      </c>
      <c r="L908" t="s">
        <v>1968</v>
      </c>
      <c r="M908" s="16">
        <f t="shared" si="57"/>
        <v>2.2000000000000002</v>
      </c>
      <c r="N908">
        <v>16463.52</v>
      </c>
      <c r="O908" s="15">
        <v>42079</v>
      </c>
      <c r="P908" s="22">
        <f t="shared" si="58"/>
        <v>2015</v>
      </c>
      <c r="Q908" s="22">
        <f t="shared" si="59"/>
        <v>3</v>
      </c>
    </row>
    <row r="909" spans="1:17" x14ac:dyDescent="0.2">
      <c r="A909">
        <v>931</v>
      </c>
      <c r="B909" t="s">
        <v>1925</v>
      </c>
      <c r="C909" t="s">
        <v>1912</v>
      </c>
      <c r="D909">
        <v>12.5</v>
      </c>
      <c r="E909" t="s">
        <v>1927</v>
      </c>
      <c r="F909" t="s">
        <v>2096</v>
      </c>
      <c r="G909" s="16" t="str">
        <f t="shared" si="56"/>
        <v>Intel</v>
      </c>
      <c r="H909" t="s">
        <v>1944</v>
      </c>
      <c r="I909" t="s">
        <v>1945</v>
      </c>
      <c r="J909" t="s">
        <v>1963</v>
      </c>
      <c r="K909" t="s">
        <v>1947</v>
      </c>
      <c r="L909" t="s">
        <v>2211</v>
      </c>
      <c r="M909" s="16">
        <f t="shared" si="57"/>
        <v>1.26</v>
      </c>
      <c r="N909">
        <v>84129.12</v>
      </c>
      <c r="O909" s="15">
        <v>42083</v>
      </c>
      <c r="P909" s="22">
        <f t="shared" si="58"/>
        <v>2015</v>
      </c>
      <c r="Q909" s="22">
        <f t="shared" si="59"/>
        <v>3</v>
      </c>
    </row>
    <row r="910" spans="1:17" x14ac:dyDescent="0.2">
      <c r="A910">
        <v>932</v>
      </c>
      <c r="B910" t="s">
        <v>1925</v>
      </c>
      <c r="C910" t="s">
        <v>1926</v>
      </c>
      <c r="D910">
        <v>15.6</v>
      </c>
      <c r="E910" t="s">
        <v>1942</v>
      </c>
      <c r="F910" t="s">
        <v>2049</v>
      </c>
      <c r="G910" s="16" t="str">
        <f t="shared" si="56"/>
        <v>Intel</v>
      </c>
      <c r="H910" t="s">
        <v>1944</v>
      </c>
      <c r="I910" t="s">
        <v>1978</v>
      </c>
      <c r="J910" t="s">
        <v>2051</v>
      </c>
      <c r="K910" t="s">
        <v>1931</v>
      </c>
      <c r="L910" t="s">
        <v>1932</v>
      </c>
      <c r="M910" s="16">
        <f t="shared" si="57"/>
        <v>1.86</v>
      </c>
      <c r="N910">
        <v>15392.592000000001</v>
      </c>
      <c r="O910" s="15">
        <v>42351</v>
      </c>
      <c r="P910" s="22">
        <f t="shared" si="58"/>
        <v>2015</v>
      </c>
      <c r="Q910" s="22">
        <f t="shared" si="59"/>
        <v>12</v>
      </c>
    </row>
    <row r="911" spans="1:17" x14ac:dyDescent="0.2">
      <c r="A911">
        <v>933</v>
      </c>
      <c r="B911" t="s">
        <v>1976</v>
      </c>
      <c r="C911" t="s">
        <v>1989</v>
      </c>
      <c r="D911">
        <v>13.3</v>
      </c>
      <c r="E911" t="s">
        <v>2286</v>
      </c>
      <c r="F911" t="s">
        <v>2393</v>
      </c>
      <c r="G911" s="16" t="str">
        <f t="shared" si="56"/>
        <v>Intel</v>
      </c>
      <c r="H911" t="s">
        <v>1935</v>
      </c>
      <c r="I911" t="s">
        <v>2136</v>
      </c>
      <c r="J911" t="s">
        <v>2030</v>
      </c>
      <c r="K911" t="s">
        <v>1947</v>
      </c>
      <c r="L911" t="s">
        <v>1957</v>
      </c>
      <c r="M911" s="16">
        <f t="shared" si="57"/>
        <v>1.3</v>
      </c>
      <c r="N911">
        <v>95850.72</v>
      </c>
      <c r="O911" s="15">
        <v>42134</v>
      </c>
      <c r="P911" s="22">
        <f t="shared" si="58"/>
        <v>2015</v>
      </c>
      <c r="Q911" s="22">
        <f t="shared" si="59"/>
        <v>5</v>
      </c>
    </row>
    <row r="912" spans="1:17" x14ac:dyDescent="0.2">
      <c r="A912">
        <v>934</v>
      </c>
      <c r="B912" t="s">
        <v>2095</v>
      </c>
      <c r="C912" t="s">
        <v>1926</v>
      </c>
      <c r="D912">
        <v>14</v>
      </c>
      <c r="E912" t="s">
        <v>1958</v>
      </c>
      <c r="F912" t="s">
        <v>2096</v>
      </c>
      <c r="G912" s="16" t="str">
        <f t="shared" si="56"/>
        <v>Intel</v>
      </c>
      <c r="H912" t="s">
        <v>1944</v>
      </c>
      <c r="I912" t="s">
        <v>1916</v>
      </c>
      <c r="J912" t="s">
        <v>1963</v>
      </c>
      <c r="K912" t="s">
        <v>1947</v>
      </c>
      <c r="L912" t="s">
        <v>2257</v>
      </c>
      <c r="M912" s="16">
        <f t="shared" si="57"/>
        <v>1.47</v>
      </c>
      <c r="N912">
        <v>58874.400000000001</v>
      </c>
      <c r="O912" s="15">
        <v>42038</v>
      </c>
      <c r="P912" s="22">
        <f t="shared" si="58"/>
        <v>2015</v>
      </c>
      <c r="Q912" s="22">
        <f t="shared" si="59"/>
        <v>2</v>
      </c>
    </row>
    <row r="913" spans="1:17" x14ac:dyDescent="0.2">
      <c r="A913">
        <v>935</v>
      </c>
      <c r="B913" t="s">
        <v>1925</v>
      </c>
      <c r="C913" t="s">
        <v>2222</v>
      </c>
      <c r="D913">
        <v>12.5</v>
      </c>
      <c r="E913" t="s">
        <v>1927</v>
      </c>
      <c r="F913" t="s">
        <v>2096</v>
      </c>
      <c r="G913" s="16" t="str">
        <f t="shared" si="56"/>
        <v>Intel</v>
      </c>
      <c r="H913" t="s">
        <v>1915</v>
      </c>
      <c r="I913" t="s">
        <v>1929</v>
      </c>
      <c r="J913" t="s">
        <v>1963</v>
      </c>
      <c r="K913" t="s">
        <v>1947</v>
      </c>
      <c r="L913" t="s">
        <v>2211</v>
      </c>
      <c r="M913" s="16">
        <f t="shared" si="57"/>
        <v>1.26</v>
      </c>
      <c r="N913">
        <v>88924.32</v>
      </c>
      <c r="O913" s="15">
        <v>42101</v>
      </c>
      <c r="P913" s="22">
        <f t="shared" si="58"/>
        <v>2015</v>
      </c>
      <c r="Q913" s="22">
        <f t="shared" si="59"/>
        <v>4</v>
      </c>
    </row>
    <row r="914" spans="1:17" x14ac:dyDescent="0.2">
      <c r="A914">
        <v>936</v>
      </c>
      <c r="B914" t="s">
        <v>1966</v>
      </c>
      <c r="C914" t="s">
        <v>1926</v>
      </c>
      <c r="D914">
        <v>15.6</v>
      </c>
      <c r="E914" t="s">
        <v>1942</v>
      </c>
      <c r="F914" t="s">
        <v>2181</v>
      </c>
      <c r="G914" s="16" t="str">
        <f t="shared" si="56"/>
        <v>Intel</v>
      </c>
      <c r="H914" t="s">
        <v>1944</v>
      </c>
      <c r="I914" t="s">
        <v>1978</v>
      </c>
      <c r="J914" t="s">
        <v>1963</v>
      </c>
      <c r="K914" t="s">
        <v>1947</v>
      </c>
      <c r="L914" t="s">
        <v>2169</v>
      </c>
      <c r="M914" s="16">
        <f t="shared" si="57"/>
        <v>2.1800000000000002</v>
      </c>
      <c r="N914">
        <v>29762.207999999999</v>
      </c>
      <c r="O914" s="15">
        <v>42207</v>
      </c>
      <c r="P914" s="22">
        <f t="shared" si="58"/>
        <v>2015</v>
      </c>
      <c r="Q914" s="22">
        <f t="shared" si="59"/>
        <v>7</v>
      </c>
    </row>
    <row r="915" spans="1:17" x14ac:dyDescent="0.2">
      <c r="A915">
        <v>937</v>
      </c>
      <c r="B915" t="s">
        <v>2041</v>
      </c>
      <c r="C915" t="s">
        <v>1982</v>
      </c>
      <c r="D915">
        <v>15.6</v>
      </c>
      <c r="E915" t="s">
        <v>1927</v>
      </c>
      <c r="F915" t="s">
        <v>2022</v>
      </c>
      <c r="G915" s="16" t="str">
        <f t="shared" si="56"/>
        <v>Intel</v>
      </c>
      <c r="H915" t="s">
        <v>1915</v>
      </c>
      <c r="I915" t="s">
        <v>1984</v>
      </c>
      <c r="J915" t="s">
        <v>1985</v>
      </c>
      <c r="K915" t="s">
        <v>1947</v>
      </c>
      <c r="L915" t="s">
        <v>1968</v>
      </c>
      <c r="M915" s="16">
        <f t="shared" si="57"/>
        <v>2.2000000000000002</v>
      </c>
      <c r="N915">
        <v>63882.720000000001</v>
      </c>
      <c r="O915" s="15">
        <v>42099</v>
      </c>
      <c r="P915" s="22">
        <f t="shared" si="58"/>
        <v>2015</v>
      </c>
      <c r="Q915" s="22">
        <f t="shared" si="59"/>
        <v>4</v>
      </c>
    </row>
    <row r="916" spans="1:17" x14ac:dyDescent="0.2">
      <c r="A916">
        <v>939</v>
      </c>
      <c r="B916" t="s">
        <v>1966</v>
      </c>
      <c r="C916" t="s">
        <v>1982</v>
      </c>
      <c r="D916">
        <v>17.3</v>
      </c>
      <c r="E916" t="s">
        <v>2248</v>
      </c>
      <c r="F916" t="s">
        <v>2293</v>
      </c>
      <c r="G916" s="16" t="str">
        <f t="shared" si="56"/>
        <v>Intel</v>
      </c>
      <c r="H916" t="s">
        <v>1935</v>
      </c>
      <c r="I916" t="s">
        <v>2119</v>
      </c>
      <c r="J916" t="s">
        <v>2137</v>
      </c>
      <c r="K916" t="s">
        <v>1947</v>
      </c>
      <c r="L916" t="s">
        <v>2341</v>
      </c>
      <c r="M916" s="16">
        <f t="shared" si="57"/>
        <v>4.3600000000000003</v>
      </c>
      <c r="N916">
        <v>146946.23999999999</v>
      </c>
      <c r="O916" s="15">
        <v>42308</v>
      </c>
      <c r="P916" s="22">
        <f t="shared" si="58"/>
        <v>2015</v>
      </c>
      <c r="Q916" s="22">
        <f t="shared" si="59"/>
        <v>10</v>
      </c>
    </row>
    <row r="917" spans="1:17" x14ac:dyDescent="0.2">
      <c r="A917">
        <v>940</v>
      </c>
      <c r="B917" t="s">
        <v>1925</v>
      </c>
      <c r="C917" t="s">
        <v>1982</v>
      </c>
      <c r="D917">
        <v>17.3</v>
      </c>
      <c r="E917" t="s">
        <v>1958</v>
      </c>
      <c r="F917" t="s">
        <v>2333</v>
      </c>
      <c r="G917" s="16" t="str">
        <f t="shared" si="56"/>
        <v>Intel</v>
      </c>
      <c r="H917" t="s">
        <v>1915</v>
      </c>
      <c r="I917" t="s">
        <v>1984</v>
      </c>
      <c r="J917" t="s">
        <v>2273</v>
      </c>
      <c r="K917" t="s">
        <v>1947</v>
      </c>
      <c r="L917" t="s">
        <v>2394</v>
      </c>
      <c r="M917" s="16">
        <f t="shared" si="57"/>
        <v>2.75</v>
      </c>
      <c r="N917">
        <v>74538.720000000001</v>
      </c>
      <c r="O917" s="15">
        <v>42037</v>
      </c>
      <c r="P917" s="22">
        <f t="shared" si="58"/>
        <v>2015</v>
      </c>
      <c r="Q917" s="22">
        <f t="shared" si="59"/>
        <v>2</v>
      </c>
    </row>
    <row r="918" spans="1:17" x14ac:dyDescent="0.2">
      <c r="A918">
        <v>941</v>
      </c>
      <c r="B918" t="s">
        <v>1954</v>
      </c>
      <c r="C918" t="s">
        <v>1926</v>
      </c>
      <c r="D918">
        <v>17.3</v>
      </c>
      <c r="E918" t="s">
        <v>2133</v>
      </c>
      <c r="F918" t="s">
        <v>2204</v>
      </c>
      <c r="G918" s="16" t="str">
        <f t="shared" si="56"/>
        <v>Intel</v>
      </c>
      <c r="H918" t="s">
        <v>1944</v>
      </c>
      <c r="I918" t="s">
        <v>1978</v>
      </c>
      <c r="J918" t="s">
        <v>2035</v>
      </c>
      <c r="K918" t="s">
        <v>1947</v>
      </c>
      <c r="L918" t="s">
        <v>2019</v>
      </c>
      <c r="M918" s="16">
        <f t="shared" si="57"/>
        <v>2.8</v>
      </c>
      <c r="N918">
        <v>28238.400000000001</v>
      </c>
      <c r="O918" s="15">
        <v>42240</v>
      </c>
      <c r="P918" s="22">
        <f t="shared" si="58"/>
        <v>2015</v>
      </c>
      <c r="Q918" s="22">
        <f t="shared" si="59"/>
        <v>8</v>
      </c>
    </row>
    <row r="919" spans="1:17" x14ac:dyDescent="0.2">
      <c r="A919">
        <v>942</v>
      </c>
      <c r="B919" t="s">
        <v>1941</v>
      </c>
      <c r="C919" t="s">
        <v>1926</v>
      </c>
      <c r="D919">
        <v>15.6</v>
      </c>
      <c r="E919" t="s">
        <v>1942</v>
      </c>
      <c r="F919" t="s">
        <v>1928</v>
      </c>
      <c r="G919" s="16" t="str">
        <f t="shared" si="56"/>
        <v>Intel</v>
      </c>
      <c r="H919" t="s">
        <v>1944</v>
      </c>
      <c r="I919" t="s">
        <v>1945</v>
      </c>
      <c r="J919" t="s">
        <v>1930</v>
      </c>
      <c r="K919" t="s">
        <v>1947</v>
      </c>
      <c r="L919" t="s">
        <v>2141</v>
      </c>
      <c r="M919" s="16">
        <f t="shared" si="57"/>
        <v>2.23</v>
      </c>
      <c r="N919">
        <v>32980.32</v>
      </c>
      <c r="O919" s="15">
        <v>42071</v>
      </c>
      <c r="P919" s="22">
        <f t="shared" si="58"/>
        <v>2015</v>
      </c>
      <c r="Q919" s="22">
        <f t="shared" si="59"/>
        <v>3</v>
      </c>
    </row>
    <row r="920" spans="1:17" x14ac:dyDescent="0.2">
      <c r="A920">
        <v>943</v>
      </c>
      <c r="B920" t="s">
        <v>2095</v>
      </c>
      <c r="C920" t="s">
        <v>1926</v>
      </c>
      <c r="D920">
        <v>15.6</v>
      </c>
      <c r="E920" t="s">
        <v>1942</v>
      </c>
      <c r="F920" t="s">
        <v>2096</v>
      </c>
      <c r="G920" s="16" t="str">
        <f t="shared" si="56"/>
        <v>Intel</v>
      </c>
      <c r="H920" t="s">
        <v>1915</v>
      </c>
      <c r="I920" t="s">
        <v>1929</v>
      </c>
      <c r="J920" t="s">
        <v>1963</v>
      </c>
      <c r="K920" t="s">
        <v>1947</v>
      </c>
      <c r="L920" t="s">
        <v>1968</v>
      </c>
      <c r="M920" s="16">
        <f t="shared" si="57"/>
        <v>2.2000000000000002</v>
      </c>
      <c r="N920">
        <v>59620.32</v>
      </c>
      <c r="O920" s="15">
        <v>42198</v>
      </c>
      <c r="P920" s="22">
        <f t="shared" si="58"/>
        <v>2015</v>
      </c>
      <c r="Q920" s="22">
        <f t="shared" si="59"/>
        <v>7</v>
      </c>
    </row>
    <row r="921" spans="1:17" x14ac:dyDescent="0.2">
      <c r="A921">
        <v>944</v>
      </c>
      <c r="B921" t="s">
        <v>1976</v>
      </c>
      <c r="C921" t="s">
        <v>1989</v>
      </c>
      <c r="D921">
        <v>11.3</v>
      </c>
      <c r="E921" t="s">
        <v>1980</v>
      </c>
      <c r="F921" t="s">
        <v>2395</v>
      </c>
      <c r="G921" s="16" t="str">
        <f t="shared" si="56"/>
        <v>Intel</v>
      </c>
      <c r="H921" t="s">
        <v>1915</v>
      </c>
      <c r="I921" t="s">
        <v>1929</v>
      </c>
      <c r="J921" t="s">
        <v>2099</v>
      </c>
      <c r="K921" t="s">
        <v>1947</v>
      </c>
      <c r="L921" t="s">
        <v>2106</v>
      </c>
      <c r="M921" s="16">
        <f t="shared" si="57"/>
        <v>1.1000000000000001</v>
      </c>
      <c r="N921">
        <v>69210.720000000001</v>
      </c>
      <c r="O921" s="15">
        <v>42184</v>
      </c>
      <c r="P921" s="22">
        <f t="shared" si="58"/>
        <v>2015</v>
      </c>
      <c r="Q921" s="22">
        <f t="shared" si="59"/>
        <v>6</v>
      </c>
    </row>
    <row r="922" spans="1:17" x14ac:dyDescent="0.2">
      <c r="A922">
        <v>945</v>
      </c>
      <c r="B922" t="s">
        <v>1976</v>
      </c>
      <c r="C922" t="s">
        <v>1982</v>
      </c>
      <c r="D922">
        <v>15.6</v>
      </c>
      <c r="E922" t="s">
        <v>1958</v>
      </c>
      <c r="F922" t="s">
        <v>2396</v>
      </c>
      <c r="G922" s="16" t="str">
        <f t="shared" si="56"/>
        <v>AMD</v>
      </c>
      <c r="H922" t="s">
        <v>1935</v>
      </c>
      <c r="I922" t="s">
        <v>2119</v>
      </c>
      <c r="J922" t="s">
        <v>2397</v>
      </c>
      <c r="K922" t="s">
        <v>1947</v>
      </c>
      <c r="L922" t="s">
        <v>1986</v>
      </c>
      <c r="M922" s="16">
        <f t="shared" si="57"/>
        <v>2.5</v>
      </c>
      <c r="N922">
        <v>53226.720000000001</v>
      </c>
      <c r="O922" s="15">
        <v>42183</v>
      </c>
      <c r="P922" s="22">
        <f t="shared" si="58"/>
        <v>2015</v>
      </c>
      <c r="Q922" s="22">
        <f t="shared" si="59"/>
        <v>6</v>
      </c>
    </row>
    <row r="923" spans="1:17" x14ac:dyDescent="0.2">
      <c r="A923">
        <v>946</v>
      </c>
      <c r="B923" t="s">
        <v>1966</v>
      </c>
      <c r="C923" t="s">
        <v>1912</v>
      </c>
      <c r="D923">
        <v>12.5</v>
      </c>
      <c r="E923" t="s">
        <v>1990</v>
      </c>
      <c r="F923" t="s">
        <v>1928</v>
      </c>
      <c r="G923" s="16" t="str">
        <f t="shared" si="56"/>
        <v>Intel</v>
      </c>
      <c r="H923" t="s">
        <v>1915</v>
      </c>
      <c r="I923" t="s">
        <v>1929</v>
      </c>
      <c r="J923" t="s">
        <v>2004</v>
      </c>
      <c r="K923" t="s">
        <v>1947</v>
      </c>
      <c r="L923" t="s">
        <v>2179</v>
      </c>
      <c r="M923" s="16">
        <f t="shared" si="57"/>
        <v>1.36</v>
      </c>
      <c r="N923">
        <v>78438.816000000006</v>
      </c>
      <c r="O923" s="15">
        <v>42287</v>
      </c>
      <c r="P923" s="22">
        <f t="shared" si="58"/>
        <v>2015</v>
      </c>
      <c r="Q923" s="22">
        <f t="shared" si="59"/>
        <v>10</v>
      </c>
    </row>
    <row r="924" spans="1:17" x14ac:dyDescent="0.2">
      <c r="A924">
        <v>947</v>
      </c>
      <c r="B924" t="s">
        <v>1976</v>
      </c>
      <c r="C924" t="s">
        <v>1926</v>
      </c>
      <c r="D924">
        <v>15.6</v>
      </c>
      <c r="E924" t="s">
        <v>1927</v>
      </c>
      <c r="F924" t="s">
        <v>1973</v>
      </c>
      <c r="G924" s="16" t="str">
        <f t="shared" si="56"/>
        <v>Intel</v>
      </c>
      <c r="H924" t="s">
        <v>1915</v>
      </c>
      <c r="I924" t="s">
        <v>1978</v>
      </c>
      <c r="J924" t="s">
        <v>2035</v>
      </c>
      <c r="K924" t="s">
        <v>1931</v>
      </c>
      <c r="L924" t="s">
        <v>1968</v>
      </c>
      <c r="M924" s="16">
        <f t="shared" si="57"/>
        <v>2.2000000000000002</v>
      </c>
      <c r="N924">
        <v>36496.800000000003</v>
      </c>
      <c r="O924" s="15">
        <v>42242</v>
      </c>
      <c r="P924" s="22">
        <f t="shared" si="58"/>
        <v>2015</v>
      </c>
      <c r="Q924" s="22">
        <f t="shared" si="59"/>
        <v>8</v>
      </c>
    </row>
    <row r="925" spans="1:17" x14ac:dyDescent="0.2">
      <c r="A925">
        <v>948</v>
      </c>
      <c r="B925" t="s">
        <v>1966</v>
      </c>
      <c r="C925" t="s">
        <v>1926</v>
      </c>
      <c r="D925">
        <v>17.3</v>
      </c>
      <c r="E925" t="s">
        <v>2133</v>
      </c>
      <c r="F925" t="s">
        <v>2181</v>
      </c>
      <c r="G925" s="16" t="str">
        <f t="shared" si="56"/>
        <v>Intel</v>
      </c>
      <c r="H925" t="s">
        <v>1944</v>
      </c>
      <c r="I925" t="s">
        <v>1978</v>
      </c>
      <c r="J925" t="s">
        <v>2087</v>
      </c>
      <c r="K925" t="s">
        <v>1947</v>
      </c>
      <c r="L925" t="s">
        <v>2088</v>
      </c>
      <c r="M925" s="16">
        <f t="shared" si="57"/>
        <v>2.36</v>
      </c>
      <c r="N925">
        <v>35111.519999999997</v>
      </c>
      <c r="O925" s="15">
        <v>42193</v>
      </c>
      <c r="P925" s="22">
        <f t="shared" si="58"/>
        <v>2015</v>
      </c>
      <c r="Q925" s="22">
        <f t="shared" si="59"/>
        <v>7</v>
      </c>
    </row>
    <row r="926" spans="1:17" x14ac:dyDescent="0.2">
      <c r="A926">
        <v>949</v>
      </c>
      <c r="B926" t="s">
        <v>1941</v>
      </c>
      <c r="C926" t="s">
        <v>1926</v>
      </c>
      <c r="D926">
        <v>14</v>
      </c>
      <c r="E926" t="s">
        <v>1942</v>
      </c>
      <c r="F926" t="s">
        <v>2049</v>
      </c>
      <c r="G926" s="16" t="str">
        <f t="shared" si="56"/>
        <v>Intel</v>
      </c>
      <c r="H926" t="s">
        <v>1944</v>
      </c>
      <c r="I926" t="s">
        <v>2008</v>
      </c>
      <c r="J926" t="s">
        <v>2051</v>
      </c>
      <c r="K926" t="s">
        <v>2187</v>
      </c>
      <c r="L926" t="s">
        <v>2165</v>
      </c>
      <c r="M926" s="16">
        <f t="shared" si="57"/>
        <v>1.68</v>
      </c>
      <c r="N926">
        <v>18594.72</v>
      </c>
      <c r="O926" s="15">
        <v>42135</v>
      </c>
      <c r="P926" s="22">
        <f t="shared" si="58"/>
        <v>2015</v>
      </c>
      <c r="Q926" s="22">
        <f t="shared" si="59"/>
        <v>5</v>
      </c>
    </row>
    <row r="927" spans="1:17" x14ac:dyDescent="0.2">
      <c r="A927">
        <v>950</v>
      </c>
      <c r="B927" t="s">
        <v>1925</v>
      </c>
      <c r="C927" t="s">
        <v>2142</v>
      </c>
      <c r="D927">
        <v>15.6</v>
      </c>
      <c r="E927" t="s">
        <v>1958</v>
      </c>
      <c r="F927" t="s">
        <v>2230</v>
      </c>
      <c r="G927" s="16" t="str">
        <f t="shared" si="56"/>
        <v>Intel</v>
      </c>
      <c r="H927" t="s">
        <v>1915</v>
      </c>
      <c r="I927" t="s">
        <v>2398</v>
      </c>
      <c r="J927" t="s">
        <v>2352</v>
      </c>
      <c r="K927" t="s">
        <v>1947</v>
      </c>
      <c r="L927" t="s">
        <v>2125</v>
      </c>
      <c r="M927" s="16">
        <f t="shared" si="57"/>
        <v>2</v>
      </c>
      <c r="N927">
        <v>119826.72</v>
      </c>
      <c r="O927" s="15">
        <v>42135</v>
      </c>
      <c r="P927" s="22">
        <f t="shared" si="58"/>
        <v>2015</v>
      </c>
      <c r="Q927" s="22">
        <f t="shared" si="59"/>
        <v>5</v>
      </c>
    </row>
    <row r="928" spans="1:17" x14ac:dyDescent="0.2">
      <c r="A928">
        <v>951</v>
      </c>
      <c r="B928" t="s">
        <v>1966</v>
      </c>
      <c r="C928" t="s">
        <v>1912</v>
      </c>
      <c r="D928">
        <v>14</v>
      </c>
      <c r="E928" t="s">
        <v>1927</v>
      </c>
      <c r="F928" t="s">
        <v>2196</v>
      </c>
      <c r="G928" s="16" t="str">
        <f t="shared" si="56"/>
        <v>Intel</v>
      </c>
      <c r="H928" t="s">
        <v>1915</v>
      </c>
      <c r="I928" t="s">
        <v>1929</v>
      </c>
      <c r="J928" t="s">
        <v>1930</v>
      </c>
      <c r="K928" t="s">
        <v>1947</v>
      </c>
      <c r="L928" t="s">
        <v>2179</v>
      </c>
      <c r="M928" s="16">
        <f t="shared" si="57"/>
        <v>1.36</v>
      </c>
      <c r="N928">
        <v>94572</v>
      </c>
      <c r="O928" s="15">
        <v>42034</v>
      </c>
      <c r="P928" s="22">
        <f t="shared" si="58"/>
        <v>2015</v>
      </c>
      <c r="Q928" s="22">
        <f t="shared" si="59"/>
        <v>1</v>
      </c>
    </row>
    <row r="929" spans="1:17" x14ac:dyDescent="0.2">
      <c r="A929">
        <v>952</v>
      </c>
      <c r="B929" t="s">
        <v>2095</v>
      </c>
      <c r="C929" t="s">
        <v>1926</v>
      </c>
      <c r="D929">
        <v>13.3</v>
      </c>
      <c r="E929" t="s">
        <v>1927</v>
      </c>
      <c r="F929" t="s">
        <v>2096</v>
      </c>
      <c r="G929" s="16" t="str">
        <f t="shared" si="56"/>
        <v>Intel</v>
      </c>
      <c r="H929" t="s">
        <v>1915</v>
      </c>
      <c r="I929" t="s">
        <v>1929</v>
      </c>
      <c r="J929" t="s">
        <v>1963</v>
      </c>
      <c r="K929" t="s">
        <v>2277</v>
      </c>
      <c r="L929" t="s">
        <v>2013</v>
      </c>
      <c r="M929" s="16">
        <f t="shared" si="57"/>
        <v>1.2</v>
      </c>
      <c r="N929">
        <v>77788.800000000003</v>
      </c>
      <c r="O929" s="15">
        <v>42343</v>
      </c>
      <c r="P929" s="22">
        <f t="shared" si="58"/>
        <v>2015</v>
      </c>
      <c r="Q929" s="22">
        <f t="shared" si="59"/>
        <v>12</v>
      </c>
    </row>
    <row r="930" spans="1:17" x14ac:dyDescent="0.2">
      <c r="A930">
        <v>953</v>
      </c>
      <c r="B930" t="s">
        <v>1954</v>
      </c>
      <c r="C930" t="s">
        <v>1989</v>
      </c>
      <c r="D930">
        <v>12.5</v>
      </c>
      <c r="E930" t="s">
        <v>1927</v>
      </c>
      <c r="F930" t="s">
        <v>2399</v>
      </c>
      <c r="G930" s="16" t="str">
        <f t="shared" si="56"/>
        <v>Intel</v>
      </c>
      <c r="H930" t="s">
        <v>1915</v>
      </c>
      <c r="I930" t="s">
        <v>2003</v>
      </c>
      <c r="J930" t="s">
        <v>2099</v>
      </c>
      <c r="K930" t="s">
        <v>2187</v>
      </c>
      <c r="L930" t="s">
        <v>2013</v>
      </c>
      <c r="M930" s="16">
        <f t="shared" si="57"/>
        <v>1.2</v>
      </c>
      <c r="N930">
        <v>61751.519999999997</v>
      </c>
      <c r="O930" s="15">
        <v>42008</v>
      </c>
      <c r="P930" s="22">
        <f t="shared" si="58"/>
        <v>2015</v>
      </c>
      <c r="Q930" s="22">
        <f t="shared" si="59"/>
        <v>1</v>
      </c>
    </row>
    <row r="931" spans="1:17" x14ac:dyDescent="0.2">
      <c r="A931">
        <v>954</v>
      </c>
      <c r="B931" t="s">
        <v>1976</v>
      </c>
      <c r="C931" t="s">
        <v>1912</v>
      </c>
      <c r="D931">
        <v>14</v>
      </c>
      <c r="E931" t="s">
        <v>1958</v>
      </c>
      <c r="F931" t="s">
        <v>2178</v>
      </c>
      <c r="G931" s="16" t="str">
        <f t="shared" si="56"/>
        <v>Intel</v>
      </c>
      <c r="H931" t="s">
        <v>1915</v>
      </c>
      <c r="I931" t="s">
        <v>1929</v>
      </c>
      <c r="J931" t="s">
        <v>1963</v>
      </c>
      <c r="K931" t="s">
        <v>1947</v>
      </c>
      <c r="L931" t="s">
        <v>2045</v>
      </c>
      <c r="M931" s="16">
        <f t="shared" si="57"/>
        <v>1.7</v>
      </c>
      <c r="N931">
        <v>79333.387199999997</v>
      </c>
      <c r="O931" s="15">
        <v>42090</v>
      </c>
      <c r="P931" s="22">
        <f t="shared" si="58"/>
        <v>2015</v>
      </c>
      <c r="Q931" s="22">
        <f t="shared" si="59"/>
        <v>3</v>
      </c>
    </row>
    <row r="932" spans="1:17" x14ac:dyDescent="0.2">
      <c r="A932">
        <v>955</v>
      </c>
      <c r="B932" t="s">
        <v>1966</v>
      </c>
      <c r="C932" t="s">
        <v>1982</v>
      </c>
      <c r="D932">
        <v>17.3</v>
      </c>
      <c r="E932" t="s">
        <v>2140</v>
      </c>
      <c r="F932" t="s">
        <v>2022</v>
      </c>
      <c r="G932" s="16" t="str">
        <f t="shared" si="56"/>
        <v>Intel</v>
      </c>
      <c r="H932" t="s">
        <v>1935</v>
      </c>
      <c r="I932" t="s">
        <v>2119</v>
      </c>
      <c r="J932" t="s">
        <v>2043</v>
      </c>
      <c r="K932" t="s">
        <v>1947</v>
      </c>
      <c r="L932" t="s">
        <v>2341</v>
      </c>
      <c r="M932" s="16">
        <f t="shared" si="57"/>
        <v>4.3600000000000003</v>
      </c>
      <c r="N932">
        <v>168045.12</v>
      </c>
      <c r="O932" s="15">
        <v>42238</v>
      </c>
      <c r="P932" s="22">
        <f t="shared" si="58"/>
        <v>2015</v>
      </c>
      <c r="Q932" s="22">
        <f t="shared" si="59"/>
        <v>8</v>
      </c>
    </row>
    <row r="933" spans="1:17" x14ac:dyDescent="0.2">
      <c r="A933">
        <v>956</v>
      </c>
      <c r="B933" t="s">
        <v>1966</v>
      </c>
      <c r="C933" t="s">
        <v>1989</v>
      </c>
      <c r="D933">
        <v>13.3</v>
      </c>
      <c r="E933" t="s">
        <v>1990</v>
      </c>
      <c r="F933" t="s">
        <v>2130</v>
      </c>
      <c r="G933" s="16" t="str">
        <f t="shared" si="56"/>
        <v>Intel</v>
      </c>
      <c r="H933" t="s">
        <v>1915</v>
      </c>
      <c r="I933" t="s">
        <v>1929</v>
      </c>
      <c r="J933" t="s">
        <v>1971</v>
      </c>
      <c r="K933" t="s">
        <v>1947</v>
      </c>
      <c r="L933" t="s">
        <v>2292</v>
      </c>
      <c r="M933" s="16">
        <f t="shared" si="57"/>
        <v>1.24</v>
      </c>
      <c r="N933">
        <v>101178.72</v>
      </c>
      <c r="O933" s="15">
        <v>42120</v>
      </c>
      <c r="P933" s="22">
        <f t="shared" si="58"/>
        <v>2015</v>
      </c>
      <c r="Q933" s="22">
        <f t="shared" si="59"/>
        <v>4</v>
      </c>
    </row>
    <row r="934" spans="1:17" x14ac:dyDescent="0.2">
      <c r="A934">
        <v>957</v>
      </c>
      <c r="B934" t="s">
        <v>1925</v>
      </c>
      <c r="C934" t="s">
        <v>1989</v>
      </c>
      <c r="D934">
        <v>11.6</v>
      </c>
      <c r="E934" t="s">
        <v>2146</v>
      </c>
      <c r="F934" t="s">
        <v>2034</v>
      </c>
      <c r="G934" s="16" t="str">
        <f t="shared" si="56"/>
        <v>Intel</v>
      </c>
      <c r="H934" t="s">
        <v>1944</v>
      </c>
      <c r="I934" t="s">
        <v>1929</v>
      </c>
      <c r="J934" t="s">
        <v>2111</v>
      </c>
      <c r="K934" t="s">
        <v>1947</v>
      </c>
      <c r="L934" t="s">
        <v>2203</v>
      </c>
      <c r="M934" s="16">
        <f t="shared" si="57"/>
        <v>1.45</v>
      </c>
      <c r="N934">
        <v>41292</v>
      </c>
      <c r="O934" s="15">
        <v>42214</v>
      </c>
      <c r="P934" s="22">
        <f t="shared" si="58"/>
        <v>2015</v>
      </c>
      <c r="Q934" s="22">
        <f t="shared" si="59"/>
        <v>7</v>
      </c>
    </row>
    <row r="935" spans="1:17" x14ac:dyDescent="0.2">
      <c r="A935">
        <v>958</v>
      </c>
      <c r="B935" t="s">
        <v>1966</v>
      </c>
      <c r="C935" t="s">
        <v>1912</v>
      </c>
      <c r="D935">
        <v>13.3</v>
      </c>
      <c r="E935" t="s">
        <v>2400</v>
      </c>
      <c r="F935" t="s">
        <v>2149</v>
      </c>
      <c r="G935" s="16" t="str">
        <f t="shared" si="56"/>
        <v>Intel</v>
      </c>
      <c r="H935" t="s">
        <v>1915</v>
      </c>
      <c r="I935" t="s">
        <v>1929</v>
      </c>
      <c r="J935" t="s">
        <v>1963</v>
      </c>
      <c r="K935" t="s">
        <v>1947</v>
      </c>
      <c r="L935" t="s">
        <v>1957</v>
      </c>
      <c r="M935" s="16">
        <f t="shared" si="57"/>
        <v>1.3</v>
      </c>
      <c r="N935">
        <v>67559.039999999994</v>
      </c>
      <c r="O935" s="15">
        <v>42131</v>
      </c>
      <c r="P935" s="22">
        <f t="shared" si="58"/>
        <v>2015</v>
      </c>
      <c r="Q935" s="22">
        <f t="shared" si="59"/>
        <v>5</v>
      </c>
    </row>
    <row r="936" spans="1:17" x14ac:dyDescent="0.2">
      <c r="A936">
        <v>959</v>
      </c>
      <c r="B936" t="s">
        <v>1941</v>
      </c>
      <c r="C936" t="s">
        <v>1989</v>
      </c>
      <c r="D936">
        <v>11.6</v>
      </c>
      <c r="E936" t="s">
        <v>2306</v>
      </c>
      <c r="F936" t="s">
        <v>2049</v>
      </c>
      <c r="G936" s="16" t="str">
        <f t="shared" si="56"/>
        <v>Intel</v>
      </c>
      <c r="H936" t="s">
        <v>1944</v>
      </c>
      <c r="I936" t="s">
        <v>2008</v>
      </c>
      <c r="J936" t="s">
        <v>2051</v>
      </c>
      <c r="K936" t="s">
        <v>2187</v>
      </c>
      <c r="L936" t="s">
        <v>2072</v>
      </c>
      <c r="M936" s="16">
        <f t="shared" si="57"/>
        <v>1.25</v>
      </c>
      <c r="N936">
        <v>20725.919999999998</v>
      </c>
      <c r="O936" s="15">
        <v>42119</v>
      </c>
      <c r="P936" s="22">
        <f t="shared" si="58"/>
        <v>2015</v>
      </c>
      <c r="Q936" s="22">
        <f t="shared" si="59"/>
        <v>4</v>
      </c>
    </row>
    <row r="937" spans="1:17" x14ac:dyDescent="0.2">
      <c r="A937">
        <v>960</v>
      </c>
      <c r="B937" t="s">
        <v>2095</v>
      </c>
      <c r="C937" t="s">
        <v>1926</v>
      </c>
      <c r="D937">
        <v>13.3</v>
      </c>
      <c r="E937" t="s">
        <v>1927</v>
      </c>
      <c r="F937" t="s">
        <v>2316</v>
      </c>
      <c r="G937" s="16" t="str">
        <f t="shared" si="56"/>
        <v>Intel</v>
      </c>
      <c r="H937" t="s">
        <v>1915</v>
      </c>
      <c r="I937" t="s">
        <v>1929</v>
      </c>
      <c r="J937" t="s">
        <v>1963</v>
      </c>
      <c r="K937" t="s">
        <v>1947</v>
      </c>
      <c r="L937" t="s">
        <v>2013</v>
      </c>
      <c r="M937" s="16">
        <f t="shared" si="57"/>
        <v>1.2</v>
      </c>
      <c r="N937">
        <v>81784.800000000003</v>
      </c>
      <c r="O937" s="15">
        <v>42203</v>
      </c>
      <c r="P937" s="22">
        <f t="shared" si="58"/>
        <v>2015</v>
      </c>
      <c r="Q937" s="22">
        <f t="shared" si="59"/>
        <v>7</v>
      </c>
    </row>
    <row r="938" spans="1:17" x14ac:dyDescent="0.2">
      <c r="A938">
        <v>961</v>
      </c>
      <c r="B938" t="s">
        <v>1976</v>
      </c>
      <c r="C938" t="s">
        <v>1912</v>
      </c>
      <c r="D938">
        <v>12.5</v>
      </c>
      <c r="E938" t="s">
        <v>1958</v>
      </c>
      <c r="F938" t="s">
        <v>2212</v>
      </c>
      <c r="G938" s="16" t="str">
        <f t="shared" si="56"/>
        <v>Intel</v>
      </c>
      <c r="H938" t="s">
        <v>1915</v>
      </c>
      <c r="I938" t="s">
        <v>1929</v>
      </c>
      <c r="J938" t="s">
        <v>1930</v>
      </c>
      <c r="K938" t="s">
        <v>1947</v>
      </c>
      <c r="L938" t="s">
        <v>2179</v>
      </c>
      <c r="M938" s="16">
        <f t="shared" si="57"/>
        <v>1.36</v>
      </c>
      <c r="N938">
        <v>93772.800000000003</v>
      </c>
      <c r="O938" s="15">
        <v>42063</v>
      </c>
      <c r="P938" s="22">
        <f t="shared" si="58"/>
        <v>2015</v>
      </c>
      <c r="Q938" s="22">
        <f t="shared" si="59"/>
        <v>2</v>
      </c>
    </row>
    <row r="939" spans="1:17" x14ac:dyDescent="0.2">
      <c r="A939">
        <v>962</v>
      </c>
      <c r="B939" t="s">
        <v>1941</v>
      </c>
      <c r="C939" t="s">
        <v>1926</v>
      </c>
      <c r="D939">
        <v>15.6</v>
      </c>
      <c r="E939" t="s">
        <v>1927</v>
      </c>
      <c r="F939" t="s">
        <v>1928</v>
      </c>
      <c r="G939" s="16" t="str">
        <f t="shared" si="56"/>
        <v>Intel</v>
      </c>
      <c r="H939" t="s">
        <v>2026</v>
      </c>
      <c r="I939" t="s">
        <v>1984</v>
      </c>
      <c r="J939" t="s">
        <v>2153</v>
      </c>
      <c r="K939" t="s">
        <v>1947</v>
      </c>
      <c r="L939" t="s">
        <v>2038</v>
      </c>
      <c r="M939" s="16">
        <f t="shared" si="57"/>
        <v>2.4</v>
      </c>
      <c r="N939">
        <v>53759.519999999997</v>
      </c>
      <c r="O939" s="15">
        <v>42214</v>
      </c>
      <c r="P939" s="22">
        <f t="shared" si="58"/>
        <v>2015</v>
      </c>
      <c r="Q939" s="22">
        <f t="shared" si="59"/>
        <v>7</v>
      </c>
    </row>
    <row r="940" spans="1:17" x14ac:dyDescent="0.2">
      <c r="A940">
        <v>963</v>
      </c>
      <c r="B940" t="s">
        <v>2095</v>
      </c>
      <c r="C940" t="s">
        <v>1912</v>
      </c>
      <c r="D940">
        <v>12.5</v>
      </c>
      <c r="E940" t="s">
        <v>1990</v>
      </c>
      <c r="F940" t="s">
        <v>1973</v>
      </c>
      <c r="G940" s="16" t="str">
        <f t="shared" si="56"/>
        <v>Intel</v>
      </c>
      <c r="H940" t="s">
        <v>1915</v>
      </c>
      <c r="I940" t="s">
        <v>1936</v>
      </c>
      <c r="J940" t="s">
        <v>1930</v>
      </c>
      <c r="K940" t="s">
        <v>1947</v>
      </c>
      <c r="L940" t="s">
        <v>2106</v>
      </c>
      <c r="M940" s="16">
        <f t="shared" si="57"/>
        <v>1.1000000000000001</v>
      </c>
      <c r="N940">
        <v>95371.199999999997</v>
      </c>
      <c r="O940" s="15">
        <v>42036</v>
      </c>
      <c r="P940" s="22">
        <f t="shared" si="58"/>
        <v>2015</v>
      </c>
      <c r="Q940" s="22">
        <f t="shared" si="59"/>
        <v>2</v>
      </c>
    </row>
    <row r="941" spans="1:17" x14ac:dyDescent="0.2">
      <c r="A941">
        <v>964</v>
      </c>
      <c r="B941" t="s">
        <v>1925</v>
      </c>
      <c r="C941" t="s">
        <v>1926</v>
      </c>
      <c r="D941">
        <v>15.6</v>
      </c>
      <c r="E941" t="s">
        <v>1942</v>
      </c>
      <c r="F941" t="s">
        <v>2401</v>
      </c>
      <c r="G941" s="16" t="str">
        <f t="shared" si="56"/>
        <v>Intel</v>
      </c>
      <c r="H941" t="s">
        <v>1915</v>
      </c>
      <c r="I941" t="s">
        <v>1978</v>
      </c>
      <c r="J941" t="s">
        <v>2000</v>
      </c>
      <c r="K941" t="s">
        <v>1947</v>
      </c>
      <c r="L941" t="s">
        <v>1953</v>
      </c>
      <c r="M941" s="16">
        <f t="shared" si="57"/>
        <v>2.04</v>
      </c>
      <c r="N941">
        <v>45101.52</v>
      </c>
      <c r="O941" s="15">
        <v>42085</v>
      </c>
      <c r="P941" s="22">
        <f t="shared" si="58"/>
        <v>2015</v>
      </c>
      <c r="Q941" s="22">
        <f t="shared" si="59"/>
        <v>3</v>
      </c>
    </row>
    <row r="942" spans="1:17" x14ac:dyDescent="0.2">
      <c r="A942">
        <v>965</v>
      </c>
      <c r="B942" t="s">
        <v>1966</v>
      </c>
      <c r="C942" t="s">
        <v>1926</v>
      </c>
      <c r="D942">
        <v>15.6</v>
      </c>
      <c r="E942" t="s">
        <v>1942</v>
      </c>
      <c r="F942" t="s">
        <v>2181</v>
      </c>
      <c r="G942" s="16" t="str">
        <f t="shared" si="56"/>
        <v>Intel</v>
      </c>
      <c r="H942" t="s">
        <v>1944</v>
      </c>
      <c r="I942" t="s">
        <v>1978</v>
      </c>
      <c r="J942" t="s">
        <v>1967</v>
      </c>
      <c r="K942" t="s">
        <v>2018</v>
      </c>
      <c r="L942" t="s">
        <v>2182</v>
      </c>
      <c r="M942" s="16">
        <f t="shared" si="57"/>
        <v>2.25</v>
      </c>
      <c r="N942">
        <v>24808.2336</v>
      </c>
      <c r="O942" s="15">
        <v>42116</v>
      </c>
      <c r="P942" s="22">
        <f t="shared" si="58"/>
        <v>2015</v>
      </c>
      <c r="Q942" s="22">
        <f t="shared" si="59"/>
        <v>4</v>
      </c>
    </row>
    <row r="943" spans="1:17" x14ac:dyDescent="0.2">
      <c r="A943">
        <v>966</v>
      </c>
      <c r="B943" t="s">
        <v>1966</v>
      </c>
      <c r="C943" t="s">
        <v>1926</v>
      </c>
      <c r="D943">
        <v>15.6</v>
      </c>
      <c r="E943" t="s">
        <v>1942</v>
      </c>
      <c r="F943" t="s">
        <v>1928</v>
      </c>
      <c r="G943" s="16" t="str">
        <f t="shared" si="56"/>
        <v>Intel</v>
      </c>
      <c r="H943" t="s">
        <v>1944</v>
      </c>
      <c r="I943" t="s">
        <v>1945</v>
      </c>
      <c r="J943" t="s">
        <v>1930</v>
      </c>
      <c r="K943" t="s">
        <v>1947</v>
      </c>
      <c r="L943" t="s">
        <v>2052</v>
      </c>
      <c r="M943" s="16">
        <f t="shared" si="57"/>
        <v>1.9</v>
      </c>
      <c r="N943">
        <v>43956</v>
      </c>
      <c r="O943" s="15">
        <v>42199</v>
      </c>
      <c r="P943" s="22">
        <f t="shared" si="58"/>
        <v>2015</v>
      </c>
      <c r="Q943" s="22">
        <f t="shared" si="59"/>
        <v>7</v>
      </c>
    </row>
    <row r="944" spans="1:17" x14ac:dyDescent="0.2">
      <c r="A944">
        <v>967</v>
      </c>
      <c r="B944" t="s">
        <v>1925</v>
      </c>
      <c r="C944" t="s">
        <v>1926</v>
      </c>
      <c r="D944">
        <v>15.6</v>
      </c>
      <c r="E944" t="s">
        <v>1927</v>
      </c>
      <c r="F944" t="s">
        <v>1977</v>
      </c>
      <c r="G944" s="16" t="str">
        <f t="shared" si="56"/>
        <v>Intel</v>
      </c>
      <c r="H944" t="s">
        <v>1944</v>
      </c>
      <c r="I944" t="s">
        <v>1945</v>
      </c>
      <c r="J944" t="s">
        <v>1930</v>
      </c>
      <c r="K944" t="s">
        <v>1947</v>
      </c>
      <c r="L944" t="s">
        <v>1953</v>
      </c>
      <c r="M944" s="16">
        <f t="shared" si="57"/>
        <v>2.04</v>
      </c>
      <c r="N944">
        <v>36496.800000000003</v>
      </c>
      <c r="O944" s="15">
        <v>42247</v>
      </c>
      <c r="P944" s="22">
        <f t="shared" si="58"/>
        <v>2015</v>
      </c>
      <c r="Q944" s="22">
        <f t="shared" si="59"/>
        <v>8</v>
      </c>
    </row>
    <row r="945" spans="1:17" x14ac:dyDescent="0.2">
      <c r="A945">
        <v>968</v>
      </c>
      <c r="B945" t="s">
        <v>1966</v>
      </c>
      <c r="C945" t="s">
        <v>1982</v>
      </c>
      <c r="D945">
        <v>17.3</v>
      </c>
      <c r="E945" t="s">
        <v>1958</v>
      </c>
      <c r="F945" t="s">
        <v>2022</v>
      </c>
      <c r="G945" s="16" t="str">
        <f t="shared" si="56"/>
        <v>Intel</v>
      </c>
      <c r="H945" t="s">
        <v>2118</v>
      </c>
      <c r="I945" t="s">
        <v>2023</v>
      </c>
      <c r="J945" t="s">
        <v>2043</v>
      </c>
      <c r="K945" t="s">
        <v>1947</v>
      </c>
      <c r="L945" t="s">
        <v>2150</v>
      </c>
      <c r="M945" s="16">
        <f t="shared" si="57"/>
        <v>4.42</v>
      </c>
      <c r="N945">
        <v>167778.72</v>
      </c>
      <c r="O945" s="15">
        <v>42182</v>
      </c>
      <c r="P945" s="22">
        <f t="shared" si="58"/>
        <v>2015</v>
      </c>
      <c r="Q945" s="22">
        <f t="shared" si="59"/>
        <v>6</v>
      </c>
    </row>
    <row r="946" spans="1:17" x14ac:dyDescent="0.2">
      <c r="A946">
        <v>969</v>
      </c>
      <c r="B946" t="s">
        <v>1976</v>
      </c>
      <c r="C946" t="s">
        <v>1926</v>
      </c>
      <c r="D946">
        <v>15.6</v>
      </c>
      <c r="E946" t="s">
        <v>1927</v>
      </c>
      <c r="F946" t="s">
        <v>1928</v>
      </c>
      <c r="G946" s="16" t="str">
        <f t="shared" si="56"/>
        <v>Intel</v>
      </c>
      <c r="H946" t="s">
        <v>2074</v>
      </c>
      <c r="I946" t="s">
        <v>1929</v>
      </c>
      <c r="J946" t="s">
        <v>2035</v>
      </c>
      <c r="K946" t="s">
        <v>1947</v>
      </c>
      <c r="L946" t="s">
        <v>2038</v>
      </c>
      <c r="M946" s="16">
        <f t="shared" si="57"/>
        <v>2.4</v>
      </c>
      <c r="N946">
        <v>37029.599999999999</v>
      </c>
      <c r="O946" s="15">
        <v>42113</v>
      </c>
      <c r="P946" s="22">
        <f t="shared" si="58"/>
        <v>2015</v>
      </c>
      <c r="Q946" s="22">
        <f t="shared" si="59"/>
        <v>4</v>
      </c>
    </row>
    <row r="947" spans="1:17" x14ac:dyDescent="0.2">
      <c r="A947">
        <v>970</v>
      </c>
      <c r="B947" t="s">
        <v>1966</v>
      </c>
      <c r="C947" t="s">
        <v>1989</v>
      </c>
      <c r="D947">
        <v>13.3</v>
      </c>
      <c r="E947" t="s">
        <v>2080</v>
      </c>
      <c r="F947" t="s">
        <v>2247</v>
      </c>
      <c r="G947" s="16" t="str">
        <f t="shared" si="56"/>
        <v>Intel</v>
      </c>
      <c r="H947" t="s">
        <v>1935</v>
      </c>
      <c r="I947" t="s">
        <v>1936</v>
      </c>
      <c r="J947" t="s">
        <v>1971</v>
      </c>
      <c r="K947" t="s">
        <v>1947</v>
      </c>
      <c r="L947" t="s">
        <v>1981</v>
      </c>
      <c r="M947" s="16">
        <f t="shared" si="57"/>
        <v>1.22</v>
      </c>
      <c r="N947">
        <v>101178.72</v>
      </c>
      <c r="O947" s="15">
        <v>42213</v>
      </c>
      <c r="P947" s="22">
        <f t="shared" si="58"/>
        <v>2015</v>
      </c>
      <c r="Q947" s="22">
        <f t="shared" si="59"/>
        <v>7</v>
      </c>
    </row>
    <row r="948" spans="1:17" x14ac:dyDescent="0.2">
      <c r="A948">
        <v>971</v>
      </c>
      <c r="B948" t="s">
        <v>1966</v>
      </c>
      <c r="C948" t="s">
        <v>1912</v>
      </c>
      <c r="D948">
        <v>14</v>
      </c>
      <c r="E948" t="s">
        <v>2177</v>
      </c>
      <c r="F948" t="s">
        <v>2178</v>
      </c>
      <c r="G948" s="16" t="str">
        <f t="shared" si="56"/>
        <v>Intel</v>
      </c>
      <c r="H948" t="s">
        <v>1915</v>
      </c>
      <c r="I948" t="s">
        <v>1929</v>
      </c>
      <c r="J948" t="s">
        <v>1963</v>
      </c>
      <c r="K948" t="s">
        <v>1947</v>
      </c>
      <c r="L948" t="s">
        <v>2073</v>
      </c>
      <c r="M948" s="16">
        <f t="shared" si="57"/>
        <v>1.5</v>
      </c>
      <c r="N948">
        <v>104587.5744</v>
      </c>
      <c r="O948" s="15">
        <v>42074</v>
      </c>
      <c r="P948" s="22">
        <f t="shared" si="58"/>
        <v>2015</v>
      </c>
      <c r="Q948" s="22">
        <f t="shared" si="59"/>
        <v>3</v>
      </c>
    </row>
    <row r="949" spans="1:17" x14ac:dyDescent="0.2">
      <c r="A949">
        <v>972</v>
      </c>
      <c r="B949" t="s">
        <v>1966</v>
      </c>
      <c r="C949" t="s">
        <v>1982</v>
      </c>
      <c r="D949">
        <v>17.3</v>
      </c>
      <c r="E949" t="s">
        <v>1927</v>
      </c>
      <c r="F949" t="s">
        <v>2264</v>
      </c>
      <c r="G949" s="16" t="str">
        <f t="shared" si="56"/>
        <v>Intel</v>
      </c>
      <c r="H949" t="s">
        <v>2118</v>
      </c>
      <c r="I949" t="s">
        <v>2023</v>
      </c>
      <c r="J949" t="s">
        <v>2043</v>
      </c>
      <c r="K949" t="s">
        <v>1947</v>
      </c>
      <c r="L949" t="s">
        <v>2150</v>
      </c>
      <c r="M949" s="16">
        <f t="shared" si="57"/>
        <v>4.42</v>
      </c>
      <c r="N949">
        <v>149184</v>
      </c>
      <c r="O949" s="15">
        <v>42304</v>
      </c>
      <c r="P949" s="22">
        <f t="shared" si="58"/>
        <v>2015</v>
      </c>
      <c r="Q949" s="22">
        <f t="shared" si="59"/>
        <v>10</v>
      </c>
    </row>
    <row r="950" spans="1:17" x14ac:dyDescent="0.2">
      <c r="A950">
        <v>973</v>
      </c>
      <c r="B950" t="s">
        <v>2095</v>
      </c>
      <c r="C950" t="s">
        <v>1926</v>
      </c>
      <c r="D950">
        <v>14</v>
      </c>
      <c r="E950" t="s">
        <v>1927</v>
      </c>
      <c r="F950" t="s">
        <v>2096</v>
      </c>
      <c r="G950" s="16" t="str">
        <f t="shared" si="56"/>
        <v>Intel</v>
      </c>
      <c r="H950" t="s">
        <v>1915</v>
      </c>
      <c r="I950" t="s">
        <v>1929</v>
      </c>
      <c r="J950" t="s">
        <v>1963</v>
      </c>
      <c r="K950" t="s">
        <v>1947</v>
      </c>
      <c r="L950" t="s">
        <v>2127</v>
      </c>
      <c r="M950" s="16">
        <f t="shared" si="57"/>
        <v>1.95</v>
      </c>
      <c r="N950">
        <v>62870.400000000001</v>
      </c>
      <c r="O950" s="15">
        <v>42160</v>
      </c>
      <c r="P950" s="22">
        <f t="shared" si="58"/>
        <v>2015</v>
      </c>
      <c r="Q950" s="22">
        <f t="shared" si="59"/>
        <v>6</v>
      </c>
    </row>
    <row r="951" spans="1:17" x14ac:dyDescent="0.2">
      <c r="A951">
        <v>974</v>
      </c>
      <c r="B951" t="s">
        <v>1954</v>
      </c>
      <c r="C951" t="s">
        <v>1982</v>
      </c>
      <c r="D951">
        <v>17.3</v>
      </c>
      <c r="E951" t="s">
        <v>1927</v>
      </c>
      <c r="F951" t="s">
        <v>2022</v>
      </c>
      <c r="G951" s="16" t="str">
        <f t="shared" si="56"/>
        <v>Intel</v>
      </c>
      <c r="H951" t="s">
        <v>1935</v>
      </c>
      <c r="I951" t="s">
        <v>2023</v>
      </c>
      <c r="J951" t="s">
        <v>2024</v>
      </c>
      <c r="K951" t="s">
        <v>1947</v>
      </c>
      <c r="L951" t="s">
        <v>2297</v>
      </c>
      <c r="M951" s="16">
        <f t="shared" si="57"/>
        <v>2.73</v>
      </c>
      <c r="N951">
        <v>109218.67200000001</v>
      </c>
      <c r="O951" s="15">
        <v>42312</v>
      </c>
      <c r="P951" s="22">
        <f t="shared" si="58"/>
        <v>2015</v>
      </c>
      <c r="Q951" s="22">
        <f t="shared" si="59"/>
        <v>11</v>
      </c>
    </row>
    <row r="952" spans="1:17" x14ac:dyDescent="0.2">
      <c r="A952">
        <v>975</v>
      </c>
      <c r="B952" t="s">
        <v>1925</v>
      </c>
      <c r="C952" t="s">
        <v>1926</v>
      </c>
      <c r="D952">
        <v>15.6</v>
      </c>
      <c r="E952" t="s">
        <v>1958</v>
      </c>
      <c r="F952" t="s">
        <v>2402</v>
      </c>
      <c r="G952" s="16" t="str">
        <f t="shared" si="56"/>
        <v>Intel</v>
      </c>
      <c r="H952" t="s">
        <v>1915</v>
      </c>
      <c r="I952" t="s">
        <v>1984</v>
      </c>
      <c r="J952" t="s">
        <v>2000</v>
      </c>
      <c r="K952" t="s">
        <v>1947</v>
      </c>
      <c r="L952" t="s">
        <v>1953</v>
      </c>
      <c r="M952" s="16">
        <f t="shared" si="57"/>
        <v>2.04</v>
      </c>
      <c r="N952">
        <v>52161.120000000003</v>
      </c>
      <c r="O952" s="15">
        <v>42089</v>
      </c>
      <c r="P952" s="22">
        <f t="shared" si="58"/>
        <v>2015</v>
      </c>
      <c r="Q952" s="22">
        <f t="shared" si="59"/>
        <v>3</v>
      </c>
    </row>
    <row r="953" spans="1:17" x14ac:dyDescent="0.2">
      <c r="A953">
        <v>976</v>
      </c>
      <c r="B953" t="s">
        <v>1976</v>
      </c>
      <c r="C953" t="s">
        <v>1926</v>
      </c>
      <c r="D953">
        <v>14</v>
      </c>
      <c r="E953" t="s">
        <v>1942</v>
      </c>
      <c r="F953" t="s">
        <v>2096</v>
      </c>
      <c r="G953" s="16" t="str">
        <f t="shared" si="56"/>
        <v>Intel</v>
      </c>
      <c r="H953" t="s">
        <v>1944</v>
      </c>
      <c r="I953" t="s">
        <v>2403</v>
      </c>
      <c r="J953" t="s">
        <v>1963</v>
      </c>
      <c r="K953" t="s">
        <v>2277</v>
      </c>
      <c r="L953" t="s">
        <v>2404</v>
      </c>
      <c r="M953" s="16">
        <f t="shared" si="57"/>
        <v>1.7</v>
      </c>
      <c r="N953">
        <v>53386.559999999998</v>
      </c>
      <c r="O953" s="15">
        <v>42244</v>
      </c>
      <c r="P953" s="22">
        <f t="shared" si="58"/>
        <v>2015</v>
      </c>
      <c r="Q953" s="22">
        <f t="shared" si="59"/>
        <v>8</v>
      </c>
    </row>
    <row r="954" spans="1:17" x14ac:dyDescent="0.2">
      <c r="A954">
        <v>977</v>
      </c>
      <c r="B954" t="s">
        <v>1954</v>
      </c>
      <c r="C954" t="s">
        <v>1989</v>
      </c>
      <c r="D954">
        <v>15.6</v>
      </c>
      <c r="E954" t="s">
        <v>2128</v>
      </c>
      <c r="F954" t="s">
        <v>1973</v>
      </c>
      <c r="G954" s="16" t="str">
        <f t="shared" si="56"/>
        <v>Intel</v>
      </c>
      <c r="H954" t="s">
        <v>1935</v>
      </c>
      <c r="I954" t="s">
        <v>2218</v>
      </c>
      <c r="J954" t="s">
        <v>2153</v>
      </c>
      <c r="K954" t="s">
        <v>1947</v>
      </c>
      <c r="L954" t="s">
        <v>1993</v>
      </c>
      <c r="M954" s="16">
        <f t="shared" si="57"/>
        <v>2.2999999999999998</v>
      </c>
      <c r="N954">
        <v>95850.72</v>
      </c>
      <c r="O954" s="15">
        <v>42235</v>
      </c>
      <c r="P954" s="22">
        <f t="shared" si="58"/>
        <v>2015</v>
      </c>
      <c r="Q954" s="22">
        <f t="shared" si="59"/>
        <v>8</v>
      </c>
    </row>
    <row r="955" spans="1:17" x14ac:dyDescent="0.2">
      <c r="A955">
        <v>979</v>
      </c>
      <c r="B955" t="s">
        <v>1954</v>
      </c>
      <c r="C955" t="s">
        <v>1982</v>
      </c>
      <c r="D955">
        <v>17.3</v>
      </c>
      <c r="E955" t="s">
        <v>1927</v>
      </c>
      <c r="F955" t="s">
        <v>2022</v>
      </c>
      <c r="G955" s="16" t="str">
        <f t="shared" si="56"/>
        <v>Intel</v>
      </c>
      <c r="H955" t="s">
        <v>1935</v>
      </c>
      <c r="I955" t="s">
        <v>2023</v>
      </c>
      <c r="J955" t="s">
        <v>2047</v>
      </c>
      <c r="K955" t="s">
        <v>1947</v>
      </c>
      <c r="L955" t="s">
        <v>2405</v>
      </c>
      <c r="M955" s="16">
        <f t="shared" si="57"/>
        <v>2.99</v>
      </c>
      <c r="N955">
        <v>93186.72</v>
      </c>
      <c r="O955" s="15">
        <v>42205</v>
      </c>
      <c r="P955" s="22">
        <f t="shared" si="58"/>
        <v>2015</v>
      </c>
      <c r="Q955" s="22">
        <f t="shared" si="59"/>
        <v>7</v>
      </c>
    </row>
    <row r="956" spans="1:17" x14ac:dyDescent="0.2">
      <c r="A956">
        <v>980</v>
      </c>
      <c r="B956" t="s">
        <v>1966</v>
      </c>
      <c r="C956" t="s">
        <v>1989</v>
      </c>
      <c r="D956">
        <v>15.6</v>
      </c>
      <c r="E956" t="s">
        <v>1980</v>
      </c>
      <c r="F956" t="s">
        <v>1973</v>
      </c>
      <c r="G956" s="16" t="str">
        <f t="shared" si="56"/>
        <v>Intel</v>
      </c>
      <c r="H956" t="s">
        <v>2026</v>
      </c>
      <c r="I956" t="s">
        <v>1936</v>
      </c>
      <c r="J956" t="s">
        <v>1930</v>
      </c>
      <c r="K956" t="s">
        <v>1947</v>
      </c>
      <c r="L956" t="s">
        <v>2188</v>
      </c>
      <c r="M956" s="16">
        <f t="shared" si="57"/>
        <v>2.19</v>
      </c>
      <c r="N956">
        <v>69210.720000000001</v>
      </c>
      <c r="O956" s="15">
        <v>42029</v>
      </c>
      <c r="P956" s="22">
        <f t="shared" si="58"/>
        <v>2015</v>
      </c>
      <c r="Q956" s="22">
        <f t="shared" si="59"/>
        <v>1</v>
      </c>
    </row>
    <row r="957" spans="1:17" x14ac:dyDescent="0.2">
      <c r="A957">
        <v>981</v>
      </c>
      <c r="B957" t="s">
        <v>2095</v>
      </c>
      <c r="C957" t="s">
        <v>1926</v>
      </c>
      <c r="D957">
        <v>13.3</v>
      </c>
      <c r="E957" t="s">
        <v>1927</v>
      </c>
      <c r="F957" t="s">
        <v>2096</v>
      </c>
      <c r="G957" s="16" t="str">
        <f t="shared" si="56"/>
        <v>Intel</v>
      </c>
      <c r="H957" t="s">
        <v>1944</v>
      </c>
      <c r="I957" t="s">
        <v>1916</v>
      </c>
      <c r="J957" t="s">
        <v>1963</v>
      </c>
      <c r="K957" t="s">
        <v>2277</v>
      </c>
      <c r="L957" t="s">
        <v>2013</v>
      </c>
      <c r="M957" s="16">
        <f t="shared" si="57"/>
        <v>1.2</v>
      </c>
      <c r="N957">
        <v>63669.599999999999</v>
      </c>
      <c r="O957" s="15">
        <v>42253</v>
      </c>
      <c r="P957" s="22">
        <f t="shared" si="58"/>
        <v>2015</v>
      </c>
      <c r="Q957" s="22">
        <f t="shared" si="59"/>
        <v>9</v>
      </c>
    </row>
    <row r="958" spans="1:17" x14ac:dyDescent="0.2">
      <c r="A958">
        <v>982</v>
      </c>
      <c r="B958" t="s">
        <v>1976</v>
      </c>
      <c r="C958" t="s">
        <v>1926</v>
      </c>
      <c r="D958">
        <v>15.6</v>
      </c>
      <c r="E958" t="s">
        <v>1927</v>
      </c>
      <c r="F958" t="s">
        <v>2214</v>
      </c>
      <c r="G958" s="16" t="str">
        <f t="shared" si="56"/>
        <v>AMD</v>
      </c>
      <c r="H958" t="s">
        <v>2074</v>
      </c>
      <c r="I958" t="s">
        <v>1929</v>
      </c>
      <c r="J958" t="s">
        <v>1996</v>
      </c>
      <c r="K958" t="s">
        <v>1947</v>
      </c>
      <c r="L958" t="s">
        <v>1968</v>
      </c>
      <c r="M958" s="16">
        <f t="shared" si="57"/>
        <v>2.2000000000000002</v>
      </c>
      <c r="N958">
        <v>29250.720000000001</v>
      </c>
      <c r="O958" s="15">
        <v>42123</v>
      </c>
      <c r="P958" s="22">
        <f t="shared" si="58"/>
        <v>2015</v>
      </c>
      <c r="Q958" s="22">
        <f t="shared" si="59"/>
        <v>4</v>
      </c>
    </row>
    <row r="959" spans="1:17" x14ac:dyDescent="0.2">
      <c r="A959">
        <v>983</v>
      </c>
      <c r="B959" t="s">
        <v>2308</v>
      </c>
      <c r="C959" t="s">
        <v>1926</v>
      </c>
      <c r="D959">
        <v>15.6</v>
      </c>
      <c r="E959" t="s">
        <v>1942</v>
      </c>
      <c r="F959" t="s">
        <v>2096</v>
      </c>
      <c r="G959" s="16" t="str">
        <f t="shared" si="56"/>
        <v>Intel</v>
      </c>
      <c r="H959" t="s">
        <v>1944</v>
      </c>
      <c r="I959" t="s">
        <v>1929</v>
      </c>
      <c r="J959" t="s">
        <v>1963</v>
      </c>
      <c r="K959" t="s">
        <v>1947</v>
      </c>
      <c r="L959" t="s">
        <v>1993</v>
      </c>
      <c r="M959" s="16">
        <f t="shared" si="57"/>
        <v>2.2999999999999998</v>
      </c>
      <c r="N959">
        <v>34578.720000000001</v>
      </c>
      <c r="O959" s="15">
        <v>42137</v>
      </c>
      <c r="P959" s="22">
        <f t="shared" si="58"/>
        <v>2015</v>
      </c>
      <c r="Q959" s="22">
        <f t="shared" si="59"/>
        <v>5</v>
      </c>
    </row>
    <row r="960" spans="1:17" x14ac:dyDescent="0.2">
      <c r="A960">
        <v>984</v>
      </c>
      <c r="B960" t="s">
        <v>2095</v>
      </c>
      <c r="C960" t="s">
        <v>1926</v>
      </c>
      <c r="D960">
        <v>14</v>
      </c>
      <c r="E960" t="s">
        <v>1942</v>
      </c>
      <c r="F960" t="s">
        <v>2096</v>
      </c>
      <c r="G960" s="16" t="str">
        <f t="shared" si="56"/>
        <v>Intel</v>
      </c>
      <c r="H960" t="s">
        <v>1944</v>
      </c>
      <c r="I960" t="s">
        <v>1945</v>
      </c>
      <c r="J960" t="s">
        <v>1963</v>
      </c>
      <c r="K960" t="s">
        <v>1947</v>
      </c>
      <c r="L960" t="s">
        <v>2093</v>
      </c>
      <c r="M960" s="16">
        <f t="shared" si="57"/>
        <v>1.75</v>
      </c>
      <c r="N960">
        <v>48751.199999999997</v>
      </c>
      <c r="O960" s="15">
        <v>42267</v>
      </c>
      <c r="P960" s="22">
        <f t="shared" si="58"/>
        <v>2015</v>
      </c>
      <c r="Q960" s="22">
        <f t="shared" si="59"/>
        <v>9</v>
      </c>
    </row>
    <row r="961" spans="1:17" x14ac:dyDescent="0.2">
      <c r="A961">
        <v>985</v>
      </c>
      <c r="B961" t="s">
        <v>1966</v>
      </c>
      <c r="C961" t="s">
        <v>1926</v>
      </c>
      <c r="D961">
        <v>15.6</v>
      </c>
      <c r="E961" t="s">
        <v>1942</v>
      </c>
      <c r="F961" t="s">
        <v>1928</v>
      </c>
      <c r="G961" s="16" t="str">
        <f t="shared" si="56"/>
        <v>Intel</v>
      </c>
      <c r="H961" t="s">
        <v>1944</v>
      </c>
      <c r="I961" t="s">
        <v>1945</v>
      </c>
      <c r="J961" t="s">
        <v>1967</v>
      </c>
      <c r="K961" t="s">
        <v>1947</v>
      </c>
      <c r="L961" t="s">
        <v>2182</v>
      </c>
      <c r="M961" s="16">
        <f t="shared" si="57"/>
        <v>2.25</v>
      </c>
      <c r="N961">
        <v>31914.720000000001</v>
      </c>
      <c r="O961" s="15">
        <v>42131</v>
      </c>
      <c r="P961" s="22">
        <f t="shared" si="58"/>
        <v>2015</v>
      </c>
      <c r="Q961" s="22">
        <f t="shared" si="59"/>
        <v>5</v>
      </c>
    </row>
    <row r="962" spans="1:17" x14ac:dyDescent="0.2">
      <c r="A962">
        <v>986</v>
      </c>
      <c r="B962" t="s">
        <v>1925</v>
      </c>
      <c r="C962" t="s">
        <v>1926</v>
      </c>
      <c r="D962">
        <v>15.6</v>
      </c>
      <c r="E962" t="s">
        <v>1927</v>
      </c>
      <c r="F962" t="s">
        <v>1928</v>
      </c>
      <c r="G962" s="16" t="str">
        <f t="shared" si="56"/>
        <v>Intel</v>
      </c>
      <c r="H962" t="s">
        <v>1915</v>
      </c>
      <c r="I962" t="s">
        <v>1978</v>
      </c>
      <c r="J962" t="s">
        <v>1930</v>
      </c>
      <c r="K962" t="s">
        <v>1947</v>
      </c>
      <c r="L962" t="s">
        <v>1953</v>
      </c>
      <c r="M962" s="16">
        <f t="shared" si="57"/>
        <v>2.04</v>
      </c>
      <c r="N962">
        <v>42943.68</v>
      </c>
      <c r="O962" s="15">
        <v>42046</v>
      </c>
      <c r="P962" s="22">
        <f t="shared" si="58"/>
        <v>2015</v>
      </c>
      <c r="Q962" s="22">
        <f t="shared" si="59"/>
        <v>2</v>
      </c>
    </row>
    <row r="963" spans="1:17" x14ac:dyDescent="0.2">
      <c r="A963">
        <v>987</v>
      </c>
      <c r="B963" t="s">
        <v>1976</v>
      </c>
      <c r="C963" t="s">
        <v>1982</v>
      </c>
      <c r="D963">
        <v>15.6</v>
      </c>
      <c r="E963" t="s">
        <v>1958</v>
      </c>
      <c r="F963" t="s">
        <v>2022</v>
      </c>
      <c r="G963" s="16" t="str">
        <f t="shared" ref="G963:G1026" si="60">LEFT(F963,FIND(" ",F963)-1)</f>
        <v>Intel</v>
      </c>
      <c r="H963" t="s">
        <v>1915</v>
      </c>
      <c r="I963" t="s">
        <v>1984</v>
      </c>
      <c r="J963" t="s">
        <v>2024</v>
      </c>
      <c r="K963" t="s">
        <v>1947</v>
      </c>
      <c r="L963" t="s">
        <v>1986</v>
      </c>
      <c r="M963" s="16">
        <f t="shared" ref="M963:M1026" si="61">LEFT(L963,LEN(L963)-2)*1</f>
        <v>2.5</v>
      </c>
      <c r="N963">
        <v>63349.919999999998</v>
      </c>
      <c r="O963" s="15">
        <v>42277</v>
      </c>
      <c r="P963" s="22">
        <f t="shared" ref="P963:P1026" si="62">YEAR(O963)</f>
        <v>2015</v>
      </c>
      <c r="Q963" s="22">
        <f t="shared" ref="Q963:Q1026" si="63">MONTH(O963)</f>
        <v>9</v>
      </c>
    </row>
    <row r="964" spans="1:17" x14ac:dyDescent="0.2">
      <c r="A964">
        <v>988</v>
      </c>
      <c r="B964" t="s">
        <v>1966</v>
      </c>
      <c r="C964" t="s">
        <v>1926</v>
      </c>
      <c r="D964">
        <v>15.6</v>
      </c>
      <c r="E964" t="s">
        <v>1942</v>
      </c>
      <c r="F964" t="s">
        <v>1973</v>
      </c>
      <c r="G964" s="16" t="str">
        <f t="shared" si="60"/>
        <v>Intel</v>
      </c>
      <c r="H964" t="s">
        <v>1915</v>
      </c>
      <c r="I964" t="s">
        <v>1978</v>
      </c>
      <c r="J964" t="s">
        <v>2087</v>
      </c>
      <c r="K964" t="s">
        <v>1947</v>
      </c>
      <c r="L964" t="s">
        <v>2088</v>
      </c>
      <c r="M964" s="16">
        <f t="shared" si="61"/>
        <v>2.36</v>
      </c>
      <c r="N964">
        <v>39906.720000000001</v>
      </c>
      <c r="O964" s="15">
        <v>42320</v>
      </c>
      <c r="P964" s="22">
        <f t="shared" si="62"/>
        <v>2015</v>
      </c>
      <c r="Q964" s="22">
        <f t="shared" si="63"/>
        <v>11</v>
      </c>
    </row>
    <row r="965" spans="1:17" x14ac:dyDescent="0.2">
      <c r="A965">
        <v>989</v>
      </c>
      <c r="B965" t="s">
        <v>1966</v>
      </c>
      <c r="C965" t="s">
        <v>1926</v>
      </c>
      <c r="D965">
        <v>14</v>
      </c>
      <c r="E965" t="s">
        <v>1927</v>
      </c>
      <c r="F965" t="s">
        <v>1928</v>
      </c>
      <c r="G965" s="16" t="str">
        <f t="shared" si="60"/>
        <v>Intel</v>
      </c>
      <c r="H965" t="s">
        <v>1915</v>
      </c>
      <c r="I965" t="s">
        <v>1916</v>
      </c>
      <c r="J965" t="s">
        <v>2406</v>
      </c>
      <c r="K965" t="s">
        <v>1947</v>
      </c>
      <c r="L965" t="s">
        <v>1961</v>
      </c>
      <c r="M965" s="16">
        <f t="shared" si="61"/>
        <v>1.6</v>
      </c>
      <c r="N965">
        <v>59620.32</v>
      </c>
      <c r="O965" s="15">
        <v>42019</v>
      </c>
      <c r="P965" s="22">
        <f t="shared" si="62"/>
        <v>2015</v>
      </c>
      <c r="Q965" s="22">
        <f t="shared" si="63"/>
        <v>1</v>
      </c>
    </row>
    <row r="966" spans="1:17" x14ac:dyDescent="0.2">
      <c r="A966">
        <v>990</v>
      </c>
      <c r="B966" t="s">
        <v>1925</v>
      </c>
      <c r="C966" t="s">
        <v>2222</v>
      </c>
      <c r="D966">
        <v>12.5</v>
      </c>
      <c r="E966" t="s">
        <v>1927</v>
      </c>
      <c r="F966" t="s">
        <v>2098</v>
      </c>
      <c r="G966" s="16" t="str">
        <f t="shared" si="60"/>
        <v>Intel</v>
      </c>
      <c r="H966" t="s">
        <v>1915</v>
      </c>
      <c r="I966" t="s">
        <v>1936</v>
      </c>
      <c r="J966" t="s">
        <v>2099</v>
      </c>
      <c r="K966" t="s">
        <v>1947</v>
      </c>
      <c r="L966" t="s">
        <v>2100</v>
      </c>
      <c r="M966" s="16">
        <f t="shared" si="61"/>
        <v>0.97</v>
      </c>
      <c r="N966">
        <v>101658.24000000001</v>
      </c>
      <c r="O966" s="15">
        <v>42211</v>
      </c>
      <c r="P966" s="22">
        <f t="shared" si="62"/>
        <v>2015</v>
      </c>
      <c r="Q966" s="22">
        <f t="shared" si="63"/>
        <v>7</v>
      </c>
    </row>
    <row r="967" spans="1:17" x14ac:dyDescent="0.2">
      <c r="A967">
        <v>991</v>
      </c>
      <c r="B967" t="s">
        <v>1925</v>
      </c>
      <c r="C967" t="s">
        <v>1926</v>
      </c>
      <c r="D967">
        <v>15.6</v>
      </c>
      <c r="E967" t="s">
        <v>1927</v>
      </c>
      <c r="F967" t="s">
        <v>1962</v>
      </c>
      <c r="G967" s="16" t="str">
        <f t="shared" si="60"/>
        <v>Intel</v>
      </c>
      <c r="H967" t="s">
        <v>1944</v>
      </c>
      <c r="I967" t="s">
        <v>1984</v>
      </c>
      <c r="J967" t="s">
        <v>2039</v>
      </c>
      <c r="K967" t="s">
        <v>1947</v>
      </c>
      <c r="L967" t="s">
        <v>1948</v>
      </c>
      <c r="M967" s="16">
        <f t="shared" si="61"/>
        <v>2.1</v>
      </c>
      <c r="N967">
        <v>26586.720000000001</v>
      </c>
      <c r="O967" s="15">
        <v>42217</v>
      </c>
      <c r="P967" s="22">
        <f t="shared" si="62"/>
        <v>2015</v>
      </c>
      <c r="Q967" s="22">
        <f t="shared" si="63"/>
        <v>8</v>
      </c>
    </row>
    <row r="968" spans="1:17" x14ac:dyDescent="0.2">
      <c r="A968">
        <v>992</v>
      </c>
      <c r="B968" t="s">
        <v>1976</v>
      </c>
      <c r="C968" t="s">
        <v>1926</v>
      </c>
      <c r="D968">
        <v>15.6</v>
      </c>
      <c r="E968" t="s">
        <v>1942</v>
      </c>
      <c r="F968" t="s">
        <v>2014</v>
      </c>
      <c r="G968" s="16" t="str">
        <f t="shared" si="60"/>
        <v>Intel</v>
      </c>
      <c r="H968" t="s">
        <v>1944</v>
      </c>
      <c r="I968" t="s">
        <v>1916</v>
      </c>
      <c r="J968" t="s">
        <v>2015</v>
      </c>
      <c r="K968" t="s">
        <v>1931</v>
      </c>
      <c r="L968" t="s">
        <v>2052</v>
      </c>
      <c r="M968" s="16">
        <f t="shared" si="61"/>
        <v>1.9</v>
      </c>
      <c r="N968">
        <v>14418.633599999999</v>
      </c>
      <c r="O968" s="15">
        <v>42247</v>
      </c>
      <c r="P968" s="22">
        <f t="shared" si="62"/>
        <v>2015</v>
      </c>
      <c r="Q968" s="22">
        <f t="shared" si="63"/>
        <v>8</v>
      </c>
    </row>
    <row r="969" spans="1:17" x14ac:dyDescent="0.2">
      <c r="A969">
        <v>993</v>
      </c>
      <c r="B969" t="s">
        <v>1976</v>
      </c>
      <c r="C969" t="s">
        <v>1926</v>
      </c>
      <c r="D969">
        <v>15.6</v>
      </c>
      <c r="E969" t="s">
        <v>1927</v>
      </c>
      <c r="F969" t="s">
        <v>2096</v>
      </c>
      <c r="G969" s="16" t="str">
        <f t="shared" si="60"/>
        <v>Intel</v>
      </c>
      <c r="H969" t="s">
        <v>1915</v>
      </c>
      <c r="I969" t="s">
        <v>1929</v>
      </c>
      <c r="J969" t="s">
        <v>1963</v>
      </c>
      <c r="K969" t="s">
        <v>1947</v>
      </c>
      <c r="L969" t="s">
        <v>1993</v>
      </c>
      <c r="M969" s="16">
        <f t="shared" si="61"/>
        <v>2.2999999999999998</v>
      </c>
      <c r="N969">
        <v>71874.720000000001</v>
      </c>
      <c r="O969" s="15">
        <v>42200</v>
      </c>
      <c r="P969" s="22">
        <f t="shared" si="62"/>
        <v>2015</v>
      </c>
      <c r="Q969" s="22">
        <f t="shared" si="63"/>
        <v>7</v>
      </c>
    </row>
    <row r="970" spans="1:17" x14ac:dyDescent="0.2">
      <c r="A970">
        <v>995</v>
      </c>
      <c r="B970" t="s">
        <v>1954</v>
      </c>
      <c r="C970" t="s">
        <v>1926</v>
      </c>
      <c r="D970">
        <v>13.3</v>
      </c>
      <c r="E970" t="s">
        <v>2400</v>
      </c>
      <c r="F970" t="s">
        <v>1928</v>
      </c>
      <c r="G970" s="16" t="str">
        <f t="shared" si="60"/>
        <v>Intel</v>
      </c>
      <c r="H970" t="s">
        <v>1915</v>
      </c>
      <c r="I970" t="s">
        <v>1929</v>
      </c>
      <c r="J970" t="s">
        <v>1930</v>
      </c>
      <c r="K970" t="s">
        <v>1947</v>
      </c>
      <c r="L970" t="s">
        <v>2046</v>
      </c>
      <c r="M970" s="16">
        <f t="shared" si="61"/>
        <v>1.4</v>
      </c>
      <c r="N970">
        <v>61272</v>
      </c>
      <c r="O970" s="15">
        <v>42138</v>
      </c>
      <c r="P970" s="22">
        <f t="shared" si="62"/>
        <v>2015</v>
      </c>
      <c r="Q970" s="22">
        <f t="shared" si="63"/>
        <v>5</v>
      </c>
    </row>
    <row r="971" spans="1:17" x14ac:dyDescent="0.2">
      <c r="A971">
        <v>996</v>
      </c>
      <c r="B971" t="s">
        <v>1925</v>
      </c>
      <c r="C971" t="s">
        <v>1912</v>
      </c>
      <c r="D971">
        <v>13.3</v>
      </c>
      <c r="E971" t="s">
        <v>1980</v>
      </c>
      <c r="F971" t="s">
        <v>1973</v>
      </c>
      <c r="G971" s="16" t="str">
        <f t="shared" si="60"/>
        <v>Intel</v>
      </c>
      <c r="H971" t="s">
        <v>1915</v>
      </c>
      <c r="I971" t="s">
        <v>1929</v>
      </c>
      <c r="J971" t="s">
        <v>1930</v>
      </c>
      <c r="K971" t="s">
        <v>1947</v>
      </c>
      <c r="L971" t="s">
        <v>2407</v>
      </c>
      <c r="M971" s="16">
        <f t="shared" si="61"/>
        <v>1.1100000000000001</v>
      </c>
      <c r="N971">
        <v>71874.720000000001</v>
      </c>
      <c r="O971" s="15">
        <v>42094</v>
      </c>
      <c r="P971" s="22">
        <f t="shared" si="62"/>
        <v>2015</v>
      </c>
      <c r="Q971" s="22">
        <f t="shared" si="63"/>
        <v>3</v>
      </c>
    </row>
    <row r="972" spans="1:17" x14ac:dyDescent="0.2">
      <c r="A972">
        <v>997</v>
      </c>
      <c r="B972" t="s">
        <v>1941</v>
      </c>
      <c r="C972" t="s">
        <v>1926</v>
      </c>
      <c r="D972">
        <v>15.6</v>
      </c>
      <c r="E972" t="s">
        <v>1942</v>
      </c>
      <c r="F972" t="s">
        <v>2034</v>
      </c>
      <c r="G972" s="16" t="str">
        <f t="shared" si="60"/>
        <v>Intel</v>
      </c>
      <c r="H972" t="s">
        <v>1944</v>
      </c>
      <c r="I972" t="s">
        <v>1945</v>
      </c>
      <c r="J972" t="s">
        <v>2111</v>
      </c>
      <c r="K972" t="s">
        <v>1947</v>
      </c>
      <c r="L972" t="s">
        <v>2038</v>
      </c>
      <c r="M972" s="16">
        <f t="shared" si="61"/>
        <v>2.4</v>
      </c>
      <c r="N972">
        <v>20246.400000000001</v>
      </c>
      <c r="O972" s="15">
        <v>42005</v>
      </c>
      <c r="P972" s="22">
        <f t="shared" si="62"/>
        <v>2015</v>
      </c>
      <c r="Q972" s="22">
        <f t="shared" si="63"/>
        <v>1</v>
      </c>
    </row>
    <row r="973" spans="1:17" x14ac:dyDescent="0.2">
      <c r="A973">
        <v>998</v>
      </c>
      <c r="B973" t="s">
        <v>1954</v>
      </c>
      <c r="C973" t="s">
        <v>1982</v>
      </c>
      <c r="D973">
        <v>15.6</v>
      </c>
      <c r="E973" t="s">
        <v>1927</v>
      </c>
      <c r="F973" t="s">
        <v>2022</v>
      </c>
      <c r="G973" s="16" t="str">
        <f t="shared" si="60"/>
        <v>Intel</v>
      </c>
      <c r="H973" t="s">
        <v>1935</v>
      </c>
      <c r="I973" t="s">
        <v>2023</v>
      </c>
      <c r="J973" t="s">
        <v>2047</v>
      </c>
      <c r="K973" t="s">
        <v>1947</v>
      </c>
      <c r="L973" t="s">
        <v>1986</v>
      </c>
      <c r="M973" s="16">
        <f t="shared" si="61"/>
        <v>2.5</v>
      </c>
      <c r="N973">
        <v>95850.72</v>
      </c>
      <c r="O973" s="15">
        <v>42218</v>
      </c>
      <c r="P973" s="22">
        <f t="shared" si="62"/>
        <v>2015</v>
      </c>
      <c r="Q973" s="22">
        <f t="shared" si="63"/>
        <v>8</v>
      </c>
    </row>
    <row r="974" spans="1:17" x14ac:dyDescent="0.2">
      <c r="A974">
        <v>999</v>
      </c>
      <c r="B974" t="s">
        <v>1925</v>
      </c>
      <c r="C974" t="s">
        <v>1912</v>
      </c>
      <c r="D974">
        <v>14</v>
      </c>
      <c r="E974" t="s">
        <v>1927</v>
      </c>
      <c r="F974" t="s">
        <v>1973</v>
      </c>
      <c r="G974" s="16" t="str">
        <f t="shared" si="60"/>
        <v>Intel</v>
      </c>
      <c r="H974" t="s">
        <v>1915</v>
      </c>
      <c r="I974" t="s">
        <v>1936</v>
      </c>
      <c r="J974" t="s">
        <v>1930</v>
      </c>
      <c r="K974" t="s">
        <v>1947</v>
      </c>
      <c r="L974" t="s">
        <v>2104</v>
      </c>
      <c r="M974" s="16">
        <f t="shared" si="61"/>
        <v>1.48</v>
      </c>
      <c r="N974">
        <v>111301.92</v>
      </c>
      <c r="O974" s="15">
        <v>42238</v>
      </c>
      <c r="P974" s="22">
        <f t="shared" si="62"/>
        <v>2015</v>
      </c>
      <c r="Q974" s="22">
        <f t="shared" si="63"/>
        <v>8</v>
      </c>
    </row>
    <row r="975" spans="1:17" x14ac:dyDescent="0.2">
      <c r="A975">
        <v>1000</v>
      </c>
      <c r="B975" t="s">
        <v>1941</v>
      </c>
      <c r="C975" t="s">
        <v>1982</v>
      </c>
      <c r="D975">
        <v>15.6</v>
      </c>
      <c r="E975" t="s">
        <v>1958</v>
      </c>
      <c r="F975" t="s">
        <v>2022</v>
      </c>
      <c r="G975" s="16" t="str">
        <f t="shared" si="60"/>
        <v>Intel</v>
      </c>
      <c r="H975" t="s">
        <v>1915</v>
      </c>
      <c r="I975" t="s">
        <v>1984</v>
      </c>
      <c r="J975" t="s">
        <v>1985</v>
      </c>
      <c r="K975" t="s">
        <v>1947</v>
      </c>
      <c r="L975" t="s">
        <v>2059</v>
      </c>
      <c r="M975" s="16">
        <f t="shared" si="61"/>
        <v>2.7</v>
      </c>
      <c r="N975">
        <v>67132.800000000003</v>
      </c>
      <c r="O975" s="15">
        <v>42140</v>
      </c>
      <c r="P975" s="22">
        <f t="shared" si="62"/>
        <v>2015</v>
      </c>
      <c r="Q975" s="22">
        <f t="shared" si="63"/>
        <v>5</v>
      </c>
    </row>
    <row r="976" spans="1:17" x14ac:dyDescent="0.2">
      <c r="A976">
        <v>1001</v>
      </c>
      <c r="B976" t="s">
        <v>1925</v>
      </c>
      <c r="C976" t="s">
        <v>1926</v>
      </c>
      <c r="D976">
        <v>13.3</v>
      </c>
      <c r="E976" t="s">
        <v>1958</v>
      </c>
      <c r="F976" t="s">
        <v>1928</v>
      </c>
      <c r="G976" s="16" t="str">
        <f t="shared" si="60"/>
        <v>Intel</v>
      </c>
      <c r="H976" t="s">
        <v>1915</v>
      </c>
      <c r="I976" t="s">
        <v>1929</v>
      </c>
      <c r="J976" t="s">
        <v>1930</v>
      </c>
      <c r="K976" t="s">
        <v>1947</v>
      </c>
      <c r="L976" t="s">
        <v>1924</v>
      </c>
      <c r="M976" s="16">
        <f t="shared" si="61"/>
        <v>1.34</v>
      </c>
      <c r="N976">
        <v>63349.919999999998</v>
      </c>
      <c r="O976" s="15">
        <v>42333</v>
      </c>
      <c r="P976" s="22">
        <f t="shared" si="62"/>
        <v>2015</v>
      </c>
      <c r="Q976" s="22">
        <f t="shared" si="63"/>
        <v>11</v>
      </c>
    </row>
    <row r="977" spans="1:17" x14ac:dyDescent="0.2">
      <c r="A977">
        <v>1002</v>
      </c>
      <c r="B977" t="s">
        <v>1966</v>
      </c>
      <c r="C977" t="s">
        <v>1926</v>
      </c>
      <c r="D977">
        <v>15.6</v>
      </c>
      <c r="E977" t="s">
        <v>1942</v>
      </c>
      <c r="F977" t="s">
        <v>1977</v>
      </c>
      <c r="G977" s="16" t="str">
        <f t="shared" si="60"/>
        <v>Intel</v>
      </c>
      <c r="H977" t="s">
        <v>1944</v>
      </c>
      <c r="I977" t="s">
        <v>1916</v>
      </c>
      <c r="J977" t="s">
        <v>1930</v>
      </c>
      <c r="K977" t="s">
        <v>1947</v>
      </c>
      <c r="L977" t="s">
        <v>2169</v>
      </c>
      <c r="M977" s="16">
        <f t="shared" si="61"/>
        <v>2.1800000000000002</v>
      </c>
      <c r="N977">
        <v>29144.16</v>
      </c>
      <c r="O977" s="15">
        <v>42319</v>
      </c>
      <c r="P977" s="22">
        <f t="shared" si="62"/>
        <v>2015</v>
      </c>
      <c r="Q977" s="22">
        <f t="shared" si="63"/>
        <v>11</v>
      </c>
    </row>
    <row r="978" spans="1:17" x14ac:dyDescent="0.2">
      <c r="A978">
        <v>1003</v>
      </c>
      <c r="B978" t="s">
        <v>1925</v>
      </c>
      <c r="C978" t="s">
        <v>1926</v>
      </c>
      <c r="D978">
        <v>14</v>
      </c>
      <c r="E978" t="s">
        <v>1942</v>
      </c>
      <c r="F978" t="s">
        <v>1928</v>
      </c>
      <c r="G978" s="16" t="str">
        <f t="shared" si="60"/>
        <v>Intel</v>
      </c>
      <c r="H978" t="s">
        <v>1944</v>
      </c>
      <c r="I978" t="s">
        <v>1945</v>
      </c>
      <c r="J978" t="s">
        <v>1930</v>
      </c>
      <c r="K978" t="s">
        <v>1947</v>
      </c>
      <c r="L978" t="s">
        <v>2252</v>
      </c>
      <c r="M978" s="16">
        <f t="shared" si="61"/>
        <v>1.64</v>
      </c>
      <c r="N978">
        <v>41505.120000000003</v>
      </c>
      <c r="O978" s="15">
        <v>42223</v>
      </c>
      <c r="P978" s="22">
        <f t="shared" si="62"/>
        <v>2015</v>
      </c>
      <c r="Q978" s="22">
        <f t="shared" si="63"/>
        <v>8</v>
      </c>
    </row>
    <row r="979" spans="1:17" x14ac:dyDescent="0.2">
      <c r="A979">
        <v>1004</v>
      </c>
      <c r="B979" t="s">
        <v>2095</v>
      </c>
      <c r="C979" t="s">
        <v>1926</v>
      </c>
      <c r="D979">
        <v>13.3</v>
      </c>
      <c r="E979" t="s">
        <v>1927</v>
      </c>
      <c r="F979" t="s">
        <v>2096</v>
      </c>
      <c r="G979" s="16" t="str">
        <f t="shared" si="60"/>
        <v>Intel</v>
      </c>
      <c r="H979" t="s">
        <v>1944</v>
      </c>
      <c r="I979" t="s">
        <v>1916</v>
      </c>
      <c r="J979" t="s">
        <v>1963</v>
      </c>
      <c r="K979" t="s">
        <v>1947</v>
      </c>
      <c r="L979" t="s">
        <v>2013</v>
      </c>
      <c r="M979" s="16">
        <f t="shared" si="61"/>
        <v>1.2</v>
      </c>
      <c r="N979">
        <v>63669.599999999999</v>
      </c>
      <c r="O979" s="15">
        <v>42246</v>
      </c>
      <c r="P979" s="22">
        <f t="shared" si="62"/>
        <v>2015</v>
      </c>
      <c r="Q979" s="22">
        <f t="shared" si="63"/>
        <v>8</v>
      </c>
    </row>
    <row r="980" spans="1:17" x14ac:dyDescent="0.2">
      <c r="A980">
        <v>1005</v>
      </c>
      <c r="B980" t="s">
        <v>1925</v>
      </c>
      <c r="C980" t="s">
        <v>1926</v>
      </c>
      <c r="D980">
        <v>14</v>
      </c>
      <c r="E980" t="s">
        <v>1942</v>
      </c>
      <c r="F980" t="s">
        <v>2316</v>
      </c>
      <c r="G980" s="16" t="str">
        <f t="shared" si="60"/>
        <v>Intel</v>
      </c>
      <c r="H980" t="s">
        <v>1944</v>
      </c>
      <c r="I980" t="s">
        <v>1929</v>
      </c>
      <c r="J980" t="s">
        <v>1963</v>
      </c>
      <c r="K980" t="s">
        <v>1947</v>
      </c>
      <c r="L980" t="s">
        <v>2104</v>
      </c>
      <c r="M980" s="16">
        <f t="shared" si="61"/>
        <v>1.48</v>
      </c>
      <c r="N980">
        <v>58607.467199999999</v>
      </c>
      <c r="O980" s="15">
        <v>42050</v>
      </c>
      <c r="P980" s="22">
        <f t="shared" si="62"/>
        <v>2015</v>
      </c>
      <c r="Q980" s="22">
        <f t="shared" si="63"/>
        <v>2</v>
      </c>
    </row>
    <row r="981" spans="1:17" x14ac:dyDescent="0.2">
      <c r="A981">
        <v>1006</v>
      </c>
      <c r="B981" t="s">
        <v>1925</v>
      </c>
      <c r="C981" t="s">
        <v>1926</v>
      </c>
      <c r="D981">
        <v>14</v>
      </c>
      <c r="E981" t="s">
        <v>1927</v>
      </c>
      <c r="F981" t="s">
        <v>1928</v>
      </c>
      <c r="G981" s="16" t="str">
        <f t="shared" si="60"/>
        <v>Intel</v>
      </c>
      <c r="H981" t="s">
        <v>1944</v>
      </c>
      <c r="I981" t="s">
        <v>1929</v>
      </c>
      <c r="J981" t="s">
        <v>1930</v>
      </c>
      <c r="K981" t="s">
        <v>1947</v>
      </c>
      <c r="L981" t="s">
        <v>2127</v>
      </c>
      <c r="M981" s="16">
        <f t="shared" si="61"/>
        <v>1.95</v>
      </c>
      <c r="N981">
        <v>64202.400000000001</v>
      </c>
      <c r="O981" s="15">
        <v>42279</v>
      </c>
      <c r="P981" s="22">
        <f t="shared" si="62"/>
        <v>2015</v>
      </c>
      <c r="Q981" s="22">
        <f t="shared" si="63"/>
        <v>10</v>
      </c>
    </row>
    <row r="982" spans="1:17" x14ac:dyDescent="0.2">
      <c r="A982">
        <v>1007</v>
      </c>
      <c r="B982" t="s">
        <v>1925</v>
      </c>
      <c r="C982" t="s">
        <v>1912</v>
      </c>
      <c r="D982">
        <v>14</v>
      </c>
      <c r="E982" t="s">
        <v>1927</v>
      </c>
      <c r="F982" t="s">
        <v>2178</v>
      </c>
      <c r="G982" s="16" t="str">
        <f t="shared" si="60"/>
        <v>Intel</v>
      </c>
      <c r="H982" t="s">
        <v>1915</v>
      </c>
      <c r="I982" t="s">
        <v>1929</v>
      </c>
      <c r="J982" t="s">
        <v>1963</v>
      </c>
      <c r="K982" t="s">
        <v>2277</v>
      </c>
      <c r="L982" t="s">
        <v>2237</v>
      </c>
      <c r="M982" s="16">
        <f t="shared" si="61"/>
        <v>1.43</v>
      </c>
      <c r="N982">
        <v>77202.720000000001</v>
      </c>
      <c r="O982" s="15">
        <v>42244</v>
      </c>
      <c r="P982" s="22">
        <f t="shared" si="62"/>
        <v>2015</v>
      </c>
      <c r="Q982" s="22">
        <f t="shared" si="63"/>
        <v>8</v>
      </c>
    </row>
    <row r="983" spans="1:17" x14ac:dyDescent="0.2">
      <c r="A983">
        <v>1008</v>
      </c>
      <c r="B983" t="s">
        <v>1925</v>
      </c>
      <c r="C983" t="s">
        <v>1926</v>
      </c>
      <c r="D983">
        <v>14</v>
      </c>
      <c r="E983" t="s">
        <v>1927</v>
      </c>
      <c r="F983" t="s">
        <v>1928</v>
      </c>
      <c r="G983" s="16" t="str">
        <f t="shared" si="60"/>
        <v>Intel</v>
      </c>
      <c r="H983" t="s">
        <v>1915</v>
      </c>
      <c r="I983" t="s">
        <v>1929</v>
      </c>
      <c r="J983" t="s">
        <v>2000</v>
      </c>
      <c r="K983" t="s">
        <v>1947</v>
      </c>
      <c r="L983" t="s">
        <v>2252</v>
      </c>
      <c r="M983" s="16">
        <f t="shared" si="61"/>
        <v>1.64</v>
      </c>
      <c r="N983">
        <v>55904.572800000002</v>
      </c>
      <c r="O983" s="15">
        <v>42238</v>
      </c>
      <c r="P983" s="22">
        <f t="shared" si="62"/>
        <v>2015</v>
      </c>
      <c r="Q983" s="22">
        <f t="shared" si="63"/>
        <v>8</v>
      </c>
    </row>
    <row r="984" spans="1:17" x14ac:dyDescent="0.2">
      <c r="A984">
        <v>1009</v>
      </c>
      <c r="B984" t="s">
        <v>1925</v>
      </c>
      <c r="C984" t="s">
        <v>1926</v>
      </c>
      <c r="D984">
        <v>14</v>
      </c>
      <c r="E984" t="s">
        <v>1942</v>
      </c>
      <c r="F984" t="s">
        <v>1977</v>
      </c>
      <c r="G984" s="16" t="str">
        <f t="shared" si="60"/>
        <v>Intel</v>
      </c>
      <c r="H984" t="s">
        <v>1944</v>
      </c>
      <c r="I984" t="s">
        <v>1945</v>
      </c>
      <c r="J984" t="s">
        <v>1930</v>
      </c>
      <c r="K984" t="s">
        <v>1947</v>
      </c>
      <c r="L984" t="s">
        <v>2252</v>
      </c>
      <c r="M984" s="16">
        <f t="shared" si="61"/>
        <v>1.64</v>
      </c>
      <c r="N984">
        <v>36443.519999999997</v>
      </c>
      <c r="O984" s="15">
        <v>42166</v>
      </c>
      <c r="P984" s="22">
        <f t="shared" si="62"/>
        <v>2015</v>
      </c>
      <c r="Q984" s="22">
        <f t="shared" si="63"/>
        <v>6</v>
      </c>
    </row>
    <row r="985" spans="1:17" x14ac:dyDescent="0.2">
      <c r="A985">
        <v>1010</v>
      </c>
      <c r="B985" t="s">
        <v>1966</v>
      </c>
      <c r="C985" t="s">
        <v>1982</v>
      </c>
      <c r="D985">
        <v>15.6</v>
      </c>
      <c r="E985" t="s">
        <v>1927</v>
      </c>
      <c r="F985" t="s">
        <v>1983</v>
      </c>
      <c r="G985" s="16" t="str">
        <f t="shared" si="60"/>
        <v>Intel</v>
      </c>
      <c r="H985" t="s">
        <v>1915</v>
      </c>
      <c r="I985" t="s">
        <v>2102</v>
      </c>
      <c r="J985" t="s">
        <v>1985</v>
      </c>
      <c r="K985" t="s">
        <v>1947</v>
      </c>
      <c r="L985" t="s">
        <v>2025</v>
      </c>
      <c r="M985" s="16">
        <f t="shared" si="61"/>
        <v>2.65</v>
      </c>
      <c r="N985">
        <v>50562.720000000001</v>
      </c>
      <c r="O985" s="15">
        <v>42305</v>
      </c>
      <c r="P985" s="22">
        <f t="shared" si="62"/>
        <v>2015</v>
      </c>
      <c r="Q985" s="22">
        <f t="shared" si="63"/>
        <v>10</v>
      </c>
    </row>
    <row r="986" spans="1:17" x14ac:dyDescent="0.2">
      <c r="A986">
        <v>1011</v>
      </c>
      <c r="B986" t="s">
        <v>1925</v>
      </c>
      <c r="C986" t="s">
        <v>1912</v>
      </c>
      <c r="D986">
        <v>12.5</v>
      </c>
      <c r="E986" t="s">
        <v>1927</v>
      </c>
      <c r="F986" t="s">
        <v>1928</v>
      </c>
      <c r="G986" s="16" t="str">
        <f t="shared" si="60"/>
        <v>Intel</v>
      </c>
      <c r="H986" t="s">
        <v>1944</v>
      </c>
      <c r="I986" t="s">
        <v>1945</v>
      </c>
      <c r="J986" t="s">
        <v>1930</v>
      </c>
      <c r="K986" t="s">
        <v>1947</v>
      </c>
      <c r="L986" t="s">
        <v>2211</v>
      </c>
      <c r="M986" s="16">
        <f t="shared" si="61"/>
        <v>1.26</v>
      </c>
      <c r="N986">
        <v>81997.919999999998</v>
      </c>
      <c r="O986" s="15">
        <v>42256</v>
      </c>
      <c r="P986" s="22">
        <f t="shared" si="62"/>
        <v>2015</v>
      </c>
      <c r="Q986" s="22">
        <f t="shared" si="63"/>
        <v>9</v>
      </c>
    </row>
    <row r="987" spans="1:17" x14ac:dyDescent="0.2">
      <c r="A987">
        <v>1012</v>
      </c>
      <c r="B987" t="s">
        <v>1925</v>
      </c>
      <c r="C987" t="s">
        <v>1926</v>
      </c>
      <c r="D987">
        <v>14</v>
      </c>
      <c r="E987" t="s">
        <v>1927</v>
      </c>
      <c r="F987" t="s">
        <v>1928</v>
      </c>
      <c r="G987" s="16" t="str">
        <f t="shared" si="60"/>
        <v>Intel</v>
      </c>
      <c r="H987" t="s">
        <v>1944</v>
      </c>
      <c r="I987" t="s">
        <v>1929</v>
      </c>
      <c r="J987" t="s">
        <v>1930</v>
      </c>
      <c r="K987" t="s">
        <v>1947</v>
      </c>
      <c r="L987" t="s">
        <v>2104</v>
      </c>
      <c r="M987" s="16">
        <f t="shared" si="61"/>
        <v>1.48</v>
      </c>
      <c r="N987">
        <v>84715.199999999997</v>
      </c>
      <c r="O987" s="15">
        <v>42112</v>
      </c>
      <c r="P987" s="22">
        <f t="shared" si="62"/>
        <v>2015</v>
      </c>
      <c r="Q987" s="22">
        <f t="shared" si="63"/>
        <v>4</v>
      </c>
    </row>
    <row r="988" spans="1:17" x14ac:dyDescent="0.2">
      <c r="A988">
        <v>1013</v>
      </c>
      <c r="B988" t="s">
        <v>1925</v>
      </c>
      <c r="C988" t="s">
        <v>1912</v>
      </c>
      <c r="D988">
        <v>14</v>
      </c>
      <c r="E988" t="s">
        <v>1927</v>
      </c>
      <c r="F988" t="s">
        <v>2149</v>
      </c>
      <c r="G988" s="16" t="str">
        <f t="shared" si="60"/>
        <v>Intel</v>
      </c>
      <c r="H988" t="s">
        <v>1915</v>
      </c>
      <c r="I988" t="s">
        <v>1929</v>
      </c>
      <c r="J988" t="s">
        <v>1963</v>
      </c>
      <c r="K988" t="s">
        <v>1947</v>
      </c>
      <c r="L988" t="s">
        <v>2377</v>
      </c>
      <c r="M988" s="16">
        <f t="shared" si="61"/>
        <v>1.54</v>
      </c>
      <c r="N988">
        <v>100550.5488</v>
      </c>
      <c r="O988" s="15">
        <v>42154</v>
      </c>
      <c r="P988" s="22">
        <f t="shared" si="62"/>
        <v>2015</v>
      </c>
      <c r="Q988" s="22">
        <f t="shared" si="63"/>
        <v>5</v>
      </c>
    </row>
    <row r="989" spans="1:17" x14ac:dyDescent="0.2">
      <c r="A989">
        <v>1014</v>
      </c>
      <c r="B989" t="s">
        <v>1925</v>
      </c>
      <c r="C989" t="s">
        <v>1926</v>
      </c>
      <c r="D989">
        <v>13.3</v>
      </c>
      <c r="E989" t="s">
        <v>1942</v>
      </c>
      <c r="F989" t="s">
        <v>1977</v>
      </c>
      <c r="G989" s="16" t="str">
        <f t="shared" si="60"/>
        <v>Intel</v>
      </c>
      <c r="H989" t="s">
        <v>1944</v>
      </c>
      <c r="I989" t="s">
        <v>1945</v>
      </c>
      <c r="J989" t="s">
        <v>1930</v>
      </c>
      <c r="K989" t="s">
        <v>1947</v>
      </c>
      <c r="L989" t="s">
        <v>2037</v>
      </c>
      <c r="M989" s="16">
        <f t="shared" si="61"/>
        <v>1.49</v>
      </c>
      <c r="N989">
        <v>42624</v>
      </c>
      <c r="O989" s="15">
        <v>42308</v>
      </c>
      <c r="P989" s="22">
        <f t="shared" si="62"/>
        <v>2015</v>
      </c>
      <c r="Q989" s="22">
        <f t="shared" si="63"/>
        <v>10</v>
      </c>
    </row>
    <row r="990" spans="1:17" x14ac:dyDescent="0.2">
      <c r="A990">
        <v>1015</v>
      </c>
      <c r="B990" t="s">
        <v>2095</v>
      </c>
      <c r="C990" t="s">
        <v>1926</v>
      </c>
      <c r="D990">
        <v>13.3</v>
      </c>
      <c r="E990" t="s">
        <v>1942</v>
      </c>
      <c r="F990" t="s">
        <v>2096</v>
      </c>
      <c r="G990" s="16" t="str">
        <f t="shared" si="60"/>
        <v>Intel</v>
      </c>
      <c r="H990" t="s">
        <v>1915</v>
      </c>
      <c r="I990" t="s">
        <v>1929</v>
      </c>
      <c r="J990" t="s">
        <v>1963</v>
      </c>
      <c r="K990" t="s">
        <v>1947</v>
      </c>
      <c r="L990" t="s">
        <v>2073</v>
      </c>
      <c r="M990" s="16">
        <f t="shared" si="61"/>
        <v>1.5</v>
      </c>
      <c r="N990">
        <v>64468.800000000003</v>
      </c>
      <c r="O990" s="15">
        <v>42081</v>
      </c>
      <c r="P990" s="22">
        <f t="shared" si="62"/>
        <v>2015</v>
      </c>
      <c r="Q990" s="22">
        <f t="shared" si="63"/>
        <v>3</v>
      </c>
    </row>
    <row r="991" spans="1:17" x14ac:dyDescent="0.2">
      <c r="A991">
        <v>1016</v>
      </c>
      <c r="B991" t="s">
        <v>1925</v>
      </c>
      <c r="C991" t="s">
        <v>1926</v>
      </c>
      <c r="D991">
        <v>15.6</v>
      </c>
      <c r="E991" t="s">
        <v>1942</v>
      </c>
      <c r="F991" t="s">
        <v>1977</v>
      </c>
      <c r="G991" s="16" t="str">
        <f t="shared" si="60"/>
        <v>Intel</v>
      </c>
      <c r="H991" t="s">
        <v>1944</v>
      </c>
      <c r="I991" t="s">
        <v>1929</v>
      </c>
      <c r="J991" t="s">
        <v>1930</v>
      </c>
      <c r="K991" t="s">
        <v>1947</v>
      </c>
      <c r="L991" t="s">
        <v>1953</v>
      </c>
      <c r="M991" s="16">
        <f t="shared" si="61"/>
        <v>2.04</v>
      </c>
      <c r="N991">
        <v>41025.067199999998</v>
      </c>
      <c r="O991" s="15">
        <v>42305</v>
      </c>
      <c r="P991" s="22">
        <f t="shared" si="62"/>
        <v>2015</v>
      </c>
      <c r="Q991" s="22">
        <f t="shared" si="63"/>
        <v>10</v>
      </c>
    </row>
    <row r="992" spans="1:17" x14ac:dyDescent="0.2">
      <c r="A992">
        <v>1017</v>
      </c>
      <c r="B992" t="s">
        <v>1976</v>
      </c>
      <c r="C992" t="s">
        <v>1926</v>
      </c>
      <c r="D992">
        <v>17.3</v>
      </c>
      <c r="E992" t="s">
        <v>2140</v>
      </c>
      <c r="F992" t="s">
        <v>2230</v>
      </c>
      <c r="G992" s="16" t="str">
        <f t="shared" si="60"/>
        <v>Intel</v>
      </c>
      <c r="H992" t="s">
        <v>1935</v>
      </c>
      <c r="I992" t="s">
        <v>1936</v>
      </c>
      <c r="J992" t="s">
        <v>2408</v>
      </c>
      <c r="K992" t="s">
        <v>2277</v>
      </c>
      <c r="L992" t="s">
        <v>2038</v>
      </c>
      <c r="M992" s="16">
        <f t="shared" si="61"/>
        <v>2.4</v>
      </c>
      <c r="N992">
        <v>158135.04000000001</v>
      </c>
      <c r="O992" s="15">
        <v>42032</v>
      </c>
      <c r="P992" s="22">
        <f t="shared" si="62"/>
        <v>2015</v>
      </c>
      <c r="Q992" s="22">
        <f t="shared" si="63"/>
        <v>1</v>
      </c>
    </row>
    <row r="993" spans="1:17" x14ac:dyDescent="0.2">
      <c r="A993">
        <v>1018</v>
      </c>
      <c r="B993" t="s">
        <v>2095</v>
      </c>
      <c r="C993" t="s">
        <v>1926</v>
      </c>
      <c r="D993">
        <v>14</v>
      </c>
      <c r="E993" t="s">
        <v>1958</v>
      </c>
      <c r="F993" t="s">
        <v>2096</v>
      </c>
      <c r="G993" s="16" t="str">
        <f t="shared" si="60"/>
        <v>Intel</v>
      </c>
      <c r="H993" t="s">
        <v>1915</v>
      </c>
      <c r="I993" t="s">
        <v>1929</v>
      </c>
      <c r="J993" t="s">
        <v>1963</v>
      </c>
      <c r="K993" t="s">
        <v>1947</v>
      </c>
      <c r="L993" t="s">
        <v>2257</v>
      </c>
      <c r="M993" s="16">
        <f t="shared" si="61"/>
        <v>1.47</v>
      </c>
      <c r="N993">
        <v>79387.199999999997</v>
      </c>
      <c r="O993" s="15">
        <v>42046</v>
      </c>
      <c r="P993" s="22">
        <f t="shared" si="62"/>
        <v>2015</v>
      </c>
      <c r="Q993" s="22">
        <f t="shared" si="63"/>
        <v>2</v>
      </c>
    </row>
    <row r="994" spans="1:17" x14ac:dyDescent="0.2">
      <c r="A994">
        <v>1019</v>
      </c>
      <c r="B994" t="s">
        <v>1925</v>
      </c>
      <c r="C994" t="s">
        <v>1926</v>
      </c>
      <c r="D994">
        <v>14</v>
      </c>
      <c r="E994" t="s">
        <v>1927</v>
      </c>
      <c r="F994" t="s">
        <v>2149</v>
      </c>
      <c r="G994" s="16" t="str">
        <f t="shared" si="60"/>
        <v>Intel</v>
      </c>
      <c r="H994" t="s">
        <v>1915</v>
      </c>
      <c r="I994" t="s">
        <v>1929</v>
      </c>
      <c r="J994" t="s">
        <v>1963</v>
      </c>
      <c r="K994" t="s">
        <v>1947</v>
      </c>
      <c r="L994" t="s">
        <v>2237</v>
      </c>
      <c r="M994" s="16">
        <f t="shared" si="61"/>
        <v>1.43</v>
      </c>
      <c r="N994">
        <v>118761.12</v>
      </c>
      <c r="O994" s="15">
        <v>42317</v>
      </c>
      <c r="P994" s="22">
        <f t="shared" si="62"/>
        <v>2015</v>
      </c>
      <c r="Q994" s="22">
        <f t="shared" si="63"/>
        <v>11</v>
      </c>
    </row>
    <row r="995" spans="1:17" x14ac:dyDescent="0.2">
      <c r="A995">
        <v>1020</v>
      </c>
      <c r="B995" t="s">
        <v>1966</v>
      </c>
      <c r="C995" t="s">
        <v>1989</v>
      </c>
      <c r="D995">
        <v>15.6</v>
      </c>
      <c r="E995" t="s">
        <v>1980</v>
      </c>
      <c r="F995" t="s">
        <v>2266</v>
      </c>
      <c r="G995" s="16" t="str">
        <f t="shared" si="60"/>
        <v>Intel</v>
      </c>
      <c r="H995" t="s">
        <v>1944</v>
      </c>
      <c r="I995" t="s">
        <v>1978</v>
      </c>
      <c r="J995" t="s">
        <v>1963</v>
      </c>
      <c r="K995" t="s">
        <v>1947</v>
      </c>
      <c r="L995" t="s">
        <v>2162</v>
      </c>
      <c r="M995" s="16">
        <f t="shared" si="61"/>
        <v>2.08</v>
      </c>
      <c r="N995">
        <v>42410.347199999997</v>
      </c>
      <c r="O995" s="15">
        <v>42121</v>
      </c>
      <c r="P995" s="22">
        <f t="shared" si="62"/>
        <v>2015</v>
      </c>
      <c r="Q995" s="22">
        <f t="shared" si="63"/>
        <v>4</v>
      </c>
    </row>
    <row r="996" spans="1:17" x14ac:dyDescent="0.2">
      <c r="A996">
        <v>1021</v>
      </c>
      <c r="B996" t="s">
        <v>2095</v>
      </c>
      <c r="C996" t="s">
        <v>1912</v>
      </c>
      <c r="D996">
        <v>13.3</v>
      </c>
      <c r="E996" t="s">
        <v>1927</v>
      </c>
      <c r="F996" t="s">
        <v>2096</v>
      </c>
      <c r="G996" s="16" t="str">
        <f t="shared" si="60"/>
        <v>Intel</v>
      </c>
      <c r="H996" t="s">
        <v>1915</v>
      </c>
      <c r="I996" t="s">
        <v>1929</v>
      </c>
      <c r="J996" t="s">
        <v>1963</v>
      </c>
      <c r="K996" t="s">
        <v>1947</v>
      </c>
      <c r="L996" t="s">
        <v>2013</v>
      </c>
      <c r="M996" s="16">
        <f t="shared" si="61"/>
        <v>1.2</v>
      </c>
      <c r="N996">
        <v>84715.199999999997</v>
      </c>
      <c r="O996" s="15">
        <v>42356</v>
      </c>
      <c r="P996" s="22">
        <f t="shared" si="62"/>
        <v>2015</v>
      </c>
      <c r="Q996" s="22">
        <f t="shared" si="63"/>
        <v>12</v>
      </c>
    </row>
    <row r="997" spans="1:17" x14ac:dyDescent="0.2">
      <c r="A997">
        <v>1022</v>
      </c>
      <c r="B997" t="s">
        <v>1925</v>
      </c>
      <c r="C997" t="s">
        <v>1926</v>
      </c>
      <c r="D997">
        <v>13.3</v>
      </c>
      <c r="E997" t="s">
        <v>1958</v>
      </c>
      <c r="F997" t="s">
        <v>1928</v>
      </c>
      <c r="G997" s="16" t="str">
        <f t="shared" si="60"/>
        <v>Intel</v>
      </c>
      <c r="H997" t="s">
        <v>1915</v>
      </c>
      <c r="I997" t="s">
        <v>1929</v>
      </c>
      <c r="J997" t="s">
        <v>1930</v>
      </c>
      <c r="K997" t="s">
        <v>1947</v>
      </c>
      <c r="L997" t="s">
        <v>2407</v>
      </c>
      <c r="M997" s="16">
        <f t="shared" si="61"/>
        <v>1.1100000000000001</v>
      </c>
      <c r="N997">
        <v>61218.720000000001</v>
      </c>
      <c r="O997" s="15">
        <v>42207</v>
      </c>
      <c r="P997" s="22">
        <f t="shared" si="62"/>
        <v>2015</v>
      </c>
      <c r="Q997" s="22">
        <f t="shared" si="63"/>
        <v>7</v>
      </c>
    </row>
    <row r="998" spans="1:17" x14ac:dyDescent="0.2">
      <c r="A998">
        <v>1023</v>
      </c>
      <c r="B998" t="s">
        <v>1925</v>
      </c>
      <c r="C998" t="s">
        <v>1926</v>
      </c>
      <c r="D998">
        <v>14</v>
      </c>
      <c r="E998" t="s">
        <v>1927</v>
      </c>
      <c r="F998" t="s">
        <v>1973</v>
      </c>
      <c r="G998" s="16" t="str">
        <f t="shared" si="60"/>
        <v>Intel</v>
      </c>
      <c r="H998" t="s">
        <v>1915</v>
      </c>
      <c r="I998" t="s">
        <v>1929</v>
      </c>
      <c r="J998" t="s">
        <v>2000</v>
      </c>
      <c r="K998" t="s">
        <v>1947</v>
      </c>
      <c r="L998" t="s">
        <v>2252</v>
      </c>
      <c r="M998" s="16">
        <f t="shared" si="61"/>
        <v>1.64</v>
      </c>
      <c r="N998">
        <v>63159.710400000004</v>
      </c>
      <c r="O998" s="15">
        <v>42119</v>
      </c>
      <c r="P998" s="22">
        <f t="shared" si="62"/>
        <v>2015</v>
      </c>
      <c r="Q998" s="22">
        <f t="shared" si="63"/>
        <v>4</v>
      </c>
    </row>
    <row r="999" spans="1:17" x14ac:dyDescent="0.2">
      <c r="A999">
        <v>1024</v>
      </c>
      <c r="B999" t="s">
        <v>1966</v>
      </c>
      <c r="C999" t="s">
        <v>1926</v>
      </c>
      <c r="D999">
        <v>15.6</v>
      </c>
      <c r="E999" t="s">
        <v>1927</v>
      </c>
      <c r="F999" t="s">
        <v>2316</v>
      </c>
      <c r="G999" s="16" t="str">
        <f t="shared" si="60"/>
        <v>Intel</v>
      </c>
      <c r="H999" t="s">
        <v>1915</v>
      </c>
      <c r="I999" t="s">
        <v>1945</v>
      </c>
      <c r="J999" t="s">
        <v>1963</v>
      </c>
      <c r="K999" t="s">
        <v>1947</v>
      </c>
      <c r="L999" t="s">
        <v>2409</v>
      </c>
      <c r="M999" s="16">
        <f t="shared" si="61"/>
        <v>2.09</v>
      </c>
      <c r="N999">
        <v>55754.323199999999</v>
      </c>
      <c r="O999" s="15">
        <v>42017</v>
      </c>
      <c r="P999" s="22">
        <f t="shared" si="62"/>
        <v>2015</v>
      </c>
      <c r="Q999" s="22">
        <f t="shared" si="63"/>
        <v>1</v>
      </c>
    </row>
    <row r="1000" spans="1:17" x14ac:dyDescent="0.2">
      <c r="A1000">
        <v>1025</v>
      </c>
      <c r="B1000" t="s">
        <v>1925</v>
      </c>
      <c r="C1000" t="s">
        <v>1912</v>
      </c>
      <c r="D1000">
        <v>12.5</v>
      </c>
      <c r="E1000" t="s">
        <v>1942</v>
      </c>
      <c r="F1000" t="s">
        <v>1928</v>
      </c>
      <c r="G1000" s="16" t="str">
        <f t="shared" si="60"/>
        <v>Intel</v>
      </c>
      <c r="H1000" t="s">
        <v>1944</v>
      </c>
      <c r="I1000" t="s">
        <v>1929</v>
      </c>
      <c r="J1000" t="s">
        <v>1930</v>
      </c>
      <c r="K1000" t="s">
        <v>1947</v>
      </c>
      <c r="L1000" t="s">
        <v>2211</v>
      </c>
      <c r="M1000" s="16">
        <f t="shared" si="61"/>
        <v>1.26</v>
      </c>
      <c r="N1000">
        <v>83063.520000000004</v>
      </c>
      <c r="O1000" s="15">
        <v>42255</v>
      </c>
      <c r="P1000" s="22">
        <f t="shared" si="62"/>
        <v>2015</v>
      </c>
      <c r="Q1000" s="22">
        <f t="shared" si="63"/>
        <v>9</v>
      </c>
    </row>
    <row r="1001" spans="1:17" x14ac:dyDescent="0.2">
      <c r="A1001">
        <v>1026</v>
      </c>
      <c r="B1001" t="s">
        <v>1925</v>
      </c>
      <c r="C1001" t="s">
        <v>1926</v>
      </c>
      <c r="D1001">
        <v>14</v>
      </c>
      <c r="E1001" t="s">
        <v>1942</v>
      </c>
      <c r="F1001" t="s">
        <v>1928</v>
      </c>
      <c r="G1001" s="16" t="str">
        <f t="shared" si="60"/>
        <v>Intel</v>
      </c>
      <c r="H1001" t="s">
        <v>1944</v>
      </c>
      <c r="I1001" t="s">
        <v>1945</v>
      </c>
      <c r="J1001" t="s">
        <v>1930</v>
      </c>
      <c r="K1001" t="s">
        <v>1947</v>
      </c>
      <c r="L1001" t="s">
        <v>2239</v>
      </c>
      <c r="M1001" s="16">
        <f t="shared" si="61"/>
        <v>2.31</v>
      </c>
      <c r="N1001">
        <v>63349.919999999998</v>
      </c>
      <c r="O1001" s="15">
        <v>42117</v>
      </c>
      <c r="P1001" s="22">
        <f t="shared" si="62"/>
        <v>2015</v>
      </c>
      <c r="Q1001" s="22">
        <f t="shared" si="63"/>
        <v>4</v>
      </c>
    </row>
    <row r="1002" spans="1:17" x14ac:dyDescent="0.2">
      <c r="A1002">
        <v>1027</v>
      </c>
      <c r="B1002" t="s">
        <v>1925</v>
      </c>
      <c r="C1002" t="s">
        <v>1926</v>
      </c>
      <c r="D1002">
        <v>14</v>
      </c>
      <c r="E1002" t="s">
        <v>1942</v>
      </c>
      <c r="F1002" t="s">
        <v>1928</v>
      </c>
      <c r="G1002" s="16" t="str">
        <f t="shared" si="60"/>
        <v>Intel</v>
      </c>
      <c r="H1002" t="s">
        <v>1944</v>
      </c>
      <c r="I1002" t="s">
        <v>1945</v>
      </c>
      <c r="J1002" t="s">
        <v>1930</v>
      </c>
      <c r="K1002" t="s">
        <v>1947</v>
      </c>
      <c r="L1002" t="s">
        <v>2127</v>
      </c>
      <c r="M1002" s="16">
        <f t="shared" si="61"/>
        <v>1.95</v>
      </c>
      <c r="N1002">
        <v>56476.800000000003</v>
      </c>
      <c r="O1002" s="15">
        <v>42265</v>
      </c>
      <c r="P1002" s="22">
        <f t="shared" si="62"/>
        <v>2015</v>
      </c>
      <c r="Q1002" s="22">
        <f t="shared" si="63"/>
        <v>9</v>
      </c>
    </row>
    <row r="1003" spans="1:17" x14ac:dyDescent="0.2">
      <c r="A1003">
        <v>1028</v>
      </c>
      <c r="B1003" t="s">
        <v>1966</v>
      </c>
      <c r="C1003" t="s">
        <v>1912</v>
      </c>
      <c r="D1003">
        <v>13.3</v>
      </c>
      <c r="E1003" t="s">
        <v>2080</v>
      </c>
      <c r="F1003" t="s">
        <v>1928</v>
      </c>
      <c r="G1003" s="16" t="str">
        <f t="shared" si="60"/>
        <v>Intel</v>
      </c>
      <c r="H1003" t="s">
        <v>1915</v>
      </c>
      <c r="I1003" t="s">
        <v>1929</v>
      </c>
      <c r="J1003" t="s">
        <v>1930</v>
      </c>
      <c r="K1003" t="s">
        <v>1947</v>
      </c>
      <c r="L1003" t="s">
        <v>2124</v>
      </c>
      <c r="M1003" s="16">
        <f t="shared" si="61"/>
        <v>1.29</v>
      </c>
      <c r="N1003">
        <v>86526.720000000001</v>
      </c>
      <c r="O1003" s="15">
        <v>42182</v>
      </c>
      <c r="P1003" s="22">
        <f t="shared" si="62"/>
        <v>2015</v>
      </c>
      <c r="Q1003" s="22">
        <f t="shared" si="63"/>
        <v>6</v>
      </c>
    </row>
    <row r="1004" spans="1:17" x14ac:dyDescent="0.2">
      <c r="A1004">
        <v>1029</v>
      </c>
      <c r="B1004" t="s">
        <v>1925</v>
      </c>
      <c r="C1004" t="s">
        <v>1926</v>
      </c>
      <c r="D1004">
        <v>17.3</v>
      </c>
      <c r="E1004" t="s">
        <v>1927</v>
      </c>
      <c r="F1004" t="s">
        <v>1928</v>
      </c>
      <c r="G1004" s="16" t="str">
        <f t="shared" si="60"/>
        <v>Intel</v>
      </c>
      <c r="H1004" t="s">
        <v>1915</v>
      </c>
      <c r="I1004" t="s">
        <v>1929</v>
      </c>
      <c r="J1004" t="s">
        <v>2000</v>
      </c>
      <c r="K1004" t="s">
        <v>1947</v>
      </c>
      <c r="L1004" t="s">
        <v>2284</v>
      </c>
      <c r="M1004" s="16">
        <f t="shared" si="61"/>
        <v>2.63</v>
      </c>
      <c r="N1004">
        <v>57542.400000000001</v>
      </c>
      <c r="O1004" s="15">
        <v>42122</v>
      </c>
      <c r="P1004" s="22">
        <f t="shared" si="62"/>
        <v>2015</v>
      </c>
      <c r="Q1004" s="22">
        <f t="shared" si="63"/>
        <v>4</v>
      </c>
    </row>
    <row r="1005" spans="1:17" x14ac:dyDescent="0.2">
      <c r="A1005">
        <v>1030</v>
      </c>
      <c r="B1005" t="s">
        <v>1925</v>
      </c>
      <c r="C1005" t="s">
        <v>1926</v>
      </c>
      <c r="D1005">
        <v>14</v>
      </c>
      <c r="E1005" t="s">
        <v>1942</v>
      </c>
      <c r="F1005" t="s">
        <v>1928</v>
      </c>
      <c r="G1005" s="16" t="str">
        <f t="shared" si="60"/>
        <v>Intel</v>
      </c>
      <c r="H1005" t="s">
        <v>1944</v>
      </c>
      <c r="I1005" t="s">
        <v>1929</v>
      </c>
      <c r="J1005" t="s">
        <v>1930</v>
      </c>
      <c r="K1005" t="s">
        <v>1947</v>
      </c>
      <c r="L1005" t="s">
        <v>2252</v>
      </c>
      <c r="M1005" s="16">
        <f t="shared" si="61"/>
        <v>1.64</v>
      </c>
      <c r="N1005">
        <v>51841.440000000002</v>
      </c>
      <c r="O1005" s="15">
        <v>42057</v>
      </c>
      <c r="P1005" s="22">
        <f t="shared" si="62"/>
        <v>2015</v>
      </c>
      <c r="Q1005" s="22">
        <f t="shared" si="63"/>
        <v>2</v>
      </c>
    </row>
    <row r="1006" spans="1:17" x14ac:dyDescent="0.2">
      <c r="A1006">
        <v>1031</v>
      </c>
      <c r="B1006" t="s">
        <v>1941</v>
      </c>
      <c r="C1006" t="s">
        <v>1926</v>
      </c>
      <c r="D1006">
        <v>15.6</v>
      </c>
      <c r="E1006" t="s">
        <v>1942</v>
      </c>
      <c r="F1006" t="s">
        <v>1943</v>
      </c>
      <c r="G1006" s="16" t="str">
        <f t="shared" si="60"/>
        <v>AMD</v>
      </c>
      <c r="H1006" t="s">
        <v>2074</v>
      </c>
      <c r="I1006" t="s">
        <v>1978</v>
      </c>
      <c r="J1006" t="s">
        <v>1946</v>
      </c>
      <c r="K1006" t="s">
        <v>1947</v>
      </c>
      <c r="L1006" t="s">
        <v>1948</v>
      </c>
      <c r="M1006" s="16">
        <f t="shared" si="61"/>
        <v>2.1</v>
      </c>
      <c r="N1006">
        <v>21791.52</v>
      </c>
      <c r="O1006" s="15">
        <v>42205</v>
      </c>
      <c r="P1006" s="22">
        <f t="shared" si="62"/>
        <v>2015</v>
      </c>
      <c r="Q1006" s="22">
        <f t="shared" si="63"/>
        <v>7</v>
      </c>
    </row>
    <row r="1007" spans="1:17" x14ac:dyDescent="0.2">
      <c r="A1007">
        <v>1032</v>
      </c>
      <c r="B1007" t="s">
        <v>2041</v>
      </c>
      <c r="C1007" t="s">
        <v>1982</v>
      </c>
      <c r="D1007">
        <v>17.3</v>
      </c>
      <c r="E1007" t="s">
        <v>1927</v>
      </c>
      <c r="F1007" t="s">
        <v>2022</v>
      </c>
      <c r="G1007" s="16" t="str">
        <f t="shared" si="60"/>
        <v>Intel</v>
      </c>
      <c r="H1007" t="s">
        <v>1915</v>
      </c>
      <c r="I1007" t="s">
        <v>1984</v>
      </c>
      <c r="J1007" t="s">
        <v>1985</v>
      </c>
      <c r="K1007" t="s">
        <v>1947</v>
      </c>
      <c r="L1007" t="s">
        <v>2059</v>
      </c>
      <c r="M1007" s="16">
        <f t="shared" si="61"/>
        <v>2.7</v>
      </c>
      <c r="N1007">
        <v>63499.103999999999</v>
      </c>
      <c r="O1007" s="15">
        <v>42092</v>
      </c>
      <c r="P1007" s="22">
        <f t="shared" si="62"/>
        <v>2015</v>
      </c>
      <c r="Q1007" s="22">
        <f t="shared" si="63"/>
        <v>3</v>
      </c>
    </row>
    <row r="1008" spans="1:17" x14ac:dyDescent="0.2">
      <c r="A1008">
        <v>1033</v>
      </c>
      <c r="B1008" t="s">
        <v>1925</v>
      </c>
      <c r="C1008" t="s">
        <v>1926</v>
      </c>
      <c r="D1008">
        <v>14</v>
      </c>
      <c r="E1008" t="s">
        <v>1927</v>
      </c>
      <c r="F1008" t="s">
        <v>2096</v>
      </c>
      <c r="G1008" s="16" t="str">
        <f t="shared" si="60"/>
        <v>Intel</v>
      </c>
      <c r="H1008" t="s">
        <v>1915</v>
      </c>
      <c r="I1008" t="s">
        <v>1929</v>
      </c>
      <c r="J1008" t="s">
        <v>1963</v>
      </c>
      <c r="K1008" t="s">
        <v>2277</v>
      </c>
      <c r="L1008" t="s">
        <v>2127</v>
      </c>
      <c r="M1008" s="16">
        <f t="shared" si="61"/>
        <v>1.95</v>
      </c>
      <c r="N1008">
        <v>63669.599999999999</v>
      </c>
      <c r="O1008" s="15">
        <v>42194</v>
      </c>
      <c r="P1008" s="22">
        <f t="shared" si="62"/>
        <v>2015</v>
      </c>
      <c r="Q1008" s="22">
        <f t="shared" si="63"/>
        <v>7</v>
      </c>
    </row>
    <row r="1009" spans="1:17" x14ac:dyDescent="0.2">
      <c r="A1009">
        <v>1034</v>
      </c>
      <c r="B1009" t="s">
        <v>1925</v>
      </c>
      <c r="C1009" t="s">
        <v>1926</v>
      </c>
      <c r="D1009">
        <v>15.6</v>
      </c>
      <c r="E1009" t="s">
        <v>1927</v>
      </c>
      <c r="F1009" t="s">
        <v>2149</v>
      </c>
      <c r="G1009" s="16" t="str">
        <f t="shared" si="60"/>
        <v>Intel</v>
      </c>
      <c r="H1009" t="s">
        <v>1915</v>
      </c>
      <c r="I1009" t="s">
        <v>1929</v>
      </c>
      <c r="J1009" t="s">
        <v>1963</v>
      </c>
      <c r="K1009" t="s">
        <v>1947</v>
      </c>
      <c r="L1009" t="s">
        <v>2213</v>
      </c>
      <c r="M1009" s="16">
        <f t="shared" si="61"/>
        <v>1.84</v>
      </c>
      <c r="N1009">
        <v>65480.587200000002</v>
      </c>
      <c r="O1009" s="15">
        <v>42155</v>
      </c>
      <c r="P1009" s="22">
        <f t="shared" si="62"/>
        <v>2015</v>
      </c>
      <c r="Q1009" s="22">
        <f t="shared" si="63"/>
        <v>5</v>
      </c>
    </row>
    <row r="1010" spans="1:17" x14ac:dyDescent="0.2">
      <c r="A1010">
        <v>1035</v>
      </c>
      <c r="B1010" t="s">
        <v>1925</v>
      </c>
      <c r="C1010" t="s">
        <v>1912</v>
      </c>
      <c r="D1010">
        <v>12.5</v>
      </c>
      <c r="E1010" t="s">
        <v>1927</v>
      </c>
      <c r="F1010" t="s">
        <v>2149</v>
      </c>
      <c r="G1010" s="16" t="str">
        <f t="shared" si="60"/>
        <v>Intel</v>
      </c>
      <c r="H1010" t="s">
        <v>1915</v>
      </c>
      <c r="I1010" t="s">
        <v>1929</v>
      </c>
      <c r="J1010" t="s">
        <v>1963</v>
      </c>
      <c r="K1010" t="s">
        <v>1947</v>
      </c>
      <c r="L1010" t="s">
        <v>2211</v>
      </c>
      <c r="M1010" s="16">
        <f t="shared" si="61"/>
        <v>1.26</v>
      </c>
      <c r="N1010">
        <v>71874.720000000001</v>
      </c>
      <c r="O1010" s="15">
        <v>42346</v>
      </c>
      <c r="P1010" s="22">
        <f t="shared" si="62"/>
        <v>2015</v>
      </c>
      <c r="Q1010" s="22">
        <f t="shared" si="63"/>
        <v>12</v>
      </c>
    </row>
    <row r="1011" spans="1:17" x14ac:dyDescent="0.2">
      <c r="A1011">
        <v>1036</v>
      </c>
      <c r="B1011" t="s">
        <v>1925</v>
      </c>
      <c r="C1011" t="s">
        <v>1926</v>
      </c>
      <c r="D1011">
        <v>15.6</v>
      </c>
      <c r="E1011" t="s">
        <v>1942</v>
      </c>
      <c r="F1011" t="s">
        <v>1928</v>
      </c>
      <c r="G1011" s="16" t="str">
        <f t="shared" si="60"/>
        <v>Intel</v>
      </c>
      <c r="H1011" t="s">
        <v>1944</v>
      </c>
      <c r="I1011" t="s">
        <v>1945</v>
      </c>
      <c r="J1011" t="s">
        <v>1930</v>
      </c>
      <c r="K1011" t="s">
        <v>1947</v>
      </c>
      <c r="L1011" t="s">
        <v>1953</v>
      </c>
      <c r="M1011" s="16">
        <f t="shared" si="61"/>
        <v>2.04</v>
      </c>
      <c r="N1011">
        <v>39533.760000000002</v>
      </c>
      <c r="O1011" s="15">
        <v>42222</v>
      </c>
      <c r="P1011" s="22">
        <f t="shared" si="62"/>
        <v>2015</v>
      </c>
      <c r="Q1011" s="22">
        <f t="shared" si="63"/>
        <v>8</v>
      </c>
    </row>
    <row r="1012" spans="1:17" x14ac:dyDescent="0.2">
      <c r="A1012">
        <v>1037</v>
      </c>
      <c r="B1012" t="s">
        <v>2095</v>
      </c>
      <c r="C1012" t="s">
        <v>1912</v>
      </c>
      <c r="D1012">
        <v>14</v>
      </c>
      <c r="E1012" t="s">
        <v>1958</v>
      </c>
      <c r="F1012" t="s">
        <v>2178</v>
      </c>
      <c r="G1012" s="16" t="str">
        <f t="shared" si="60"/>
        <v>Intel</v>
      </c>
      <c r="H1012" t="s">
        <v>1915</v>
      </c>
      <c r="I1012" t="s">
        <v>1929</v>
      </c>
      <c r="J1012" t="s">
        <v>1963</v>
      </c>
      <c r="K1012" t="s">
        <v>1947</v>
      </c>
      <c r="L1012" t="s">
        <v>2257</v>
      </c>
      <c r="M1012" s="16">
        <f t="shared" si="61"/>
        <v>1.47</v>
      </c>
      <c r="N1012">
        <v>91908</v>
      </c>
      <c r="O1012" s="15">
        <v>42368</v>
      </c>
      <c r="P1012" s="22">
        <f t="shared" si="62"/>
        <v>2015</v>
      </c>
      <c r="Q1012" s="22">
        <f t="shared" si="63"/>
        <v>12</v>
      </c>
    </row>
    <row r="1013" spans="1:17" x14ac:dyDescent="0.2">
      <c r="A1013">
        <v>1038</v>
      </c>
      <c r="B1013" t="s">
        <v>1966</v>
      </c>
      <c r="C1013" t="s">
        <v>1926</v>
      </c>
      <c r="D1013">
        <v>15.6</v>
      </c>
      <c r="E1013" t="s">
        <v>1927</v>
      </c>
      <c r="F1013" t="s">
        <v>2316</v>
      </c>
      <c r="G1013" s="16" t="str">
        <f t="shared" si="60"/>
        <v>Intel</v>
      </c>
      <c r="H1013" t="s">
        <v>1915</v>
      </c>
      <c r="I1013" t="s">
        <v>1929</v>
      </c>
      <c r="J1013" t="s">
        <v>1963</v>
      </c>
      <c r="K1013" t="s">
        <v>2277</v>
      </c>
      <c r="L1013" t="s">
        <v>2409</v>
      </c>
      <c r="M1013" s="16">
        <f t="shared" si="61"/>
        <v>2.09</v>
      </c>
      <c r="N1013">
        <v>56633.976000000002</v>
      </c>
      <c r="O1013" s="15">
        <v>42287</v>
      </c>
      <c r="P1013" s="22">
        <f t="shared" si="62"/>
        <v>2015</v>
      </c>
      <c r="Q1013" s="22">
        <f t="shared" si="63"/>
        <v>10</v>
      </c>
    </row>
    <row r="1014" spans="1:17" x14ac:dyDescent="0.2">
      <c r="A1014">
        <v>1039</v>
      </c>
      <c r="B1014" t="s">
        <v>1925</v>
      </c>
      <c r="C1014" t="s">
        <v>1926</v>
      </c>
      <c r="D1014">
        <v>14</v>
      </c>
      <c r="E1014" t="s">
        <v>1927</v>
      </c>
      <c r="F1014" t="s">
        <v>1928</v>
      </c>
      <c r="G1014" s="16" t="str">
        <f t="shared" si="60"/>
        <v>Intel</v>
      </c>
      <c r="H1014" t="s">
        <v>1915</v>
      </c>
      <c r="I1014" t="s">
        <v>1929</v>
      </c>
      <c r="J1014" t="s">
        <v>1930</v>
      </c>
      <c r="K1014" t="s">
        <v>1947</v>
      </c>
      <c r="L1014" t="s">
        <v>2252</v>
      </c>
      <c r="M1014" s="16">
        <f t="shared" si="61"/>
        <v>1.64</v>
      </c>
      <c r="N1014">
        <v>53839.972800000003</v>
      </c>
      <c r="O1014" s="15">
        <v>42155</v>
      </c>
      <c r="P1014" s="22">
        <f t="shared" si="62"/>
        <v>2015</v>
      </c>
      <c r="Q1014" s="22">
        <f t="shared" si="63"/>
        <v>5</v>
      </c>
    </row>
    <row r="1015" spans="1:17" x14ac:dyDescent="0.2">
      <c r="A1015">
        <v>1040</v>
      </c>
      <c r="B1015" t="s">
        <v>1976</v>
      </c>
      <c r="C1015" t="s">
        <v>1989</v>
      </c>
      <c r="D1015">
        <v>15.6</v>
      </c>
      <c r="E1015" t="s">
        <v>1980</v>
      </c>
      <c r="F1015" t="s">
        <v>2149</v>
      </c>
      <c r="G1015" s="16" t="str">
        <f t="shared" si="60"/>
        <v>Intel</v>
      </c>
      <c r="H1015" t="s">
        <v>1944</v>
      </c>
      <c r="I1015" t="s">
        <v>1929</v>
      </c>
      <c r="J1015" t="s">
        <v>1963</v>
      </c>
      <c r="K1015" t="s">
        <v>1947</v>
      </c>
      <c r="L1015" t="s">
        <v>2048</v>
      </c>
      <c r="M1015" s="16">
        <f t="shared" si="61"/>
        <v>1.8</v>
      </c>
      <c r="N1015">
        <v>45128.160000000003</v>
      </c>
      <c r="O1015" s="15">
        <v>42100</v>
      </c>
      <c r="P1015" s="22">
        <f t="shared" si="62"/>
        <v>2015</v>
      </c>
      <c r="Q1015" s="22">
        <f t="shared" si="63"/>
        <v>4</v>
      </c>
    </row>
    <row r="1016" spans="1:17" x14ac:dyDescent="0.2">
      <c r="A1016">
        <v>1041</v>
      </c>
      <c r="B1016" t="s">
        <v>2132</v>
      </c>
      <c r="C1016" t="s">
        <v>1926</v>
      </c>
      <c r="D1016">
        <v>14</v>
      </c>
      <c r="E1016" t="s">
        <v>1942</v>
      </c>
      <c r="F1016" t="s">
        <v>2410</v>
      </c>
      <c r="G1016" s="16" t="str">
        <f t="shared" si="60"/>
        <v>Intel</v>
      </c>
      <c r="H1016" t="s">
        <v>2007</v>
      </c>
      <c r="I1016" t="s">
        <v>2008</v>
      </c>
      <c r="J1016" t="s">
        <v>2051</v>
      </c>
      <c r="K1016" t="s">
        <v>1947</v>
      </c>
      <c r="L1016" t="s">
        <v>2203</v>
      </c>
      <c r="M1016" s="16">
        <f t="shared" si="61"/>
        <v>1.45</v>
      </c>
      <c r="N1016">
        <v>11231.424000000001</v>
      </c>
      <c r="O1016" s="15">
        <v>42298</v>
      </c>
      <c r="P1016" s="22">
        <f t="shared" si="62"/>
        <v>2015</v>
      </c>
      <c r="Q1016" s="22">
        <f t="shared" si="63"/>
        <v>10</v>
      </c>
    </row>
    <row r="1017" spans="1:17" x14ac:dyDescent="0.2">
      <c r="A1017">
        <v>1042</v>
      </c>
      <c r="B1017" t="s">
        <v>2095</v>
      </c>
      <c r="C1017" t="s">
        <v>1926</v>
      </c>
      <c r="D1017">
        <v>15.6</v>
      </c>
      <c r="E1017" t="s">
        <v>1958</v>
      </c>
      <c r="F1017" t="s">
        <v>2149</v>
      </c>
      <c r="G1017" s="16" t="str">
        <f t="shared" si="60"/>
        <v>Intel</v>
      </c>
      <c r="H1017" t="s">
        <v>1935</v>
      </c>
      <c r="I1017" t="s">
        <v>1929</v>
      </c>
      <c r="J1017" t="s">
        <v>2180</v>
      </c>
      <c r="K1017" t="s">
        <v>1947</v>
      </c>
      <c r="L1017" t="s">
        <v>2038</v>
      </c>
      <c r="M1017" s="16">
        <f t="shared" si="61"/>
        <v>2.4</v>
      </c>
      <c r="N1017">
        <v>75924</v>
      </c>
      <c r="O1017" s="15">
        <v>42283</v>
      </c>
      <c r="P1017" s="22">
        <f t="shared" si="62"/>
        <v>2015</v>
      </c>
      <c r="Q1017" s="22">
        <f t="shared" si="63"/>
        <v>10</v>
      </c>
    </row>
    <row r="1018" spans="1:17" x14ac:dyDescent="0.2">
      <c r="A1018">
        <v>1043</v>
      </c>
      <c r="B1018" t="s">
        <v>1976</v>
      </c>
      <c r="C1018" t="s">
        <v>1926</v>
      </c>
      <c r="D1018">
        <v>15.6</v>
      </c>
      <c r="E1018" t="s">
        <v>1927</v>
      </c>
      <c r="F1018" t="s">
        <v>2096</v>
      </c>
      <c r="G1018" s="16" t="str">
        <f t="shared" si="60"/>
        <v>Intel</v>
      </c>
      <c r="H1018" t="s">
        <v>1915</v>
      </c>
      <c r="I1018" t="s">
        <v>1929</v>
      </c>
      <c r="J1018" t="s">
        <v>1963</v>
      </c>
      <c r="K1018" t="s">
        <v>1947</v>
      </c>
      <c r="L1018" t="s">
        <v>1993</v>
      </c>
      <c r="M1018" s="16">
        <f t="shared" si="61"/>
        <v>2.2999999999999998</v>
      </c>
      <c r="N1018">
        <v>55922.688000000002</v>
      </c>
      <c r="O1018" s="15">
        <v>42045</v>
      </c>
      <c r="P1018" s="22">
        <f t="shared" si="62"/>
        <v>2015</v>
      </c>
      <c r="Q1018" s="22">
        <f t="shared" si="63"/>
        <v>2</v>
      </c>
    </row>
    <row r="1019" spans="1:17" x14ac:dyDescent="0.2">
      <c r="A1019">
        <v>1044</v>
      </c>
      <c r="B1019" t="s">
        <v>1925</v>
      </c>
      <c r="C1019" t="s">
        <v>1926</v>
      </c>
      <c r="D1019">
        <v>14</v>
      </c>
      <c r="E1019" t="s">
        <v>1927</v>
      </c>
      <c r="F1019" t="s">
        <v>2096</v>
      </c>
      <c r="G1019" s="16" t="str">
        <f t="shared" si="60"/>
        <v>Intel</v>
      </c>
      <c r="H1019" t="s">
        <v>1944</v>
      </c>
      <c r="I1019" t="s">
        <v>1945</v>
      </c>
      <c r="J1019" t="s">
        <v>1963</v>
      </c>
      <c r="K1019" t="s">
        <v>1947</v>
      </c>
      <c r="L1019" t="s">
        <v>2377</v>
      </c>
      <c r="M1019" s="16">
        <f t="shared" si="61"/>
        <v>1.54</v>
      </c>
      <c r="N1019">
        <v>53280</v>
      </c>
      <c r="O1019" s="15">
        <v>42129</v>
      </c>
      <c r="P1019" s="22">
        <f t="shared" si="62"/>
        <v>2015</v>
      </c>
      <c r="Q1019" s="22">
        <f t="shared" si="63"/>
        <v>5</v>
      </c>
    </row>
    <row r="1020" spans="1:17" x14ac:dyDescent="0.2">
      <c r="A1020">
        <v>1045</v>
      </c>
      <c r="B1020" t="s">
        <v>1925</v>
      </c>
      <c r="C1020" t="s">
        <v>1926</v>
      </c>
      <c r="D1020">
        <v>15.6</v>
      </c>
      <c r="E1020" t="s">
        <v>1927</v>
      </c>
      <c r="F1020" t="s">
        <v>2316</v>
      </c>
      <c r="G1020" s="16" t="str">
        <f t="shared" si="60"/>
        <v>Intel</v>
      </c>
      <c r="H1020" t="s">
        <v>1915</v>
      </c>
      <c r="I1020" t="s">
        <v>2152</v>
      </c>
      <c r="J1020" t="s">
        <v>1963</v>
      </c>
      <c r="K1020" t="s">
        <v>1947</v>
      </c>
      <c r="L1020" t="s">
        <v>2213</v>
      </c>
      <c r="M1020" s="16">
        <f t="shared" si="61"/>
        <v>1.84</v>
      </c>
      <c r="N1020">
        <v>112065.9552</v>
      </c>
      <c r="O1020" s="15">
        <v>42363</v>
      </c>
      <c r="P1020" s="22">
        <f t="shared" si="62"/>
        <v>2015</v>
      </c>
      <c r="Q1020" s="22">
        <f t="shared" si="63"/>
        <v>12</v>
      </c>
    </row>
    <row r="1021" spans="1:17" x14ac:dyDescent="0.2">
      <c r="A1021">
        <v>1046</v>
      </c>
      <c r="B1021" t="s">
        <v>1925</v>
      </c>
      <c r="C1021" t="s">
        <v>1926</v>
      </c>
      <c r="D1021">
        <v>14</v>
      </c>
      <c r="E1021" t="s">
        <v>1927</v>
      </c>
      <c r="F1021" t="s">
        <v>2096</v>
      </c>
      <c r="G1021" s="16" t="str">
        <f t="shared" si="60"/>
        <v>Intel</v>
      </c>
      <c r="H1021" t="s">
        <v>1915</v>
      </c>
      <c r="I1021" t="s">
        <v>1929</v>
      </c>
      <c r="J1021" t="s">
        <v>1963</v>
      </c>
      <c r="K1021" t="s">
        <v>2277</v>
      </c>
      <c r="L1021" t="s">
        <v>2237</v>
      </c>
      <c r="M1021" s="16">
        <f t="shared" si="61"/>
        <v>1.43</v>
      </c>
      <c r="N1021">
        <v>78268.320000000007</v>
      </c>
      <c r="O1021" s="15">
        <v>42354</v>
      </c>
      <c r="P1021" s="22">
        <f t="shared" si="62"/>
        <v>2015</v>
      </c>
      <c r="Q1021" s="22">
        <f t="shared" si="63"/>
        <v>12</v>
      </c>
    </row>
    <row r="1022" spans="1:17" x14ac:dyDescent="0.2">
      <c r="A1022">
        <v>1047</v>
      </c>
      <c r="B1022" t="s">
        <v>2041</v>
      </c>
      <c r="C1022" t="s">
        <v>1982</v>
      </c>
      <c r="D1022">
        <v>17.3</v>
      </c>
      <c r="E1022" t="s">
        <v>1958</v>
      </c>
      <c r="F1022" t="s">
        <v>2293</v>
      </c>
      <c r="G1022" s="16" t="str">
        <f t="shared" si="60"/>
        <v>Intel</v>
      </c>
      <c r="H1022" t="s">
        <v>1935</v>
      </c>
      <c r="I1022" t="s">
        <v>2023</v>
      </c>
      <c r="J1022" t="s">
        <v>2163</v>
      </c>
      <c r="K1022" t="s">
        <v>1947</v>
      </c>
      <c r="L1022" t="s">
        <v>2261</v>
      </c>
      <c r="M1022" s="16">
        <f t="shared" si="61"/>
        <v>3.78</v>
      </c>
      <c r="N1022">
        <v>82351.699200000003</v>
      </c>
      <c r="O1022" s="15">
        <v>42250</v>
      </c>
      <c r="P1022" s="22">
        <f t="shared" si="62"/>
        <v>2015</v>
      </c>
      <c r="Q1022" s="22">
        <f t="shared" si="63"/>
        <v>9</v>
      </c>
    </row>
    <row r="1023" spans="1:17" x14ac:dyDescent="0.2">
      <c r="A1023">
        <v>1048</v>
      </c>
      <c r="B1023" t="s">
        <v>1976</v>
      </c>
      <c r="C1023" t="s">
        <v>1982</v>
      </c>
      <c r="D1023">
        <v>17.3</v>
      </c>
      <c r="E1023" t="s">
        <v>1958</v>
      </c>
      <c r="F1023" t="s">
        <v>2264</v>
      </c>
      <c r="G1023" s="16" t="str">
        <f t="shared" si="60"/>
        <v>Intel</v>
      </c>
      <c r="H1023" t="s">
        <v>1935</v>
      </c>
      <c r="I1023" t="s">
        <v>1984</v>
      </c>
      <c r="J1023" t="s">
        <v>2163</v>
      </c>
      <c r="K1023" t="s">
        <v>1947</v>
      </c>
      <c r="L1023" t="s">
        <v>2294</v>
      </c>
      <c r="M1023" s="16">
        <f t="shared" si="61"/>
        <v>4.5999999999999996</v>
      </c>
      <c r="N1023">
        <v>122010.6672</v>
      </c>
      <c r="O1023" s="15">
        <v>42139</v>
      </c>
      <c r="P1023" s="22">
        <f t="shared" si="62"/>
        <v>2015</v>
      </c>
      <c r="Q1023" s="22">
        <f t="shared" si="63"/>
        <v>5</v>
      </c>
    </row>
    <row r="1024" spans="1:17" x14ac:dyDescent="0.2">
      <c r="A1024">
        <v>1049</v>
      </c>
      <c r="B1024" t="s">
        <v>1954</v>
      </c>
      <c r="C1024" t="s">
        <v>2222</v>
      </c>
      <c r="D1024">
        <v>11.6</v>
      </c>
      <c r="E1024" t="s">
        <v>1942</v>
      </c>
      <c r="F1024" t="s">
        <v>2049</v>
      </c>
      <c r="G1024" s="16" t="str">
        <f t="shared" si="60"/>
        <v>Intel</v>
      </c>
      <c r="H1024" t="s">
        <v>1944</v>
      </c>
      <c r="I1024" t="s">
        <v>2201</v>
      </c>
      <c r="J1024" t="s">
        <v>2051</v>
      </c>
      <c r="K1024" t="s">
        <v>2187</v>
      </c>
      <c r="L1024" t="s">
        <v>2013</v>
      </c>
      <c r="M1024" s="16">
        <f t="shared" si="61"/>
        <v>1.2</v>
      </c>
      <c r="N1024">
        <v>15339.312</v>
      </c>
      <c r="O1024" s="15">
        <v>42013</v>
      </c>
      <c r="P1024" s="22">
        <f t="shared" si="62"/>
        <v>2015</v>
      </c>
      <c r="Q1024" s="22">
        <f t="shared" si="63"/>
        <v>1</v>
      </c>
    </row>
    <row r="1025" spans="1:17" x14ac:dyDescent="0.2">
      <c r="A1025">
        <v>1050</v>
      </c>
      <c r="B1025" t="s">
        <v>1976</v>
      </c>
      <c r="C1025" t="s">
        <v>1926</v>
      </c>
      <c r="D1025">
        <v>14</v>
      </c>
      <c r="E1025" t="s">
        <v>2226</v>
      </c>
      <c r="F1025" t="s">
        <v>2178</v>
      </c>
      <c r="G1025" s="16" t="str">
        <f t="shared" si="60"/>
        <v>Intel</v>
      </c>
      <c r="H1025" t="s">
        <v>1935</v>
      </c>
      <c r="I1025" t="s">
        <v>1929</v>
      </c>
      <c r="J1025" t="s">
        <v>1963</v>
      </c>
      <c r="K1025" t="s">
        <v>2277</v>
      </c>
      <c r="L1025" t="s">
        <v>2106</v>
      </c>
      <c r="M1025" s="16">
        <f t="shared" si="61"/>
        <v>1.1000000000000001</v>
      </c>
      <c r="N1025">
        <v>139593.60000000001</v>
      </c>
      <c r="O1025" s="15">
        <v>42256</v>
      </c>
      <c r="P1025" s="22">
        <f t="shared" si="62"/>
        <v>2015</v>
      </c>
      <c r="Q1025" s="22">
        <f t="shared" si="63"/>
        <v>9</v>
      </c>
    </row>
    <row r="1026" spans="1:17" x14ac:dyDescent="0.2">
      <c r="A1026">
        <v>1051</v>
      </c>
      <c r="B1026" t="s">
        <v>1925</v>
      </c>
      <c r="C1026" t="s">
        <v>1926</v>
      </c>
      <c r="D1026">
        <v>15.6</v>
      </c>
      <c r="E1026" t="s">
        <v>1958</v>
      </c>
      <c r="F1026" t="s">
        <v>1973</v>
      </c>
      <c r="G1026" s="16" t="str">
        <f t="shared" si="60"/>
        <v>Intel</v>
      </c>
      <c r="H1026" t="s">
        <v>1915</v>
      </c>
      <c r="I1026" t="s">
        <v>1978</v>
      </c>
      <c r="J1026" t="s">
        <v>1979</v>
      </c>
      <c r="K1026" t="s">
        <v>1947</v>
      </c>
      <c r="L1026" t="s">
        <v>1992</v>
      </c>
      <c r="M1026" s="16">
        <f t="shared" si="61"/>
        <v>1.91</v>
      </c>
      <c r="N1026">
        <v>52161.120000000003</v>
      </c>
      <c r="O1026" s="15">
        <v>42135</v>
      </c>
      <c r="P1026" s="22">
        <f t="shared" si="62"/>
        <v>2015</v>
      </c>
      <c r="Q1026" s="22">
        <f t="shared" si="63"/>
        <v>5</v>
      </c>
    </row>
    <row r="1027" spans="1:17" x14ac:dyDescent="0.2">
      <c r="A1027">
        <v>1052</v>
      </c>
      <c r="B1027" t="s">
        <v>1966</v>
      </c>
      <c r="C1027" t="s">
        <v>1989</v>
      </c>
      <c r="D1027">
        <v>15.6</v>
      </c>
      <c r="E1027" t="s">
        <v>1980</v>
      </c>
      <c r="F1027" t="s">
        <v>2411</v>
      </c>
      <c r="G1027" s="16" t="str">
        <f t="shared" ref="G1027:G1090" si="64">LEFT(F1027,FIND(" ",F1027)-1)</f>
        <v>Intel</v>
      </c>
      <c r="H1027" t="s">
        <v>1915</v>
      </c>
      <c r="I1027" t="s">
        <v>1929</v>
      </c>
      <c r="J1027" t="s">
        <v>1930</v>
      </c>
      <c r="K1027" t="s">
        <v>1947</v>
      </c>
      <c r="L1027" t="s">
        <v>1993</v>
      </c>
      <c r="M1027" s="16">
        <f t="shared" ref="M1027:M1090" si="65">LEFT(L1027,LEN(L1027)-2)*1</f>
        <v>2.2999999999999998</v>
      </c>
      <c r="N1027">
        <v>58288.32</v>
      </c>
      <c r="O1027" s="15">
        <v>42264</v>
      </c>
      <c r="P1027" s="22">
        <f t="shared" ref="P1027:P1090" si="66">YEAR(O1027)</f>
        <v>2015</v>
      </c>
      <c r="Q1027" s="22">
        <f t="shared" ref="Q1027:Q1090" si="67">MONTH(O1027)</f>
        <v>9</v>
      </c>
    </row>
    <row r="1028" spans="1:17" x14ac:dyDescent="0.2">
      <c r="A1028">
        <v>1053</v>
      </c>
      <c r="B1028" t="s">
        <v>1925</v>
      </c>
      <c r="C1028" t="s">
        <v>1926</v>
      </c>
      <c r="D1028">
        <v>15.6</v>
      </c>
      <c r="E1028" t="s">
        <v>1942</v>
      </c>
      <c r="F1028" t="s">
        <v>1928</v>
      </c>
      <c r="G1028" s="16" t="str">
        <f t="shared" si="64"/>
        <v>Intel</v>
      </c>
      <c r="H1028" t="s">
        <v>1944</v>
      </c>
      <c r="I1028" t="s">
        <v>1929</v>
      </c>
      <c r="J1028" t="s">
        <v>1930</v>
      </c>
      <c r="K1028" t="s">
        <v>1947</v>
      </c>
      <c r="L1028" t="s">
        <v>1953</v>
      </c>
      <c r="M1028" s="16">
        <f t="shared" si="65"/>
        <v>2.04</v>
      </c>
      <c r="N1028">
        <v>52161.120000000003</v>
      </c>
      <c r="O1028" s="15">
        <v>42230</v>
      </c>
      <c r="P1028" s="22">
        <f t="shared" si="66"/>
        <v>2015</v>
      </c>
      <c r="Q1028" s="22">
        <f t="shared" si="67"/>
        <v>8</v>
      </c>
    </row>
    <row r="1029" spans="1:17" x14ac:dyDescent="0.2">
      <c r="A1029">
        <v>1054</v>
      </c>
      <c r="B1029" t="s">
        <v>1966</v>
      </c>
      <c r="C1029" t="s">
        <v>1912</v>
      </c>
      <c r="D1029">
        <v>13.3</v>
      </c>
      <c r="E1029" t="s">
        <v>2080</v>
      </c>
      <c r="F1029" t="s">
        <v>1973</v>
      </c>
      <c r="G1029" s="16" t="str">
        <f t="shared" si="64"/>
        <v>Intel</v>
      </c>
      <c r="H1029" t="s">
        <v>1935</v>
      </c>
      <c r="I1029" t="s">
        <v>2136</v>
      </c>
      <c r="J1029" t="s">
        <v>1930</v>
      </c>
      <c r="K1029" t="s">
        <v>1947</v>
      </c>
      <c r="L1029" t="s">
        <v>2013</v>
      </c>
      <c r="M1029" s="16">
        <f t="shared" si="65"/>
        <v>1.2</v>
      </c>
      <c r="N1029">
        <v>120093.12</v>
      </c>
      <c r="O1029" s="15">
        <v>42113</v>
      </c>
      <c r="P1029" s="22">
        <f t="shared" si="66"/>
        <v>2015</v>
      </c>
      <c r="Q1029" s="22">
        <f t="shared" si="67"/>
        <v>4</v>
      </c>
    </row>
    <row r="1030" spans="1:17" x14ac:dyDescent="0.2">
      <c r="A1030">
        <v>1055</v>
      </c>
      <c r="B1030" t="s">
        <v>1925</v>
      </c>
      <c r="C1030" t="s">
        <v>1926</v>
      </c>
      <c r="D1030">
        <v>15.6</v>
      </c>
      <c r="E1030" t="s">
        <v>1942</v>
      </c>
      <c r="F1030" t="s">
        <v>2266</v>
      </c>
      <c r="G1030" s="16" t="str">
        <f t="shared" si="64"/>
        <v>Intel</v>
      </c>
      <c r="H1030" t="s">
        <v>1944</v>
      </c>
      <c r="I1030" t="s">
        <v>1945</v>
      </c>
      <c r="J1030" t="s">
        <v>1963</v>
      </c>
      <c r="K1030" t="s">
        <v>1947</v>
      </c>
      <c r="L1030" t="s">
        <v>2239</v>
      </c>
      <c r="M1030" s="16">
        <f t="shared" si="65"/>
        <v>2.31</v>
      </c>
      <c r="N1030">
        <v>37570.392</v>
      </c>
      <c r="O1030" s="15">
        <v>42337</v>
      </c>
      <c r="P1030" s="22">
        <f t="shared" si="66"/>
        <v>2015</v>
      </c>
      <c r="Q1030" s="22">
        <f t="shared" si="67"/>
        <v>11</v>
      </c>
    </row>
    <row r="1031" spans="1:17" x14ac:dyDescent="0.2">
      <c r="A1031">
        <v>1056</v>
      </c>
      <c r="B1031" t="s">
        <v>1925</v>
      </c>
      <c r="C1031" t="s">
        <v>1926</v>
      </c>
      <c r="D1031">
        <v>15.6</v>
      </c>
      <c r="E1031" t="s">
        <v>1942</v>
      </c>
      <c r="F1031" t="s">
        <v>1928</v>
      </c>
      <c r="G1031" s="16" t="str">
        <f t="shared" si="64"/>
        <v>Intel</v>
      </c>
      <c r="H1031" t="s">
        <v>1944</v>
      </c>
      <c r="I1031" t="s">
        <v>1945</v>
      </c>
      <c r="J1031" t="s">
        <v>1930</v>
      </c>
      <c r="K1031" t="s">
        <v>1931</v>
      </c>
      <c r="L1031" t="s">
        <v>2067</v>
      </c>
      <c r="M1031" s="16">
        <f t="shared" si="65"/>
        <v>1.96</v>
      </c>
      <c r="N1031">
        <v>26586.720000000001</v>
      </c>
      <c r="O1031" s="15">
        <v>42097</v>
      </c>
      <c r="P1031" s="22">
        <f t="shared" si="66"/>
        <v>2015</v>
      </c>
      <c r="Q1031" s="22">
        <f t="shared" si="67"/>
        <v>4</v>
      </c>
    </row>
    <row r="1032" spans="1:17" x14ac:dyDescent="0.2">
      <c r="A1032">
        <v>1057</v>
      </c>
      <c r="B1032" t="s">
        <v>1941</v>
      </c>
      <c r="C1032" t="s">
        <v>1926</v>
      </c>
      <c r="D1032">
        <v>15.6</v>
      </c>
      <c r="E1032" t="s">
        <v>1942</v>
      </c>
      <c r="F1032" t="s">
        <v>2198</v>
      </c>
      <c r="G1032" s="16" t="str">
        <f t="shared" si="64"/>
        <v>AMD</v>
      </c>
      <c r="H1032" t="s">
        <v>1915</v>
      </c>
      <c r="I1032" t="s">
        <v>1978</v>
      </c>
      <c r="J1032" t="s">
        <v>1946</v>
      </c>
      <c r="K1032" t="s">
        <v>1947</v>
      </c>
      <c r="L1032" t="s">
        <v>2038</v>
      </c>
      <c r="M1032" s="16">
        <f t="shared" si="65"/>
        <v>2.4</v>
      </c>
      <c r="N1032">
        <v>23922.720000000001</v>
      </c>
      <c r="O1032" s="15">
        <v>42193</v>
      </c>
      <c r="P1032" s="22">
        <f t="shared" si="66"/>
        <v>2015</v>
      </c>
      <c r="Q1032" s="22">
        <f t="shared" si="67"/>
        <v>7</v>
      </c>
    </row>
    <row r="1033" spans="1:17" x14ac:dyDescent="0.2">
      <c r="A1033">
        <v>1058</v>
      </c>
      <c r="B1033" t="s">
        <v>1966</v>
      </c>
      <c r="C1033" t="s">
        <v>1989</v>
      </c>
      <c r="D1033">
        <v>13.3</v>
      </c>
      <c r="E1033" t="s">
        <v>1980</v>
      </c>
      <c r="F1033" t="s">
        <v>1973</v>
      </c>
      <c r="G1033" s="16" t="str">
        <f t="shared" si="64"/>
        <v>Intel</v>
      </c>
      <c r="H1033" t="s">
        <v>2026</v>
      </c>
      <c r="I1033" t="s">
        <v>1929</v>
      </c>
      <c r="J1033" t="s">
        <v>1930</v>
      </c>
      <c r="K1033" t="s">
        <v>1947</v>
      </c>
      <c r="L1033" t="s">
        <v>1961</v>
      </c>
      <c r="M1033" s="16">
        <f t="shared" si="65"/>
        <v>1.6</v>
      </c>
      <c r="N1033">
        <v>69210.720000000001</v>
      </c>
      <c r="O1033" s="15">
        <v>42318</v>
      </c>
      <c r="P1033" s="22">
        <f t="shared" si="66"/>
        <v>2015</v>
      </c>
      <c r="Q1033" s="22">
        <f t="shared" si="67"/>
        <v>11</v>
      </c>
    </row>
    <row r="1034" spans="1:17" x14ac:dyDescent="0.2">
      <c r="A1034">
        <v>1059</v>
      </c>
      <c r="B1034" t="s">
        <v>2041</v>
      </c>
      <c r="C1034" t="s">
        <v>1982</v>
      </c>
      <c r="D1034">
        <v>15.6</v>
      </c>
      <c r="E1034" t="s">
        <v>1927</v>
      </c>
      <c r="F1034" t="s">
        <v>2264</v>
      </c>
      <c r="G1034" s="16" t="str">
        <f t="shared" si="64"/>
        <v>Intel</v>
      </c>
      <c r="H1034" t="s">
        <v>1935</v>
      </c>
      <c r="I1034" t="s">
        <v>2023</v>
      </c>
      <c r="J1034" t="s">
        <v>2024</v>
      </c>
      <c r="K1034" t="s">
        <v>1947</v>
      </c>
      <c r="L1034" t="s">
        <v>2305</v>
      </c>
      <c r="M1034" s="16">
        <f t="shared" si="65"/>
        <v>2.94</v>
      </c>
      <c r="N1034">
        <v>96916.32</v>
      </c>
      <c r="O1034" s="15">
        <v>42128</v>
      </c>
      <c r="P1034" s="22">
        <f t="shared" si="66"/>
        <v>2015</v>
      </c>
      <c r="Q1034" s="22">
        <f t="shared" si="67"/>
        <v>5</v>
      </c>
    </row>
    <row r="1035" spans="1:17" x14ac:dyDescent="0.2">
      <c r="A1035">
        <v>1061</v>
      </c>
      <c r="B1035" t="s">
        <v>1954</v>
      </c>
      <c r="C1035" t="s">
        <v>1982</v>
      </c>
      <c r="D1035">
        <v>17.3</v>
      </c>
      <c r="E1035" t="s">
        <v>1958</v>
      </c>
      <c r="F1035" t="s">
        <v>2264</v>
      </c>
      <c r="G1035" s="16" t="str">
        <f t="shared" si="64"/>
        <v>Intel</v>
      </c>
      <c r="H1035" t="s">
        <v>1935</v>
      </c>
      <c r="I1035" t="s">
        <v>1978</v>
      </c>
      <c r="J1035" t="s">
        <v>2273</v>
      </c>
      <c r="K1035" t="s">
        <v>1931</v>
      </c>
      <c r="L1035" t="s">
        <v>2412</v>
      </c>
      <c r="M1035" s="16">
        <f t="shared" si="65"/>
        <v>4</v>
      </c>
      <c r="N1035">
        <v>53173.440000000002</v>
      </c>
      <c r="O1035" s="15">
        <v>42208</v>
      </c>
      <c r="P1035" s="22">
        <f t="shared" si="66"/>
        <v>2015</v>
      </c>
      <c r="Q1035" s="22">
        <f t="shared" si="67"/>
        <v>7</v>
      </c>
    </row>
    <row r="1036" spans="1:17" x14ac:dyDescent="0.2">
      <c r="A1036">
        <v>1062</v>
      </c>
      <c r="B1036" t="s">
        <v>1966</v>
      </c>
      <c r="C1036" t="s">
        <v>1926</v>
      </c>
      <c r="D1036">
        <v>15.6</v>
      </c>
      <c r="E1036" t="s">
        <v>1927</v>
      </c>
      <c r="F1036" t="s">
        <v>1928</v>
      </c>
      <c r="G1036" s="16" t="str">
        <f t="shared" si="64"/>
        <v>Intel</v>
      </c>
      <c r="H1036" t="s">
        <v>1944</v>
      </c>
      <c r="I1036" t="s">
        <v>1978</v>
      </c>
      <c r="J1036" t="s">
        <v>2004</v>
      </c>
      <c r="K1036" t="s">
        <v>1947</v>
      </c>
      <c r="L1036" t="s">
        <v>2182</v>
      </c>
      <c r="M1036" s="16">
        <f t="shared" si="65"/>
        <v>2.25</v>
      </c>
      <c r="N1036">
        <v>29783.52</v>
      </c>
      <c r="O1036" s="15">
        <v>42165</v>
      </c>
      <c r="P1036" s="22">
        <f t="shared" si="66"/>
        <v>2015</v>
      </c>
      <c r="Q1036" s="22">
        <f t="shared" si="67"/>
        <v>6</v>
      </c>
    </row>
    <row r="1037" spans="1:17" x14ac:dyDescent="0.2">
      <c r="A1037">
        <v>1063</v>
      </c>
      <c r="B1037" t="s">
        <v>1966</v>
      </c>
      <c r="C1037" t="s">
        <v>1926</v>
      </c>
      <c r="D1037">
        <v>15.6</v>
      </c>
      <c r="E1037" t="s">
        <v>1927</v>
      </c>
      <c r="F1037" t="s">
        <v>1973</v>
      </c>
      <c r="G1037" s="16" t="str">
        <f t="shared" si="64"/>
        <v>Intel</v>
      </c>
      <c r="H1037" t="s">
        <v>1935</v>
      </c>
      <c r="I1037" t="s">
        <v>2060</v>
      </c>
      <c r="J1037" t="s">
        <v>2087</v>
      </c>
      <c r="K1037" t="s">
        <v>1947</v>
      </c>
      <c r="L1037" t="s">
        <v>2343</v>
      </c>
      <c r="M1037" s="16">
        <f t="shared" si="65"/>
        <v>2.3199999999999998</v>
      </c>
      <c r="N1037">
        <v>52746.667200000004</v>
      </c>
      <c r="O1037" s="15">
        <v>42230</v>
      </c>
      <c r="P1037" s="22">
        <f t="shared" si="66"/>
        <v>2015</v>
      </c>
      <c r="Q1037" s="22">
        <f t="shared" si="67"/>
        <v>8</v>
      </c>
    </row>
    <row r="1038" spans="1:17" x14ac:dyDescent="0.2">
      <c r="A1038">
        <v>1064</v>
      </c>
      <c r="B1038" t="s">
        <v>2041</v>
      </c>
      <c r="C1038" t="s">
        <v>1982</v>
      </c>
      <c r="D1038">
        <v>15.6</v>
      </c>
      <c r="E1038" t="s">
        <v>1927</v>
      </c>
      <c r="F1038" t="s">
        <v>2264</v>
      </c>
      <c r="G1038" s="16" t="str">
        <f t="shared" si="64"/>
        <v>Intel</v>
      </c>
      <c r="H1038" t="s">
        <v>1935</v>
      </c>
      <c r="I1038" t="s">
        <v>2023</v>
      </c>
      <c r="J1038" t="s">
        <v>2024</v>
      </c>
      <c r="K1038" t="s">
        <v>1947</v>
      </c>
      <c r="L1038" t="s">
        <v>2048</v>
      </c>
      <c r="M1038" s="16">
        <f t="shared" si="65"/>
        <v>1.8</v>
      </c>
      <c r="N1038">
        <v>102777.12</v>
      </c>
      <c r="O1038" s="15">
        <v>42080</v>
      </c>
      <c r="P1038" s="22">
        <f t="shared" si="66"/>
        <v>2015</v>
      </c>
      <c r="Q1038" s="22">
        <f t="shared" si="67"/>
        <v>3</v>
      </c>
    </row>
    <row r="1039" spans="1:17" x14ac:dyDescent="0.2">
      <c r="A1039">
        <v>1065</v>
      </c>
      <c r="B1039" t="s">
        <v>1966</v>
      </c>
      <c r="C1039" t="s">
        <v>1912</v>
      </c>
      <c r="D1039">
        <v>13.3</v>
      </c>
      <c r="E1039" t="s">
        <v>1927</v>
      </c>
      <c r="F1039" t="s">
        <v>1973</v>
      </c>
      <c r="G1039" s="16" t="str">
        <f t="shared" si="64"/>
        <v>Intel</v>
      </c>
      <c r="H1039" t="s">
        <v>1915</v>
      </c>
      <c r="I1039" t="s">
        <v>1929</v>
      </c>
      <c r="J1039" t="s">
        <v>1930</v>
      </c>
      <c r="K1039" t="s">
        <v>1947</v>
      </c>
      <c r="L1039" t="s">
        <v>2124</v>
      </c>
      <c r="M1039" s="16">
        <f t="shared" si="65"/>
        <v>1.29</v>
      </c>
      <c r="N1039">
        <v>77682.240000000005</v>
      </c>
      <c r="O1039" s="15">
        <v>42029</v>
      </c>
      <c r="P1039" s="22">
        <f t="shared" si="66"/>
        <v>2015</v>
      </c>
      <c r="Q1039" s="22">
        <f t="shared" si="67"/>
        <v>1</v>
      </c>
    </row>
    <row r="1040" spans="1:17" x14ac:dyDescent="0.2">
      <c r="A1040">
        <v>1066</v>
      </c>
      <c r="B1040" t="s">
        <v>1954</v>
      </c>
      <c r="C1040" t="s">
        <v>1982</v>
      </c>
      <c r="D1040">
        <v>17.3</v>
      </c>
      <c r="E1040" t="s">
        <v>1958</v>
      </c>
      <c r="F1040" t="s">
        <v>2293</v>
      </c>
      <c r="G1040" s="16" t="str">
        <f t="shared" si="64"/>
        <v>Intel</v>
      </c>
      <c r="H1040" t="s">
        <v>2058</v>
      </c>
      <c r="I1040" t="s">
        <v>2136</v>
      </c>
      <c r="J1040" t="s">
        <v>2413</v>
      </c>
      <c r="K1040" t="s">
        <v>1947</v>
      </c>
      <c r="L1040" t="s">
        <v>2387</v>
      </c>
      <c r="M1040" s="16">
        <f t="shared" si="65"/>
        <v>3.58</v>
      </c>
      <c r="N1040">
        <v>211788</v>
      </c>
      <c r="O1040" s="15">
        <v>42100</v>
      </c>
      <c r="P1040" s="22">
        <f t="shared" si="66"/>
        <v>2015</v>
      </c>
      <c r="Q1040" s="22">
        <f t="shared" si="67"/>
        <v>4</v>
      </c>
    </row>
    <row r="1041" spans="1:17" x14ac:dyDescent="0.2">
      <c r="A1041">
        <v>1067</v>
      </c>
      <c r="B1041" t="s">
        <v>1966</v>
      </c>
      <c r="C1041" t="s">
        <v>1989</v>
      </c>
      <c r="D1041">
        <v>13.3</v>
      </c>
      <c r="E1041" t="s">
        <v>1990</v>
      </c>
      <c r="F1041" t="s">
        <v>2149</v>
      </c>
      <c r="G1041" s="16" t="str">
        <f t="shared" si="64"/>
        <v>Intel</v>
      </c>
      <c r="H1041" t="s">
        <v>1915</v>
      </c>
      <c r="I1041" t="s">
        <v>1929</v>
      </c>
      <c r="J1041" t="s">
        <v>1963</v>
      </c>
      <c r="K1041" t="s">
        <v>1947</v>
      </c>
      <c r="L1041" t="s">
        <v>1991</v>
      </c>
      <c r="M1041" s="16">
        <f t="shared" si="65"/>
        <v>1.62</v>
      </c>
      <c r="N1041">
        <v>42517.972800000003</v>
      </c>
      <c r="O1041" s="15">
        <v>42194</v>
      </c>
      <c r="P1041" s="22">
        <f t="shared" si="66"/>
        <v>2015</v>
      </c>
      <c r="Q1041" s="22">
        <f t="shared" si="67"/>
        <v>7</v>
      </c>
    </row>
    <row r="1042" spans="1:17" x14ac:dyDescent="0.2">
      <c r="A1042">
        <v>1068</v>
      </c>
      <c r="B1042" t="s">
        <v>1966</v>
      </c>
      <c r="C1042" t="s">
        <v>1982</v>
      </c>
      <c r="D1042">
        <v>15.6</v>
      </c>
      <c r="E1042" t="s">
        <v>2143</v>
      </c>
      <c r="F1042" t="s">
        <v>2264</v>
      </c>
      <c r="G1042" s="16" t="str">
        <f t="shared" si="64"/>
        <v>Intel</v>
      </c>
      <c r="H1042" t="s">
        <v>1935</v>
      </c>
      <c r="I1042" t="s">
        <v>2023</v>
      </c>
      <c r="J1042" t="s">
        <v>2301</v>
      </c>
      <c r="K1042" t="s">
        <v>1947</v>
      </c>
      <c r="L1042" t="s">
        <v>2322</v>
      </c>
      <c r="M1042" s="16">
        <f t="shared" si="65"/>
        <v>3.21</v>
      </c>
      <c r="N1042">
        <v>70809.119999999995</v>
      </c>
      <c r="O1042" s="15">
        <v>42295</v>
      </c>
      <c r="P1042" s="22">
        <f t="shared" si="66"/>
        <v>2015</v>
      </c>
      <c r="Q1042" s="22">
        <f t="shared" si="67"/>
        <v>10</v>
      </c>
    </row>
    <row r="1043" spans="1:17" x14ac:dyDescent="0.2">
      <c r="A1043">
        <v>1069</v>
      </c>
      <c r="B1043" t="s">
        <v>1911</v>
      </c>
      <c r="C1043" t="s">
        <v>1912</v>
      </c>
      <c r="D1043">
        <v>12</v>
      </c>
      <c r="E1043" t="s">
        <v>1969</v>
      </c>
      <c r="F1043" t="s">
        <v>2414</v>
      </c>
      <c r="G1043" s="16" t="str">
        <f t="shared" si="64"/>
        <v>Intel</v>
      </c>
      <c r="H1043" t="s">
        <v>1915</v>
      </c>
      <c r="I1043" t="s">
        <v>1950</v>
      </c>
      <c r="J1043" t="s">
        <v>2099</v>
      </c>
      <c r="K1043" t="s">
        <v>1952</v>
      </c>
      <c r="L1043" t="s">
        <v>2365</v>
      </c>
      <c r="M1043" s="16">
        <f t="shared" si="65"/>
        <v>0.92</v>
      </c>
      <c r="N1043">
        <v>69264</v>
      </c>
      <c r="O1043" s="15">
        <v>42232</v>
      </c>
      <c r="P1043" s="22">
        <f t="shared" si="66"/>
        <v>2015</v>
      </c>
      <c r="Q1043" s="22">
        <f t="shared" si="67"/>
        <v>8</v>
      </c>
    </row>
    <row r="1044" spans="1:17" x14ac:dyDescent="0.2">
      <c r="A1044">
        <v>1070</v>
      </c>
      <c r="B1044" t="s">
        <v>1966</v>
      </c>
      <c r="C1044" t="s">
        <v>1926</v>
      </c>
      <c r="D1044">
        <v>15.6</v>
      </c>
      <c r="E1044" t="s">
        <v>1942</v>
      </c>
      <c r="F1044" t="s">
        <v>2266</v>
      </c>
      <c r="G1044" s="16" t="str">
        <f t="shared" si="64"/>
        <v>Intel</v>
      </c>
      <c r="H1044" t="s">
        <v>1944</v>
      </c>
      <c r="I1044" t="s">
        <v>1945</v>
      </c>
      <c r="J1044" t="s">
        <v>1963</v>
      </c>
      <c r="K1044" t="s">
        <v>1947</v>
      </c>
      <c r="L1044" t="s">
        <v>2129</v>
      </c>
      <c r="M1044" s="16">
        <f t="shared" si="65"/>
        <v>2.06</v>
      </c>
      <c r="N1044">
        <v>25679.894400000001</v>
      </c>
      <c r="O1044" s="15">
        <v>42063</v>
      </c>
      <c r="P1044" s="22">
        <f t="shared" si="66"/>
        <v>2015</v>
      </c>
      <c r="Q1044" s="22">
        <f t="shared" si="67"/>
        <v>2</v>
      </c>
    </row>
    <row r="1045" spans="1:17" x14ac:dyDescent="0.2">
      <c r="A1045">
        <v>1071</v>
      </c>
      <c r="B1045" t="s">
        <v>1925</v>
      </c>
      <c r="C1045" t="s">
        <v>1926</v>
      </c>
      <c r="D1045">
        <v>15.6</v>
      </c>
      <c r="E1045" t="s">
        <v>1942</v>
      </c>
      <c r="F1045" t="s">
        <v>2096</v>
      </c>
      <c r="G1045" s="16" t="str">
        <f t="shared" si="64"/>
        <v>Intel</v>
      </c>
      <c r="H1045" t="s">
        <v>1944</v>
      </c>
      <c r="I1045" t="s">
        <v>1945</v>
      </c>
      <c r="J1045" t="s">
        <v>1963</v>
      </c>
      <c r="K1045" t="s">
        <v>1947</v>
      </c>
      <c r="L1045" t="s">
        <v>2239</v>
      </c>
      <c r="M1045" s="16">
        <f t="shared" si="65"/>
        <v>2.31</v>
      </c>
      <c r="N1045">
        <v>63882.720000000001</v>
      </c>
      <c r="O1045" s="15">
        <v>42079</v>
      </c>
      <c r="P1045" s="22">
        <f t="shared" si="66"/>
        <v>2015</v>
      </c>
      <c r="Q1045" s="22">
        <f t="shared" si="67"/>
        <v>3</v>
      </c>
    </row>
    <row r="1046" spans="1:17" x14ac:dyDescent="0.2">
      <c r="A1046">
        <v>1072</v>
      </c>
      <c r="B1046" t="s">
        <v>1925</v>
      </c>
      <c r="C1046" t="s">
        <v>1912</v>
      </c>
      <c r="D1046">
        <v>12.5</v>
      </c>
      <c r="E1046" t="s">
        <v>1927</v>
      </c>
      <c r="F1046" t="s">
        <v>2096</v>
      </c>
      <c r="G1046" s="16" t="str">
        <f t="shared" si="64"/>
        <v>Intel</v>
      </c>
      <c r="H1046" t="s">
        <v>1915</v>
      </c>
      <c r="I1046" t="s">
        <v>1929</v>
      </c>
      <c r="J1046" t="s">
        <v>1963</v>
      </c>
      <c r="K1046" t="s">
        <v>2277</v>
      </c>
      <c r="L1046" t="s">
        <v>2211</v>
      </c>
      <c r="M1046" s="16">
        <f t="shared" si="65"/>
        <v>1.26</v>
      </c>
      <c r="N1046">
        <v>63882.720000000001</v>
      </c>
      <c r="O1046" s="15">
        <v>42285</v>
      </c>
      <c r="P1046" s="22">
        <f t="shared" si="66"/>
        <v>2015</v>
      </c>
      <c r="Q1046" s="22">
        <f t="shared" si="67"/>
        <v>10</v>
      </c>
    </row>
    <row r="1047" spans="1:17" x14ac:dyDescent="0.2">
      <c r="A1047">
        <v>1073</v>
      </c>
      <c r="B1047" t="s">
        <v>1925</v>
      </c>
      <c r="C1047" t="s">
        <v>1926</v>
      </c>
      <c r="D1047">
        <v>13.3</v>
      </c>
      <c r="E1047" t="s">
        <v>1927</v>
      </c>
      <c r="F1047" t="s">
        <v>1973</v>
      </c>
      <c r="G1047" s="16" t="str">
        <f t="shared" si="64"/>
        <v>Intel</v>
      </c>
      <c r="H1047" t="s">
        <v>1915</v>
      </c>
      <c r="I1047" t="s">
        <v>1929</v>
      </c>
      <c r="J1047" t="s">
        <v>1930</v>
      </c>
      <c r="K1047" t="s">
        <v>1947</v>
      </c>
      <c r="L1047" t="s">
        <v>2037</v>
      </c>
      <c r="M1047" s="16">
        <f t="shared" si="65"/>
        <v>1.49</v>
      </c>
      <c r="N1047">
        <v>58075.199999999997</v>
      </c>
      <c r="O1047" s="15">
        <v>42045</v>
      </c>
      <c r="P1047" s="22">
        <f t="shared" si="66"/>
        <v>2015</v>
      </c>
      <c r="Q1047" s="22">
        <f t="shared" si="67"/>
        <v>2</v>
      </c>
    </row>
    <row r="1048" spans="1:17" x14ac:dyDescent="0.2">
      <c r="A1048">
        <v>1074</v>
      </c>
      <c r="B1048" t="s">
        <v>1976</v>
      </c>
      <c r="C1048" t="s">
        <v>1912</v>
      </c>
      <c r="D1048">
        <v>12.5</v>
      </c>
      <c r="E1048" t="s">
        <v>1980</v>
      </c>
      <c r="F1048" t="s">
        <v>2149</v>
      </c>
      <c r="G1048" s="16" t="str">
        <f t="shared" si="64"/>
        <v>Intel</v>
      </c>
      <c r="H1048" t="s">
        <v>1915</v>
      </c>
      <c r="I1048" t="s">
        <v>1929</v>
      </c>
      <c r="J1048" t="s">
        <v>1963</v>
      </c>
      <c r="K1048" t="s">
        <v>1947</v>
      </c>
      <c r="L1048" t="s">
        <v>1957</v>
      </c>
      <c r="M1048" s="16">
        <f t="shared" si="65"/>
        <v>1.3</v>
      </c>
      <c r="N1048">
        <v>91294.747199999998</v>
      </c>
      <c r="O1048" s="15">
        <v>42201</v>
      </c>
      <c r="P1048" s="22">
        <f t="shared" si="66"/>
        <v>2015</v>
      </c>
      <c r="Q1048" s="22">
        <f t="shared" si="67"/>
        <v>7</v>
      </c>
    </row>
    <row r="1049" spans="1:17" x14ac:dyDescent="0.2">
      <c r="A1049">
        <v>1075</v>
      </c>
      <c r="B1049" t="s">
        <v>1976</v>
      </c>
      <c r="C1049" t="s">
        <v>1926</v>
      </c>
      <c r="D1049">
        <v>17.3</v>
      </c>
      <c r="E1049" t="s">
        <v>2133</v>
      </c>
      <c r="F1049" t="s">
        <v>2096</v>
      </c>
      <c r="G1049" s="16" t="str">
        <f t="shared" si="64"/>
        <v>Intel</v>
      </c>
      <c r="H1049" t="s">
        <v>1915</v>
      </c>
      <c r="I1049" t="s">
        <v>2415</v>
      </c>
      <c r="J1049" t="s">
        <v>2416</v>
      </c>
      <c r="K1049" t="s">
        <v>1947</v>
      </c>
      <c r="L1049" t="s">
        <v>2417</v>
      </c>
      <c r="M1049" s="16">
        <f t="shared" si="65"/>
        <v>3</v>
      </c>
      <c r="N1049">
        <v>35111.519999999997</v>
      </c>
      <c r="O1049" s="15">
        <v>42101</v>
      </c>
      <c r="P1049" s="22">
        <f t="shared" si="66"/>
        <v>2015</v>
      </c>
      <c r="Q1049" s="22">
        <f t="shared" si="67"/>
        <v>4</v>
      </c>
    </row>
    <row r="1050" spans="1:17" x14ac:dyDescent="0.2">
      <c r="A1050">
        <v>1076</v>
      </c>
      <c r="B1050" t="s">
        <v>1976</v>
      </c>
      <c r="C1050" t="s">
        <v>1926</v>
      </c>
      <c r="D1050">
        <v>15.6</v>
      </c>
      <c r="E1050" t="s">
        <v>1958</v>
      </c>
      <c r="F1050" t="s">
        <v>2333</v>
      </c>
      <c r="G1050" s="16" t="str">
        <f t="shared" si="64"/>
        <v>Intel</v>
      </c>
      <c r="H1050" t="s">
        <v>1944</v>
      </c>
      <c r="I1050" t="s">
        <v>1978</v>
      </c>
      <c r="J1050" t="s">
        <v>2153</v>
      </c>
      <c r="K1050" t="s">
        <v>1947</v>
      </c>
      <c r="L1050" t="s">
        <v>1993</v>
      </c>
      <c r="M1050" s="16">
        <f t="shared" si="65"/>
        <v>2.2999999999999998</v>
      </c>
      <c r="N1050">
        <v>52054.559999999998</v>
      </c>
      <c r="O1050" s="15">
        <v>42291</v>
      </c>
      <c r="P1050" s="22">
        <f t="shared" si="66"/>
        <v>2015</v>
      </c>
      <c r="Q1050" s="22">
        <f t="shared" si="67"/>
        <v>10</v>
      </c>
    </row>
    <row r="1051" spans="1:17" x14ac:dyDescent="0.2">
      <c r="A1051">
        <v>1077</v>
      </c>
      <c r="B1051" t="s">
        <v>2041</v>
      </c>
      <c r="C1051" t="s">
        <v>1982</v>
      </c>
      <c r="D1051">
        <v>17.3</v>
      </c>
      <c r="E1051" t="s">
        <v>1927</v>
      </c>
      <c r="F1051" t="s">
        <v>2022</v>
      </c>
      <c r="G1051" s="16" t="str">
        <f t="shared" si="64"/>
        <v>Intel</v>
      </c>
      <c r="H1051" t="s">
        <v>1935</v>
      </c>
      <c r="I1051" t="s">
        <v>2023</v>
      </c>
      <c r="J1051" t="s">
        <v>2043</v>
      </c>
      <c r="K1051" t="s">
        <v>1947</v>
      </c>
      <c r="L1051" t="s">
        <v>2261</v>
      </c>
      <c r="M1051" s="16">
        <f t="shared" si="65"/>
        <v>3.78</v>
      </c>
      <c r="N1051">
        <v>133146.72</v>
      </c>
      <c r="O1051" s="15">
        <v>42246</v>
      </c>
      <c r="P1051" s="22">
        <f t="shared" si="66"/>
        <v>2015</v>
      </c>
      <c r="Q1051" s="22">
        <f t="shared" si="67"/>
        <v>8</v>
      </c>
    </row>
    <row r="1052" spans="1:17" x14ac:dyDescent="0.2">
      <c r="A1052">
        <v>1078</v>
      </c>
      <c r="B1052" t="s">
        <v>1976</v>
      </c>
      <c r="C1052" t="s">
        <v>1926</v>
      </c>
      <c r="D1052">
        <v>15.6</v>
      </c>
      <c r="E1052" t="s">
        <v>1942</v>
      </c>
      <c r="F1052" t="s">
        <v>2096</v>
      </c>
      <c r="G1052" s="16" t="str">
        <f t="shared" si="64"/>
        <v>Intel</v>
      </c>
      <c r="H1052" t="s">
        <v>1944</v>
      </c>
      <c r="I1052" t="s">
        <v>1945</v>
      </c>
      <c r="J1052" t="s">
        <v>1963</v>
      </c>
      <c r="K1052" t="s">
        <v>1947</v>
      </c>
      <c r="L1052" t="s">
        <v>1948</v>
      </c>
      <c r="M1052" s="16">
        <f t="shared" si="65"/>
        <v>2.1</v>
      </c>
      <c r="N1052">
        <v>28771.200000000001</v>
      </c>
      <c r="O1052" s="15">
        <v>42296</v>
      </c>
      <c r="P1052" s="22">
        <f t="shared" si="66"/>
        <v>2015</v>
      </c>
      <c r="Q1052" s="22">
        <f t="shared" si="67"/>
        <v>10</v>
      </c>
    </row>
    <row r="1053" spans="1:17" x14ac:dyDescent="0.2">
      <c r="A1053">
        <v>1079</v>
      </c>
      <c r="B1053" t="s">
        <v>1925</v>
      </c>
      <c r="C1053" t="s">
        <v>1926</v>
      </c>
      <c r="D1053">
        <v>15.6</v>
      </c>
      <c r="E1053" t="s">
        <v>1927</v>
      </c>
      <c r="F1053" t="s">
        <v>2096</v>
      </c>
      <c r="G1053" s="16" t="str">
        <f t="shared" si="64"/>
        <v>Intel</v>
      </c>
      <c r="H1053" t="s">
        <v>1944</v>
      </c>
      <c r="I1053" t="s">
        <v>1945</v>
      </c>
      <c r="J1053" t="s">
        <v>1963</v>
      </c>
      <c r="K1053" t="s">
        <v>2277</v>
      </c>
      <c r="L1053" t="s">
        <v>2239</v>
      </c>
      <c r="M1053" s="16">
        <f t="shared" si="65"/>
        <v>2.31</v>
      </c>
      <c r="N1053">
        <v>50083.199999999997</v>
      </c>
      <c r="O1053" s="15">
        <v>42330</v>
      </c>
      <c r="P1053" s="22">
        <f t="shared" si="66"/>
        <v>2015</v>
      </c>
      <c r="Q1053" s="22">
        <f t="shared" si="67"/>
        <v>11</v>
      </c>
    </row>
    <row r="1054" spans="1:17" x14ac:dyDescent="0.2">
      <c r="A1054">
        <v>1080</v>
      </c>
      <c r="B1054" t="s">
        <v>1976</v>
      </c>
      <c r="C1054" t="s">
        <v>1912</v>
      </c>
      <c r="D1054">
        <v>12.5</v>
      </c>
      <c r="E1054" t="s">
        <v>2366</v>
      </c>
      <c r="F1054" t="s">
        <v>2098</v>
      </c>
      <c r="G1054" s="16" t="str">
        <f t="shared" si="64"/>
        <v>Intel</v>
      </c>
      <c r="H1054" t="s">
        <v>1915</v>
      </c>
      <c r="I1054" t="s">
        <v>1936</v>
      </c>
      <c r="J1054" t="s">
        <v>2099</v>
      </c>
      <c r="K1054" t="s">
        <v>1947</v>
      </c>
      <c r="L1054" t="s">
        <v>2418</v>
      </c>
      <c r="M1054" s="16">
        <f t="shared" si="65"/>
        <v>0.99</v>
      </c>
      <c r="N1054">
        <v>74538.720000000001</v>
      </c>
      <c r="O1054" s="15">
        <v>42257</v>
      </c>
      <c r="P1054" s="22">
        <f t="shared" si="66"/>
        <v>2015</v>
      </c>
      <c r="Q1054" s="22">
        <f t="shared" si="67"/>
        <v>9</v>
      </c>
    </row>
    <row r="1055" spans="1:17" x14ac:dyDescent="0.2">
      <c r="A1055">
        <v>1081</v>
      </c>
      <c r="B1055" t="s">
        <v>1976</v>
      </c>
      <c r="C1055" t="s">
        <v>1982</v>
      </c>
      <c r="D1055">
        <v>17.3</v>
      </c>
      <c r="E1055" t="s">
        <v>1958</v>
      </c>
      <c r="F1055" t="s">
        <v>2293</v>
      </c>
      <c r="G1055" s="16" t="str">
        <f t="shared" si="64"/>
        <v>Intel</v>
      </c>
      <c r="H1055" t="s">
        <v>2118</v>
      </c>
      <c r="I1055" t="s">
        <v>2419</v>
      </c>
      <c r="J1055" t="s">
        <v>2163</v>
      </c>
      <c r="K1055" t="s">
        <v>1947</v>
      </c>
      <c r="L1055" t="s">
        <v>2294</v>
      </c>
      <c r="M1055" s="16">
        <f t="shared" si="65"/>
        <v>4.5999999999999996</v>
      </c>
      <c r="N1055">
        <v>172627.20000000001</v>
      </c>
      <c r="O1055" s="15">
        <v>42237</v>
      </c>
      <c r="P1055" s="22">
        <f t="shared" si="66"/>
        <v>2015</v>
      </c>
      <c r="Q1055" s="22">
        <f t="shared" si="67"/>
        <v>8</v>
      </c>
    </row>
    <row r="1056" spans="1:17" x14ac:dyDescent="0.2">
      <c r="A1056">
        <v>1082</v>
      </c>
      <c r="B1056" t="s">
        <v>1976</v>
      </c>
      <c r="C1056" t="s">
        <v>1989</v>
      </c>
      <c r="D1056">
        <v>10.1</v>
      </c>
      <c r="E1056" t="s">
        <v>2420</v>
      </c>
      <c r="F1056" t="s">
        <v>2421</v>
      </c>
      <c r="G1056" s="16" t="str">
        <f t="shared" si="64"/>
        <v>Intel</v>
      </c>
      <c r="H1056" t="s">
        <v>1944</v>
      </c>
      <c r="I1056" t="s">
        <v>2003</v>
      </c>
      <c r="J1056" t="s">
        <v>2051</v>
      </c>
      <c r="K1056" t="s">
        <v>1947</v>
      </c>
      <c r="L1056" t="s">
        <v>2422</v>
      </c>
      <c r="M1056" s="16">
        <f t="shared" si="65"/>
        <v>0.69</v>
      </c>
      <c r="N1056">
        <v>34433.265599999999</v>
      </c>
      <c r="O1056" s="15">
        <v>42176</v>
      </c>
      <c r="P1056" s="22">
        <f t="shared" si="66"/>
        <v>2015</v>
      </c>
      <c r="Q1056" s="22">
        <f t="shared" si="67"/>
        <v>6</v>
      </c>
    </row>
    <row r="1057" spans="1:17" x14ac:dyDescent="0.2">
      <c r="A1057">
        <v>1083</v>
      </c>
      <c r="B1057" t="s">
        <v>1925</v>
      </c>
      <c r="C1057" t="s">
        <v>1912</v>
      </c>
      <c r="D1057">
        <v>13.3</v>
      </c>
      <c r="E1057" t="s">
        <v>2140</v>
      </c>
      <c r="F1057" t="s">
        <v>1973</v>
      </c>
      <c r="G1057" s="16" t="str">
        <f t="shared" si="64"/>
        <v>Intel</v>
      </c>
      <c r="H1057" t="s">
        <v>1935</v>
      </c>
      <c r="I1057" t="s">
        <v>1936</v>
      </c>
      <c r="J1057" t="s">
        <v>1930</v>
      </c>
      <c r="K1057" t="s">
        <v>1947</v>
      </c>
      <c r="L1057" t="s">
        <v>1957</v>
      </c>
      <c r="M1057" s="16">
        <f t="shared" si="65"/>
        <v>1.3</v>
      </c>
      <c r="N1057">
        <v>109170.72</v>
      </c>
      <c r="O1057" s="15">
        <v>42058</v>
      </c>
      <c r="P1057" s="22">
        <f t="shared" si="66"/>
        <v>2015</v>
      </c>
      <c r="Q1057" s="22">
        <f t="shared" si="67"/>
        <v>2</v>
      </c>
    </row>
    <row r="1058" spans="1:17" x14ac:dyDescent="0.2">
      <c r="A1058">
        <v>1084</v>
      </c>
      <c r="B1058" t="s">
        <v>1966</v>
      </c>
      <c r="C1058" t="s">
        <v>1926</v>
      </c>
      <c r="D1058">
        <v>15.6</v>
      </c>
      <c r="E1058" t="s">
        <v>1927</v>
      </c>
      <c r="F1058" t="s">
        <v>1928</v>
      </c>
      <c r="G1058" s="16" t="str">
        <f t="shared" si="64"/>
        <v>Intel</v>
      </c>
      <c r="H1058" t="s">
        <v>1915</v>
      </c>
      <c r="I1058" t="s">
        <v>1929</v>
      </c>
      <c r="J1058" t="s">
        <v>1930</v>
      </c>
      <c r="K1058" t="s">
        <v>1947</v>
      </c>
      <c r="L1058" t="s">
        <v>2169</v>
      </c>
      <c r="M1058" s="16">
        <f t="shared" si="65"/>
        <v>2.1800000000000002</v>
      </c>
      <c r="N1058">
        <v>39960</v>
      </c>
      <c r="O1058" s="15">
        <v>42195</v>
      </c>
      <c r="P1058" s="22">
        <f t="shared" si="66"/>
        <v>2015</v>
      </c>
      <c r="Q1058" s="22">
        <f t="shared" si="67"/>
        <v>7</v>
      </c>
    </row>
    <row r="1059" spans="1:17" x14ac:dyDescent="0.2">
      <c r="A1059">
        <v>1085</v>
      </c>
      <c r="B1059" t="s">
        <v>1925</v>
      </c>
      <c r="C1059" t="s">
        <v>1926</v>
      </c>
      <c r="D1059">
        <v>14</v>
      </c>
      <c r="E1059" t="s">
        <v>1927</v>
      </c>
      <c r="F1059" t="s">
        <v>2096</v>
      </c>
      <c r="G1059" s="16" t="str">
        <f t="shared" si="64"/>
        <v>Intel</v>
      </c>
      <c r="H1059" t="s">
        <v>1944</v>
      </c>
      <c r="I1059" t="s">
        <v>1945</v>
      </c>
      <c r="J1059" t="s">
        <v>1963</v>
      </c>
      <c r="K1059" t="s">
        <v>2277</v>
      </c>
      <c r="L1059" t="s">
        <v>2377</v>
      </c>
      <c r="M1059" s="16">
        <f t="shared" si="65"/>
        <v>1.54</v>
      </c>
      <c r="N1059">
        <v>54931.147199999999</v>
      </c>
      <c r="O1059" s="15">
        <v>42268</v>
      </c>
      <c r="P1059" s="22">
        <f t="shared" si="66"/>
        <v>2015</v>
      </c>
      <c r="Q1059" s="22">
        <f t="shared" si="67"/>
        <v>9</v>
      </c>
    </row>
    <row r="1060" spans="1:17" x14ac:dyDescent="0.2">
      <c r="A1060">
        <v>1086</v>
      </c>
      <c r="B1060" t="s">
        <v>1925</v>
      </c>
      <c r="C1060" t="s">
        <v>2142</v>
      </c>
      <c r="D1060">
        <v>15.6</v>
      </c>
      <c r="E1060" t="s">
        <v>1927</v>
      </c>
      <c r="F1060" t="s">
        <v>2149</v>
      </c>
      <c r="G1060" s="16" t="str">
        <f t="shared" si="64"/>
        <v>Intel</v>
      </c>
      <c r="H1060" t="s">
        <v>1915</v>
      </c>
      <c r="I1060" t="s">
        <v>1929</v>
      </c>
      <c r="J1060" t="s">
        <v>2423</v>
      </c>
      <c r="K1060" t="s">
        <v>2277</v>
      </c>
      <c r="L1060" t="s">
        <v>2052</v>
      </c>
      <c r="M1060" s="16">
        <f t="shared" si="65"/>
        <v>1.9</v>
      </c>
      <c r="N1060">
        <v>79653.600000000006</v>
      </c>
      <c r="O1060" s="15">
        <v>42282</v>
      </c>
      <c r="P1060" s="22">
        <f t="shared" si="66"/>
        <v>2015</v>
      </c>
      <c r="Q1060" s="22">
        <f t="shared" si="67"/>
        <v>10</v>
      </c>
    </row>
    <row r="1061" spans="1:17" x14ac:dyDescent="0.2">
      <c r="A1061">
        <v>1087</v>
      </c>
      <c r="B1061" t="s">
        <v>1976</v>
      </c>
      <c r="C1061" t="s">
        <v>1926</v>
      </c>
      <c r="D1061">
        <v>14</v>
      </c>
      <c r="E1061" t="s">
        <v>1927</v>
      </c>
      <c r="F1061" t="s">
        <v>2096</v>
      </c>
      <c r="G1061" s="16" t="str">
        <f t="shared" si="64"/>
        <v>Intel</v>
      </c>
      <c r="H1061" t="s">
        <v>1915</v>
      </c>
      <c r="I1061" t="s">
        <v>2268</v>
      </c>
      <c r="J1061" t="s">
        <v>1963</v>
      </c>
      <c r="K1061" t="s">
        <v>2277</v>
      </c>
      <c r="L1061" t="s">
        <v>2045</v>
      </c>
      <c r="M1061" s="16">
        <f t="shared" si="65"/>
        <v>1.7</v>
      </c>
      <c r="N1061">
        <v>63882.720000000001</v>
      </c>
      <c r="O1061" s="15">
        <v>42013</v>
      </c>
      <c r="P1061" s="22">
        <f t="shared" si="66"/>
        <v>2015</v>
      </c>
      <c r="Q1061" s="22">
        <f t="shared" si="67"/>
        <v>1</v>
      </c>
    </row>
    <row r="1062" spans="1:17" x14ac:dyDescent="0.2">
      <c r="A1062">
        <v>1088</v>
      </c>
      <c r="B1062" t="s">
        <v>1925</v>
      </c>
      <c r="C1062" t="s">
        <v>1926</v>
      </c>
      <c r="D1062">
        <v>13.3</v>
      </c>
      <c r="E1062" t="s">
        <v>2400</v>
      </c>
      <c r="F1062" t="s">
        <v>2424</v>
      </c>
      <c r="G1062" s="16" t="str">
        <f t="shared" si="64"/>
        <v>Intel</v>
      </c>
      <c r="H1062" t="s">
        <v>1944</v>
      </c>
      <c r="I1062" t="s">
        <v>2008</v>
      </c>
      <c r="J1062" t="s">
        <v>2099</v>
      </c>
      <c r="K1062" t="s">
        <v>2187</v>
      </c>
      <c r="L1062" t="s">
        <v>2124</v>
      </c>
      <c r="M1062" s="16">
        <f t="shared" si="65"/>
        <v>1.29</v>
      </c>
      <c r="N1062">
        <v>32767.200000000001</v>
      </c>
      <c r="O1062" s="15">
        <v>42268</v>
      </c>
      <c r="P1062" s="22">
        <f t="shared" si="66"/>
        <v>2015</v>
      </c>
      <c r="Q1062" s="22">
        <f t="shared" si="67"/>
        <v>9</v>
      </c>
    </row>
    <row r="1063" spans="1:17" x14ac:dyDescent="0.2">
      <c r="A1063">
        <v>1089</v>
      </c>
      <c r="B1063" t="s">
        <v>1941</v>
      </c>
      <c r="C1063" t="s">
        <v>1926</v>
      </c>
      <c r="D1063">
        <v>15.6</v>
      </c>
      <c r="E1063" t="s">
        <v>1942</v>
      </c>
      <c r="F1063" t="s">
        <v>2198</v>
      </c>
      <c r="G1063" s="16" t="str">
        <f t="shared" si="64"/>
        <v>AMD</v>
      </c>
      <c r="H1063" t="s">
        <v>1944</v>
      </c>
      <c r="I1063" t="s">
        <v>1945</v>
      </c>
      <c r="J1063" t="s">
        <v>1946</v>
      </c>
      <c r="K1063" t="s">
        <v>1947</v>
      </c>
      <c r="L1063" t="s">
        <v>2038</v>
      </c>
      <c r="M1063" s="16">
        <f t="shared" si="65"/>
        <v>2.4</v>
      </c>
      <c r="N1063">
        <v>20619.36</v>
      </c>
      <c r="O1063" s="15">
        <v>42365</v>
      </c>
      <c r="P1063" s="22">
        <f t="shared" si="66"/>
        <v>2015</v>
      </c>
      <c r="Q1063" s="22">
        <f t="shared" si="67"/>
        <v>12</v>
      </c>
    </row>
    <row r="1064" spans="1:17" x14ac:dyDescent="0.2">
      <c r="A1064">
        <v>1090</v>
      </c>
      <c r="B1064" t="s">
        <v>1966</v>
      </c>
      <c r="C1064" t="s">
        <v>1926</v>
      </c>
      <c r="D1064">
        <v>15.6</v>
      </c>
      <c r="E1064" t="s">
        <v>1942</v>
      </c>
      <c r="F1064" t="s">
        <v>2425</v>
      </c>
      <c r="G1064" s="16" t="str">
        <f t="shared" si="64"/>
        <v>Intel</v>
      </c>
      <c r="H1064" t="s">
        <v>1944</v>
      </c>
      <c r="I1064" t="s">
        <v>1945</v>
      </c>
      <c r="J1064" t="s">
        <v>2004</v>
      </c>
      <c r="K1064" t="s">
        <v>2018</v>
      </c>
      <c r="L1064" t="s">
        <v>1968</v>
      </c>
      <c r="M1064" s="16">
        <f t="shared" si="65"/>
        <v>2.2000000000000002</v>
      </c>
      <c r="N1064">
        <v>20965.147199999999</v>
      </c>
      <c r="O1064" s="15">
        <v>42084</v>
      </c>
      <c r="P1064" s="22">
        <f t="shared" si="66"/>
        <v>2015</v>
      </c>
      <c r="Q1064" s="22">
        <f t="shared" si="67"/>
        <v>3</v>
      </c>
    </row>
    <row r="1065" spans="1:17" x14ac:dyDescent="0.2">
      <c r="A1065">
        <v>1091</v>
      </c>
      <c r="B1065" t="s">
        <v>1925</v>
      </c>
      <c r="C1065" t="s">
        <v>1926</v>
      </c>
      <c r="D1065">
        <v>15.6</v>
      </c>
      <c r="E1065" t="s">
        <v>1942</v>
      </c>
      <c r="F1065" t="s">
        <v>1962</v>
      </c>
      <c r="G1065" s="16" t="str">
        <f t="shared" si="64"/>
        <v>Intel</v>
      </c>
      <c r="H1065" t="s">
        <v>1944</v>
      </c>
      <c r="I1065" t="s">
        <v>1978</v>
      </c>
      <c r="J1065" t="s">
        <v>1963</v>
      </c>
      <c r="K1065" t="s">
        <v>1931</v>
      </c>
      <c r="L1065" t="s">
        <v>1932</v>
      </c>
      <c r="M1065" s="16">
        <f t="shared" si="65"/>
        <v>1.86</v>
      </c>
      <c r="N1065">
        <v>18434.3472</v>
      </c>
      <c r="O1065" s="15">
        <v>42149</v>
      </c>
      <c r="P1065" s="22">
        <f t="shared" si="66"/>
        <v>2015</v>
      </c>
      <c r="Q1065" s="22">
        <f t="shared" si="67"/>
        <v>5</v>
      </c>
    </row>
    <row r="1066" spans="1:17" x14ac:dyDescent="0.2">
      <c r="A1066">
        <v>1092</v>
      </c>
      <c r="B1066" t="s">
        <v>1954</v>
      </c>
      <c r="C1066" t="s">
        <v>1982</v>
      </c>
      <c r="D1066">
        <v>17.3</v>
      </c>
      <c r="E1066" t="s">
        <v>1958</v>
      </c>
      <c r="F1066" t="s">
        <v>2022</v>
      </c>
      <c r="G1066" s="16" t="str">
        <f t="shared" si="64"/>
        <v>Intel</v>
      </c>
      <c r="H1066" t="s">
        <v>1915</v>
      </c>
      <c r="I1066" t="s">
        <v>2023</v>
      </c>
      <c r="J1066" t="s">
        <v>2024</v>
      </c>
      <c r="K1066" t="s">
        <v>1947</v>
      </c>
      <c r="L1066" t="s">
        <v>2059</v>
      </c>
      <c r="M1066" s="16">
        <f t="shared" si="65"/>
        <v>2.7</v>
      </c>
      <c r="N1066">
        <v>85194.72</v>
      </c>
      <c r="O1066" s="15">
        <v>42026</v>
      </c>
      <c r="P1066" s="22">
        <f t="shared" si="66"/>
        <v>2015</v>
      </c>
      <c r="Q1066" s="22">
        <f t="shared" si="67"/>
        <v>1</v>
      </c>
    </row>
    <row r="1067" spans="1:17" x14ac:dyDescent="0.2">
      <c r="A1067">
        <v>1093</v>
      </c>
      <c r="B1067" t="s">
        <v>1966</v>
      </c>
      <c r="C1067" t="s">
        <v>1912</v>
      </c>
      <c r="D1067">
        <v>13.3</v>
      </c>
      <c r="E1067" t="s">
        <v>1958</v>
      </c>
      <c r="F1067" t="s">
        <v>1959</v>
      </c>
      <c r="G1067" s="16" t="str">
        <f t="shared" si="64"/>
        <v>Intel</v>
      </c>
      <c r="H1067" t="s">
        <v>1944</v>
      </c>
      <c r="I1067" t="s">
        <v>1929</v>
      </c>
      <c r="J1067" t="s">
        <v>1996</v>
      </c>
      <c r="K1067" t="s">
        <v>1947</v>
      </c>
      <c r="L1067" t="s">
        <v>2046</v>
      </c>
      <c r="M1067" s="16">
        <f t="shared" si="65"/>
        <v>1.4</v>
      </c>
      <c r="N1067">
        <v>43601.688000000002</v>
      </c>
      <c r="O1067" s="15">
        <v>42332</v>
      </c>
      <c r="P1067" s="22">
        <f t="shared" si="66"/>
        <v>2015</v>
      </c>
      <c r="Q1067" s="22">
        <f t="shared" si="67"/>
        <v>11</v>
      </c>
    </row>
    <row r="1068" spans="1:17" x14ac:dyDescent="0.2">
      <c r="A1068">
        <v>1094</v>
      </c>
      <c r="B1068" t="s">
        <v>1925</v>
      </c>
      <c r="C1068" t="s">
        <v>2222</v>
      </c>
      <c r="D1068">
        <v>12.5</v>
      </c>
      <c r="E1068" t="s">
        <v>1942</v>
      </c>
      <c r="F1068" t="s">
        <v>2096</v>
      </c>
      <c r="G1068" s="16" t="str">
        <f t="shared" si="64"/>
        <v>Intel</v>
      </c>
      <c r="H1068" t="s">
        <v>1944</v>
      </c>
      <c r="I1068" t="s">
        <v>1916</v>
      </c>
      <c r="J1068" t="s">
        <v>1963</v>
      </c>
      <c r="K1068" t="s">
        <v>2277</v>
      </c>
      <c r="L1068" t="s">
        <v>2038</v>
      </c>
      <c r="M1068" s="16">
        <f t="shared" si="65"/>
        <v>2.4</v>
      </c>
      <c r="N1068">
        <v>85194.72</v>
      </c>
      <c r="O1068" s="15">
        <v>42130</v>
      </c>
      <c r="P1068" s="22">
        <f t="shared" si="66"/>
        <v>2015</v>
      </c>
      <c r="Q1068" s="22">
        <f t="shared" si="67"/>
        <v>5</v>
      </c>
    </row>
    <row r="1069" spans="1:17" x14ac:dyDescent="0.2">
      <c r="A1069">
        <v>1095</v>
      </c>
      <c r="B1069" t="s">
        <v>1941</v>
      </c>
      <c r="C1069" t="s">
        <v>1926</v>
      </c>
      <c r="D1069">
        <v>15.6</v>
      </c>
      <c r="E1069" t="s">
        <v>1927</v>
      </c>
      <c r="F1069" t="s">
        <v>1928</v>
      </c>
      <c r="G1069" s="16" t="str">
        <f t="shared" si="64"/>
        <v>Intel</v>
      </c>
      <c r="H1069" t="s">
        <v>1915</v>
      </c>
      <c r="I1069" t="s">
        <v>2023</v>
      </c>
      <c r="J1069" t="s">
        <v>2153</v>
      </c>
      <c r="K1069" t="s">
        <v>1947</v>
      </c>
      <c r="L1069" t="s">
        <v>2038</v>
      </c>
      <c r="M1069" s="16">
        <f t="shared" si="65"/>
        <v>2.4</v>
      </c>
      <c r="N1069">
        <v>42570.720000000001</v>
      </c>
      <c r="O1069" s="15">
        <v>42206</v>
      </c>
      <c r="P1069" s="22">
        <f t="shared" si="66"/>
        <v>2015</v>
      </c>
      <c r="Q1069" s="22">
        <f t="shared" si="67"/>
        <v>7</v>
      </c>
    </row>
    <row r="1070" spans="1:17" x14ac:dyDescent="0.2">
      <c r="A1070">
        <v>1096</v>
      </c>
      <c r="B1070" t="s">
        <v>1966</v>
      </c>
      <c r="C1070" t="s">
        <v>1926</v>
      </c>
      <c r="D1070">
        <v>15.6</v>
      </c>
      <c r="E1070" t="s">
        <v>1927</v>
      </c>
      <c r="F1070" t="s">
        <v>1928</v>
      </c>
      <c r="G1070" s="16" t="str">
        <f t="shared" si="64"/>
        <v>Intel</v>
      </c>
      <c r="H1070" t="s">
        <v>1915</v>
      </c>
      <c r="I1070" t="s">
        <v>1978</v>
      </c>
      <c r="J1070" t="s">
        <v>2087</v>
      </c>
      <c r="K1070" t="s">
        <v>1947</v>
      </c>
      <c r="L1070" t="s">
        <v>2088</v>
      </c>
      <c r="M1070" s="16">
        <f t="shared" si="65"/>
        <v>2.36</v>
      </c>
      <c r="N1070">
        <v>34035.264000000003</v>
      </c>
      <c r="O1070" s="15">
        <v>42151</v>
      </c>
      <c r="P1070" s="22">
        <f t="shared" si="66"/>
        <v>2015</v>
      </c>
      <c r="Q1070" s="22">
        <f t="shared" si="67"/>
        <v>5</v>
      </c>
    </row>
    <row r="1071" spans="1:17" x14ac:dyDescent="0.2">
      <c r="A1071">
        <v>1097</v>
      </c>
      <c r="B1071" t="s">
        <v>2041</v>
      </c>
      <c r="C1071" t="s">
        <v>1982</v>
      </c>
      <c r="D1071">
        <v>17.3</v>
      </c>
      <c r="E1071" t="s">
        <v>1927</v>
      </c>
      <c r="F1071" t="s">
        <v>2264</v>
      </c>
      <c r="G1071" s="16" t="str">
        <f t="shared" si="64"/>
        <v>Intel</v>
      </c>
      <c r="H1071" t="s">
        <v>1915</v>
      </c>
      <c r="I1071" t="s">
        <v>1929</v>
      </c>
      <c r="J1071" t="s">
        <v>2273</v>
      </c>
      <c r="K1071" t="s">
        <v>1947</v>
      </c>
      <c r="L1071" t="s">
        <v>2217</v>
      </c>
      <c r="M1071" s="16">
        <f t="shared" si="65"/>
        <v>2.6</v>
      </c>
      <c r="N1071">
        <v>85194.72</v>
      </c>
      <c r="O1071" s="15">
        <v>42196</v>
      </c>
      <c r="P1071" s="22">
        <f t="shared" si="66"/>
        <v>2015</v>
      </c>
      <c r="Q1071" s="22">
        <f t="shared" si="67"/>
        <v>7</v>
      </c>
    </row>
    <row r="1072" spans="1:17" x14ac:dyDescent="0.2">
      <c r="A1072">
        <v>1098</v>
      </c>
      <c r="B1072" t="s">
        <v>1925</v>
      </c>
      <c r="C1072" t="s">
        <v>1926</v>
      </c>
      <c r="D1072">
        <v>15.6</v>
      </c>
      <c r="E1072" t="s">
        <v>1942</v>
      </c>
      <c r="F1072" t="s">
        <v>2204</v>
      </c>
      <c r="G1072" s="16" t="str">
        <f t="shared" si="64"/>
        <v>Intel</v>
      </c>
      <c r="H1072" t="s">
        <v>1944</v>
      </c>
      <c r="I1072" t="s">
        <v>1978</v>
      </c>
      <c r="J1072" t="s">
        <v>2205</v>
      </c>
      <c r="K1072" t="s">
        <v>1947</v>
      </c>
      <c r="L1072" t="s">
        <v>2067</v>
      </c>
      <c r="M1072" s="16">
        <f t="shared" si="65"/>
        <v>1.96</v>
      </c>
      <c r="N1072">
        <v>26640</v>
      </c>
      <c r="O1072" s="15">
        <v>42268</v>
      </c>
      <c r="P1072" s="22">
        <f t="shared" si="66"/>
        <v>2015</v>
      </c>
      <c r="Q1072" s="22">
        <f t="shared" si="67"/>
        <v>9</v>
      </c>
    </row>
    <row r="1073" spans="1:17" x14ac:dyDescent="0.2">
      <c r="A1073">
        <v>1099</v>
      </c>
      <c r="B1073" t="s">
        <v>1954</v>
      </c>
      <c r="C1073" t="s">
        <v>1982</v>
      </c>
      <c r="D1073">
        <v>17.3</v>
      </c>
      <c r="E1073" t="s">
        <v>1958</v>
      </c>
      <c r="F1073" t="s">
        <v>2264</v>
      </c>
      <c r="G1073" s="16" t="str">
        <f t="shared" si="64"/>
        <v>Intel</v>
      </c>
      <c r="H1073" t="s">
        <v>1935</v>
      </c>
      <c r="I1073" t="s">
        <v>1984</v>
      </c>
      <c r="J1073" t="s">
        <v>2163</v>
      </c>
      <c r="K1073" t="s">
        <v>1947</v>
      </c>
      <c r="L1073" t="s">
        <v>2164</v>
      </c>
      <c r="M1073" s="16">
        <f t="shared" si="65"/>
        <v>4.3</v>
      </c>
      <c r="N1073">
        <v>122490.72</v>
      </c>
      <c r="O1073" s="15">
        <v>42287</v>
      </c>
      <c r="P1073" s="22">
        <f t="shared" si="66"/>
        <v>2015</v>
      </c>
      <c r="Q1073" s="22">
        <f t="shared" si="67"/>
        <v>10</v>
      </c>
    </row>
    <row r="1074" spans="1:17" x14ac:dyDescent="0.2">
      <c r="A1074">
        <v>1100</v>
      </c>
      <c r="B1074" t="s">
        <v>1966</v>
      </c>
      <c r="C1074" t="s">
        <v>1912</v>
      </c>
      <c r="D1074">
        <v>12.5</v>
      </c>
      <c r="E1074" t="s">
        <v>1942</v>
      </c>
      <c r="F1074" t="s">
        <v>2266</v>
      </c>
      <c r="G1074" s="16" t="str">
        <f t="shared" si="64"/>
        <v>Intel</v>
      </c>
      <c r="H1074" t="s">
        <v>1944</v>
      </c>
      <c r="I1074" t="s">
        <v>1945</v>
      </c>
      <c r="J1074" t="s">
        <v>1963</v>
      </c>
      <c r="K1074" t="s">
        <v>2277</v>
      </c>
      <c r="L1074" t="s">
        <v>2073</v>
      </c>
      <c r="M1074" s="16">
        <f t="shared" si="65"/>
        <v>1.5</v>
      </c>
      <c r="N1074">
        <v>60480.792000000001</v>
      </c>
      <c r="O1074" s="15">
        <v>42288</v>
      </c>
      <c r="P1074" s="22">
        <f t="shared" si="66"/>
        <v>2015</v>
      </c>
      <c r="Q1074" s="22">
        <f t="shared" si="67"/>
        <v>10</v>
      </c>
    </row>
    <row r="1075" spans="1:17" x14ac:dyDescent="0.2">
      <c r="A1075">
        <v>1101</v>
      </c>
      <c r="B1075" t="s">
        <v>1966</v>
      </c>
      <c r="C1075" t="s">
        <v>1912</v>
      </c>
      <c r="D1075">
        <v>12.5</v>
      </c>
      <c r="E1075" t="s">
        <v>1942</v>
      </c>
      <c r="F1075" t="s">
        <v>2266</v>
      </c>
      <c r="G1075" s="16" t="str">
        <f t="shared" si="64"/>
        <v>Intel</v>
      </c>
      <c r="H1075" t="s">
        <v>1944</v>
      </c>
      <c r="I1075" t="s">
        <v>1916</v>
      </c>
      <c r="J1075" t="s">
        <v>1963</v>
      </c>
      <c r="K1075" t="s">
        <v>2277</v>
      </c>
      <c r="L1075" t="s">
        <v>2073</v>
      </c>
      <c r="M1075" s="16">
        <f t="shared" si="65"/>
        <v>1.5</v>
      </c>
      <c r="N1075">
        <v>62176.161599999999</v>
      </c>
      <c r="O1075" s="15">
        <v>42274</v>
      </c>
      <c r="P1075" s="22">
        <f t="shared" si="66"/>
        <v>2015</v>
      </c>
      <c r="Q1075" s="22">
        <f t="shared" si="67"/>
        <v>9</v>
      </c>
    </row>
    <row r="1076" spans="1:17" x14ac:dyDescent="0.2">
      <c r="A1076">
        <v>1102</v>
      </c>
      <c r="B1076" t="s">
        <v>1941</v>
      </c>
      <c r="C1076" t="s">
        <v>1926</v>
      </c>
      <c r="D1076">
        <v>15.6</v>
      </c>
      <c r="E1076" t="s">
        <v>1942</v>
      </c>
      <c r="F1076" t="s">
        <v>2185</v>
      </c>
      <c r="G1076" s="16" t="str">
        <f t="shared" si="64"/>
        <v>Intel</v>
      </c>
      <c r="H1076" t="s">
        <v>1944</v>
      </c>
      <c r="I1076" t="s">
        <v>2186</v>
      </c>
      <c r="J1076" t="s">
        <v>2004</v>
      </c>
      <c r="K1076" t="s">
        <v>2187</v>
      </c>
      <c r="L1076" t="s">
        <v>2389</v>
      </c>
      <c r="M1076" s="16">
        <f t="shared" si="65"/>
        <v>2.2000000000000002</v>
      </c>
      <c r="N1076">
        <v>11135.52</v>
      </c>
      <c r="O1076" s="15">
        <v>42311</v>
      </c>
      <c r="P1076" s="22">
        <f t="shared" si="66"/>
        <v>2015</v>
      </c>
      <c r="Q1076" s="22">
        <f t="shared" si="67"/>
        <v>11</v>
      </c>
    </row>
    <row r="1077" spans="1:17" x14ac:dyDescent="0.2">
      <c r="A1077">
        <v>1103</v>
      </c>
      <c r="B1077" t="s">
        <v>1925</v>
      </c>
      <c r="C1077" t="s">
        <v>2142</v>
      </c>
      <c r="D1077">
        <v>17.3</v>
      </c>
      <c r="E1077" t="s">
        <v>1958</v>
      </c>
      <c r="F1077" t="s">
        <v>2264</v>
      </c>
      <c r="G1077" s="16" t="str">
        <f t="shared" si="64"/>
        <v>Intel</v>
      </c>
      <c r="H1077" t="s">
        <v>1915</v>
      </c>
      <c r="I1077" t="s">
        <v>1978</v>
      </c>
      <c r="J1077" t="s">
        <v>2426</v>
      </c>
      <c r="K1077" t="s">
        <v>2277</v>
      </c>
      <c r="L1077" t="s">
        <v>2417</v>
      </c>
      <c r="M1077" s="16">
        <f t="shared" si="65"/>
        <v>3</v>
      </c>
      <c r="N1077">
        <v>154458.72</v>
      </c>
      <c r="O1077" s="15">
        <v>42310</v>
      </c>
      <c r="P1077" s="22">
        <f t="shared" si="66"/>
        <v>2015</v>
      </c>
      <c r="Q1077" s="22">
        <f t="shared" si="67"/>
        <v>11</v>
      </c>
    </row>
    <row r="1078" spans="1:17" x14ac:dyDescent="0.2">
      <c r="A1078">
        <v>1104</v>
      </c>
      <c r="B1078" t="s">
        <v>1976</v>
      </c>
      <c r="C1078" t="s">
        <v>1982</v>
      </c>
      <c r="D1078">
        <v>15.6</v>
      </c>
      <c r="E1078" t="s">
        <v>1927</v>
      </c>
      <c r="F1078" t="s">
        <v>2022</v>
      </c>
      <c r="G1078" s="16" t="str">
        <f t="shared" si="64"/>
        <v>Intel</v>
      </c>
      <c r="H1078" t="s">
        <v>1935</v>
      </c>
      <c r="I1078" t="s">
        <v>1936</v>
      </c>
      <c r="J1078" t="s">
        <v>2047</v>
      </c>
      <c r="K1078" t="s">
        <v>1947</v>
      </c>
      <c r="L1078" t="s">
        <v>2038</v>
      </c>
      <c r="M1078" s="16">
        <f t="shared" si="65"/>
        <v>2.4</v>
      </c>
      <c r="N1078">
        <v>63882.720000000001</v>
      </c>
      <c r="O1078" s="15">
        <v>42196</v>
      </c>
      <c r="P1078" s="22">
        <f t="shared" si="66"/>
        <v>2015</v>
      </c>
      <c r="Q1078" s="22">
        <f t="shared" si="67"/>
        <v>7</v>
      </c>
    </row>
    <row r="1079" spans="1:17" x14ac:dyDescent="0.2">
      <c r="A1079">
        <v>1105</v>
      </c>
      <c r="B1079" t="s">
        <v>1966</v>
      </c>
      <c r="C1079" t="s">
        <v>1912</v>
      </c>
      <c r="D1079">
        <v>12.5</v>
      </c>
      <c r="E1079" t="s">
        <v>1942</v>
      </c>
      <c r="F1079" t="s">
        <v>2096</v>
      </c>
      <c r="G1079" s="16" t="str">
        <f t="shared" si="64"/>
        <v>Intel</v>
      </c>
      <c r="H1079" t="s">
        <v>1915</v>
      </c>
      <c r="I1079" t="s">
        <v>1929</v>
      </c>
      <c r="J1079" t="s">
        <v>1963</v>
      </c>
      <c r="K1079" t="s">
        <v>2277</v>
      </c>
      <c r="L1079" t="s">
        <v>2073</v>
      </c>
      <c r="M1079" s="16">
        <f t="shared" si="65"/>
        <v>1.5</v>
      </c>
      <c r="N1079">
        <v>75289.967999999993</v>
      </c>
      <c r="O1079" s="15">
        <v>42351</v>
      </c>
      <c r="P1079" s="22">
        <f t="shared" si="66"/>
        <v>2015</v>
      </c>
      <c r="Q1079" s="22">
        <f t="shared" si="67"/>
        <v>12</v>
      </c>
    </row>
    <row r="1080" spans="1:17" x14ac:dyDescent="0.2">
      <c r="A1080">
        <v>1106</v>
      </c>
      <c r="B1080" t="s">
        <v>2041</v>
      </c>
      <c r="C1080" t="s">
        <v>1982</v>
      </c>
      <c r="D1080">
        <v>17.3</v>
      </c>
      <c r="E1080" t="s">
        <v>1927</v>
      </c>
      <c r="F1080" t="s">
        <v>2264</v>
      </c>
      <c r="G1080" s="16" t="str">
        <f t="shared" si="64"/>
        <v>Intel</v>
      </c>
      <c r="H1080" t="s">
        <v>1915</v>
      </c>
      <c r="I1080" t="s">
        <v>1984</v>
      </c>
      <c r="J1080" t="s">
        <v>2278</v>
      </c>
      <c r="K1080" t="s">
        <v>1947</v>
      </c>
      <c r="L1080" t="s">
        <v>2148</v>
      </c>
      <c r="M1080" s="16">
        <f t="shared" si="65"/>
        <v>2.9</v>
      </c>
      <c r="N1080">
        <v>80516.203200000004</v>
      </c>
      <c r="O1080" s="15">
        <v>42310</v>
      </c>
      <c r="P1080" s="22">
        <f t="shared" si="66"/>
        <v>2015</v>
      </c>
      <c r="Q1080" s="22">
        <f t="shared" si="67"/>
        <v>11</v>
      </c>
    </row>
    <row r="1081" spans="1:17" x14ac:dyDescent="0.2">
      <c r="A1081">
        <v>1107</v>
      </c>
      <c r="B1081" t="s">
        <v>1976</v>
      </c>
      <c r="C1081" t="s">
        <v>1989</v>
      </c>
      <c r="D1081">
        <v>15.6</v>
      </c>
      <c r="E1081" t="s">
        <v>1980</v>
      </c>
      <c r="F1081" t="s">
        <v>2096</v>
      </c>
      <c r="G1081" s="16" t="str">
        <f t="shared" si="64"/>
        <v>Intel</v>
      </c>
      <c r="H1081" t="s">
        <v>1944</v>
      </c>
      <c r="I1081" t="s">
        <v>1929</v>
      </c>
      <c r="J1081" t="s">
        <v>1963</v>
      </c>
      <c r="K1081" t="s">
        <v>1947</v>
      </c>
      <c r="L1081" t="s">
        <v>1948</v>
      </c>
      <c r="M1081" s="16">
        <f t="shared" si="65"/>
        <v>2.1</v>
      </c>
      <c r="N1081">
        <v>46193.760000000002</v>
      </c>
      <c r="O1081" s="15">
        <v>42278</v>
      </c>
      <c r="P1081" s="22">
        <f t="shared" si="66"/>
        <v>2015</v>
      </c>
      <c r="Q1081" s="22">
        <f t="shared" si="67"/>
        <v>10</v>
      </c>
    </row>
    <row r="1082" spans="1:17" x14ac:dyDescent="0.2">
      <c r="A1082">
        <v>1108</v>
      </c>
      <c r="B1082" t="s">
        <v>1925</v>
      </c>
      <c r="C1082" t="s">
        <v>1926</v>
      </c>
      <c r="D1082">
        <v>15.6</v>
      </c>
      <c r="E1082" t="s">
        <v>1927</v>
      </c>
      <c r="F1082" t="s">
        <v>2010</v>
      </c>
      <c r="G1082" s="16" t="str">
        <f t="shared" si="64"/>
        <v>AMD</v>
      </c>
      <c r="H1082" t="s">
        <v>1944</v>
      </c>
      <c r="I1082" t="s">
        <v>1978</v>
      </c>
      <c r="J1082" t="s">
        <v>2250</v>
      </c>
      <c r="K1082" t="s">
        <v>1947</v>
      </c>
      <c r="L1082" t="s">
        <v>1948</v>
      </c>
      <c r="M1082" s="16">
        <f t="shared" si="65"/>
        <v>2.1</v>
      </c>
      <c r="N1082">
        <v>21205.439999999999</v>
      </c>
      <c r="O1082" s="15">
        <v>42317</v>
      </c>
      <c r="P1082" s="22">
        <f t="shared" si="66"/>
        <v>2015</v>
      </c>
      <c r="Q1082" s="22">
        <f t="shared" si="67"/>
        <v>11</v>
      </c>
    </row>
    <row r="1083" spans="1:17" x14ac:dyDescent="0.2">
      <c r="A1083">
        <v>1109</v>
      </c>
      <c r="B1083" t="s">
        <v>1954</v>
      </c>
      <c r="C1083" t="s">
        <v>1982</v>
      </c>
      <c r="D1083">
        <v>15.6</v>
      </c>
      <c r="E1083" t="s">
        <v>1958</v>
      </c>
      <c r="F1083" t="s">
        <v>2264</v>
      </c>
      <c r="G1083" s="16" t="str">
        <f t="shared" si="64"/>
        <v>Intel</v>
      </c>
      <c r="H1083" t="s">
        <v>1935</v>
      </c>
      <c r="I1083" t="s">
        <v>1984</v>
      </c>
      <c r="J1083" t="s">
        <v>2278</v>
      </c>
      <c r="K1083" t="s">
        <v>1947</v>
      </c>
      <c r="L1083" t="s">
        <v>2304</v>
      </c>
      <c r="M1083" s="16">
        <f t="shared" si="65"/>
        <v>2.59</v>
      </c>
      <c r="N1083">
        <v>71341.919999999998</v>
      </c>
      <c r="O1083" s="15">
        <v>42196</v>
      </c>
      <c r="P1083" s="22">
        <f t="shared" si="66"/>
        <v>2015</v>
      </c>
      <c r="Q1083" s="22">
        <f t="shared" si="67"/>
        <v>7</v>
      </c>
    </row>
    <row r="1084" spans="1:17" x14ac:dyDescent="0.2">
      <c r="A1084">
        <v>1110</v>
      </c>
      <c r="B1084" t="s">
        <v>1925</v>
      </c>
      <c r="C1084" t="s">
        <v>1926</v>
      </c>
      <c r="D1084">
        <v>13.3</v>
      </c>
      <c r="E1084" t="s">
        <v>2080</v>
      </c>
      <c r="F1084" t="s">
        <v>2427</v>
      </c>
      <c r="G1084" s="16" t="str">
        <f t="shared" si="64"/>
        <v>Intel</v>
      </c>
      <c r="H1084" t="s">
        <v>1915</v>
      </c>
      <c r="I1084" t="s">
        <v>1929</v>
      </c>
      <c r="J1084" t="s">
        <v>2099</v>
      </c>
      <c r="K1084" t="s">
        <v>1947</v>
      </c>
      <c r="L1084" t="s">
        <v>2241</v>
      </c>
      <c r="M1084" s="16">
        <f t="shared" si="65"/>
        <v>1.1599999999999999</v>
      </c>
      <c r="N1084">
        <v>90522.72</v>
      </c>
      <c r="O1084" s="15">
        <v>42132</v>
      </c>
      <c r="P1084" s="22">
        <f t="shared" si="66"/>
        <v>2015</v>
      </c>
      <c r="Q1084" s="22">
        <f t="shared" si="67"/>
        <v>5</v>
      </c>
    </row>
    <row r="1085" spans="1:17" x14ac:dyDescent="0.2">
      <c r="A1085">
        <v>1111</v>
      </c>
      <c r="B1085" t="s">
        <v>1966</v>
      </c>
      <c r="C1085" t="s">
        <v>1926</v>
      </c>
      <c r="D1085">
        <v>15.6</v>
      </c>
      <c r="E1085" t="s">
        <v>1942</v>
      </c>
      <c r="F1085" t="s">
        <v>2096</v>
      </c>
      <c r="G1085" s="16" t="str">
        <f t="shared" si="64"/>
        <v>Intel</v>
      </c>
      <c r="H1085" t="s">
        <v>1944</v>
      </c>
      <c r="I1085" t="s">
        <v>1945</v>
      </c>
      <c r="J1085" t="s">
        <v>2428</v>
      </c>
      <c r="K1085" t="s">
        <v>2277</v>
      </c>
      <c r="L1085" t="s">
        <v>2170</v>
      </c>
      <c r="M1085" s="16">
        <f t="shared" si="65"/>
        <v>2.2400000000000002</v>
      </c>
      <c r="N1085">
        <v>40980.311999999998</v>
      </c>
      <c r="O1085" s="15">
        <v>42035</v>
      </c>
      <c r="P1085" s="22">
        <f t="shared" si="66"/>
        <v>2015</v>
      </c>
      <c r="Q1085" s="22">
        <f t="shared" si="67"/>
        <v>1</v>
      </c>
    </row>
    <row r="1086" spans="1:17" x14ac:dyDescent="0.2">
      <c r="A1086">
        <v>1112</v>
      </c>
      <c r="B1086" t="s">
        <v>1976</v>
      </c>
      <c r="C1086" t="s">
        <v>1926</v>
      </c>
      <c r="D1086">
        <v>15.6</v>
      </c>
      <c r="E1086" t="s">
        <v>1942</v>
      </c>
      <c r="F1086" t="s">
        <v>2181</v>
      </c>
      <c r="G1086" s="16" t="str">
        <f t="shared" si="64"/>
        <v>Intel</v>
      </c>
      <c r="H1086" t="s">
        <v>1944</v>
      </c>
      <c r="I1086" t="s">
        <v>1916</v>
      </c>
      <c r="J1086" t="s">
        <v>1963</v>
      </c>
      <c r="K1086" t="s">
        <v>1947</v>
      </c>
      <c r="L1086" t="s">
        <v>1948</v>
      </c>
      <c r="M1086" s="16">
        <f t="shared" si="65"/>
        <v>2.1</v>
      </c>
      <c r="N1086">
        <v>22857.119999999999</v>
      </c>
      <c r="O1086" s="15">
        <v>42265</v>
      </c>
      <c r="P1086" s="22">
        <f t="shared" si="66"/>
        <v>2015</v>
      </c>
      <c r="Q1086" s="22">
        <f t="shared" si="67"/>
        <v>9</v>
      </c>
    </row>
    <row r="1087" spans="1:17" x14ac:dyDescent="0.2">
      <c r="A1087">
        <v>1113</v>
      </c>
      <c r="B1087" t="s">
        <v>1925</v>
      </c>
      <c r="C1087" t="s">
        <v>1912</v>
      </c>
      <c r="D1087">
        <v>13.3</v>
      </c>
      <c r="E1087" t="s">
        <v>1927</v>
      </c>
      <c r="F1087" t="s">
        <v>2149</v>
      </c>
      <c r="G1087" s="16" t="str">
        <f t="shared" si="64"/>
        <v>Intel</v>
      </c>
      <c r="H1087" t="s">
        <v>1915</v>
      </c>
      <c r="I1087" t="s">
        <v>1936</v>
      </c>
      <c r="J1087" t="s">
        <v>1963</v>
      </c>
      <c r="K1087" t="s">
        <v>1947</v>
      </c>
      <c r="L1087" t="s">
        <v>2241</v>
      </c>
      <c r="M1087" s="16">
        <f t="shared" si="65"/>
        <v>1.1599999999999999</v>
      </c>
      <c r="N1087">
        <v>104908.32</v>
      </c>
      <c r="O1087" s="15">
        <v>42143</v>
      </c>
      <c r="P1087" s="22">
        <f t="shared" si="66"/>
        <v>2015</v>
      </c>
      <c r="Q1087" s="22">
        <f t="shared" si="67"/>
        <v>5</v>
      </c>
    </row>
    <row r="1088" spans="1:17" x14ac:dyDescent="0.2">
      <c r="A1088">
        <v>1114</v>
      </c>
      <c r="B1088" t="s">
        <v>1976</v>
      </c>
      <c r="C1088" t="s">
        <v>1989</v>
      </c>
      <c r="D1088">
        <v>10.1</v>
      </c>
      <c r="E1088" t="s">
        <v>2420</v>
      </c>
      <c r="F1088" t="s">
        <v>2421</v>
      </c>
      <c r="G1088" s="16" t="str">
        <f t="shared" si="64"/>
        <v>Intel</v>
      </c>
      <c r="H1088" t="s">
        <v>1944</v>
      </c>
      <c r="I1088" t="s">
        <v>2003</v>
      </c>
      <c r="J1088" t="s">
        <v>2051</v>
      </c>
      <c r="K1088" t="s">
        <v>2429</v>
      </c>
      <c r="L1088" t="s">
        <v>2422</v>
      </c>
      <c r="M1088" s="16">
        <f t="shared" si="65"/>
        <v>0.69</v>
      </c>
      <c r="N1088">
        <v>29250.720000000001</v>
      </c>
      <c r="O1088" s="15">
        <v>42234</v>
      </c>
      <c r="P1088" s="22">
        <f t="shared" si="66"/>
        <v>2015</v>
      </c>
      <c r="Q1088" s="22">
        <f t="shared" si="67"/>
        <v>8</v>
      </c>
    </row>
    <row r="1089" spans="1:17" x14ac:dyDescent="0.2">
      <c r="A1089">
        <v>1115</v>
      </c>
      <c r="B1089" t="s">
        <v>1966</v>
      </c>
      <c r="C1089" t="s">
        <v>1912</v>
      </c>
      <c r="D1089">
        <v>13.3</v>
      </c>
      <c r="E1089" t="s">
        <v>1927</v>
      </c>
      <c r="F1089" t="s">
        <v>2081</v>
      </c>
      <c r="G1089" s="16" t="str">
        <f t="shared" si="64"/>
        <v>Intel</v>
      </c>
      <c r="H1089" t="s">
        <v>1915</v>
      </c>
      <c r="I1089" t="s">
        <v>1929</v>
      </c>
      <c r="J1089" t="s">
        <v>1917</v>
      </c>
      <c r="K1089" t="s">
        <v>1947</v>
      </c>
      <c r="L1089" t="s">
        <v>2082</v>
      </c>
      <c r="M1089" s="16">
        <f t="shared" si="65"/>
        <v>1.23</v>
      </c>
      <c r="N1089">
        <v>73473.119999999995</v>
      </c>
      <c r="O1089" s="15">
        <v>42123</v>
      </c>
      <c r="P1089" s="22">
        <f t="shared" si="66"/>
        <v>2015</v>
      </c>
      <c r="Q1089" s="22">
        <f t="shared" si="67"/>
        <v>4</v>
      </c>
    </row>
    <row r="1090" spans="1:17" x14ac:dyDescent="0.2">
      <c r="A1090">
        <v>1116</v>
      </c>
      <c r="B1090" t="s">
        <v>1976</v>
      </c>
      <c r="C1090" t="s">
        <v>1982</v>
      </c>
      <c r="D1090">
        <v>17.3</v>
      </c>
      <c r="E1090" t="s">
        <v>1958</v>
      </c>
      <c r="F1090" t="s">
        <v>2293</v>
      </c>
      <c r="G1090" s="16" t="str">
        <f t="shared" si="64"/>
        <v>Intel</v>
      </c>
      <c r="H1090" t="s">
        <v>1935</v>
      </c>
      <c r="I1090" t="s">
        <v>2430</v>
      </c>
      <c r="J1090" t="s">
        <v>2163</v>
      </c>
      <c r="K1090" t="s">
        <v>1947</v>
      </c>
      <c r="L1090" t="s">
        <v>2294</v>
      </c>
      <c r="M1090" s="16">
        <f t="shared" si="65"/>
        <v>4.5999999999999996</v>
      </c>
      <c r="N1090">
        <v>146519.46720000001</v>
      </c>
      <c r="O1090" s="15">
        <v>42173</v>
      </c>
      <c r="P1090" s="22">
        <f t="shared" si="66"/>
        <v>2015</v>
      </c>
      <c r="Q1090" s="22">
        <f t="shared" si="67"/>
        <v>6</v>
      </c>
    </row>
    <row r="1091" spans="1:17" x14ac:dyDescent="0.2">
      <c r="A1091">
        <v>1117</v>
      </c>
      <c r="B1091" t="s">
        <v>2134</v>
      </c>
      <c r="C1091" t="s">
        <v>1912</v>
      </c>
      <c r="D1091">
        <v>12.5</v>
      </c>
      <c r="E1091" t="s">
        <v>2431</v>
      </c>
      <c r="F1091" t="s">
        <v>2149</v>
      </c>
      <c r="G1091" s="16" t="str">
        <f t="shared" ref="G1091:G1154" si="68">LEFT(F1091,FIND(" ",F1091)-1)</f>
        <v>Intel</v>
      </c>
      <c r="H1091" t="s">
        <v>1915</v>
      </c>
      <c r="I1091" t="s">
        <v>1929</v>
      </c>
      <c r="J1091" t="s">
        <v>1963</v>
      </c>
      <c r="K1091" t="s">
        <v>1947</v>
      </c>
      <c r="L1091" t="s">
        <v>2072</v>
      </c>
      <c r="M1091" s="16">
        <f t="shared" ref="M1091:M1154" si="69">LEFT(L1091,LEN(L1091)-2)*1</f>
        <v>1.25</v>
      </c>
      <c r="N1091">
        <v>54825.120000000003</v>
      </c>
      <c r="O1091" s="15">
        <v>42019</v>
      </c>
      <c r="P1091" s="22">
        <f t="shared" ref="P1091:P1154" si="70">YEAR(O1091)</f>
        <v>2015</v>
      </c>
      <c r="Q1091" s="22">
        <f t="shared" ref="Q1091:Q1154" si="71">MONTH(O1091)</f>
        <v>1</v>
      </c>
    </row>
    <row r="1092" spans="1:17" x14ac:dyDescent="0.2">
      <c r="A1092">
        <v>1118</v>
      </c>
      <c r="B1092" t="s">
        <v>2095</v>
      </c>
      <c r="C1092" t="s">
        <v>1912</v>
      </c>
      <c r="D1092">
        <v>13.3</v>
      </c>
      <c r="E1092" t="s">
        <v>1927</v>
      </c>
      <c r="F1092" t="s">
        <v>1973</v>
      </c>
      <c r="G1092" s="16" t="str">
        <f t="shared" si="68"/>
        <v>Intel</v>
      </c>
      <c r="H1092" t="s">
        <v>1935</v>
      </c>
      <c r="I1092" t="s">
        <v>1936</v>
      </c>
      <c r="J1092" t="s">
        <v>1930</v>
      </c>
      <c r="K1092" t="s">
        <v>1947</v>
      </c>
      <c r="L1092" t="s">
        <v>2114</v>
      </c>
      <c r="M1092" s="16">
        <f t="shared" si="69"/>
        <v>1.05</v>
      </c>
      <c r="N1092">
        <v>118601.28</v>
      </c>
      <c r="O1092" s="15">
        <v>42225</v>
      </c>
      <c r="P1092" s="22">
        <f t="shared" si="70"/>
        <v>2015</v>
      </c>
      <c r="Q1092" s="22">
        <f t="shared" si="71"/>
        <v>8</v>
      </c>
    </row>
    <row r="1093" spans="1:17" x14ac:dyDescent="0.2">
      <c r="A1093">
        <v>1119</v>
      </c>
      <c r="B1093" t="s">
        <v>1954</v>
      </c>
      <c r="C1093" t="s">
        <v>1982</v>
      </c>
      <c r="D1093">
        <v>17.3</v>
      </c>
      <c r="E1093" t="s">
        <v>1927</v>
      </c>
      <c r="F1093" t="s">
        <v>2264</v>
      </c>
      <c r="G1093" s="16" t="str">
        <f t="shared" si="68"/>
        <v>Intel</v>
      </c>
      <c r="H1093" t="s">
        <v>1915</v>
      </c>
      <c r="I1093" t="s">
        <v>1984</v>
      </c>
      <c r="J1093" t="s">
        <v>2278</v>
      </c>
      <c r="K1093" t="s">
        <v>1947</v>
      </c>
      <c r="L1093" t="s">
        <v>2432</v>
      </c>
      <c r="M1093" s="16">
        <f t="shared" si="69"/>
        <v>3.52</v>
      </c>
      <c r="N1093">
        <v>69929.467199999999</v>
      </c>
      <c r="O1093" s="15">
        <v>42170</v>
      </c>
      <c r="P1093" s="22">
        <f t="shared" si="70"/>
        <v>2015</v>
      </c>
      <c r="Q1093" s="22">
        <f t="shared" si="71"/>
        <v>6</v>
      </c>
    </row>
    <row r="1094" spans="1:17" x14ac:dyDescent="0.2">
      <c r="A1094">
        <v>1120</v>
      </c>
      <c r="B1094" t="s">
        <v>2132</v>
      </c>
      <c r="C1094" t="s">
        <v>1926</v>
      </c>
      <c r="D1094">
        <v>13.3</v>
      </c>
      <c r="E1094" t="s">
        <v>1927</v>
      </c>
      <c r="F1094" t="s">
        <v>2410</v>
      </c>
      <c r="G1094" s="16" t="str">
        <f t="shared" si="68"/>
        <v>Intel</v>
      </c>
      <c r="H1094" t="s">
        <v>1944</v>
      </c>
      <c r="I1094" t="s">
        <v>2008</v>
      </c>
      <c r="J1094" t="s">
        <v>2051</v>
      </c>
      <c r="K1094" t="s">
        <v>1947</v>
      </c>
      <c r="L1094" t="s">
        <v>1995</v>
      </c>
      <c r="M1094" s="16">
        <f t="shared" si="69"/>
        <v>1.35</v>
      </c>
      <c r="N1094">
        <v>10442.879999999999</v>
      </c>
      <c r="O1094" s="15">
        <v>42284</v>
      </c>
      <c r="P1094" s="22">
        <f t="shared" si="70"/>
        <v>2015</v>
      </c>
      <c r="Q1094" s="22">
        <f t="shared" si="71"/>
        <v>10</v>
      </c>
    </row>
    <row r="1095" spans="1:17" x14ac:dyDescent="0.2">
      <c r="A1095">
        <v>1121</v>
      </c>
      <c r="B1095" t="s">
        <v>1925</v>
      </c>
      <c r="C1095" t="s">
        <v>1926</v>
      </c>
      <c r="D1095">
        <v>13.3</v>
      </c>
      <c r="E1095" t="s">
        <v>1927</v>
      </c>
      <c r="F1095" t="s">
        <v>2096</v>
      </c>
      <c r="G1095" s="16" t="str">
        <f t="shared" si="68"/>
        <v>Intel</v>
      </c>
      <c r="H1095" t="s">
        <v>1915</v>
      </c>
      <c r="I1095" t="s">
        <v>1929</v>
      </c>
      <c r="J1095" t="s">
        <v>1963</v>
      </c>
      <c r="K1095" t="s">
        <v>1947</v>
      </c>
      <c r="L1095" t="s">
        <v>2241</v>
      </c>
      <c r="M1095" s="16">
        <f t="shared" si="69"/>
        <v>1.1599999999999999</v>
      </c>
      <c r="N1095">
        <v>90043.199999999997</v>
      </c>
      <c r="O1095" s="15">
        <v>42225</v>
      </c>
      <c r="P1095" s="22">
        <f t="shared" si="70"/>
        <v>2015</v>
      </c>
      <c r="Q1095" s="22">
        <f t="shared" si="71"/>
        <v>8</v>
      </c>
    </row>
    <row r="1096" spans="1:17" x14ac:dyDescent="0.2">
      <c r="A1096">
        <v>1122</v>
      </c>
      <c r="B1096" t="s">
        <v>1925</v>
      </c>
      <c r="C1096" t="s">
        <v>1926</v>
      </c>
      <c r="D1096">
        <v>14</v>
      </c>
      <c r="E1096" t="s">
        <v>1927</v>
      </c>
      <c r="F1096" t="s">
        <v>2096</v>
      </c>
      <c r="G1096" s="16" t="str">
        <f t="shared" si="68"/>
        <v>Intel</v>
      </c>
      <c r="H1096" t="s">
        <v>1915</v>
      </c>
      <c r="I1096" t="s">
        <v>1929</v>
      </c>
      <c r="J1096" t="s">
        <v>1963</v>
      </c>
      <c r="K1096" t="s">
        <v>2277</v>
      </c>
      <c r="L1096" t="s">
        <v>2237</v>
      </c>
      <c r="M1096" s="16">
        <f t="shared" si="69"/>
        <v>1.43</v>
      </c>
      <c r="N1096">
        <v>80612.639999999999</v>
      </c>
      <c r="O1096" s="15">
        <v>42221</v>
      </c>
      <c r="P1096" s="22">
        <f t="shared" si="70"/>
        <v>2015</v>
      </c>
      <c r="Q1096" s="22">
        <f t="shared" si="71"/>
        <v>8</v>
      </c>
    </row>
    <row r="1097" spans="1:17" x14ac:dyDescent="0.2">
      <c r="A1097">
        <v>1123</v>
      </c>
      <c r="B1097" t="s">
        <v>1966</v>
      </c>
      <c r="C1097" t="s">
        <v>1926</v>
      </c>
      <c r="D1097">
        <v>15.6</v>
      </c>
      <c r="E1097" t="s">
        <v>1942</v>
      </c>
      <c r="F1097" t="s">
        <v>2096</v>
      </c>
      <c r="G1097" s="16" t="str">
        <f t="shared" si="68"/>
        <v>Intel</v>
      </c>
      <c r="H1097" t="s">
        <v>1944</v>
      </c>
      <c r="I1097" t="s">
        <v>1945</v>
      </c>
      <c r="J1097" t="s">
        <v>1963</v>
      </c>
      <c r="K1097" t="s">
        <v>2018</v>
      </c>
      <c r="L1097" t="s">
        <v>2409</v>
      </c>
      <c r="M1097" s="16">
        <f t="shared" si="69"/>
        <v>2.09</v>
      </c>
      <c r="N1097">
        <v>27899.006399999998</v>
      </c>
      <c r="O1097" s="15">
        <v>42243</v>
      </c>
      <c r="P1097" s="22">
        <f t="shared" si="70"/>
        <v>2015</v>
      </c>
      <c r="Q1097" s="22">
        <f t="shared" si="71"/>
        <v>8</v>
      </c>
    </row>
    <row r="1098" spans="1:17" x14ac:dyDescent="0.2">
      <c r="A1098">
        <v>1124</v>
      </c>
      <c r="B1098" t="s">
        <v>1954</v>
      </c>
      <c r="C1098" t="s">
        <v>1926</v>
      </c>
      <c r="D1098">
        <v>15.6</v>
      </c>
      <c r="E1098" t="s">
        <v>1942</v>
      </c>
      <c r="F1098" t="s">
        <v>1977</v>
      </c>
      <c r="G1098" s="16" t="str">
        <f t="shared" si="68"/>
        <v>Intel</v>
      </c>
      <c r="H1098" t="s">
        <v>1944</v>
      </c>
      <c r="I1098" t="s">
        <v>1978</v>
      </c>
      <c r="J1098" t="s">
        <v>1930</v>
      </c>
      <c r="K1098" t="s">
        <v>1947</v>
      </c>
      <c r="L1098" t="s">
        <v>2021</v>
      </c>
      <c r="M1098" s="16">
        <f t="shared" si="69"/>
        <v>2</v>
      </c>
      <c r="N1098">
        <v>23176.799999999999</v>
      </c>
      <c r="O1098" s="15">
        <v>42140</v>
      </c>
      <c r="P1098" s="22">
        <f t="shared" si="70"/>
        <v>2015</v>
      </c>
      <c r="Q1098" s="22">
        <f t="shared" si="71"/>
        <v>5</v>
      </c>
    </row>
    <row r="1099" spans="1:17" x14ac:dyDescent="0.2">
      <c r="A1099">
        <v>1125</v>
      </c>
      <c r="B1099" t="s">
        <v>1976</v>
      </c>
      <c r="C1099" t="s">
        <v>1989</v>
      </c>
      <c r="D1099">
        <v>14</v>
      </c>
      <c r="E1099" t="s">
        <v>1980</v>
      </c>
      <c r="F1099" t="s">
        <v>2149</v>
      </c>
      <c r="G1099" s="16" t="str">
        <f t="shared" si="68"/>
        <v>Intel</v>
      </c>
      <c r="H1099" t="s">
        <v>1915</v>
      </c>
      <c r="I1099" t="s">
        <v>1929</v>
      </c>
      <c r="J1099" t="s">
        <v>1963</v>
      </c>
      <c r="K1099" t="s">
        <v>1947</v>
      </c>
      <c r="L1099" t="s">
        <v>2048</v>
      </c>
      <c r="M1099" s="16">
        <f t="shared" si="69"/>
        <v>1.8</v>
      </c>
      <c r="N1099">
        <v>88924.32</v>
      </c>
      <c r="O1099" s="15">
        <v>42028</v>
      </c>
      <c r="P1099" s="22">
        <f t="shared" si="70"/>
        <v>2015</v>
      </c>
      <c r="Q1099" s="22">
        <f t="shared" si="71"/>
        <v>1</v>
      </c>
    </row>
    <row r="1100" spans="1:17" x14ac:dyDescent="0.2">
      <c r="A1100">
        <v>1126</v>
      </c>
      <c r="B1100" t="s">
        <v>1976</v>
      </c>
      <c r="C1100" t="s">
        <v>1989</v>
      </c>
      <c r="D1100">
        <v>10.1</v>
      </c>
      <c r="E1100" t="s">
        <v>2420</v>
      </c>
      <c r="F1100" t="s">
        <v>2421</v>
      </c>
      <c r="G1100" s="16" t="str">
        <f t="shared" si="68"/>
        <v>Intel</v>
      </c>
      <c r="H1100" t="s">
        <v>1944</v>
      </c>
      <c r="I1100" t="s">
        <v>2003</v>
      </c>
      <c r="J1100" t="s">
        <v>2051</v>
      </c>
      <c r="K1100" t="s">
        <v>1947</v>
      </c>
      <c r="L1100" t="s">
        <v>2422</v>
      </c>
      <c r="M1100" s="16">
        <f t="shared" si="69"/>
        <v>0.69</v>
      </c>
      <c r="N1100">
        <v>25521.119999999999</v>
      </c>
      <c r="O1100" s="15">
        <v>42240</v>
      </c>
      <c r="P1100" s="22">
        <f t="shared" si="70"/>
        <v>2015</v>
      </c>
      <c r="Q1100" s="22">
        <f t="shared" si="71"/>
        <v>8</v>
      </c>
    </row>
    <row r="1101" spans="1:17" x14ac:dyDescent="0.2">
      <c r="A1101">
        <v>1127</v>
      </c>
      <c r="B1101" t="s">
        <v>1925</v>
      </c>
      <c r="C1101" t="s">
        <v>1912</v>
      </c>
      <c r="D1101">
        <v>12.5</v>
      </c>
      <c r="E1101" t="s">
        <v>1942</v>
      </c>
      <c r="F1101" t="s">
        <v>2316</v>
      </c>
      <c r="G1101" s="16" t="str">
        <f t="shared" si="68"/>
        <v>Intel</v>
      </c>
      <c r="H1101" t="s">
        <v>1915</v>
      </c>
      <c r="I1101" t="s">
        <v>1929</v>
      </c>
      <c r="J1101" t="s">
        <v>1963</v>
      </c>
      <c r="K1101" t="s">
        <v>2277</v>
      </c>
      <c r="L1101" t="s">
        <v>2211</v>
      </c>
      <c r="M1101" s="16">
        <f t="shared" si="69"/>
        <v>1.26</v>
      </c>
      <c r="N1101">
        <v>100965.6</v>
      </c>
      <c r="O1101" s="15">
        <v>42312</v>
      </c>
      <c r="P1101" s="22">
        <f t="shared" si="70"/>
        <v>2015</v>
      </c>
      <c r="Q1101" s="22">
        <f t="shared" si="71"/>
        <v>11</v>
      </c>
    </row>
    <row r="1102" spans="1:17" x14ac:dyDescent="0.2">
      <c r="A1102">
        <v>1128</v>
      </c>
      <c r="B1102" t="s">
        <v>1976</v>
      </c>
      <c r="C1102" t="s">
        <v>1982</v>
      </c>
      <c r="D1102">
        <v>15.6</v>
      </c>
      <c r="E1102" t="s">
        <v>1958</v>
      </c>
      <c r="F1102" t="s">
        <v>1983</v>
      </c>
      <c r="G1102" s="16" t="str">
        <f t="shared" si="68"/>
        <v>Intel</v>
      </c>
      <c r="H1102" t="s">
        <v>1915</v>
      </c>
      <c r="I1102" t="s">
        <v>1984</v>
      </c>
      <c r="J1102" t="s">
        <v>2024</v>
      </c>
      <c r="K1102" t="s">
        <v>1931</v>
      </c>
      <c r="L1102" t="s">
        <v>2038</v>
      </c>
      <c r="M1102" s="16">
        <f t="shared" si="69"/>
        <v>2.4</v>
      </c>
      <c r="N1102">
        <v>52693.919999999998</v>
      </c>
      <c r="O1102" s="15">
        <v>42025</v>
      </c>
      <c r="P1102" s="22">
        <f t="shared" si="70"/>
        <v>2015</v>
      </c>
      <c r="Q1102" s="22">
        <f t="shared" si="71"/>
        <v>1</v>
      </c>
    </row>
    <row r="1103" spans="1:17" x14ac:dyDescent="0.2">
      <c r="A1103">
        <v>1129</v>
      </c>
      <c r="B1103" t="s">
        <v>1925</v>
      </c>
      <c r="C1103" t="s">
        <v>1982</v>
      </c>
      <c r="D1103">
        <v>17.3</v>
      </c>
      <c r="E1103" t="s">
        <v>1958</v>
      </c>
      <c r="F1103" t="s">
        <v>2333</v>
      </c>
      <c r="G1103" s="16" t="str">
        <f t="shared" si="68"/>
        <v>Intel</v>
      </c>
      <c r="H1103" t="s">
        <v>1915</v>
      </c>
      <c r="I1103" t="s">
        <v>1984</v>
      </c>
      <c r="J1103" t="s">
        <v>2024</v>
      </c>
      <c r="K1103" t="s">
        <v>1947</v>
      </c>
      <c r="L1103" t="s">
        <v>2139</v>
      </c>
      <c r="M1103" s="16">
        <f t="shared" si="69"/>
        <v>3.35</v>
      </c>
      <c r="N1103">
        <v>60153.120000000003</v>
      </c>
      <c r="O1103" s="15">
        <v>42157</v>
      </c>
      <c r="P1103" s="22">
        <f t="shared" si="70"/>
        <v>2015</v>
      </c>
      <c r="Q1103" s="22">
        <f t="shared" si="71"/>
        <v>6</v>
      </c>
    </row>
    <row r="1104" spans="1:17" x14ac:dyDescent="0.2">
      <c r="A1104">
        <v>1130</v>
      </c>
      <c r="B1104" t="s">
        <v>1925</v>
      </c>
      <c r="C1104" t="s">
        <v>1926</v>
      </c>
      <c r="D1104">
        <v>15.6</v>
      </c>
      <c r="E1104" t="s">
        <v>1942</v>
      </c>
      <c r="F1104" t="s">
        <v>1973</v>
      </c>
      <c r="G1104" s="16" t="str">
        <f t="shared" si="68"/>
        <v>Intel</v>
      </c>
      <c r="H1104" t="s">
        <v>1915</v>
      </c>
      <c r="I1104" t="s">
        <v>2060</v>
      </c>
      <c r="J1104" t="s">
        <v>1930</v>
      </c>
      <c r="K1104" t="s">
        <v>1947</v>
      </c>
      <c r="L1104" t="s">
        <v>1953</v>
      </c>
      <c r="M1104" s="16">
        <f t="shared" si="69"/>
        <v>2.04</v>
      </c>
      <c r="N1104">
        <v>33513.120000000003</v>
      </c>
      <c r="O1104" s="15">
        <v>42262</v>
      </c>
      <c r="P1104" s="22">
        <f t="shared" si="70"/>
        <v>2015</v>
      </c>
      <c r="Q1104" s="22">
        <f t="shared" si="71"/>
        <v>9</v>
      </c>
    </row>
    <row r="1105" spans="1:17" x14ac:dyDescent="0.2">
      <c r="A1105">
        <v>1131</v>
      </c>
      <c r="B1105" t="s">
        <v>1976</v>
      </c>
      <c r="C1105" t="s">
        <v>1989</v>
      </c>
      <c r="D1105">
        <v>14</v>
      </c>
      <c r="E1105" t="s">
        <v>1980</v>
      </c>
      <c r="F1105" t="s">
        <v>2178</v>
      </c>
      <c r="G1105" s="16" t="str">
        <f t="shared" si="68"/>
        <v>Intel</v>
      </c>
      <c r="H1105" t="s">
        <v>1915</v>
      </c>
      <c r="I1105" t="s">
        <v>1936</v>
      </c>
      <c r="J1105" t="s">
        <v>2433</v>
      </c>
      <c r="K1105" t="s">
        <v>2277</v>
      </c>
      <c r="L1105" t="s">
        <v>2048</v>
      </c>
      <c r="M1105" s="16">
        <f t="shared" si="69"/>
        <v>1.8</v>
      </c>
      <c r="N1105">
        <v>109244.2464</v>
      </c>
      <c r="O1105" s="15">
        <v>42164</v>
      </c>
      <c r="P1105" s="22">
        <f t="shared" si="70"/>
        <v>2015</v>
      </c>
      <c r="Q1105" s="22">
        <f t="shared" si="71"/>
        <v>6</v>
      </c>
    </row>
    <row r="1106" spans="1:17" x14ac:dyDescent="0.2">
      <c r="A1106">
        <v>1132</v>
      </c>
      <c r="B1106" t="s">
        <v>1954</v>
      </c>
      <c r="C1106" t="s">
        <v>1926</v>
      </c>
      <c r="D1106">
        <v>14</v>
      </c>
      <c r="E1106" t="s">
        <v>1942</v>
      </c>
      <c r="F1106" t="s">
        <v>2014</v>
      </c>
      <c r="G1106" s="16" t="str">
        <f t="shared" si="68"/>
        <v>Intel</v>
      </c>
      <c r="H1106" t="s">
        <v>1944</v>
      </c>
      <c r="I1106" t="s">
        <v>2008</v>
      </c>
      <c r="J1106" t="s">
        <v>2015</v>
      </c>
      <c r="K1106" t="s">
        <v>1947</v>
      </c>
      <c r="L1106" t="s">
        <v>2073</v>
      </c>
      <c r="M1106" s="16">
        <f t="shared" si="69"/>
        <v>1.5</v>
      </c>
      <c r="N1106">
        <v>14811.84</v>
      </c>
      <c r="O1106" s="15">
        <v>42224</v>
      </c>
      <c r="P1106" s="22">
        <f t="shared" si="70"/>
        <v>2015</v>
      </c>
      <c r="Q1106" s="22">
        <f t="shared" si="71"/>
        <v>8</v>
      </c>
    </row>
    <row r="1107" spans="1:17" x14ac:dyDescent="0.2">
      <c r="A1107">
        <v>1133</v>
      </c>
      <c r="B1107" t="s">
        <v>1925</v>
      </c>
      <c r="C1107" t="s">
        <v>1912</v>
      </c>
      <c r="D1107">
        <v>15.6</v>
      </c>
      <c r="E1107" t="s">
        <v>1927</v>
      </c>
      <c r="F1107" t="s">
        <v>1973</v>
      </c>
      <c r="G1107" s="16" t="str">
        <f t="shared" si="68"/>
        <v>Intel</v>
      </c>
      <c r="H1107" t="s">
        <v>1915</v>
      </c>
      <c r="I1107" t="s">
        <v>1929</v>
      </c>
      <c r="J1107" t="s">
        <v>1930</v>
      </c>
      <c r="K1107" t="s">
        <v>1947</v>
      </c>
      <c r="L1107" t="s">
        <v>2213</v>
      </c>
      <c r="M1107" s="16">
        <f t="shared" si="69"/>
        <v>1.84</v>
      </c>
      <c r="N1107">
        <v>40066.559999999998</v>
      </c>
      <c r="O1107" s="15">
        <v>42052</v>
      </c>
      <c r="P1107" s="22">
        <f t="shared" si="70"/>
        <v>2015</v>
      </c>
      <c r="Q1107" s="22">
        <f t="shared" si="71"/>
        <v>2</v>
      </c>
    </row>
    <row r="1108" spans="1:17" x14ac:dyDescent="0.2">
      <c r="A1108">
        <v>1134</v>
      </c>
      <c r="B1108" t="s">
        <v>1941</v>
      </c>
      <c r="C1108" t="s">
        <v>1926</v>
      </c>
      <c r="D1108">
        <v>15.6</v>
      </c>
      <c r="E1108" t="s">
        <v>1927</v>
      </c>
      <c r="F1108" t="s">
        <v>1928</v>
      </c>
      <c r="G1108" s="16" t="str">
        <f t="shared" si="68"/>
        <v>Intel</v>
      </c>
      <c r="H1108" t="s">
        <v>1944</v>
      </c>
      <c r="I1108" t="s">
        <v>1978</v>
      </c>
      <c r="J1108" t="s">
        <v>1979</v>
      </c>
      <c r="K1108" t="s">
        <v>1947</v>
      </c>
      <c r="L1108" t="s">
        <v>2141</v>
      </c>
      <c r="M1108" s="16">
        <f t="shared" si="69"/>
        <v>2.23</v>
      </c>
      <c r="N1108">
        <v>32820.480000000003</v>
      </c>
      <c r="O1108" s="15">
        <v>42123</v>
      </c>
      <c r="P1108" s="22">
        <f t="shared" si="70"/>
        <v>2015</v>
      </c>
      <c r="Q1108" s="22">
        <f t="shared" si="71"/>
        <v>4</v>
      </c>
    </row>
    <row r="1109" spans="1:17" x14ac:dyDescent="0.2">
      <c r="A1109">
        <v>1135</v>
      </c>
      <c r="B1109" t="s">
        <v>1976</v>
      </c>
      <c r="C1109" t="s">
        <v>1926</v>
      </c>
      <c r="D1109">
        <v>15.6</v>
      </c>
      <c r="E1109" t="s">
        <v>1927</v>
      </c>
      <c r="F1109" t="s">
        <v>2149</v>
      </c>
      <c r="G1109" s="16" t="str">
        <f t="shared" si="68"/>
        <v>Intel</v>
      </c>
      <c r="H1109" t="s">
        <v>1935</v>
      </c>
      <c r="I1109" t="s">
        <v>2102</v>
      </c>
      <c r="J1109" t="s">
        <v>2434</v>
      </c>
      <c r="K1109" t="s">
        <v>1947</v>
      </c>
      <c r="L1109" t="s">
        <v>1986</v>
      </c>
      <c r="M1109" s="16">
        <f t="shared" si="69"/>
        <v>2.5</v>
      </c>
      <c r="N1109">
        <v>58554.720000000001</v>
      </c>
      <c r="O1109" s="15">
        <v>42015</v>
      </c>
      <c r="P1109" s="22">
        <f t="shared" si="70"/>
        <v>2015</v>
      </c>
      <c r="Q1109" s="22">
        <f t="shared" si="71"/>
        <v>1</v>
      </c>
    </row>
    <row r="1110" spans="1:17" x14ac:dyDescent="0.2">
      <c r="A1110">
        <v>1136</v>
      </c>
      <c r="B1110" t="s">
        <v>1925</v>
      </c>
      <c r="C1110" t="s">
        <v>2142</v>
      </c>
      <c r="D1110">
        <v>17.3</v>
      </c>
      <c r="E1110" t="s">
        <v>1958</v>
      </c>
      <c r="F1110" t="s">
        <v>2264</v>
      </c>
      <c r="G1110" s="16" t="str">
        <f t="shared" si="68"/>
        <v>Intel</v>
      </c>
      <c r="H1110" t="s">
        <v>1915</v>
      </c>
      <c r="I1110" t="s">
        <v>1929</v>
      </c>
      <c r="J1110" t="s">
        <v>2435</v>
      </c>
      <c r="K1110" t="s">
        <v>2277</v>
      </c>
      <c r="L1110" t="s">
        <v>2053</v>
      </c>
      <c r="M1110" s="16">
        <f t="shared" si="69"/>
        <v>3</v>
      </c>
      <c r="N1110">
        <v>210424.03200000001</v>
      </c>
      <c r="O1110" s="15">
        <v>42066</v>
      </c>
      <c r="P1110" s="22">
        <f t="shared" si="70"/>
        <v>2015</v>
      </c>
      <c r="Q1110" s="22">
        <f t="shared" si="71"/>
        <v>3</v>
      </c>
    </row>
    <row r="1111" spans="1:17" x14ac:dyDescent="0.2">
      <c r="A1111">
        <v>1137</v>
      </c>
      <c r="B1111" t="s">
        <v>1966</v>
      </c>
      <c r="C1111" t="s">
        <v>1926</v>
      </c>
      <c r="D1111">
        <v>15.6</v>
      </c>
      <c r="E1111" t="s">
        <v>1942</v>
      </c>
      <c r="F1111" t="s">
        <v>1928</v>
      </c>
      <c r="G1111" s="16" t="str">
        <f t="shared" si="68"/>
        <v>Intel</v>
      </c>
      <c r="H1111" t="s">
        <v>1915</v>
      </c>
      <c r="I1111" t="s">
        <v>1978</v>
      </c>
      <c r="J1111" t="s">
        <v>2087</v>
      </c>
      <c r="K1111" t="s">
        <v>1947</v>
      </c>
      <c r="L1111" t="s">
        <v>1986</v>
      </c>
      <c r="M1111" s="16">
        <f t="shared" si="69"/>
        <v>2.5</v>
      </c>
      <c r="N1111">
        <v>41771.519999999997</v>
      </c>
      <c r="O1111" s="15">
        <v>42246</v>
      </c>
      <c r="P1111" s="22">
        <f t="shared" si="70"/>
        <v>2015</v>
      </c>
      <c r="Q1111" s="22">
        <f t="shared" si="71"/>
        <v>8</v>
      </c>
    </row>
    <row r="1112" spans="1:17" x14ac:dyDescent="0.2">
      <c r="A1112">
        <v>1138</v>
      </c>
      <c r="B1112" t="s">
        <v>2041</v>
      </c>
      <c r="C1112" t="s">
        <v>1982</v>
      </c>
      <c r="D1112">
        <v>17.3</v>
      </c>
      <c r="E1112" t="s">
        <v>1927</v>
      </c>
      <c r="F1112" t="s">
        <v>2230</v>
      </c>
      <c r="G1112" s="16" t="str">
        <f t="shared" si="68"/>
        <v>Intel</v>
      </c>
      <c r="H1112" t="s">
        <v>1935</v>
      </c>
      <c r="I1112" t="s">
        <v>2023</v>
      </c>
      <c r="J1112" t="s">
        <v>2163</v>
      </c>
      <c r="K1112" t="s">
        <v>1947</v>
      </c>
      <c r="L1112" t="s">
        <v>2261</v>
      </c>
      <c r="M1112" s="16">
        <f t="shared" si="69"/>
        <v>3.78</v>
      </c>
      <c r="N1112">
        <v>127818.72</v>
      </c>
      <c r="O1112" s="15">
        <v>42316</v>
      </c>
      <c r="P1112" s="22">
        <f t="shared" si="70"/>
        <v>2015</v>
      </c>
      <c r="Q1112" s="22">
        <f t="shared" si="71"/>
        <v>11</v>
      </c>
    </row>
    <row r="1113" spans="1:17" x14ac:dyDescent="0.2">
      <c r="A1113">
        <v>1139</v>
      </c>
      <c r="B1113" t="s">
        <v>1925</v>
      </c>
      <c r="C1113" t="s">
        <v>1912</v>
      </c>
      <c r="D1113">
        <v>15.6</v>
      </c>
      <c r="E1113" t="s">
        <v>1927</v>
      </c>
      <c r="F1113" t="s">
        <v>2149</v>
      </c>
      <c r="G1113" s="16" t="str">
        <f t="shared" si="68"/>
        <v>Intel</v>
      </c>
      <c r="H1113" t="s">
        <v>1915</v>
      </c>
      <c r="I1113" t="s">
        <v>1929</v>
      </c>
      <c r="J1113" t="s">
        <v>1963</v>
      </c>
      <c r="K1113" t="s">
        <v>2277</v>
      </c>
      <c r="L1113" t="s">
        <v>1999</v>
      </c>
      <c r="M1113" s="16">
        <f t="shared" si="69"/>
        <v>1.88</v>
      </c>
      <c r="N1113">
        <v>115709.24159999999</v>
      </c>
      <c r="O1113" s="15">
        <v>42329</v>
      </c>
      <c r="P1113" s="22">
        <f t="shared" si="70"/>
        <v>2015</v>
      </c>
      <c r="Q1113" s="22">
        <f t="shared" si="71"/>
        <v>11</v>
      </c>
    </row>
    <row r="1114" spans="1:17" x14ac:dyDescent="0.2">
      <c r="A1114">
        <v>1140</v>
      </c>
      <c r="B1114" t="s">
        <v>1976</v>
      </c>
      <c r="C1114" t="s">
        <v>1989</v>
      </c>
      <c r="D1114">
        <v>14</v>
      </c>
      <c r="E1114" t="s">
        <v>2366</v>
      </c>
      <c r="F1114" t="s">
        <v>2178</v>
      </c>
      <c r="G1114" s="16" t="str">
        <f t="shared" si="68"/>
        <v>Intel</v>
      </c>
      <c r="H1114" t="s">
        <v>1935</v>
      </c>
      <c r="I1114" t="s">
        <v>1936</v>
      </c>
      <c r="J1114" t="s">
        <v>1963</v>
      </c>
      <c r="K1114" t="s">
        <v>1947</v>
      </c>
      <c r="L1114" t="s">
        <v>2019</v>
      </c>
      <c r="M1114" s="16">
        <f t="shared" si="69"/>
        <v>2.8</v>
      </c>
      <c r="N1114">
        <v>130003.2</v>
      </c>
      <c r="O1114" s="15">
        <v>42105</v>
      </c>
      <c r="P1114" s="22">
        <f t="shared" si="70"/>
        <v>2015</v>
      </c>
      <c r="Q1114" s="22">
        <f t="shared" si="71"/>
        <v>4</v>
      </c>
    </row>
    <row r="1115" spans="1:17" x14ac:dyDescent="0.2">
      <c r="A1115">
        <v>1141</v>
      </c>
      <c r="B1115" t="s">
        <v>2041</v>
      </c>
      <c r="C1115" t="s">
        <v>1982</v>
      </c>
      <c r="D1115">
        <v>15.6</v>
      </c>
      <c r="E1115" t="s">
        <v>1927</v>
      </c>
      <c r="F1115" t="s">
        <v>2022</v>
      </c>
      <c r="G1115" s="16" t="str">
        <f t="shared" si="68"/>
        <v>Intel</v>
      </c>
      <c r="H1115" t="s">
        <v>1915</v>
      </c>
      <c r="I1115" t="s">
        <v>1984</v>
      </c>
      <c r="J1115" t="s">
        <v>1985</v>
      </c>
      <c r="K1115" t="s">
        <v>1947</v>
      </c>
      <c r="L1115" t="s">
        <v>2038</v>
      </c>
      <c r="M1115" s="16">
        <f t="shared" si="69"/>
        <v>2.4</v>
      </c>
      <c r="N1115">
        <v>60888.383999999998</v>
      </c>
      <c r="O1115" s="15">
        <v>42061</v>
      </c>
      <c r="P1115" s="22">
        <f t="shared" si="70"/>
        <v>2015</v>
      </c>
      <c r="Q1115" s="22">
        <f t="shared" si="71"/>
        <v>2</v>
      </c>
    </row>
    <row r="1116" spans="1:17" x14ac:dyDescent="0.2">
      <c r="A1116">
        <v>1142</v>
      </c>
      <c r="B1116" t="s">
        <v>1925</v>
      </c>
      <c r="C1116" t="s">
        <v>1989</v>
      </c>
      <c r="D1116">
        <v>13.3</v>
      </c>
      <c r="E1116" t="s">
        <v>1990</v>
      </c>
      <c r="F1116" t="s">
        <v>2316</v>
      </c>
      <c r="G1116" s="16" t="str">
        <f t="shared" si="68"/>
        <v>Intel</v>
      </c>
      <c r="H1116" t="s">
        <v>1915</v>
      </c>
      <c r="I1116" t="s">
        <v>1929</v>
      </c>
      <c r="J1116" t="s">
        <v>1963</v>
      </c>
      <c r="K1116" t="s">
        <v>1947</v>
      </c>
      <c r="L1116" t="s">
        <v>2104</v>
      </c>
      <c r="M1116" s="16">
        <f t="shared" si="69"/>
        <v>1.48</v>
      </c>
      <c r="N1116">
        <v>86793.12</v>
      </c>
      <c r="O1116" s="15">
        <v>42082</v>
      </c>
      <c r="P1116" s="22">
        <f t="shared" si="70"/>
        <v>2015</v>
      </c>
      <c r="Q1116" s="22">
        <f t="shared" si="71"/>
        <v>3</v>
      </c>
    </row>
    <row r="1117" spans="1:17" x14ac:dyDescent="0.2">
      <c r="A1117">
        <v>1143</v>
      </c>
      <c r="B1117" t="s">
        <v>1925</v>
      </c>
      <c r="C1117" t="s">
        <v>2142</v>
      </c>
      <c r="D1117">
        <v>15.6</v>
      </c>
      <c r="E1117" t="s">
        <v>1958</v>
      </c>
      <c r="F1117" t="s">
        <v>2264</v>
      </c>
      <c r="G1117" s="16" t="str">
        <f t="shared" si="68"/>
        <v>Intel</v>
      </c>
      <c r="H1117" t="s">
        <v>1915</v>
      </c>
      <c r="I1117" t="s">
        <v>1929</v>
      </c>
      <c r="J1117" t="s">
        <v>2352</v>
      </c>
      <c r="K1117" t="s">
        <v>2277</v>
      </c>
      <c r="L1117" t="s">
        <v>2304</v>
      </c>
      <c r="M1117" s="16">
        <f t="shared" si="69"/>
        <v>2.59</v>
      </c>
      <c r="N1117">
        <v>118761.12</v>
      </c>
      <c r="O1117" s="15">
        <v>42150</v>
      </c>
      <c r="P1117" s="22">
        <f t="shared" si="70"/>
        <v>2015</v>
      </c>
      <c r="Q1117" s="22">
        <f t="shared" si="71"/>
        <v>5</v>
      </c>
    </row>
    <row r="1118" spans="1:17" x14ac:dyDescent="0.2">
      <c r="A1118">
        <v>1144</v>
      </c>
      <c r="B1118" t="s">
        <v>1925</v>
      </c>
      <c r="C1118" t="s">
        <v>1989</v>
      </c>
      <c r="D1118">
        <v>13.3</v>
      </c>
      <c r="E1118" t="s">
        <v>2177</v>
      </c>
      <c r="F1118" t="s">
        <v>2178</v>
      </c>
      <c r="G1118" s="16" t="str">
        <f t="shared" si="68"/>
        <v>Intel</v>
      </c>
      <c r="H1118" t="s">
        <v>1915</v>
      </c>
      <c r="I1118" t="s">
        <v>1929</v>
      </c>
      <c r="J1118" t="s">
        <v>1963</v>
      </c>
      <c r="K1118" t="s">
        <v>1947</v>
      </c>
      <c r="L1118" t="s">
        <v>2104</v>
      </c>
      <c r="M1118" s="16">
        <f t="shared" si="69"/>
        <v>1.48</v>
      </c>
      <c r="N1118">
        <v>95850.72</v>
      </c>
      <c r="O1118" s="15">
        <v>42050</v>
      </c>
      <c r="P1118" s="22">
        <f t="shared" si="70"/>
        <v>2015</v>
      </c>
      <c r="Q1118" s="22">
        <f t="shared" si="71"/>
        <v>2</v>
      </c>
    </row>
    <row r="1119" spans="1:17" x14ac:dyDescent="0.2">
      <c r="A1119">
        <v>1145</v>
      </c>
      <c r="B1119" t="s">
        <v>1925</v>
      </c>
      <c r="C1119" t="s">
        <v>2142</v>
      </c>
      <c r="D1119">
        <v>15.6</v>
      </c>
      <c r="E1119" t="s">
        <v>1927</v>
      </c>
      <c r="F1119" t="s">
        <v>2264</v>
      </c>
      <c r="G1119" s="16" t="str">
        <f t="shared" si="68"/>
        <v>Intel</v>
      </c>
      <c r="H1119" t="s">
        <v>1915</v>
      </c>
      <c r="I1119" t="s">
        <v>1929</v>
      </c>
      <c r="J1119" t="s">
        <v>2352</v>
      </c>
      <c r="K1119" t="s">
        <v>2277</v>
      </c>
      <c r="L1119" t="s">
        <v>2125</v>
      </c>
      <c r="M1119" s="16">
        <f t="shared" si="69"/>
        <v>2</v>
      </c>
      <c r="N1119">
        <v>101178.72</v>
      </c>
      <c r="O1119" s="15">
        <v>42311</v>
      </c>
      <c r="P1119" s="22">
        <f t="shared" si="70"/>
        <v>2015</v>
      </c>
      <c r="Q1119" s="22">
        <f t="shared" si="71"/>
        <v>11</v>
      </c>
    </row>
    <row r="1120" spans="1:17" x14ac:dyDescent="0.2">
      <c r="A1120">
        <v>1146</v>
      </c>
      <c r="B1120" t="s">
        <v>1925</v>
      </c>
      <c r="C1120" t="s">
        <v>1912</v>
      </c>
      <c r="D1120">
        <v>12.5</v>
      </c>
      <c r="E1120" t="s">
        <v>1927</v>
      </c>
      <c r="F1120" t="s">
        <v>2436</v>
      </c>
      <c r="G1120" s="16" t="str">
        <f t="shared" si="68"/>
        <v>Intel</v>
      </c>
      <c r="H1120" t="s">
        <v>1915</v>
      </c>
      <c r="I1120" t="s">
        <v>1929</v>
      </c>
      <c r="J1120" t="s">
        <v>1963</v>
      </c>
      <c r="K1120" t="s">
        <v>2277</v>
      </c>
      <c r="L1120" t="s">
        <v>2211</v>
      </c>
      <c r="M1120" s="16">
        <f t="shared" si="69"/>
        <v>1.26</v>
      </c>
      <c r="N1120">
        <v>122381.496</v>
      </c>
      <c r="O1120" s="15">
        <v>42161</v>
      </c>
      <c r="P1120" s="22">
        <f t="shared" si="70"/>
        <v>2015</v>
      </c>
      <c r="Q1120" s="22">
        <f t="shared" si="71"/>
        <v>6</v>
      </c>
    </row>
    <row r="1121" spans="1:17" x14ac:dyDescent="0.2">
      <c r="A1121">
        <v>1147</v>
      </c>
      <c r="B1121" t="s">
        <v>1966</v>
      </c>
      <c r="C1121" t="s">
        <v>1926</v>
      </c>
      <c r="D1121">
        <v>15.6</v>
      </c>
      <c r="E1121" t="s">
        <v>1927</v>
      </c>
      <c r="F1121" t="s">
        <v>1973</v>
      </c>
      <c r="G1121" s="16" t="str">
        <f t="shared" si="68"/>
        <v>Intel</v>
      </c>
      <c r="H1121" t="s">
        <v>1915</v>
      </c>
      <c r="I1121" t="s">
        <v>1929</v>
      </c>
      <c r="J1121" t="s">
        <v>1979</v>
      </c>
      <c r="K1121" t="s">
        <v>1947</v>
      </c>
      <c r="L1121" t="s">
        <v>2169</v>
      </c>
      <c r="M1121" s="16">
        <f t="shared" si="69"/>
        <v>2.1800000000000002</v>
      </c>
      <c r="N1121">
        <v>53807.472000000002</v>
      </c>
      <c r="O1121" s="15">
        <v>42175</v>
      </c>
      <c r="P1121" s="22">
        <f t="shared" si="70"/>
        <v>2015</v>
      </c>
      <c r="Q1121" s="22">
        <f t="shared" si="71"/>
        <v>6</v>
      </c>
    </row>
    <row r="1122" spans="1:17" x14ac:dyDescent="0.2">
      <c r="A1122">
        <v>1148</v>
      </c>
      <c r="B1122" t="s">
        <v>1925</v>
      </c>
      <c r="C1122" t="s">
        <v>1926</v>
      </c>
      <c r="D1122">
        <v>15.6</v>
      </c>
      <c r="E1122" t="s">
        <v>1927</v>
      </c>
      <c r="F1122" t="s">
        <v>2096</v>
      </c>
      <c r="G1122" s="16" t="str">
        <f t="shared" si="68"/>
        <v>Intel</v>
      </c>
      <c r="H1122" t="s">
        <v>1915</v>
      </c>
      <c r="I1122" t="s">
        <v>1929</v>
      </c>
      <c r="J1122" t="s">
        <v>1963</v>
      </c>
      <c r="K1122" t="s">
        <v>2277</v>
      </c>
      <c r="L1122" t="s">
        <v>1999</v>
      </c>
      <c r="M1122" s="16">
        <f t="shared" si="69"/>
        <v>1.88</v>
      </c>
      <c r="N1122">
        <v>84129.12</v>
      </c>
      <c r="O1122" s="15">
        <v>42145</v>
      </c>
      <c r="P1122" s="22">
        <f t="shared" si="70"/>
        <v>2015</v>
      </c>
      <c r="Q1122" s="22">
        <f t="shared" si="71"/>
        <v>5</v>
      </c>
    </row>
    <row r="1123" spans="1:17" x14ac:dyDescent="0.2">
      <c r="A1123">
        <v>1149</v>
      </c>
      <c r="B1123" t="s">
        <v>1976</v>
      </c>
      <c r="C1123" t="s">
        <v>1989</v>
      </c>
      <c r="D1123">
        <v>14</v>
      </c>
      <c r="E1123" t="s">
        <v>2366</v>
      </c>
      <c r="F1123" t="s">
        <v>2149</v>
      </c>
      <c r="G1123" s="16" t="str">
        <f t="shared" si="68"/>
        <v>Intel</v>
      </c>
      <c r="H1123" t="s">
        <v>1915</v>
      </c>
      <c r="I1123" t="s">
        <v>1929</v>
      </c>
      <c r="J1123" t="s">
        <v>1963</v>
      </c>
      <c r="K1123" t="s">
        <v>1947</v>
      </c>
      <c r="L1123" t="s">
        <v>2236</v>
      </c>
      <c r="M1123" s="16">
        <f t="shared" si="69"/>
        <v>1.27</v>
      </c>
      <c r="N1123">
        <v>124621.92</v>
      </c>
      <c r="O1123" s="15">
        <v>42107</v>
      </c>
      <c r="P1123" s="22">
        <f t="shared" si="70"/>
        <v>2015</v>
      </c>
      <c r="Q1123" s="22">
        <f t="shared" si="71"/>
        <v>4</v>
      </c>
    </row>
    <row r="1124" spans="1:17" x14ac:dyDescent="0.2">
      <c r="A1124">
        <v>1150</v>
      </c>
      <c r="B1124" t="s">
        <v>1976</v>
      </c>
      <c r="C1124" t="s">
        <v>1926</v>
      </c>
      <c r="D1124">
        <v>15.6</v>
      </c>
      <c r="E1124" t="s">
        <v>1942</v>
      </c>
      <c r="F1124" t="s">
        <v>2181</v>
      </c>
      <c r="G1124" s="16" t="str">
        <f t="shared" si="68"/>
        <v>Intel</v>
      </c>
      <c r="H1124" t="s">
        <v>1944</v>
      </c>
      <c r="I1124" t="s">
        <v>1978</v>
      </c>
      <c r="J1124" t="s">
        <v>1963</v>
      </c>
      <c r="K1124" t="s">
        <v>1931</v>
      </c>
      <c r="L1124" t="s">
        <v>2052</v>
      </c>
      <c r="M1124" s="16">
        <f t="shared" si="69"/>
        <v>1.9</v>
      </c>
      <c r="N1124">
        <v>18061.919999999998</v>
      </c>
      <c r="O1124" s="15">
        <v>42030</v>
      </c>
      <c r="P1124" s="22">
        <f t="shared" si="70"/>
        <v>2015</v>
      </c>
      <c r="Q1124" s="22">
        <f t="shared" si="71"/>
        <v>1</v>
      </c>
    </row>
    <row r="1125" spans="1:17" x14ac:dyDescent="0.2">
      <c r="A1125">
        <v>1151</v>
      </c>
      <c r="B1125" t="s">
        <v>1925</v>
      </c>
      <c r="C1125" t="s">
        <v>1926</v>
      </c>
      <c r="D1125">
        <v>15.6</v>
      </c>
      <c r="E1125" t="s">
        <v>1942</v>
      </c>
      <c r="F1125" t="s">
        <v>2282</v>
      </c>
      <c r="G1125" s="16" t="str">
        <f t="shared" si="68"/>
        <v>AMD</v>
      </c>
      <c r="H1125" t="s">
        <v>1944</v>
      </c>
      <c r="I1125" t="s">
        <v>1945</v>
      </c>
      <c r="J1125" t="s">
        <v>2283</v>
      </c>
      <c r="K1125" t="s">
        <v>1947</v>
      </c>
      <c r="L1125" t="s">
        <v>1932</v>
      </c>
      <c r="M1125" s="16">
        <f t="shared" si="69"/>
        <v>1.86</v>
      </c>
      <c r="N1125">
        <v>15824.16</v>
      </c>
      <c r="O1125" s="15">
        <v>42126</v>
      </c>
      <c r="P1125" s="22">
        <f t="shared" si="70"/>
        <v>2015</v>
      </c>
      <c r="Q1125" s="22">
        <f t="shared" si="71"/>
        <v>5</v>
      </c>
    </row>
    <row r="1126" spans="1:17" x14ac:dyDescent="0.2">
      <c r="A1126">
        <v>1152</v>
      </c>
      <c r="B1126" t="s">
        <v>1976</v>
      </c>
      <c r="C1126" t="s">
        <v>1926</v>
      </c>
      <c r="D1126">
        <v>15.6</v>
      </c>
      <c r="E1126" t="s">
        <v>1927</v>
      </c>
      <c r="F1126" t="s">
        <v>2096</v>
      </c>
      <c r="G1126" s="16" t="str">
        <f t="shared" si="68"/>
        <v>Intel</v>
      </c>
      <c r="H1126" t="s">
        <v>1915</v>
      </c>
      <c r="I1126" t="s">
        <v>1978</v>
      </c>
      <c r="J1126" t="s">
        <v>2416</v>
      </c>
      <c r="K1126" t="s">
        <v>1931</v>
      </c>
      <c r="L1126" t="s">
        <v>2343</v>
      </c>
      <c r="M1126" s="16">
        <f t="shared" si="69"/>
        <v>2.3199999999999998</v>
      </c>
      <c r="N1126">
        <v>31914.720000000001</v>
      </c>
      <c r="O1126" s="15">
        <v>42114</v>
      </c>
      <c r="P1126" s="22">
        <f t="shared" si="70"/>
        <v>2015</v>
      </c>
      <c r="Q1126" s="22">
        <f t="shared" si="71"/>
        <v>4</v>
      </c>
    </row>
    <row r="1127" spans="1:17" x14ac:dyDescent="0.2">
      <c r="A1127">
        <v>1153</v>
      </c>
      <c r="B1127" t="s">
        <v>1966</v>
      </c>
      <c r="C1127" t="s">
        <v>1982</v>
      </c>
      <c r="D1127">
        <v>15.6</v>
      </c>
      <c r="E1127" t="s">
        <v>1927</v>
      </c>
      <c r="F1127" t="s">
        <v>2022</v>
      </c>
      <c r="G1127" s="16" t="str">
        <f t="shared" si="68"/>
        <v>Intel</v>
      </c>
      <c r="H1127" t="s">
        <v>1915</v>
      </c>
      <c r="I1127" t="s">
        <v>1978</v>
      </c>
      <c r="J1127" t="s">
        <v>2386</v>
      </c>
      <c r="K1127" t="s">
        <v>1947</v>
      </c>
      <c r="L1127" t="s">
        <v>2076</v>
      </c>
      <c r="M1127" s="16">
        <f t="shared" si="69"/>
        <v>2.62</v>
      </c>
      <c r="N1127">
        <v>63882.720000000001</v>
      </c>
      <c r="O1127" s="15">
        <v>42074</v>
      </c>
      <c r="P1127" s="22">
        <f t="shared" si="70"/>
        <v>2015</v>
      </c>
      <c r="Q1127" s="22">
        <f t="shared" si="71"/>
        <v>3</v>
      </c>
    </row>
    <row r="1128" spans="1:17" x14ac:dyDescent="0.2">
      <c r="A1128">
        <v>1154</v>
      </c>
      <c r="B1128" t="s">
        <v>1966</v>
      </c>
      <c r="C1128" t="s">
        <v>1926</v>
      </c>
      <c r="D1128">
        <v>15.6</v>
      </c>
      <c r="E1128" t="s">
        <v>2354</v>
      </c>
      <c r="F1128" t="s">
        <v>2333</v>
      </c>
      <c r="G1128" s="16" t="str">
        <f t="shared" si="68"/>
        <v>Intel</v>
      </c>
      <c r="H1128" t="s">
        <v>1915</v>
      </c>
      <c r="I1128" t="s">
        <v>1929</v>
      </c>
      <c r="J1128" t="s">
        <v>2437</v>
      </c>
      <c r="K1128" t="s">
        <v>1947</v>
      </c>
      <c r="L1128" t="s">
        <v>1953</v>
      </c>
      <c r="M1128" s="16">
        <f t="shared" si="69"/>
        <v>2.04</v>
      </c>
      <c r="N1128">
        <v>119916.2304</v>
      </c>
      <c r="O1128" s="15">
        <v>42247</v>
      </c>
      <c r="P1128" s="22">
        <f t="shared" si="70"/>
        <v>2015</v>
      </c>
      <c r="Q1128" s="22">
        <f t="shared" si="71"/>
        <v>8</v>
      </c>
    </row>
    <row r="1129" spans="1:17" x14ac:dyDescent="0.2">
      <c r="A1129">
        <v>1155</v>
      </c>
      <c r="B1129" t="s">
        <v>1925</v>
      </c>
      <c r="C1129" t="s">
        <v>1926</v>
      </c>
      <c r="D1129">
        <v>15.6</v>
      </c>
      <c r="E1129" t="s">
        <v>1927</v>
      </c>
      <c r="F1129" t="s">
        <v>2167</v>
      </c>
      <c r="G1129" s="16" t="str">
        <f t="shared" si="68"/>
        <v>AMD</v>
      </c>
      <c r="H1129" t="s">
        <v>1944</v>
      </c>
      <c r="I1129" t="s">
        <v>1929</v>
      </c>
      <c r="J1129" t="s">
        <v>2039</v>
      </c>
      <c r="K1129" t="s">
        <v>1947</v>
      </c>
      <c r="L1129" t="s">
        <v>1992</v>
      </c>
      <c r="M1129" s="16">
        <f t="shared" si="69"/>
        <v>1.91</v>
      </c>
      <c r="N1129">
        <v>25515.2592</v>
      </c>
      <c r="O1129" s="15">
        <v>42024</v>
      </c>
      <c r="P1129" s="22">
        <f t="shared" si="70"/>
        <v>2015</v>
      </c>
      <c r="Q1129" s="22">
        <f t="shared" si="71"/>
        <v>1</v>
      </c>
    </row>
    <row r="1130" spans="1:17" x14ac:dyDescent="0.2">
      <c r="A1130">
        <v>1156</v>
      </c>
      <c r="B1130" t="s">
        <v>2041</v>
      </c>
      <c r="C1130" t="s">
        <v>1982</v>
      </c>
      <c r="D1130">
        <v>17.3</v>
      </c>
      <c r="E1130" t="s">
        <v>1927</v>
      </c>
      <c r="F1130" t="s">
        <v>2022</v>
      </c>
      <c r="G1130" s="16" t="str">
        <f t="shared" si="68"/>
        <v>Intel</v>
      </c>
      <c r="H1130" t="s">
        <v>1935</v>
      </c>
      <c r="I1130" t="s">
        <v>2023</v>
      </c>
      <c r="J1130" t="s">
        <v>2047</v>
      </c>
      <c r="K1130" t="s">
        <v>1947</v>
      </c>
      <c r="L1130" t="s">
        <v>2059</v>
      </c>
      <c r="M1130" s="16">
        <f t="shared" si="69"/>
        <v>2.7</v>
      </c>
      <c r="N1130">
        <v>79536.384000000005</v>
      </c>
      <c r="O1130" s="15">
        <v>42309</v>
      </c>
      <c r="P1130" s="22">
        <f t="shared" si="70"/>
        <v>2015</v>
      </c>
      <c r="Q1130" s="22">
        <f t="shared" si="71"/>
        <v>11</v>
      </c>
    </row>
    <row r="1131" spans="1:17" x14ac:dyDescent="0.2">
      <c r="A1131">
        <v>1157</v>
      </c>
      <c r="B1131" t="s">
        <v>1976</v>
      </c>
      <c r="C1131" t="s">
        <v>1912</v>
      </c>
      <c r="D1131">
        <v>14</v>
      </c>
      <c r="E1131" t="s">
        <v>1927</v>
      </c>
      <c r="F1131" t="s">
        <v>2178</v>
      </c>
      <c r="G1131" s="16" t="str">
        <f t="shared" si="68"/>
        <v>Intel</v>
      </c>
      <c r="H1131" t="s">
        <v>2026</v>
      </c>
      <c r="I1131" t="s">
        <v>1936</v>
      </c>
      <c r="J1131" t="s">
        <v>1963</v>
      </c>
      <c r="K1131" t="s">
        <v>2277</v>
      </c>
      <c r="L1131" t="s">
        <v>2046</v>
      </c>
      <c r="M1131" s="16">
        <f t="shared" si="69"/>
        <v>1.4</v>
      </c>
      <c r="N1131">
        <v>122490.72</v>
      </c>
      <c r="O1131" s="15">
        <v>42043</v>
      </c>
      <c r="P1131" s="22">
        <f t="shared" si="70"/>
        <v>2015</v>
      </c>
      <c r="Q1131" s="22">
        <f t="shared" si="71"/>
        <v>2</v>
      </c>
    </row>
    <row r="1132" spans="1:17" x14ac:dyDescent="0.2">
      <c r="A1132">
        <v>1158</v>
      </c>
      <c r="B1132" t="s">
        <v>1976</v>
      </c>
      <c r="C1132" t="s">
        <v>1926</v>
      </c>
      <c r="D1132">
        <v>15.6</v>
      </c>
      <c r="E1132" t="s">
        <v>1927</v>
      </c>
      <c r="F1132" t="s">
        <v>2096</v>
      </c>
      <c r="G1132" s="16" t="str">
        <f t="shared" si="68"/>
        <v>Intel</v>
      </c>
      <c r="H1132" t="s">
        <v>1915</v>
      </c>
      <c r="I1132" t="s">
        <v>2102</v>
      </c>
      <c r="J1132" t="s">
        <v>2416</v>
      </c>
      <c r="K1132" t="s">
        <v>1947</v>
      </c>
      <c r="L1132" t="s">
        <v>1986</v>
      </c>
      <c r="M1132" s="16">
        <f t="shared" si="69"/>
        <v>2.5</v>
      </c>
      <c r="N1132">
        <v>42010.747199999998</v>
      </c>
      <c r="O1132" s="15">
        <v>42204</v>
      </c>
      <c r="P1132" s="22">
        <f t="shared" si="70"/>
        <v>2015</v>
      </c>
      <c r="Q1132" s="22">
        <f t="shared" si="71"/>
        <v>7</v>
      </c>
    </row>
    <row r="1133" spans="1:17" x14ac:dyDescent="0.2">
      <c r="A1133">
        <v>1159</v>
      </c>
      <c r="B1133" t="s">
        <v>1925</v>
      </c>
      <c r="C1133" t="s">
        <v>1989</v>
      </c>
      <c r="D1133">
        <v>13.3</v>
      </c>
      <c r="E1133" t="s">
        <v>2177</v>
      </c>
      <c r="F1133" t="s">
        <v>2178</v>
      </c>
      <c r="G1133" s="16" t="str">
        <f t="shared" si="68"/>
        <v>Intel</v>
      </c>
      <c r="H1133" t="s">
        <v>1915</v>
      </c>
      <c r="I1133" t="s">
        <v>1936</v>
      </c>
      <c r="J1133" t="s">
        <v>1963</v>
      </c>
      <c r="K1133" t="s">
        <v>1947</v>
      </c>
      <c r="L1133" t="s">
        <v>2104</v>
      </c>
      <c r="M1133" s="16">
        <f t="shared" si="69"/>
        <v>1.48</v>
      </c>
      <c r="N1133">
        <v>108744.48</v>
      </c>
      <c r="O1133" s="15">
        <v>42149</v>
      </c>
      <c r="P1133" s="22">
        <f t="shared" si="70"/>
        <v>2015</v>
      </c>
      <c r="Q1133" s="22">
        <f t="shared" si="71"/>
        <v>5</v>
      </c>
    </row>
    <row r="1134" spans="1:17" x14ac:dyDescent="0.2">
      <c r="A1134">
        <v>1160</v>
      </c>
      <c r="B1134" t="s">
        <v>1976</v>
      </c>
      <c r="C1134" t="s">
        <v>1912</v>
      </c>
      <c r="D1134">
        <v>14</v>
      </c>
      <c r="E1134" t="s">
        <v>1927</v>
      </c>
      <c r="F1134" t="s">
        <v>2178</v>
      </c>
      <c r="G1134" s="16" t="str">
        <f t="shared" si="68"/>
        <v>Intel</v>
      </c>
      <c r="H1134" t="s">
        <v>1915</v>
      </c>
      <c r="I1134" t="s">
        <v>1929</v>
      </c>
      <c r="J1134" t="s">
        <v>1963</v>
      </c>
      <c r="K1134" t="s">
        <v>2277</v>
      </c>
      <c r="L1134" t="s">
        <v>2045</v>
      </c>
      <c r="M1134" s="16">
        <f t="shared" si="69"/>
        <v>1.7</v>
      </c>
      <c r="N1134">
        <v>79866.720000000001</v>
      </c>
      <c r="O1134" s="15">
        <v>42146</v>
      </c>
      <c r="P1134" s="22">
        <f t="shared" si="70"/>
        <v>2015</v>
      </c>
      <c r="Q1134" s="22">
        <f t="shared" si="71"/>
        <v>5</v>
      </c>
    </row>
    <row r="1135" spans="1:17" x14ac:dyDescent="0.2">
      <c r="A1135">
        <v>1161</v>
      </c>
      <c r="B1135" t="s">
        <v>2041</v>
      </c>
      <c r="C1135" t="s">
        <v>1982</v>
      </c>
      <c r="D1135">
        <v>14</v>
      </c>
      <c r="E1135" t="s">
        <v>1927</v>
      </c>
      <c r="F1135" t="s">
        <v>2264</v>
      </c>
      <c r="G1135" s="16" t="str">
        <f t="shared" si="68"/>
        <v>Intel</v>
      </c>
      <c r="H1135" t="s">
        <v>1935</v>
      </c>
      <c r="I1135" t="s">
        <v>2023</v>
      </c>
      <c r="J1135" t="s">
        <v>2301</v>
      </c>
      <c r="K1135" t="s">
        <v>1947</v>
      </c>
      <c r="L1135" t="s">
        <v>2045</v>
      </c>
      <c r="M1135" s="16">
        <f t="shared" si="69"/>
        <v>1.7</v>
      </c>
      <c r="N1135">
        <v>94252.32</v>
      </c>
      <c r="O1135" s="15">
        <v>42140</v>
      </c>
      <c r="P1135" s="22">
        <f t="shared" si="70"/>
        <v>2015</v>
      </c>
      <c r="Q1135" s="22">
        <f t="shared" si="71"/>
        <v>5</v>
      </c>
    </row>
    <row r="1136" spans="1:17" x14ac:dyDescent="0.2">
      <c r="A1136">
        <v>1162</v>
      </c>
      <c r="B1136" t="s">
        <v>1925</v>
      </c>
      <c r="C1136" t="s">
        <v>1982</v>
      </c>
      <c r="D1136">
        <v>15.6</v>
      </c>
      <c r="E1136" t="s">
        <v>1958</v>
      </c>
      <c r="F1136" t="s">
        <v>2022</v>
      </c>
      <c r="G1136" s="16" t="str">
        <f t="shared" si="68"/>
        <v>Intel</v>
      </c>
      <c r="H1136" t="s">
        <v>1915</v>
      </c>
      <c r="I1136" t="s">
        <v>1978</v>
      </c>
      <c r="J1136" t="s">
        <v>1985</v>
      </c>
      <c r="K1136" t="s">
        <v>1947</v>
      </c>
      <c r="L1136" t="s">
        <v>2076</v>
      </c>
      <c r="M1136" s="16">
        <f t="shared" si="69"/>
        <v>2.62</v>
      </c>
      <c r="N1136">
        <v>47898.720000000001</v>
      </c>
      <c r="O1136" s="15">
        <v>42143</v>
      </c>
      <c r="P1136" s="22">
        <f t="shared" si="70"/>
        <v>2015</v>
      </c>
      <c r="Q1136" s="22">
        <f t="shared" si="71"/>
        <v>5</v>
      </c>
    </row>
    <row r="1137" spans="1:17" x14ac:dyDescent="0.2">
      <c r="A1137">
        <v>1163</v>
      </c>
      <c r="B1137" t="s">
        <v>1976</v>
      </c>
      <c r="C1137" t="s">
        <v>1926</v>
      </c>
      <c r="D1137">
        <v>15.6</v>
      </c>
      <c r="E1137" t="s">
        <v>1942</v>
      </c>
      <c r="F1137" t="s">
        <v>2181</v>
      </c>
      <c r="G1137" s="16" t="str">
        <f t="shared" si="68"/>
        <v>Intel</v>
      </c>
      <c r="H1137" t="s">
        <v>1915</v>
      </c>
      <c r="I1137" t="s">
        <v>1978</v>
      </c>
      <c r="J1137" t="s">
        <v>1963</v>
      </c>
      <c r="K1137" t="s">
        <v>1947</v>
      </c>
      <c r="L1137" t="s">
        <v>1968</v>
      </c>
      <c r="M1137" s="16">
        <f t="shared" si="69"/>
        <v>2.2000000000000002</v>
      </c>
      <c r="N1137">
        <v>24455.52</v>
      </c>
      <c r="O1137" s="15">
        <v>42140</v>
      </c>
      <c r="P1137" s="22">
        <f t="shared" si="70"/>
        <v>2015</v>
      </c>
      <c r="Q1137" s="22">
        <f t="shared" si="71"/>
        <v>5</v>
      </c>
    </row>
    <row r="1138" spans="1:17" x14ac:dyDescent="0.2">
      <c r="A1138">
        <v>1164</v>
      </c>
      <c r="B1138" t="s">
        <v>1925</v>
      </c>
      <c r="C1138" t="s">
        <v>1926</v>
      </c>
      <c r="D1138">
        <v>15.6</v>
      </c>
      <c r="E1138" t="s">
        <v>1942</v>
      </c>
      <c r="F1138" t="s">
        <v>2096</v>
      </c>
      <c r="G1138" s="16" t="str">
        <f t="shared" si="68"/>
        <v>Intel</v>
      </c>
      <c r="H1138" t="s">
        <v>1944</v>
      </c>
      <c r="I1138" t="s">
        <v>1945</v>
      </c>
      <c r="J1138" t="s">
        <v>1963</v>
      </c>
      <c r="K1138" t="s">
        <v>1931</v>
      </c>
      <c r="L1138" t="s">
        <v>1948</v>
      </c>
      <c r="M1138" s="16">
        <f t="shared" si="69"/>
        <v>2.1</v>
      </c>
      <c r="N1138">
        <v>25414.0272</v>
      </c>
      <c r="O1138" s="15">
        <v>42215</v>
      </c>
      <c r="P1138" s="22">
        <f t="shared" si="70"/>
        <v>2015</v>
      </c>
      <c r="Q1138" s="22">
        <f t="shared" si="71"/>
        <v>7</v>
      </c>
    </row>
    <row r="1139" spans="1:17" x14ac:dyDescent="0.2">
      <c r="A1139">
        <v>1165</v>
      </c>
      <c r="B1139" t="s">
        <v>1966</v>
      </c>
      <c r="C1139" t="s">
        <v>1982</v>
      </c>
      <c r="D1139">
        <v>15.6</v>
      </c>
      <c r="E1139" t="s">
        <v>2143</v>
      </c>
      <c r="F1139" t="s">
        <v>2022</v>
      </c>
      <c r="G1139" s="16" t="str">
        <f t="shared" si="68"/>
        <v>Intel</v>
      </c>
      <c r="H1139" t="s">
        <v>1915</v>
      </c>
      <c r="I1139" t="s">
        <v>1984</v>
      </c>
      <c r="J1139" t="s">
        <v>2047</v>
      </c>
      <c r="K1139" t="s">
        <v>1947</v>
      </c>
      <c r="L1139" t="s">
        <v>2076</v>
      </c>
      <c r="M1139" s="16">
        <f t="shared" si="69"/>
        <v>2.62</v>
      </c>
      <c r="N1139">
        <v>79813.440000000002</v>
      </c>
      <c r="O1139" s="15">
        <v>42118</v>
      </c>
      <c r="P1139" s="22">
        <f t="shared" si="70"/>
        <v>2015</v>
      </c>
      <c r="Q1139" s="22">
        <f t="shared" si="71"/>
        <v>4</v>
      </c>
    </row>
    <row r="1140" spans="1:17" x14ac:dyDescent="0.2">
      <c r="A1140">
        <v>1166</v>
      </c>
      <c r="B1140" t="s">
        <v>1976</v>
      </c>
      <c r="C1140" t="s">
        <v>1926</v>
      </c>
      <c r="D1140">
        <v>15.6</v>
      </c>
      <c r="E1140" t="s">
        <v>1958</v>
      </c>
      <c r="F1140" t="s">
        <v>1928</v>
      </c>
      <c r="G1140" s="16" t="str">
        <f t="shared" si="68"/>
        <v>Intel</v>
      </c>
      <c r="H1140" t="s">
        <v>1915</v>
      </c>
      <c r="I1140" t="s">
        <v>1929</v>
      </c>
      <c r="J1140" t="s">
        <v>1930</v>
      </c>
      <c r="K1140" t="s">
        <v>1947</v>
      </c>
      <c r="L1140" t="s">
        <v>2127</v>
      </c>
      <c r="M1140" s="16">
        <f t="shared" si="69"/>
        <v>1.95</v>
      </c>
      <c r="N1140">
        <v>74059.199999999997</v>
      </c>
      <c r="O1140" s="15">
        <v>42101</v>
      </c>
      <c r="P1140" s="22">
        <f t="shared" si="70"/>
        <v>2015</v>
      </c>
      <c r="Q1140" s="22">
        <f t="shared" si="71"/>
        <v>4</v>
      </c>
    </row>
    <row r="1141" spans="1:17" x14ac:dyDescent="0.2">
      <c r="A1141">
        <v>1167</v>
      </c>
      <c r="B1141" t="s">
        <v>1976</v>
      </c>
      <c r="C1141" t="s">
        <v>1926</v>
      </c>
      <c r="D1141">
        <v>15.6</v>
      </c>
      <c r="E1141" t="s">
        <v>1927</v>
      </c>
      <c r="F1141" t="s">
        <v>1962</v>
      </c>
      <c r="G1141" s="16" t="str">
        <f t="shared" si="68"/>
        <v>Intel</v>
      </c>
      <c r="H1141" t="s">
        <v>1944</v>
      </c>
      <c r="I1141" t="s">
        <v>1978</v>
      </c>
      <c r="J1141" t="s">
        <v>2151</v>
      </c>
      <c r="K1141" t="s">
        <v>1947</v>
      </c>
      <c r="L1141" t="s">
        <v>1968</v>
      </c>
      <c r="M1141" s="16">
        <f t="shared" si="69"/>
        <v>2.2000000000000002</v>
      </c>
      <c r="N1141">
        <v>24935.040000000001</v>
      </c>
      <c r="O1141" s="15">
        <v>42350</v>
      </c>
      <c r="P1141" s="22">
        <f t="shared" si="70"/>
        <v>2015</v>
      </c>
      <c r="Q1141" s="22">
        <f t="shared" si="71"/>
        <v>12</v>
      </c>
    </row>
    <row r="1142" spans="1:17" x14ac:dyDescent="0.2">
      <c r="A1142">
        <v>1168</v>
      </c>
      <c r="B1142" t="s">
        <v>1925</v>
      </c>
      <c r="C1142" t="s">
        <v>1926</v>
      </c>
      <c r="D1142">
        <v>14</v>
      </c>
      <c r="E1142" t="s">
        <v>1942</v>
      </c>
      <c r="F1142" t="s">
        <v>2049</v>
      </c>
      <c r="G1142" s="16" t="str">
        <f t="shared" si="68"/>
        <v>Intel</v>
      </c>
      <c r="H1142" t="s">
        <v>2007</v>
      </c>
      <c r="I1142" t="s">
        <v>2008</v>
      </c>
      <c r="J1142" t="s">
        <v>2051</v>
      </c>
      <c r="K1142" t="s">
        <v>1947</v>
      </c>
      <c r="L1142" t="s">
        <v>2016</v>
      </c>
      <c r="M1142" s="16">
        <f t="shared" si="69"/>
        <v>1.44</v>
      </c>
      <c r="N1142">
        <v>13266.72</v>
      </c>
      <c r="O1142" s="15">
        <v>42140</v>
      </c>
      <c r="P1142" s="22">
        <f t="shared" si="70"/>
        <v>2015</v>
      </c>
      <c r="Q1142" s="22">
        <f t="shared" si="71"/>
        <v>5</v>
      </c>
    </row>
    <row r="1143" spans="1:17" x14ac:dyDescent="0.2">
      <c r="A1143">
        <v>1169</v>
      </c>
      <c r="B1143" t="s">
        <v>2041</v>
      </c>
      <c r="C1143" t="s">
        <v>1982</v>
      </c>
      <c r="D1143">
        <v>15.6</v>
      </c>
      <c r="E1143" t="s">
        <v>1958</v>
      </c>
      <c r="F1143" t="s">
        <v>1973</v>
      </c>
      <c r="G1143" s="16" t="str">
        <f t="shared" si="68"/>
        <v>Intel</v>
      </c>
      <c r="H1143" t="s">
        <v>1915</v>
      </c>
      <c r="I1143" t="s">
        <v>1978</v>
      </c>
      <c r="J1143" t="s">
        <v>1985</v>
      </c>
      <c r="K1143" t="s">
        <v>1947</v>
      </c>
      <c r="L1143" t="s">
        <v>1968</v>
      </c>
      <c r="M1143" s="16">
        <f t="shared" si="69"/>
        <v>2.2000000000000002</v>
      </c>
      <c r="N1143">
        <v>44701.919999999998</v>
      </c>
      <c r="O1143" s="15">
        <v>42119</v>
      </c>
      <c r="P1143" s="22">
        <f t="shared" si="70"/>
        <v>2015</v>
      </c>
      <c r="Q1143" s="22">
        <f t="shared" si="71"/>
        <v>4</v>
      </c>
    </row>
    <row r="1144" spans="1:17" x14ac:dyDescent="0.2">
      <c r="A1144">
        <v>1170</v>
      </c>
      <c r="B1144" t="s">
        <v>1925</v>
      </c>
      <c r="C1144" t="s">
        <v>1926</v>
      </c>
      <c r="D1144">
        <v>15.6</v>
      </c>
      <c r="E1144" t="s">
        <v>1927</v>
      </c>
      <c r="F1144" t="s">
        <v>2149</v>
      </c>
      <c r="G1144" s="16" t="str">
        <f t="shared" si="68"/>
        <v>Intel</v>
      </c>
      <c r="H1144" t="s">
        <v>1915</v>
      </c>
      <c r="I1144" t="s">
        <v>1929</v>
      </c>
      <c r="J1144" t="s">
        <v>1963</v>
      </c>
      <c r="K1144" t="s">
        <v>1947</v>
      </c>
      <c r="L1144" t="s">
        <v>2067</v>
      </c>
      <c r="M1144" s="16">
        <f t="shared" si="69"/>
        <v>1.96</v>
      </c>
      <c r="N1144">
        <v>36177.120000000003</v>
      </c>
      <c r="O1144" s="15">
        <v>42206</v>
      </c>
      <c r="P1144" s="22">
        <f t="shared" si="70"/>
        <v>2015</v>
      </c>
      <c r="Q1144" s="22">
        <f t="shared" si="71"/>
        <v>7</v>
      </c>
    </row>
    <row r="1145" spans="1:17" x14ac:dyDescent="0.2">
      <c r="A1145">
        <v>1171</v>
      </c>
      <c r="B1145" t="s">
        <v>1925</v>
      </c>
      <c r="C1145" t="s">
        <v>1926</v>
      </c>
      <c r="D1145">
        <v>15.6</v>
      </c>
      <c r="E1145" t="s">
        <v>1927</v>
      </c>
      <c r="F1145" t="s">
        <v>1955</v>
      </c>
      <c r="G1145" s="16" t="str">
        <f t="shared" si="68"/>
        <v>Intel</v>
      </c>
      <c r="H1145" t="s">
        <v>1935</v>
      </c>
      <c r="I1145" t="s">
        <v>1936</v>
      </c>
      <c r="J1145" t="s">
        <v>1960</v>
      </c>
      <c r="K1145" t="s">
        <v>1947</v>
      </c>
      <c r="L1145" t="s">
        <v>1948</v>
      </c>
      <c r="M1145" s="16">
        <f t="shared" si="69"/>
        <v>2.1</v>
      </c>
      <c r="N1145">
        <v>61751.519999999997</v>
      </c>
      <c r="O1145" s="15">
        <v>42181</v>
      </c>
      <c r="P1145" s="22">
        <f t="shared" si="70"/>
        <v>2015</v>
      </c>
      <c r="Q1145" s="22">
        <f t="shared" si="71"/>
        <v>6</v>
      </c>
    </row>
    <row r="1146" spans="1:17" x14ac:dyDescent="0.2">
      <c r="A1146">
        <v>1172</v>
      </c>
      <c r="B1146" t="s">
        <v>1954</v>
      </c>
      <c r="C1146" t="s">
        <v>1926</v>
      </c>
      <c r="D1146">
        <v>15.6</v>
      </c>
      <c r="E1146" t="s">
        <v>1942</v>
      </c>
      <c r="F1146" t="s">
        <v>2326</v>
      </c>
      <c r="G1146" s="16" t="str">
        <f t="shared" si="68"/>
        <v>Intel</v>
      </c>
      <c r="H1146" t="s">
        <v>1944</v>
      </c>
      <c r="I1146" t="s">
        <v>1945</v>
      </c>
      <c r="J1146" t="s">
        <v>2004</v>
      </c>
      <c r="K1146" t="s">
        <v>1947</v>
      </c>
      <c r="L1146" t="s">
        <v>1968</v>
      </c>
      <c r="M1146" s="16">
        <f t="shared" si="69"/>
        <v>2.2000000000000002</v>
      </c>
      <c r="N1146">
        <v>19660.32</v>
      </c>
      <c r="O1146" s="15">
        <v>42276</v>
      </c>
      <c r="P1146" s="22">
        <f t="shared" si="70"/>
        <v>2015</v>
      </c>
      <c r="Q1146" s="22">
        <f t="shared" si="71"/>
        <v>9</v>
      </c>
    </row>
    <row r="1147" spans="1:17" x14ac:dyDescent="0.2">
      <c r="A1147">
        <v>1173</v>
      </c>
      <c r="B1147" t="s">
        <v>1976</v>
      </c>
      <c r="C1147" t="s">
        <v>1926</v>
      </c>
      <c r="D1147">
        <v>15.6</v>
      </c>
      <c r="E1147" t="s">
        <v>1942</v>
      </c>
      <c r="F1147" t="s">
        <v>2096</v>
      </c>
      <c r="G1147" s="16" t="str">
        <f t="shared" si="68"/>
        <v>Intel</v>
      </c>
      <c r="H1147" t="s">
        <v>1944</v>
      </c>
      <c r="I1147" t="s">
        <v>1945</v>
      </c>
      <c r="J1147" t="s">
        <v>1963</v>
      </c>
      <c r="K1147" t="s">
        <v>1931</v>
      </c>
      <c r="L1147" t="s">
        <v>1948</v>
      </c>
      <c r="M1147" s="16">
        <f t="shared" si="69"/>
        <v>2.1</v>
      </c>
      <c r="N1147">
        <v>21205.439999999999</v>
      </c>
      <c r="O1147" s="15">
        <v>42224</v>
      </c>
      <c r="P1147" s="22">
        <f t="shared" si="70"/>
        <v>2015</v>
      </c>
      <c r="Q1147" s="22">
        <f t="shared" si="71"/>
        <v>8</v>
      </c>
    </row>
    <row r="1148" spans="1:17" x14ac:dyDescent="0.2">
      <c r="A1148">
        <v>1174</v>
      </c>
      <c r="B1148" t="s">
        <v>1976</v>
      </c>
      <c r="C1148" t="s">
        <v>1926</v>
      </c>
      <c r="D1148">
        <v>15.6</v>
      </c>
      <c r="E1148" t="s">
        <v>1927</v>
      </c>
      <c r="F1148" t="s">
        <v>1973</v>
      </c>
      <c r="G1148" s="16" t="str">
        <f t="shared" si="68"/>
        <v>Intel</v>
      </c>
      <c r="H1148" t="s">
        <v>1915</v>
      </c>
      <c r="I1148" t="s">
        <v>1978</v>
      </c>
      <c r="J1148" t="s">
        <v>1979</v>
      </c>
      <c r="K1148" t="s">
        <v>1931</v>
      </c>
      <c r="L1148" t="s">
        <v>1968</v>
      </c>
      <c r="M1148" s="16">
        <f t="shared" si="69"/>
        <v>2.2000000000000002</v>
      </c>
      <c r="N1148">
        <v>37775.519999999997</v>
      </c>
      <c r="O1148" s="15">
        <v>42171</v>
      </c>
      <c r="P1148" s="22">
        <f t="shared" si="70"/>
        <v>2015</v>
      </c>
      <c r="Q1148" s="22">
        <f t="shared" si="71"/>
        <v>6</v>
      </c>
    </row>
    <row r="1149" spans="1:17" x14ac:dyDescent="0.2">
      <c r="A1149">
        <v>1175</v>
      </c>
      <c r="B1149" t="s">
        <v>1954</v>
      </c>
      <c r="C1149" t="s">
        <v>1926</v>
      </c>
      <c r="D1149">
        <v>14</v>
      </c>
      <c r="E1149" t="s">
        <v>1927</v>
      </c>
      <c r="F1149" t="s">
        <v>1977</v>
      </c>
      <c r="G1149" s="16" t="str">
        <f t="shared" si="68"/>
        <v>Intel</v>
      </c>
      <c r="H1149" t="s">
        <v>1944</v>
      </c>
      <c r="I1149" t="s">
        <v>1929</v>
      </c>
      <c r="J1149" t="s">
        <v>1930</v>
      </c>
      <c r="K1149" t="s">
        <v>1947</v>
      </c>
      <c r="L1149" t="s">
        <v>2021</v>
      </c>
      <c r="M1149" s="16">
        <f t="shared" si="69"/>
        <v>2</v>
      </c>
      <c r="N1149">
        <v>40972.32</v>
      </c>
      <c r="O1149" s="15">
        <v>42279</v>
      </c>
      <c r="P1149" s="22">
        <f t="shared" si="70"/>
        <v>2015</v>
      </c>
      <c r="Q1149" s="22">
        <f t="shared" si="71"/>
        <v>10</v>
      </c>
    </row>
    <row r="1150" spans="1:17" x14ac:dyDescent="0.2">
      <c r="A1150">
        <v>1176</v>
      </c>
      <c r="B1150" t="s">
        <v>1976</v>
      </c>
      <c r="C1150" t="s">
        <v>1926</v>
      </c>
      <c r="D1150">
        <v>15.6</v>
      </c>
      <c r="E1150" t="s">
        <v>1927</v>
      </c>
      <c r="F1150" t="s">
        <v>2149</v>
      </c>
      <c r="G1150" s="16" t="str">
        <f t="shared" si="68"/>
        <v>Intel</v>
      </c>
      <c r="H1150" t="s">
        <v>1944</v>
      </c>
      <c r="I1150" t="s">
        <v>2102</v>
      </c>
      <c r="J1150" t="s">
        <v>1963</v>
      </c>
      <c r="K1150" t="s">
        <v>2277</v>
      </c>
      <c r="L1150" t="s">
        <v>2343</v>
      </c>
      <c r="M1150" s="16">
        <f t="shared" si="69"/>
        <v>2.3199999999999998</v>
      </c>
      <c r="N1150">
        <v>43956</v>
      </c>
      <c r="O1150" s="15">
        <v>42282</v>
      </c>
      <c r="P1150" s="22">
        <f t="shared" si="70"/>
        <v>2015</v>
      </c>
      <c r="Q1150" s="22">
        <f t="shared" si="71"/>
        <v>10</v>
      </c>
    </row>
    <row r="1151" spans="1:17" x14ac:dyDescent="0.2">
      <c r="A1151">
        <v>1177</v>
      </c>
      <c r="B1151" t="s">
        <v>1976</v>
      </c>
      <c r="C1151" t="s">
        <v>1982</v>
      </c>
      <c r="D1151">
        <v>15.6</v>
      </c>
      <c r="E1151" t="s">
        <v>1958</v>
      </c>
      <c r="F1151" t="s">
        <v>2264</v>
      </c>
      <c r="G1151" s="16" t="str">
        <f t="shared" si="68"/>
        <v>Intel</v>
      </c>
      <c r="H1151" t="s">
        <v>1935</v>
      </c>
      <c r="I1151" t="s">
        <v>1936</v>
      </c>
      <c r="J1151" t="s">
        <v>2314</v>
      </c>
      <c r="K1151" t="s">
        <v>1947</v>
      </c>
      <c r="L1151" t="s">
        <v>2315</v>
      </c>
      <c r="M1151" s="16">
        <f t="shared" si="69"/>
        <v>3.31</v>
      </c>
      <c r="N1151">
        <v>69530.399999999994</v>
      </c>
      <c r="O1151" s="15">
        <v>42185</v>
      </c>
      <c r="P1151" s="22">
        <f t="shared" si="70"/>
        <v>2015</v>
      </c>
      <c r="Q1151" s="22">
        <f t="shared" si="71"/>
        <v>6</v>
      </c>
    </row>
    <row r="1152" spans="1:17" x14ac:dyDescent="0.2">
      <c r="A1152">
        <v>1178</v>
      </c>
      <c r="B1152" t="s">
        <v>2041</v>
      </c>
      <c r="C1152" t="s">
        <v>1982</v>
      </c>
      <c r="D1152">
        <v>15.6</v>
      </c>
      <c r="E1152" t="s">
        <v>1927</v>
      </c>
      <c r="F1152" t="s">
        <v>2264</v>
      </c>
      <c r="G1152" s="16" t="str">
        <f t="shared" si="68"/>
        <v>Intel</v>
      </c>
      <c r="H1152" t="s">
        <v>1935</v>
      </c>
      <c r="I1152" t="s">
        <v>1984</v>
      </c>
      <c r="J1152" t="s">
        <v>2301</v>
      </c>
      <c r="K1152" t="s">
        <v>1947</v>
      </c>
      <c r="L1152" t="s">
        <v>1992</v>
      </c>
      <c r="M1152" s="16">
        <f t="shared" si="69"/>
        <v>1.91</v>
      </c>
      <c r="N1152">
        <v>114731.5536</v>
      </c>
      <c r="O1152" s="15">
        <v>42252</v>
      </c>
      <c r="P1152" s="22">
        <f t="shared" si="70"/>
        <v>2015</v>
      </c>
      <c r="Q1152" s="22">
        <f t="shared" si="71"/>
        <v>9</v>
      </c>
    </row>
    <row r="1153" spans="1:17" x14ac:dyDescent="0.2">
      <c r="A1153">
        <v>1179</v>
      </c>
      <c r="B1153" t="s">
        <v>1925</v>
      </c>
      <c r="C1153" t="s">
        <v>1926</v>
      </c>
      <c r="D1153">
        <v>15.6</v>
      </c>
      <c r="E1153" t="s">
        <v>1942</v>
      </c>
      <c r="F1153" t="s">
        <v>2266</v>
      </c>
      <c r="G1153" s="16" t="str">
        <f t="shared" si="68"/>
        <v>Intel</v>
      </c>
      <c r="H1153" t="s">
        <v>1944</v>
      </c>
      <c r="I1153" t="s">
        <v>1945</v>
      </c>
      <c r="J1153" t="s">
        <v>1963</v>
      </c>
      <c r="K1153" t="s">
        <v>1947</v>
      </c>
      <c r="L1153" t="s">
        <v>2382</v>
      </c>
      <c r="M1153" s="16">
        <f t="shared" si="69"/>
        <v>2.0699999999999998</v>
      </c>
      <c r="N1153">
        <v>34632</v>
      </c>
      <c r="O1153" s="15">
        <v>42176</v>
      </c>
      <c r="P1153" s="22">
        <f t="shared" si="70"/>
        <v>2015</v>
      </c>
      <c r="Q1153" s="22">
        <f t="shared" si="71"/>
        <v>6</v>
      </c>
    </row>
    <row r="1154" spans="1:17" x14ac:dyDescent="0.2">
      <c r="A1154">
        <v>1180</v>
      </c>
      <c r="B1154" t="s">
        <v>1976</v>
      </c>
      <c r="C1154" t="s">
        <v>1989</v>
      </c>
      <c r="D1154">
        <v>14</v>
      </c>
      <c r="E1154" t="s">
        <v>2366</v>
      </c>
      <c r="F1154" t="s">
        <v>2096</v>
      </c>
      <c r="G1154" s="16" t="str">
        <f t="shared" si="68"/>
        <v>Intel</v>
      </c>
      <c r="H1154" t="s">
        <v>1915</v>
      </c>
      <c r="I1154" t="s">
        <v>1929</v>
      </c>
      <c r="J1154" t="s">
        <v>1963</v>
      </c>
      <c r="K1154" t="s">
        <v>1947</v>
      </c>
      <c r="L1154" t="s">
        <v>2179</v>
      </c>
      <c r="M1154" s="16">
        <f t="shared" si="69"/>
        <v>1.36</v>
      </c>
      <c r="N1154">
        <v>87219.36</v>
      </c>
      <c r="O1154" s="15">
        <v>42261</v>
      </c>
      <c r="P1154" s="22">
        <f t="shared" si="70"/>
        <v>2015</v>
      </c>
      <c r="Q1154" s="22">
        <f t="shared" si="71"/>
        <v>9</v>
      </c>
    </row>
    <row r="1155" spans="1:17" x14ac:dyDescent="0.2">
      <c r="A1155">
        <v>1181</v>
      </c>
      <c r="B1155" t="s">
        <v>1976</v>
      </c>
      <c r="C1155" t="s">
        <v>1912</v>
      </c>
      <c r="D1155">
        <v>15.6</v>
      </c>
      <c r="E1155" t="s">
        <v>1927</v>
      </c>
      <c r="F1155" t="s">
        <v>1973</v>
      </c>
      <c r="G1155" s="16" t="str">
        <f t="shared" ref="G1155:G1218" si="72">LEFT(F1155,FIND(" ",F1155)-1)</f>
        <v>Intel</v>
      </c>
      <c r="H1155" t="s">
        <v>2074</v>
      </c>
      <c r="I1155" t="s">
        <v>1929</v>
      </c>
      <c r="J1155" t="s">
        <v>2075</v>
      </c>
      <c r="K1155" t="s">
        <v>1947</v>
      </c>
      <c r="L1155" t="s">
        <v>2377</v>
      </c>
      <c r="M1155" s="16">
        <f t="shared" ref="M1155:M1218" si="73">LEFT(L1155,LEN(L1155)-2)*1</f>
        <v>1.54</v>
      </c>
      <c r="N1155">
        <v>44275.68</v>
      </c>
      <c r="O1155" s="15">
        <v>42259</v>
      </c>
      <c r="P1155" s="22">
        <f t="shared" ref="P1155:P1218" si="74">YEAR(O1155)</f>
        <v>2015</v>
      </c>
      <c r="Q1155" s="22">
        <f t="shared" ref="Q1155:Q1218" si="75">MONTH(O1155)</f>
        <v>9</v>
      </c>
    </row>
    <row r="1156" spans="1:17" x14ac:dyDescent="0.2">
      <c r="A1156">
        <v>1182</v>
      </c>
      <c r="B1156" t="s">
        <v>1966</v>
      </c>
      <c r="C1156" t="s">
        <v>1926</v>
      </c>
      <c r="D1156">
        <v>15.6</v>
      </c>
      <c r="E1156" t="s">
        <v>1927</v>
      </c>
      <c r="F1156" t="s">
        <v>1973</v>
      </c>
      <c r="G1156" s="16" t="str">
        <f t="shared" si="72"/>
        <v>Intel</v>
      </c>
      <c r="H1156" t="s">
        <v>1915</v>
      </c>
      <c r="I1156" t="s">
        <v>1929</v>
      </c>
      <c r="J1156" t="s">
        <v>2219</v>
      </c>
      <c r="K1156" t="s">
        <v>2018</v>
      </c>
      <c r="L1156" t="s">
        <v>2334</v>
      </c>
      <c r="M1156" s="16">
        <f t="shared" si="73"/>
        <v>1.98</v>
      </c>
      <c r="N1156">
        <v>47686.132799999999</v>
      </c>
      <c r="O1156" s="15">
        <v>42100</v>
      </c>
      <c r="P1156" s="22">
        <f t="shared" si="74"/>
        <v>2015</v>
      </c>
      <c r="Q1156" s="22">
        <f t="shared" si="75"/>
        <v>4</v>
      </c>
    </row>
    <row r="1157" spans="1:17" x14ac:dyDescent="0.2">
      <c r="A1157">
        <v>1183</v>
      </c>
      <c r="B1157" t="s">
        <v>1941</v>
      </c>
      <c r="C1157" t="s">
        <v>1926</v>
      </c>
      <c r="D1157">
        <v>15.6</v>
      </c>
      <c r="E1157" t="s">
        <v>1942</v>
      </c>
      <c r="F1157" t="s">
        <v>2438</v>
      </c>
      <c r="G1157" s="16" t="str">
        <f t="shared" si="72"/>
        <v>Intel</v>
      </c>
      <c r="H1157" t="s">
        <v>1944</v>
      </c>
      <c r="I1157" t="s">
        <v>1945</v>
      </c>
      <c r="J1157" t="s">
        <v>2015</v>
      </c>
      <c r="K1157" t="s">
        <v>1947</v>
      </c>
      <c r="L1157" t="s">
        <v>1948</v>
      </c>
      <c r="M1157" s="16">
        <f t="shared" si="73"/>
        <v>2.1</v>
      </c>
      <c r="N1157">
        <v>17742.240000000002</v>
      </c>
      <c r="O1157" s="15">
        <v>42067</v>
      </c>
      <c r="P1157" s="22">
        <f t="shared" si="74"/>
        <v>2015</v>
      </c>
      <c r="Q1157" s="22">
        <f t="shared" si="75"/>
        <v>3</v>
      </c>
    </row>
    <row r="1158" spans="1:17" x14ac:dyDescent="0.2">
      <c r="A1158">
        <v>1184</v>
      </c>
      <c r="B1158" t="s">
        <v>1925</v>
      </c>
      <c r="C1158" t="s">
        <v>1926</v>
      </c>
      <c r="D1158">
        <v>15.6</v>
      </c>
      <c r="E1158" t="s">
        <v>1958</v>
      </c>
      <c r="F1158" t="s">
        <v>2264</v>
      </c>
      <c r="G1158" s="16" t="str">
        <f t="shared" si="72"/>
        <v>Intel</v>
      </c>
      <c r="H1158" t="s">
        <v>2074</v>
      </c>
      <c r="I1158" t="s">
        <v>1978</v>
      </c>
      <c r="J1158" t="s">
        <v>2278</v>
      </c>
      <c r="K1158" t="s">
        <v>1947</v>
      </c>
      <c r="L1158" t="s">
        <v>2169</v>
      </c>
      <c r="M1158" s="16">
        <f t="shared" si="73"/>
        <v>2.1800000000000002</v>
      </c>
      <c r="N1158">
        <v>42570.720000000001</v>
      </c>
      <c r="O1158" s="15">
        <v>42200</v>
      </c>
      <c r="P1158" s="22">
        <f t="shared" si="74"/>
        <v>2015</v>
      </c>
      <c r="Q1158" s="22">
        <f t="shared" si="75"/>
        <v>7</v>
      </c>
    </row>
    <row r="1159" spans="1:17" x14ac:dyDescent="0.2">
      <c r="A1159">
        <v>1185</v>
      </c>
      <c r="B1159" t="s">
        <v>1954</v>
      </c>
      <c r="C1159" t="s">
        <v>1982</v>
      </c>
      <c r="D1159">
        <v>15.6</v>
      </c>
      <c r="E1159" t="s">
        <v>1958</v>
      </c>
      <c r="F1159" t="s">
        <v>2264</v>
      </c>
      <c r="G1159" s="16" t="str">
        <f t="shared" si="72"/>
        <v>Intel</v>
      </c>
      <c r="H1159" t="s">
        <v>1915</v>
      </c>
      <c r="I1159" t="s">
        <v>2023</v>
      </c>
      <c r="J1159" t="s">
        <v>2278</v>
      </c>
      <c r="K1159" t="s">
        <v>1947</v>
      </c>
      <c r="L1159" t="s">
        <v>2439</v>
      </c>
      <c r="M1159" s="16">
        <f t="shared" si="73"/>
        <v>2.5910000000000002</v>
      </c>
      <c r="N1159">
        <v>48431.519999999997</v>
      </c>
      <c r="O1159" s="15">
        <v>42144</v>
      </c>
      <c r="P1159" s="22">
        <f t="shared" si="74"/>
        <v>2015</v>
      </c>
      <c r="Q1159" s="22">
        <f t="shared" si="75"/>
        <v>5</v>
      </c>
    </row>
    <row r="1160" spans="1:17" x14ac:dyDescent="0.2">
      <c r="A1160">
        <v>1186</v>
      </c>
      <c r="B1160" t="s">
        <v>1966</v>
      </c>
      <c r="C1160" t="s">
        <v>1989</v>
      </c>
      <c r="D1160">
        <v>15.6</v>
      </c>
      <c r="E1160" t="s">
        <v>1990</v>
      </c>
      <c r="F1160" t="s">
        <v>1973</v>
      </c>
      <c r="G1160" s="16" t="str">
        <f t="shared" si="72"/>
        <v>Intel</v>
      </c>
      <c r="H1160" t="s">
        <v>1935</v>
      </c>
      <c r="I1160" t="s">
        <v>1936</v>
      </c>
      <c r="J1160" t="s">
        <v>1930</v>
      </c>
      <c r="K1160" t="s">
        <v>1947</v>
      </c>
      <c r="L1160" t="s">
        <v>2409</v>
      </c>
      <c r="M1160" s="16">
        <f t="shared" si="73"/>
        <v>2.09</v>
      </c>
      <c r="N1160">
        <v>62817.120000000003</v>
      </c>
      <c r="O1160" s="15">
        <v>42352</v>
      </c>
      <c r="P1160" s="22">
        <f t="shared" si="74"/>
        <v>2015</v>
      </c>
      <c r="Q1160" s="22">
        <f t="shared" si="75"/>
        <v>12</v>
      </c>
    </row>
    <row r="1161" spans="1:17" x14ac:dyDescent="0.2">
      <c r="A1161">
        <v>1187</v>
      </c>
      <c r="B1161" t="s">
        <v>1941</v>
      </c>
      <c r="C1161" t="s">
        <v>1926</v>
      </c>
      <c r="D1161">
        <v>15.6</v>
      </c>
      <c r="E1161" t="s">
        <v>1927</v>
      </c>
      <c r="F1161" t="s">
        <v>1928</v>
      </c>
      <c r="G1161" s="16" t="str">
        <f t="shared" si="72"/>
        <v>Intel</v>
      </c>
      <c r="H1161" t="s">
        <v>1944</v>
      </c>
      <c r="I1161" t="s">
        <v>1929</v>
      </c>
      <c r="J1161" t="s">
        <v>1979</v>
      </c>
      <c r="K1161" t="s">
        <v>1947</v>
      </c>
      <c r="L1161" t="s">
        <v>2141</v>
      </c>
      <c r="M1161" s="16">
        <f t="shared" si="73"/>
        <v>2.23</v>
      </c>
      <c r="N1161">
        <v>36816.480000000003</v>
      </c>
      <c r="O1161" s="15">
        <v>42208</v>
      </c>
      <c r="P1161" s="22">
        <f t="shared" si="74"/>
        <v>2015</v>
      </c>
      <c r="Q1161" s="22">
        <f t="shared" si="75"/>
        <v>7</v>
      </c>
    </row>
    <row r="1162" spans="1:17" x14ac:dyDescent="0.2">
      <c r="A1162">
        <v>1188</v>
      </c>
      <c r="B1162" t="s">
        <v>1966</v>
      </c>
      <c r="C1162" t="s">
        <v>1912</v>
      </c>
      <c r="D1162">
        <v>13.3</v>
      </c>
      <c r="E1162" t="s">
        <v>2080</v>
      </c>
      <c r="F1162" t="s">
        <v>2316</v>
      </c>
      <c r="G1162" s="16" t="str">
        <f t="shared" si="72"/>
        <v>Intel</v>
      </c>
      <c r="H1162" t="s">
        <v>1915</v>
      </c>
      <c r="I1162" t="s">
        <v>1929</v>
      </c>
      <c r="J1162" t="s">
        <v>1963</v>
      </c>
      <c r="K1162" t="s">
        <v>2018</v>
      </c>
      <c r="L1162" t="s">
        <v>2082</v>
      </c>
      <c r="M1162" s="16">
        <f t="shared" si="73"/>
        <v>1.23</v>
      </c>
      <c r="N1162">
        <v>58554.720000000001</v>
      </c>
      <c r="O1162" s="15">
        <v>42031</v>
      </c>
      <c r="P1162" s="22">
        <f t="shared" si="74"/>
        <v>2015</v>
      </c>
      <c r="Q1162" s="22">
        <f t="shared" si="75"/>
        <v>1</v>
      </c>
    </row>
    <row r="1163" spans="1:17" x14ac:dyDescent="0.2">
      <c r="A1163">
        <v>1189</v>
      </c>
      <c r="B1163" t="s">
        <v>1941</v>
      </c>
      <c r="C1163" t="s">
        <v>1982</v>
      </c>
      <c r="D1163">
        <v>17.3</v>
      </c>
      <c r="E1163" t="s">
        <v>1958</v>
      </c>
      <c r="F1163" t="s">
        <v>2022</v>
      </c>
      <c r="G1163" s="16" t="str">
        <f t="shared" si="72"/>
        <v>Intel</v>
      </c>
      <c r="H1163" t="s">
        <v>1935</v>
      </c>
      <c r="I1163" t="s">
        <v>2023</v>
      </c>
      <c r="J1163" t="s">
        <v>2043</v>
      </c>
      <c r="K1163" t="s">
        <v>1947</v>
      </c>
      <c r="L1163" t="s">
        <v>2344</v>
      </c>
      <c r="M1163" s="16">
        <f t="shared" si="73"/>
        <v>4.2</v>
      </c>
      <c r="N1163">
        <v>138474.72</v>
      </c>
      <c r="O1163" s="15">
        <v>42044</v>
      </c>
      <c r="P1163" s="22">
        <f t="shared" si="74"/>
        <v>2015</v>
      </c>
      <c r="Q1163" s="22">
        <f t="shared" si="75"/>
        <v>2</v>
      </c>
    </row>
    <row r="1164" spans="1:17" x14ac:dyDescent="0.2">
      <c r="A1164">
        <v>1190</v>
      </c>
      <c r="B1164" t="s">
        <v>1976</v>
      </c>
      <c r="C1164" t="s">
        <v>1982</v>
      </c>
      <c r="D1164">
        <v>15.6</v>
      </c>
      <c r="E1164" t="s">
        <v>1958</v>
      </c>
      <c r="F1164" t="s">
        <v>1983</v>
      </c>
      <c r="G1164" s="16" t="str">
        <f t="shared" si="72"/>
        <v>Intel</v>
      </c>
      <c r="H1164" t="s">
        <v>1915</v>
      </c>
      <c r="I1164" t="s">
        <v>1978</v>
      </c>
      <c r="J1164" t="s">
        <v>1985</v>
      </c>
      <c r="K1164" t="s">
        <v>1947</v>
      </c>
      <c r="L1164" t="s">
        <v>2038</v>
      </c>
      <c r="M1164" s="16">
        <f t="shared" si="73"/>
        <v>2.4</v>
      </c>
      <c r="N1164">
        <v>43636.32</v>
      </c>
      <c r="O1164" s="15">
        <v>42292</v>
      </c>
      <c r="P1164" s="22">
        <f t="shared" si="74"/>
        <v>2015</v>
      </c>
      <c r="Q1164" s="22">
        <f t="shared" si="75"/>
        <v>10</v>
      </c>
    </row>
    <row r="1165" spans="1:17" x14ac:dyDescent="0.2">
      <c r="A1165">
        <v>1191</v>
      </c>
      <c r="B1165" t="s">
        <v>2242</v>
      </c>
      <c r="C1165" t="s">
        <v>1989</v>
      </c>
      <c r="D1165">
        <v>12.3</v>
      </c>
      <c r="E1165" t="s">
        <v>2440</v>
      </c>
      <c r="F1165" t="s">
        <v>2441</v>
      </c>
      <c r="G1165" s="16" t="str">
        <f t="shared" si="72"/>
        <v>Samsung</v>
      </c>
      <c r="H1165" t="s">
        <v>1944</v>
      </c>
      <c r="I1165" t="s">
        <v>2008</v>
      </c>
      <c r="J1165" t="s">
        <v>2442</v>
      </c>
      <c r="K1165" t="s">
        <v>2187</v>
      </c>
      <c r="L1165" t="s">
        <v>2234</v>
      </c>
      <c r="M1165" s="16">
        <f t="shared" si="73"/>
        <v>1.1499999999999999</v>
      </c>
      <c r="N1165">
        <v>35111.519999999997</v>
      </c>
      <c r="O1165" s="15">
        <v>42284</v>
      </c>
      <c r="P1165" s="22">
        <f t="shared" si="74"/>
        <v>2015</v>
      </c>
      <c r="Q1165" s="22">
        <f t="shared" si="75"/>
        <v>10</v>
      </c>
    </row>
    <row r="1166" spans="1:17" x14ac:dyDescent="0.2">
      <c r="A1166">
        <v>1192</v>
      </c>
      <c r="B1166" t="s">
        <v>1925</v>
      </c>
      <c r="C1166" t="s">
        <v>1926</v>
      </c>
      <c r="D1166">
        <v>15.6</v>
      </c>
      <c r="E1166" t="s">
        <v>1942</v>
      </c>
      <c r="F1166" t="s">
        <v>1928</v>
      </c>
      <c r="G1166" s="16" t="str">
        <f t="shared" si="72"/>
        <v>Intel</v>
      </c>
      <c r="H1166" t="s">
        <v>1944</v>
      </c>
      <c r="I1166" t="s">
        <v>1945</v>
      </c>
      <c r="J1166" t="s">
        <v>1930</v>
      </c>
      <c r="K1166" t="s">
        <v>1947</v>
      </c>
      <c r="L1166" t="s">
        <v>1932</v>
      </c>
      <c r="M1166" s="16">
        <f t="shared" si="73"/>
        <v>1.86</v>
      </c>
      <c r="N1166">
        <v>25840.799999999999</v>
      </c>
      <c r="O1166" s="15">
        <v>42294</v>
      </c>
      <c r="P1166" s="22">
        <f t="shared" si="74"/>
        <v>2015</v>
      </c>
      <c r="Q1166" s="22">
        <f t="shared" si="75"/>
        <v>10</v>
      </c>
    </row>
    <row r="1167" spans="1:17" x14ac:dyDescent="0.2">
      <c r="A1167">
        <v>1193</v>
      </c>
      <c r="B1167" t="s">
        <v>1911</v>
      </c>
      <c r="C1167" t="s">
        <v>1912</v>
      </c>
      <c r="D1167">
        <v>12</v>
      </c>
      <c r="E1167" t="s">
        <v>1969</v>
      </c>
      <c r="F1167" t="s">
        <v>2414</v>
      </c>
      <c r="G1167" s="16" t="str">
        <f t="shared" si="72"/>
        <v>Intel</v>
      </c>
      <c r="H1167" t="s">
        <v>1915</v>
      </c>
      <c r="I1167" t="s">
        <v>1950</v>
      </c>
      <c r="J1167" t="s">
        <v>2364</v>
      </c>
      <c r="K1167" t="s">
        <v>1952</v>
      </c>
      <c r="L1167" t="s">
        <v>2365</v>
      </c>
      <c r="M1167" s="16">
        <f t="shared" si="73"/>
        <v>0.92</v>
      </c>
      <c r="N1167">
        <v>61964.639999999999</v>
      </c>
      <c r="O1167" s="15">
        <v>42088</v>
      </c>
      <c r="P1167" s="22">
        <f t="shared" si="74"/>
        <v>2015</v>
      </c>
      <c r="Q1167" s="22">
        <f t="shared" si="75"/>
        <v>3</v>
      </c>
    </row>
    <row r="1168" spans="1:17" x14ac:dyDescent="0.2">
      <c r="A1168">
        <v>1194</v>
      </c>
      <c r="B1168" t="s">
        <v>1966</v>
      </c>
      <c r="C1168" t="s">
        <v>1989</v>
      </c>
      <c r="D1168">
        <v>13.3</v>
      </c>
      <c r="E1168" t="s">
        <v>1980</v>
      </c>
      <c r="F1168" t="s">
        <v>1928</v>
      </c>
      <c r="G1168" s="16" t="str">
        <f t="shared" si="72"/>
        <v>Intel</v>
      </c>
      <c r="H1168" t="s">
        <v>1915</v>
      </c>
      <c r="I1168" t="s">
        <v>1929</v>
      </c>
      <c r="J1168" t="s">
        <v>1930</v>
      </c>
      <c r="K1168" t="s">
        <v>1947</v>
      </c>
      <c r="L1168" t="s">
        <v>1961</v>
      </c>
      <c r="M1168" s="16">
        <f t="shared" si="73"/>
        <v>1.6</v>
      </c>
      <c r="N1168">
        <v>63882.720000000001</v>
      </c>
      <c r="O1168" s="15">
        <v>42086</v>
      </c>
      <c r="P1168" s="22">
        <f t="shared" si="74"/>
        <v>2015</v>
      </c>
      <c r="Q1168" s="22">
        <f t="shared" si="75"/>
        <v>3</v>
      </c>
    </row>
    <row r="1169" spans="1:17" x14ac:dyDescent="0.2">
      <c r="A1169">
        <v>1195</v>
      </c>
      <c r="B1169" t="s">
        <v>1925</v>
      </c>
      <c r="C1169" t="s">
        <v>1926</v>
      </c>
      <c r="D1169">
        <v>15.6</v>
      </c>
      <c r="E1169" t="s">
        <v>1958</v>
      </c>
      <c r="F1169" t="s">
        <v>2022</v>
      </c>
      <c r="G1169" s="16" t="str">
        <f t="shared" si="72"/>
        <v>Intel</v>
      </c>
      <c r="H1169" t="s">
        <v>2026</v>
      </c>
      <c r="I1169" t="s">
        <v>1984</v>
      </c>
      <c r="J1169" t="s">
        <v>1985</v>
      </c>
      <c r="K1169" t="s">
        <v>1947</v>
      </c>
      <c r="L1169" t="s">
        <v>2443</v>
      </c>
      <c r="M1169" s="16">
        <f t="shared" si="73"/>
        <v>2.21</v>
      </c>
      <c r="N1169">
        <v>70702.559999999998</v>
      </c>
      <c r="O1169" s="15">
        <v>42317</v>
      </c>
      <c r="P1169" s="22">
        <f t="shared" si="74"/>
        <v>2015</v>
      </c>
      <c r="Q1169" s="22">
        <f t="shared" si="75"/>
        <v>11</v>
      </c>
    </row>
    <row r="1170" spans="1:17" x14ac:dyDescent="0.2">
      <c r="A1170">
        <v>1196</v>
      </c>
      <c r="B1170" t="s">
        <v>1976</v>
      </c>
      <c r="C1170" t="s">
        <v>1926</v>
      </c>
      <c r="D1170">
        <v>15.6</v>
      </c>
      <c r="E1170" t="s">
        <v>1942</v>
      </c>
      <c r="F1170" t="s">
        <v>1962</v>
      </c>
      <c r="G1170" s="16" t="str">
        <f t="shared" si="72"/>
        <v>Intel</v>
      </c>
      <c r="H1170" t="s">
        <v>1944</v>
      </c>
      <c r="I1170" t="s">
        <v>1978</v>
      </c>
      <c r="J1170" t="s">
        <v>1967</v>
      </c>
      <c r="K1170" t="s">
        <v>1931</v>
      </c>
      <c r="L1170" t="s">
        <v>2052</v>
      </c>
      <c r="M1170" s="16">
        <f t="shared" si="73"/>
        <v>1.9</v>
      </c>
      <c r="N1170">
        <v>19607.04</v>
      </c>
      <c r="O1170" s="15">
        <v>42151</v>
      </c>
      <c r="P1170" s="22">
        <f t="shared" si="74"/>
        <v>2015</v>
      </c>
      <c r="Q1170" s="22">
        <f t="shared" si="75"/>
        <v>5</v>
      </c>
    </row>
    <row r="1171" spans="1:17" x14ac:dyDescent="0.2">
      <c r="A1171">
        <v>1197</v>
      </c>
      <c r="B1171" t="s">
        <v>1954</v>
      </c>
      <c r="C1171" t="s">
        <v>1982</v>
      </c>
      <c r="D1171">
        <v>17.3</v>
      </c>
      <c r="E1171" t="s">
        <v>1958</v>
      </c>
      <c r="F1171" t="s">
        <v>2264</v>
      </c>
      <c r="G1171" s="16" t="str">
        <f t="shared" si="72"/>
        <v>Intel</v>
      </c>
      <c r="H1171" t="s">
        <v>1935</v>
      </c>
      <c r="I1171" t="s">
        <v>2119</v>
      </c>
      <c r="J1171" t="s">
        <v>2163</v>
      </c>
      <c r="K1171" t="s">
        <v>1947</v>
      </c>
      <c r="L1171" t="s">
        <v>2164</v>
      </c>
      <c r="M1171" s="16">
        <f t="shared" si="73"/>
        <v>4.3</v>
      </c>
      <c r="N1171">
        <v>114552</v>
      </c>
      <c r="O1171" s="15">
        <v>42317</v>
      </c>
      <c r="P1171" s="22">
        <f t="shared" si="74"/>
        <v>2015</v>
      </c>
      <c r="Q1171" s="22">
        <f t="shared" si="75"/>
        <v>11</v>
      </c>
    </row>
    <row r="1172" spans="1:17" x14ac:dyDescent="0.2">
      <c r="A1172">
        <v>1198</v>
      </c>
      <c r="B1172" t="s">
        <v>1941</v>
      </c>
      <c r="C1172" t="s">
        <v>1926</v>
      </c>
      <c r="D1172">
        <v>15.6</v>
      </c>
      <c r="E1172" t="s">
        <v>1942</v>
      </c>
      <c r="F1172" t="s">
        <v>2438</v>
      </c>
      <c r="G1172" s="16" t="str">
        <f t="shared" si="72"/>
        <v>Intel</v>
      </c>
      <c r="H1172" t="s">
        <v>1944</v>
      </c>
      <c r="I1172" t="s">
        <v>1978</v>
      </c>
      <c r="J1172" t="s">
        <v>2015</v>
      </c>
      <c r="K1172" t="s">
        <v>2018</v>
      </c>
      <c r="L1172" t="s">
        <v>1948</v>
      </c>
      <c r="M1172" s="16">
        <f t="shared" si="73"/>
        <v>2.1</v>
      </c>
      <c r="N1172">
        <v>14492.16</v>
      </c>
      <c r="O1172" s="15">
        <v>42328</v>
      </c>
      <c r="P1172" s="22">
        <f t="shared" si="74"/>
        <v>2015</v>
      </c>
      <c r="Q1172" s="22">
        <f t="shared" si="75"/>
        <v>11</v>
      </c>
    </row>
    <row r="1173" spans="1:17" x14ac:dyDescent="0.2">
      <c r="A1173">
        <v>1199</v>
      </c>
      <c r="B1173" t="s">
        <v>2041</v>
      </c>
      <c r="C1173" t="s">
        <v>1982</v>
      </c>
      <c r="D1173">
        <v>17.3</v>
      </c>
      <c r="E1173" t="s">
        <v>1927</v>
      </c>
      <c r="F1173" t="s">
        <v>2022</v>
      </c>
      <c r="G1173" s="16" t="str">
        <f t="shared" si="72"/>
        <v>Intel</v>
      </c>
      <c r="H1173" t="s">
        <v>1935</v>
      </c>
      <c r="I1173" t="s">
        <v>2023</v>
      </c>
      <c r="J1173" t="s">
        <v>2024</v>
      </c>
      <c r="K1173" t="s">
        <v>1947</v>
      </c>
      <c r="L1173" t="s">
        <v>2044</v>
      </c>
      <c r="M1173" s="16">
        <f t="shared" si="73"/>
        <v>2.4300000000000002</v>
      </c>
      <c r="N1173">
        <v>109165.39200000001</v>
      </c>
      <c r="O1173" s="15">
        <v>42299</v>
      </c>
      <c r="P1173" s="22">
        <f t="shared" si="74"/>
        <v>2015</v>
      </c>
      <c r="Q1173" s="22">
        <f t="shared" si="75"/>
        <v>10</v>
      </c>
    </row>
    <row r="1174" spans="1:17" x14ac:dyDescent="0.2">
      <c r="A1174">
        <v>1200</v>
      </c>
      <c r="B1174" t="s">
        <v>1966</v>
      </c>
      <c r="C1174" t="s">
        <v>1926</v>
      </c>
      <c r="D1174">
        <v>15.6</v>
      </c>
      <c r="E1174" t="s">
        <v>1942</v>
      </c>
      <c r="F1174" t="s">
        <v>2181</v>
      </c>
      <c r="G1174" s="16" t="str">
        <f t="shared" si="72"/>
        <v>Intel</v>
      </c>
      <c r="H1174" t="s">
        <v>1944</v>
      </c>
      <c r="I1174" t="s">
        <v>1916</v>
      </c>
      <c r="J1174" t="s">
        <v>2325</v>
      </c>
      <c r="K1174" t="s">
        <v>1947</v>
      </c>
      <c r="L1174" t="s">
        <v>1993</v>
      </c>
      <c r="M1174" s="16">
        <f t="shared" si="73"/>
        <v>2.2999999999999998</v>
      </c>
      <c r="N1174">
        <v>26586.720000000001</v>
      </c>
      <c r="O1174" s="15">
        <v>42174</v>
      </c>
      <c r="P1174" s="22">
        <f t="shared" si="74"/>
        <v>2015</v>
      </c>
      <c r="Q1174" s="22">
        <f t="shared" si="75"/>
        <v>6</v>
      </c>
    </row>
    <row r="1175" spans="1:17" x14ac:dyDescent="0.2">
      <c r="A1175">
        <v>1201</v>
      </c>
      <c r="B1175" t="s">
        <v>1976</v>
      </c>
      <c r="C1175" t="s">
        <v>1926</v>
      </c>
      <c r="D1175">
        <v>15.6</v>
      </c>
      <c r="E1175" t="s">
        <v>1942</v>
      </c>
      <c r="F1175" t="s">
        <v>2149</v>
      </c>
      <c r="G1175" s="16" t="str">
        <f t="shared" si="72"/>
        <v>Intel</v>
      </c>
      <c r="H1175" t="s">
        <v>1915</v>
      </c>
      <c r="I1175" t="s">
        <v>1945</v>
      </c>
      <c r="J1175" t="s">
        <v>2035</v>
      </c>
      <c r="K1175" t="s">
        <v>1931</v>
      </c>
      <c r="L1175" t="s">
        <v>1968</v>
      </c>
      <c r="M1175" s="16">
        <f t="shared" si="73"/>
        <v>2.2000000000000002</v>
      </c>
      <c r="N1175">
        <v>33513.120000000003</v>
      </c>
      <c r="O1175" s="15">
        <v>42178</v>
      </c>
      <c r="P1175" s="22">
        <f t="shared" si="74"/>
        <v>2015</v>
      </c>
      <c r="Q1175" s="22">
        <f t="shared" si="75"/>
        <v>6</v>
      </c>
    </row>
    <row r="1176" spans="1:17" x14ac:dyDescent="0.2">
      <c r="A1176">
        <v>1203</v>
      </c>
      <c r="B1176" t="s">
        <v>1966</v>
      </c>
      <c r="C1176" t="s">
        <v>1912</v>
      </c>
      <c r="D1176">
        <v>13.3</v>
      </c>
      <c r="E1176" t="s">
        <v>2080</v>
      </c>
      <c r="F1176" t="s">
        <v>1973</v>
      </c>
      <c r="G1176" s="16" t="str">
        <f t="shared" si="72"/>
        <v>Intel</v>
      </c>
      <c r="H1176" t="s">
        <v>1935</v>
      </c>
      <c r="I1176" t="s">
        <v>1936</v>
      </c>
      <c r="J1176" t="s">
        <v>1930</v>
      </c>
      <c r="K1176" t="s">
        <v>1947</v>
      </c>
      <c r="L1176" t="s">
        <v>2013</v>
      </c>
      <c r="M1176" s="16">
        <f t="shared" si="73"/>
        <v>1.2</v>
      </c>
      <c r="N1176">
        <v>142790.39999999999</v>
      </c>
      <c r="O1176" s="15">
        <v>42122</v>
      </c>
      <c r="P1176" s="22">
        <f t="shared" si="74"/>
        <v>2015</v>
      </c>
      <c r="Q1176" s="22">
        <f t="shared" si="75"/>
        <v>4</v>
      </c>
    </row>
    <row r="1177" spans="1:17" x14ac:dyDescent="0.2">
      <c r="A1177">
        <v>1204</v>
      </c>
      <c r="B1177" t="s">
        <v>1954</v>
      </c>
      <c r="C1177" t="s">
        <v>1982</v>
      </c>
      <c r="D1177">
        <v>15.6</v>
      </c>
      <c r="E1177" t="s">
        <v>1927</v>
      </c>
      <c r="F1177" t="s">
        <v>2264</v>
      </c>
      <c r="G1177" s="16" t="str">
        <f t="shared" si="72"/>
        <v>Intel</v>
      </c>
      <c r="H1177" t="s">
        <v>1915</v>
      </c>
      <c r="I1177" t="s">
        <v>1978</v>
      </c>
      <c r="J1177" t="s">
        <v>2024</v>
      </c>
      <c r="K1177" t="s">
        <v>1947</v>
      </c>
      <c r="L1177" t="s">
        <v>1968</v>
      </c>
      <c r="M1177" s="16">
        <f t="shared" si="73"/>
        <v>2.2000000000000002</v>
      </c>
      <c r="N1177">
        <v>62284.32</v>
      </c>
      <c r="O1177" s="15">
        <v>42081</v>
      </c>
      <c r="P1177" s="22">
        <f t="shared" si="74"/>
        <v>2015</v>
      </c>
      <c r="Q1177" s="22">
        <f t="shared" si="75"/>
        <v>3</v>
      </c>
    </row>
    <row r="1178" spans="1:17" x14ac:dyDescent="0.2">
      <c r="A1178">
        <v>1205</v>
      </c>
      <c r="B1178" t="s">
        <v>1966</v>
      </c>
      <c r="C1178" t="s">
        <v>1926</v>
      </c>
      <c r="D1178">
        <v>15.6</v>
      </c>
      <c r="E1178" t="s">
        <v>1927</v>
      </c>
      <c r="F1178" t="s">
        <v>1928</v>
      </c>
      <c r="G1178" s="16" t="str">
        <f t="shared" si="72"/>
        <v>Intel</v>
      </c>
      <c r="H1178" t="s">
        <v>1915</v>
      </c>
      <c r="I1178" t="s">
        <v>1929</v>
      </c>
      <c r="J1178" t="s">
        <v>2087</v>
      </c>
      <c r="K1178" t="s">
        <v>1947</v>
      </c>
      <c r="L1178" t="s">
        <v>2088</v>
      </c>
      <c r="M1178" s="16">
        <f t="shared" si="73"/>
        <v>2.36</v>
      </c>
      <c r="N1178">
        <v>47365.919999999998</v>
      </c>
      <c r="O1178" s="15">
        <v>42341</v>
      </c>
      <c r="P1178" s="22">
        <f t="shared" si="74"/>
        <v>2015</v>
      </c>
      <c r="Q1178" s="22">
        <f t="shared" si="75"/>
        <v>12</v>
      </c>
    </row>
    <row r="1179" spans="1:17" x14ac:dyDescent="0.2">
      <c r="A1179">
        <v>1206</v>
      </c>
      <c r="B1179" t="s">
        <v>1925</v>
      </c>
      <c r="C1179" t="s">
        <v>1926</v>
      </c>
      <c r="D1179">
        <v>15.6</v>
      </c>
      <c r="E1179" t="s">
        <v>1942</v>
      </c>
      <c r="F1179" t="s">
        <v>1928</v>
      </c>
      <c r="G1179" s="16" t="str">
        <f t="shared" si="72"/>
        <v>Intel</v>
      </c>
      <c r="H1179" t="s">
        <v>1915</v>
      </c>
      <c r="I1179" t="s">
        <v>1929</v>
      </c>
      <c r="J1179" t="s">
        <v>1930</v>
      </c>
      <c r="K1179" t="s">
        <v>1947</v>
      </c>
      <c r="L1179" t="s">
        <v>1992</v>
      </c>
      <c r="M1179" s="16">
        <f t="shared" si="73"/>
        <v>1.91</v>
      </c>
      <c r="N1179">
        <v>30849.119999999999</v>
      </c>
      <c r="O1179" s="15">
        <v>42272</v>
      </c>
      <c r="P1179" s="22">
        <f t="shared" si="74"/>
        <v>2015</v>
      </c>
      <c r="Q1179" s="22">
        <f t="shared" si="75"/>
        <v>9</v>
      </c>
    </row>
    <row r="1180" spans="1:17" x14ac:dyDescent="0.2">
      <c r="A1180">
        <v>1207</v>
      </c>
      <c r="B1180" t="s">
        <v>1976</v>
      </c>
      <c r="C1180" t="s">
        <v>1926</v>
      </c>
      <c r="D1180">
        <v>15.6</v>
      </c>
      <c r="E1180" t="s">
        <v>1942</v>
      </c>
      <c r="F1180" t="s">
        <v>2444</v>
      </c>
      <c r="G1180" s="16" t="str">
        <f t="shared" si="72"/>
        <v>AMD</v>
      </c>
      <c r="H1180" t="s">
        <v>1944</v>
      </c>
      <c r="I1180" t="s">
        <v>1945</v>
      </c>
      <c r="J1180" t="s">
        <v>2283</v>
      </c>
      <c r="K1180" t="s">
        <v>1947</v>
      </c>
      <c r="L1180" t="s">
        <v>1968</v>
      </c>
      <c r="M1180" s="16">
        <f t="shared" si="73"/>
        <v>2.2000000000000002</v>
      </c>
      <c r="N1180">
        <v>15930.72</v>
      </c>
      <c r="O1180" s="15">
        <v>42310</v>
      </c>
      <c r="P1180" s="22">
        <f t="shared" si="74"/>
        <v>2015</v>
      </c>
      <c r="Q1180" s="22">
        <f t="shared" si="75"/>
        <v>11</v>
      </c>
    </row>
    <row r="1181" spans="1:17" x14ac:dyDescent="0.2">
      <c r="A1181">
        <v>1208</v>
      </c>
      <c r="B1181" t="s">
        <v>1941</v>
      </c>
      <c r="C1181" t="s">
        <v>1926</v>
      </c>
      <c r="D1181">
        <v>17.3</v>
      </c>
      <c r="E1181" t="s">
        <v>2133</v>
      </c>
      <c r="F1181" t="s">
        <v>2181</v>
      </c>
      <c r="G1181" s="16" t="str">
        <f t="shared" si="72"/>
        <v>Intel</v>
      </c>
      <c r="H1181" t="s">
        <v>1915</v>
      </c>
      <c r="I1181" t="s">
        <v>1978</v>
      </c>
      <c r="J1181" t="s">
        <v>1979</v>
      </c>
      <c r="K1181" t="s">
        <v>1947</v>
      </c>
      <c r="L1181" t="s">
        <v>2445</v>
      </c>
      <c r="M1181" s="16">
        <f t="shared" si="73"/>
        <v>3.3</v>
      </c>
      <c r="N1181">
        <v>33513.120000000003</v>
      </c>
      <c r="O1181" s="15">
        <v>42058</v>
      </c>
      <c r="P1181" s="22">
        <f t="shared" si="74"/>
        <v>2015</v>
      </c>
      <c r="Q1181" s="22">
        <f t="shared" si="75"/>
        <v>2</v>
      </c>
    </row>
    <row r="1182" spans="1:17" x14ac:dyDescent="0.2">
      <c r="A1182">
        <v>1209</v>
      </c>
      <c r="B1182" t="s">
        <v>1954</v>
      </c>
      <c r="C1182" t="s">
        <v>1982</v>
      </c>
      <c r="D1182">
        <v>15.6</v>
      </c>
      <c r="E1182" t="s">
        <v>1927</v>
      </c>
      <c r="F1182" t="s">
        <v>2022</v>
      </c>
      <c r="G1182" s="16" t="str">
        <f t="shared" si="72"/>
        <v>Intel</v>
      </c>
      <c r="H1182" t="s">
        <v>1935</v>
      </c>
      <c r="I1182" t="s">
        <v>2023</v>
      </c>
      <c r="J1182" t="s">
        <v>2043</v>
      </c>
      <c r="K1182" t="s">
        <v>1947</v>
      </c>
      <c r="L1182" t="s">
        <v>1968</v>
      </c>
      <c r="M1182" s="16">
        <f t="shared" si="73"/>
        <v>2.2000000000000002</v>
      </c>
      <c r="N1182">
        <v>130482.72</v>
      </c>
      <c r="O1182" s="15">
        <v>42073</v>
      </c>
      <c r="P1182" s="22">
        <f t="shared" si="74"/>
        <v>2015</v>
      </c>
      <c r="Q1182" s="22">
        <f t="shared" si="75"/>
        <v>3</v>
      </c>
    </row>
    <row r="1183" spans="1:17" x14ac:dyDescent="0.2">
      <c r="A1183">
        <v>1210</v>
      </c>
      <c r="B1183" t="s">
        <v>1911</v>
      </c>
      <c r="C1183" t="s">
        <v>1912</v>
      </c>
      <c r="D1183">
        <v>12</v>
      </c>
      <c r="E1183" t="s">
        <v>1969</v>
      </c>
      <c r="F1183" t="s">
        <v>2362</v>
      </c>
      <c r="G1183" s="16" t="str">
        <f t="shared" si="72"/>
        <v>Intel</v>
      </c>
      <c r="H1183" t="s">
        <v>1915</v>
      </c>
      <c r="I1183" t="s">
        <v>2363</v>
      </c>
      <c r="J1183" t="s">
        <v>2099</v>
      </c>
      <c r="K1183" t="s">
        <v>1952</v>
      </c>
      <c r="L1183" t="s">
        <v>2365</v>
      </c>
      <c r="M1183" s="16">
        <f t="shared" si="73"/>
        <v>0.92</v>
      </c>
      <c r="N1183">
        <v>68145.119999999995</v>
      </c>
      <c r="O1183" s="15">
        <v>42181</v>
      </c>
      <c r="P1183" s="22">
        <f t="shared" si="74"/>
        <v>2015</v>
      </c>
      <c r="Q1183" s="22">
        <f t="shared" si="75"/>
        <v>6</v>
      </c>
    </row>
    <row r="1184" spans="1:17" x14ac:dyDescent="0.2">
      <c r="A1184">
        <v>1211</v>
      </c>
      <c r="B1184" t="s">
        <v>1954</v>
      </c>
      <c r="C1184" t="s">
        <v>1926</v>
      </c>
      <c r="D1184">
        <v>15.6</v>
      </c>
      <c r="E1184" t="s">
        <v>1927</v>
      </c>
      <c r="F1184" t="s">
        <v>2022</v>
      </c>
      <c r="G1184" s="16" t="str">
        <f t="shared" si="72"/>
        <v>Intel</v>
      </c>
      <c r="H1184" t="s">
        <v>1935</v>
      </c>
      <c r="I1184" t="s">
        <v>1984</v>
      </c>
      <c r="J1184" t="s">
        <v>2024</v>
      </c>
      <c r="K1184" t="s">
        <v>1947</v>
      </c>
      <c r="L1184" t="s">
        <v>1968</v>
      </c>
      <c r="M1184" s="16">
        <f t="shared" si="73"/>
        <v>2.2000000000000002</v>
      </c>
      <c r="N1184">
        <v>93186.72</v>
      </c>
      <c r="O1184" s="15">
        <v>42045</v>
      </c>
      <c r="P1184" s="22">
        <f t="shared" si="74"/>
        <v>2015</v>
      </c>
      <c r="Q1184" s="22">
        <f t="shared" si="75"/>
        <v>2</v>
      </c>
    </row>
    <row r="1185" spans="1:17" x14ac:dyDescent="0.2">
      <c r="A1185">
        <v>1212</v>
      </c>
      <c r="B1185" t="s">
        <v>2041</v>
      </c>
      <c r="C1185" t="s">
        <v>1982</v>
      </c>
      <c r="D1185">
        <v>17.3</v>
      </c>
      <c r="E1185" t="s">
        <v>1958</v>
      </c>
      <c r="F1185" t="s">
        <v>2264</v>
      </c>
      <c r="G1185" s="16" t="str">
        <f t="shared" si="72"/>
        <v>Intel</v>
      </c>
      <c r="H1185" t="s">
        <v>1935</v>
      </c>
      <c r="I1185" t="s">
        <v>2023</v>
      </c>
      <c r="J1185" t="s">
        <v>2024</v>
      </c>
      <c r="K1185" t="s">
        <v>1947</v>
      </c>
      <c r="L1185" t="s">
        <v>2044</v>
      </c>
      <c r="M1185" s="16">
        <f t="shared" si="73"/>
        <v>2.4300000000000002</v>
      </c>
      <c r="N1185">
        <v>103842.1872</v>
      </c>
      <c r="O1185" s="15">
        <v>42238</v>
      </c>
      <c r="P1185" s="22">
        <f t="shared" si="74"/>
        <v>2015</v>
      </c>
      <c r="Q1185" s="22">
        <f t="shared" si="75"/>
        <v>8</v>
      </c>
    </row>
    <row r="1186" spans="1:17" x14ac:dyDescent="0.2">
      <c r="A1186">
        <v>1213</v>
      </c>
      <c r="B1186" t="s">
        <v>1966</v>
      </c>
      <c r="C1186" t="s">
        <v>1989</v>
      </c>
      <c r="D1186">
        <v>15.6</v>
      </c>
      <c r="E1186" t="s">
        <v>1980</v>
      </c>
      <c r="F1186" t="s">
        <v>1928</v>
      </c>
      <c r="G1186" s="16" t="str">
        <f t="shared" si="72"/>
        <v>Intel</v>
      </c>
      <c r="H1186" t="s">
        <v>1915</v>
      </c>
      <c r="I1186" t="s">
        <v>1929</v>
      </c>
      <c r="J1186" t="s">
        <v>1930</v>
      </c>
      <c r="K1186" t="s">
        <v>1947</v>
      </c>
      <c r="L1186" t="s">
        <v>2446</v>
      </c>
      <c r="M1186" s="16">
        <f t="shared" si="73"/>
        <v>2.1909999999999998</v>
      </c>
      <c r="N1186">
        <v>53226.720000000001</v>
      </c>
      <c r="O1186" s="15">
        <v>42144</v>
      </c>
      <c r="P1186" s="22">
        <f t="shared" si="74"/>
        <v>2015</v>
      </c>
      <c r="Q1186" s="22">
        <f t="shared" si="75"/>
        <v>5</v>
      </c>
    </row>
    <row r="1187" spans="1:17" x14ac:dyDescent="0.2">
      <c r="A1187">
        <v>1214</v>
      </c>
      <c r="B1187" t="s">
        <v>1954</v>
      </c>
      <c r="C1187" t="s">
        <v>1982</v>
      </c>
      <c r="D1187">
        <v>17.3</v>
      </c>
      <c r="E1187" t="s">
        <v>1927</v>
      </c>
      <c r="F1187" t="s">
        <v>2022</v>
      </c>
      <c r="G1187" s="16" t="str">
        <f t="shared" si="72"/>
        <v>Intel</v>
      </c>
      <c r="H1187" t="s">
        <v>1935</v>
      </c>
      <c r="I1187" t="s">
        <v>2023</v>
      </c>
      <c r="J1187" t="s">
        <v>2024</v>
      </c>
      <c r="K1187" t="s">
        <v>1947</v>
      </c>
      <c r="L1187" t="s">
        <v>2148</v>
      </c>
      <c r="M1187" s="16">
        <f t="shared" si="73"/>
        <v>2.9</v>
      </c>
      <c r="N1187">
        <v>103842.72</v>
      </c>
      <c r="O1187" s="15">
        <v>42209</v>
      </c>
      <c r="P1187" s="22">
        <f t="shared" si="74"/>
        <v>2015</v>
      </c>
      <c r="Q1187" s="22">
        <f t="shared" si="75"/>
        <v>7</v>
      </c>
    </row>
    <row r="1188" spans="1:17" x14ac:dyDescent="0.2">
      <c r="A1188">
        <v>1215</v>
      </c>
      <c r="B1188" t="s">
        <v>1941</v>
      </c>
      <c r="C1188" t="s">
        <v>2222</v>
      </c>
      <c r="D1188">
        <v>11.6</v>
      </c>
      <c r="E1188" t="s">
        <v>1942</v>
      </c>
      <c r="F1188" t="s">
        <v>2185</v>
      </c>
      <c r="G1188" s="16" t="str">
        <f t="shared" si="72"/>
        <v>Intel</v>
      </c>
      <c r="H1188" t="s">
        <v>2007</v>
      </c>
      <c r="I1188" t="s">
        <v>2050</v>
      </c>
      <c r="J1188" t="s">
        <v>2004</v>
      </c>
      <c r="K1188" t="s">
        <v>2187</v>
      </c>
      <c r="L1188" t="s">
        <v>1957</v>
      </c>
      <c r="M1188" s="16">
        <f t="shared" si="73"/>
        <v>1.3</v>
      </c>
      <c r="N1188">
        <v>9270.7199999999993</v>
      </c>
      <c r="O1188" s="15">
        <v>42046</v>
      </c>
      <c r="P1188" s="22">
        <f t="shared" si="74"/>
        <v>2015</v>
      </c>
      <c r="Q1188" s="22">
        <f t="shared" si="75"/>
        <v>2</v>
      </c>
    </row>
    <row r="1189" spans="1:17" x14ac:dyDescent="0.2">
      <c r="A1189">
        <v>1216</v>
      </c>
      <c r="B1189" t="s">
        <v>1941</v>
      </c>
      <c r="C1189" t="s">
        <v>1926</v>
      </c>
      <c r="D1189">
        <v>17.3</v>
      </c>
      <c r="E1189" t="s">
        <v>2133</v>
      </c>
      <c r="F1189" t="s">
        <v>1962</v>
      </c>
      <c r="G1189" s="16" t="str">
        <f t="shared" si="72"/>
        <v>Intel</v>
      </c>
      <c r="H1189" t="s">
        <v>1944</v>
      </c>
      <c r="I1189" t="s">
        <v>1978</v>
      </c>
      <c r="J1189" t="s">
        <v>1979</v>
      </c>
      <c r="K1189" t="s">
        <v>1947</v>
      </c>
      <c r="L1189" t="s">
        <v>2445</v>
      </c>
      <c r="M1189" s="16">
        <f t="shared" si="73"/>
        <v>3.3</v>
      </c>
      <c r="N1189">
        <v>31861.439999999999</v>
      </c>
      <c r="O1189" s="15">
        <v>42361</v>
      </c>
      <c r="P1189" s="22">
        <f t="shared" si="74"/>
        <v>2015</v>
      </c>
      <c r="Q1189" s="22">
        <f t="shared" si="75"/>
        <v>12</v>
      </c>
    </row>
    <row r="1190" spans="1:17" x14ac:dyDescent="0.2">
      <c r="A1190">
        <v>1217</v>
      </c>
      <c r="B1190" t="s">
        <v>1976</v>
      </c>
      <c r="C1190" t="s">
        <v>1926</v>
      </c>
      <c r="D1190">
        <v>17.3</v>
      </c>
      <c r="E1190" t="s">
        <v>2133</v>
      </c>
      <c r="F1190" t="s">
        <v>1928</v>
      </c>
      <c r="G1190" s="16" t="str">
        <f t="shared" si="72"/>
        <v>Intel</v>
      </c>
      <c r="H1190" t="s">
        <v>1915</v>
      </c>
      <c r="I1190" t="s">
        <v>1978</v>
      </c>
      <c r="J1190" t="s">
        <v>1930</v>
      </c>
      <c r="K1190" t="s">
        <v>1931</v>
      </c>
      <c r="L1190" t="s">
        <v>2019</v>
      </c>
      <c r="M1190" s="16">
        <f t="shared" si="73"/>
        <v>2.8</v>
      </c>
      <c r="N1190">
        <v>28717.919999999998</v>
      </c>
      <c r="O1190" s="15">
        <v>42021</v>
      </c>
      <c r="P1190" s="22">
        <f t="shared" si="74"/>
        <v>2015</v>
      </c>
      <c r="Q1190" s="22">
        <f t="shared" si="75"/>
        <v>1</v>
      </c>
    </row>
    <row r="1191" spans="1:17" x14ac:dyDescent="0.2">
      <c r="A1191">
        <v>1218</v>
      </c>
      <c r="B1191" t="s">
        <v>1976</v>
      </c>
      <c r="C1191" t="s">
        <v>1982</v>
      </c>
      <c r="D1191">
        <v>15.6</v>
      </c>
      <c r="E1191" t="s">
        <v>1958</v>
      </c>
      <c r="F1191" t="s">
        <v>2264</v>
      </c>
      <c r="G1191" s="16" t="str">
        <f t="shared" si="72"/>
        <v>Intel</v>
      </c>
      <c r="H1191" t="s">
        <v>1915</v>
      </c>
      <c r="I1191" t="s">
        <v>1984</v>
      </c>
      <c r="J1191" t="s">
        <v>2303</v>
      </c>
      <c r="K1191" t="s">
        <v>1947</v>
      </c>
      <c r="L1191" t="s">
        <v>2217</v>
      </c>
      <c r="M1191" s="16">
        <f t="shared" si="73"/>
        <v>2.6</v>
      </c>
      <c r="N1191">
        <v>67772.160000000003</v>
      </c>
      <c r="O1191" s="15">
        <v>42275</v>
      </c>
      <c r="P1191" s="22">
        <f t="shared" si="74"/>
        <v>2015</v>
      </c>
      <c r="Q1191" s="22">
        <f t="shared" si="75"/>
        <v>9</v>
      </c>
    </row>
    <row r="1192" spans="1:17" x14ac:dyDescent="0.2">
      <c r="A1192">
        <v>1219</v>
      </c>
      <c r="B1192" t="s">
        <v>1941</v>
      </c>
      <c r="C1192" t="s">
        <v>1989</v>
      </c>
      <c r="D1192">
        <v>14</v>
      </c>
      <c r="E1192" t="s">
        <v>1980</v>
      </c>
      <c r="F1192" t="s">
        <v>2247</v>
      </c>
      <c r="G1192" s="16" t="str">
        <f t="shared" si="72"/>
        <v>Intel</v>
      </c>
      <c r="H1192" t="s">
        <v>1915</v>
      </c>
      <c r="I1192" t="s">
        <v>1929</v>
      </c>
      <c r="J1192" t="s">
        <v>1971</v>
      </c>
      <c r="K1192" t="s">
        <v>1947</v>
      </c>
      <c r="L1192" t="s">
        <v>2013</v>
      </c>
      <c r="M1192" s="16">
        <f t="shared" si="73"/>
        <v>1.2</v>
      </c>
      <c r="N1192">
        <v>61218.720000000001</v>
      </c>
      <c r="O1192" s="15">
        <v>42360</v>
      </c>
      <c r="P1192" s="22">
        <f t="shared" si="74"/>
        <v>2015</v>
      </c>
      <c r="Q1192" s="22">
        <f t="shared" si="75"/>
        <v>12</v>
      </c>
    </row>
    <row r="1193" spans="1:17" x14ac:dyDescent="0.2">
      <c r="A1193">
        <v>1220</v>
      </c>
      <c r="B1193" t="s">
        <v>1976</v>
      </c>
      <c r="C1193" t="s">
        <v>1926</v>
      </c>
      <c r="D1193">
        <v>15.6</v>
      </c>
      <c r="E1193" t="s">
        <v>1958</v>
      </c>
      <c r="F1193" t="s">
        <v>2178</v>
      </c>
      <c r="G1193" s="16" t="str">
        <f t="shared" si="72"/>
        <v>Intel</v>
      </c>
      <c r="H1193" t="s">
        <v>1915</v>
      </c>
      <c r="I1193" t="s">
        <v>1929</v>
      </c>
      <c r="J1193" t="s">
        <v>1963</v>
      </c>
      <c r="K1193" t="s">
        <v>1947</v>
      </c>
      <c r="L1193" t="s">
        <v>1993</v>
      </c>
      <c r="M1193" s="16">
        <f t="shared" si="73"/>
        <v>2.2999999999999998</v>
      </c>
      <c r="N1193">
        <v>81465.119999999995</v>
      </c>
      <c r="O1193" s="15">
        <v>42041</v>
      </c>
      <c r="P1193" s="22">
        <f t="shared" si="74"/>
        <v>2015</v>
      </c>
      <c r="Q1193" s="22">
        <f t="shared" si="75"/>
        <v>2</v>
      </c>
    </row>
    <row r="1194" spans="1:17" x14ac:dyDescent="0.2">
      <c r="A1194">
        <v>1221</v>
      </c>
      <c r="B1194" t="s">
        <v>2041</v>
      </c>
      <c r="C1194" t="s">
        <v>1982</v>
      </c>
      <c r="D1194">
        <v>15.6</v>
      </c>
      <c r="E1194" t="s">
        <v>1927</v>
      </c>
      <c r="F1194" t="s">
        <v>2264</v>
      </c>
      <c r="G1194" s="16" t="str">
        <f t="shared" si="72"/>
        <v>Intel</v>
      </c>
      <c r="H1194" t="s">
        <v>1915</v>
      </c>
      <c r="I1194" t="s">
        <v>1984</v>
      </c>
      <c r="J1194" t="s">
        <v>2024</v>
      </c>
      <c r="K1194" t="s">
        <v>1947</v>
      </c>
      <c r="L1194" t="s">
        <v>1968</v>
      </c>
      <c r="M1194" s="16">
        <f t="shared" si="73"/>
        <v>2.2000000000000002</v>
      </c>
      <c r="N1194">
        <v>78647.140799999994</v>
      </c>
      <c r="O1194" s="15">
        <v>42102</v>
      </c>
      <c r="P1194" s="22">
        <f t="shared" si="74"/>
        <v>2015</v>
      </c>
      <c r="Q1194" s="22">
        <f t="shared" si="75"/>
        <v>4</v>
      </c>
    </row>
    <row r="1195" spans="1:17" x14ac:dyDescent="0.2">
      <c r="A1195">
        <v>1222</v>
      </c>
      <c r="B1195" t="s">
        <v>1925</v>
      </c>
      <c r="C1195" t="s">
        <v>1926</v>
      </c>
      <c r="D1195">
        <v>15.6</v>
      </c>
      <c r="E1195" t="s">
        <v>1927</v>
      </c>
      <c r="F1195" t="s">
        <v>2208</v>
      </c>
      <c r="G1195" s="16" t="str">
        <f t="shared" si="72"/>
        <v>AMD</v>
      </c>
      <c r="H1195" t="s">
        <v>2074</v>
      </c>
      <c r="I1195" t="s">
        <v>1978</v>
      </c>
      <c r="J1195" t="s">
        <v>1996</v>
      </c>
      <c r="K1195" t="s">
        <v>1947</v>
      </c>
      <c r="L1195" t="s">
        <v>1948</v>
      </c>
      <c r="M1195" s="16">
        <f t="shared" si="73"/>
        <v>2.1</v>
      </c>
      <c r="N1195">
        <v>28185.119999999999</v>
      </c>
      <c r="O1195" s="15">
        <v>42316</v>
      </c>
      <c r="P1195" s="22">
        <f t="shared" si="74"/>
        <v>2015</v>
      </c>
      <c r="Q1195" s="22">
        <f t="shared" si="75"/>
        <v>11</v>
      </c>
    </row>
    <row r="1196" spans="1:17" x14ac:dyDescent="0.2">
      <c r="A1196">
        <v>1223</v>
      </c>
      <c r="B1196" t="s">
        <v>1966</v>
      </c>
      <c r="C1196" t="s">
        <v>1912</v>
      </c>
      <c r="D1196">
        <v>12.5</v>
      </c>
      <c r="E1196" t="s">
        <v>1990</v>
      </c>
      <c r="F1196" t="s">
        <v>2316</v>
      </c>
      <c r="G1196" s="16" t="str">
        <f t="shared" si="72"/>
        <v>Intel</v>
      </c>
      <c r="H1196" t="s">
        <v>1915</v>
      </c>
      <c r="I1196" t="s">
        <v>1929</v>
      </c>
      <c r="J1196" t="s">
        <v>1963</v>
      </c>
      <c r="K1196" t="s">
        <v>2277</v>
      </c>
      <c r="L1196" t="s">
        <v>2211</v>
      </c>
      <c r="M1196" s="16">
        <f t="shared" si="73"/>
        <v>1.26</v>
      </c>
      <c r="N1196">
        <v>91288.353600000002</v>
      </c>
      <c r="O1196" s="15">
        <v>42172</v>
      </c>
      <c r="P1196" s="22">
        <f t="shared" si="74"/>
        <v>2015</v>
      </c>
      <c r="Q1196" s="22">
        <f t="shared" si="75"/>
        <v>6</v>
      </c>
    </row>
    <row r="1197" spans="1:17" x14ac:dyDescent="0.2">
      <c r="A1197">
        <v>1224</v>
      </c>
      <c r="B1197" t="s">
        <v>1966</v>
      </c>
      <c r="C1197" t="s">
        <v>1989</v>
      </c>
      <c r="D1197">
        <v>15</v>
      </c>
      <c r="E1197" t="s">
        <v>1990</v>
      </c>
      <c r="F1197" t="s">
        <v>1977</v>
      </c>
      <c r="G1197" s="16" t="str">
        <f t="shared" si="72"/>
        <v>Intel</v>
      </c>
      <c r="H1197" t="s">
        <v>1944</v>
      </c>
      <c r="I1197" t="s">
        <v>1945</v>
      </c>
      <c r="J1197" t="s">
        <v>1930</v>
      </c>
      <c r="K1197" t="s">
        <v>1947</v>
      </c>
      <c r="L1197" t="s">
        <v>2162</v>
      </c>
      <c r="M1197" s="16">
        <f t="shared" si="73"/>
        <v>2.08</v>
      </c>
      <c r="N1197">
        <v>27119.52</v>
      </c>
      <c r="O1197" s="15">
        <v>42023</v>
      </c>
      <c r="P1197" s="22">
        <f t="shared" si="74"/>
        <v>2015</v>
      </c>
      <c r="Q1197" s="22">
        <f t="shared" si="75"/>
        <v>1</v>
      </c>
    </row>
    <row r="1198" spans="1:17" x14ac:dyDescent="0.2">
      <c r="A1198">
        <v>1225</v>
      </c>
      <c r="B1198" t="s">
        <v>1954</v>
      </c>
      <c r="C1198" t="s">
        <v>1926</v>
      </c>
      <c r="D1198">
        <v>15.6</v>
      </c>
      <c r="E1198" t="s">
        <v>1942</v>
      </c>
      <c r="F1198" t="s">
        <v>2204</v>
      </c>
      <c r="G1198" s="16" t="str">
        <f t="shared" si="72"/>
        <v>Intel</v>
      </c>
      <c r="H1198" t="s">
        <v>1944</v>
      </c>
      <c r="I1198" t="s">
        <v>1978</v>
      </c>
      <c r="J1198" t="s">
        <v>2205</v>
      </c>
      <c r="K1198" t="s">
        <v>1947</v>
      </c>
      <c r="L1198" t="s">
        <v>2025</v>
      </c>
      <c r="M1198" s="16">
        <f t="shared" si="73"/>
        <v>2.65</v>
      </c>
      <c r="N1198">
        <v>16463.52</v>
      </c>
      <c r="O1198" s="15">
        <v>42119</v>
      </c>
      <c r="P1198" s="22">
        <f t="shared" si="74"/>
        <v>2015</v>
      </c>
      <c r="Q1198" s="22">
        <f t="shared" si="75"/>
        <v>4</v>
      </c>
    </row>
    <row r="1199" spans="1:17" x14ac:dyDescent="0.2">
      <c r="A1199">
        <v>1226</v>
      </c>
      <c r="B1199" t="s">
        <v>1966</v>
      </c>
      <c r="C1199" t="s">
        <v>1912</v>
      </c>
      <c r="D1199">
        <v>13.3</v>
      </c>
      <c r="E1199" t="s">
        <v>2080</v>
      </c>
      <c r="F1199" t="s">
        <v>1973</v>
      </c>
      <c r="G1199" s="16" t="str">
        <f t="shared" si="72"/>
        <v>Intel</v>
      </c>
      <c r="H1199" t="s">
        <v>1915</v>
      </c>
      <c r="I1199" t="s">
        <v>1929</v>
      </c>
      <c r="J1199" t="s">
        <v>1930</v>
      </c>
      <c r="K1199" t="s">
        <v>1947</v>
      </c>
      <c r="L1199" t="s">
        <v>2124</v>
      </c>
      <c r="M1199" s="16">
        <f t="shared" si="73"/>
        <v>1.29</v>
      </c>
      <c r="N1199">
        <v>78694.559999999998</v>
      </c>
      <c r="O1199" s="15">
        <v>42153</v>
      </c>
      <c r="P1199" s="22">
        <f t="shared" si="74"/>
        <v>2015</v>
      </c>
      <c r="Q1199" s="22">
        <f t="shared" si="75"/>
        <v>5</v>
      </c>
    </row>
    <row r="1200" spans="1:17" x14ac:dyDescent="0.2">
      <c r="A1200">
        <v>1227</v>
      </c>
      <c r="B1200" t="s">
        <v>1966</v>
      </c>
      <c r="C1200" t="s">
        <v>1926</v>
      </c>
      <c r="D1200">
        <v>15.6</v>
      </c>
      <c r="E1200" t="s">
        <v>1942</v>
      </c>
      <c r="F1200" t="s">
        <v>1928</v>
      </c>
      <c r="G1200" s="16" t="str">
        <f t="shared" si="72"/>
        <v>Intel</v>
      </c>
      <c r="H1200" t="s">
        <v>1944</v>
      </c>
      <c r="I1200" t="s">
        <v>1978</v>
      </c>
      <c r="J1200" t="s">
        <v>1963</v>
      </c>
      <c r="K1200" t="s">
        <v>2018</v>
      </c>
      <c r="L1200" t="s">
        <v>2169</v>
      </c>
      <c r="M1200" s="16">
        <f t="shared" si="73"/>
        <v>2.1800000000000002</v>
      </c>
      <c r="N1200">
        <v>27804.700799999999</v>
      </c>
      <c r="O1200" s="15">
        <v>42232</v>
      </c>
      <c r="P1200" s="22">
        <f t="shared" si="74"/>
        <v>2015</v>
      </c>
      <c r="Q1200" s="22">
        <f t="shared" si="75"/>
        <v>8</v>
      </c>
    </row>
    <row r="1201" spans="1:17" x14ac:dyDescent="0.2">
      <c r="A1201">
        <v>1228</v>
      </c>
      <c r="B1201" t="s">
        <v>1976</v>
      </c>
      <c r="C1201" t="s">
        <v>1982</v>
      </c>
      <c r="D1201">
        <v>15.6</v>
      </c>
      <c r="E1201" t="s">
        <v>1980</v>
      </c>
      <c r="F1201" t="s">
        <v>2264</v>
      </c>
      <c r="G1201" s="16" t="str">
        <f t="shared" si="72"/>
        <v>Intel</v>
      </c>
      <c r="H1201" t="s">
        <v>1935</v>
      </c>
      <c r="I1201" t="s">
        <v>1984</v>
      </c>
      <c r="J1201" t="s">
        <v>2278</v>
      </c>
      <c r="K1201" t="s">
        <v>1947</v>
      </c>
      <c r="L1201" t="s">
        <v>2217</v>
      </c>
      <c r="M1201" s="16">
        <f t="shared" si="73"/>
        <v>2.6</v>
      </c>
      <c r="N1201">
        <v>54825.120000000003</v>
      </c>
      <c r="O1201" s="15">
        <v>42095</v>
      </c>
      <c r="P1201" s="22">
        <f t="shared" si="74"/>
        <v>2015</v>
      </c>
      <c r="Q1201" s="22">
        <f t="shared" si="75"/>
        <v>4</v>
      </c>
    </row>
    <row r="1202" spans="1:17" x14ac:dyDescent="0.2">
      <c r="A1202">
        <v>1229</v>
      </c>
      <c r="B1202" t="s">
        <v>2041</v>
      </c>
      <c r="C1202" t="s">
        <v>1982</v>
      </c>
      <c r="D1202">
        <v>15.6</v>
      </c>
      <c r="E1202" t="s">
        <v>1927</v>
      </c>
      <c r="F1202" t="s">
        <v>2022</v>
      </c>
      <c r="G1202" s="16" t="str">
        <f t="shared" si="72"/>
        <v>Intel</v>
      </c>
      <c r="H1202" t="s">
        <v>1915</v>
      </c>
      <c r="I1202" t="s">
        <v>1984</v>
      </c>
      <c r="J1202" t="s">
        <v>1985</v>
      </c>
      <c r="K1202" t="s">
        <v>1947</v>
      </c>
      <c r="L1202" t="s">
        <v>1968</v>
      </c>
      <c r="M1202" s="16">
        <f t="shared" si="73"/>
        <v>2.2000000000000002</v>
      </c>
      <c r="N1202">
        <v>61218.720000000001</v>
      </c>
      <c r="O1202" s="15">
        <v>42271</v>
      </c>
      <c r="P1202" s="22">
        <f t="shared" si="74"/>
        <v>2015</v>
      </c>
      <c r="Q1202" s="22">
        <f t="shared" si="75"/>
        <v>9</v>
      </c>
    </row>
    <row r="1203" spans="1:17" x14ac:dyDescent="0.2">
      <c r="A1203">
        <v>1230</v>
      </c>
      <c r="B1203" t="s">
        <v>1976</v>
      </c>
      <c r="C1203" t="s">
        <v>2222</v>
      </c>
      <c r="D1203">
        <v>12.5</v>
      </c>
      <c r="E1203" t="s">
        <v>1980</v>
      </c>
      <c r="F1203" t="s">
        <v>2436</v>
      </c>
      <c r="G1203" s="16" t="str">
        <f t="shared" si="72"/>
        <v>Intel</v>
      </c>
      <c r="H1203" t="s">
        <v>1935</v>
      </c>
      <c r="I1203" t="s">
        <v>1936</v>
      </c>
      <c r="J1203" t="s">
        <v>1963</v>
      </c>
      <c r="K1203" t="s">
        <v>1947</v>
      </c>
      <c r="L1203" t="s">
        <v>1957</v>
      </c>
      <c r="M1203" s="16">
        <f t="shared" si="73"/>
        <v>1.3</v>
      </c>
      <c r="N1203">
        <v>87912</v>
      </c>
      <c r="O1203" s="15">
        <v>42041</v>
      </c>
      <c r="P1203" s="22">
        <f t="shared" si="74"/>
        <v>2015</v>
      </c>
      <c r="Q1203" s="22">
        <f t="shared" si="75"/>
        <v>2</v>
      </c>
    </row>
    <row r="1204" spans="1:17" x14ac:dyDescent="0.2">
      <c r="A1204">
        <v>1231</v>
      </c>
      <c r="B1204" t="s">
        <v>2134</v>
      </c>
      <c r="C1204" t="s">
        <v>1982</v>
      </c>
      <c r="D1204">
        <v>14</v>
      </c>
      <c r="E1204" t="s">
        <v>1927</v>
      </c>
      <c r="F1204" t="s">
        <v>2022</v>
      </c>
      <c r="G1204" s="16" t="str">
        <f t="shared" si="72"/>
        <v>Intel</v>
      </c>
      <c r="H1204" t="s">
        <v>1935</v>
      </c>
      <c r="I1204" t="s">
        <v>2136</v>
      </c>
      <c r="J1204" t="s">
        <v>2024</v>
      </c>
      <c r="K1204" t="s">
        <v>1947</v>
      </c>
      <c r="L1204" t="s">
        <v>2127</v>
      </c>
      <c r="M1204" s="16">
        <f t="shared" si="73"/>
        <v>1.95</v>
      </c>
      <c r="N1204">
        <v>186426.72</v>
      </c>
      <c r="O1204" s="15">
        <v>42180</v>
      </c>
      <c r="P1204" s="22">
        <f t="shared" si="74"/>
        <v>2015</v>
      </c>
      <c r="Q1204" s="22">
        <f t="shared" si="75"/>
        <v>6</v>
      </c>
    </row>
    <row r="1205" spans="1:17" x14ac:dyDescent="0.2">
      <c r="A1205">
        <v>1232</v>
      </c>
      <c r="B1205" t="s">
        <v>1966</v>
      </c>
      <c r="C1205" t="s">
        <v>1926</v>
      </c>
      <c r="D1205">
        <v>15.6</v>
      </c>
      <c r="E1205" t="s">
        <v>2146</v>
      </c>
      <c r="F1205" t="s">
        <v>1977</v>
      </c>
      <c r="G1205" s="16" t="str">
        <f t="shared" si="72"/>
        <v>Intel</v>
      </c>
      <c r="H1205" t="s">
        <v>1915</v>
      </c>
      <c r="I1205" t="s">
        <v>1978</v>
      </c>
      <c r="J1205" t="s">
        <v>1930</v>
      </c>
      <c r="K1205" t="s">
        <v>1947</v>
      </c>
      <c r="L1205" t="s">
        <v>1993</v>
      </c>
      <c r="M1205" s="16">
        <f t="shared" si="73"/>
        <v>2.2999999999999998</v>
      </c>
      <c r="N1205">
        <v>24988.852800000001</v>
      </c>
      <c r="O1205" s="15">
        <v>42155</v>
      </c>
      <c r="P1205" s="22">
        <f t="shared" si="74"/>
        <v>2015</v>
      </c>
      <c r="Q1205" s="22">
        <f t="shared" si="75"/>
        <v>5</v>
      </c>
    </row>
    <row r="1206" spans="1:17" x14ac:dyDescent="0.2">
      <c r="A1206">
        <v>1233</v>
      </c>
      <c r="B1206" t="s">
        <v>2041</v>
      </c>
      <c r="C1206" t="s">
        <v>1982</v>
      </c>
      <c r="D1206">
        <v>17.3</v>
      </c>
      <c r="E1206" t="s">
        <v>1927</v>
      </c>
      <c r="F1206" t="s">
        <v>2022</v>
      </c>
      <c r="G1206" s="16" t="str">
        <f t="shared" si="72"/>
        <v>Intel</v>
      </c>
      <c r="H1206" t="s">
        <v>1935</v>
      </c>
      <c r="I1206" t="s">
        <v>2023</v>
      </c>
      <c r="J1206" t="s">
        <v>2024</v>
      </c>
      <c r="K1206" t="s">
        <v>1947</v>
      </c>
      <c r="L1206" t="s">
        <v>2059</v>
      </c>
      <c r="M1206" s="16">
        <f t="shared" si="73"/>
        <v>2.7</v>
      </c>
      <c r="N1206">
        <v>85141.440000000002</v>
      </c>
      <c r="O1206" s="15">
        <v>42248</v>
      </c>
      <c r="P1206" s="22">
        <f t="shared" si="74"/>
        <v>2015</v>
      </c>
      <c r="Q1206" s="22">
        <f t="shared" si="75"/>
        <v>9</v>
      </c>
    </row>
    <row r="1207" spans="1:17" x14ac:dyDescent="0.2">
      <c r="A1207">
        <v>1234</v>
      </c>
      <c r="B1207" t="s">
        <v>1911</v>
      </c>
      <c r="C1207" t="s">
        <v>1912</v>
      </c>
      <c r="D1207">
        <v>11.6</v>
      </c>
      <c r="E1207" t="s">
        <v>1942</v>
      </c>
      <c r="F1207" t="s">
        <v>1994</v>
      </c>
      <c r="G1207" s="16" t="str">
        <f t="shared" si="72"/>
        <v>Intel</v>
      </c>
      <c r="H1207" t="s">
        <v>1944</v>
      </c>
      <c r="I1207" t="s">
        <v>1950</v>
      </c>
      <c r="J1207" t="s">
        <v>1923</v>
      </c>
      <c r="K1207" t="s">
        <v>1952</v>
      </c>
      <c r="L1207" t="s">
        <v>2388</v>
      </c>
      <c r="M1207" s="16">
        <f t="shared" si="73"/>
        <v>1.08</v>
      </c>
      <c r="N1207">
        <v>51095.519999999997</v>
      </c>
      <c r="O1207" s="15">
        <v>42011</v>
      </c>
      <c r="P1207" s="22">
        <f t="shared" si="74"/>
        <v>2015</v>
      </c>
      <c r="Q1207" s="22">
        <f t="shared" si="75"/>
        <v>1</v>
      </c>
    </row>
    <row r="1208" spans="1:17" x14ac:dyDescent="0.2">
      <c r="A1208">
        <v>1235</v>
      </c>
      <c r="B1208" t="s">
        <v>1925</v>
      </c>
      <c r="C1208" t="s">
        <v>1926</v>
      </c>
      <c r="D1208">
        <v>15.6</v>
      </c>
      <c r="E1208" t="s">
        <v>1927</v>
      </c>
      <c r="F1208" t="s">
        <v>1962</v>
      </c>
      <c r="G1208" s="16" t="str">
        <f t="shared" si="72"/>
        <v>Intel</v>
      </c>
      <c r="H1208" t="s">
        <v>1944</v>
      </c>
      <c r="I1208" t="s">
        <v>1978</v>
      </c>
      <c r="J1208" t="s">
        <v>1963</v>
      </c>
      <c r="K1208" t="s">
        <v>1947</v>
      </c>
      <c r="L1208" t="s">
        <v>1948</v>
      </c>
      <c r="M1208" s="16">
        <f t="shared" si="73"/>
        <v>2.1</v>
      </c>
      <c r="N1208">
        <v>25467.84</v>
      </c>
      <c r="O1208" s="15">
        <v>42038</v>
      </c>
      <c r="P1208" s="22">
        <f t="shared" si="74"/>
        <v>2015</v>
      </c>
      <c r="Q1208" s="22">
        <f t="shared" si="75"/>
        <v>2</v>
      </c>
    </row>
    <row r="1209" spans="1:17" x14ac:dyDescent="0.2">
      <c r="A1209">
        <v>1236</v>
      </c>
      <c r="B1209" t="s">
        <v>1925</v>
      </c>
      <c r="C1209" t="s">
        <v>1912</v>
      </c>
      <c r="D1209">
        <v>14</v>
      </c>
      <c r="E1209" t="s">
        <v>2248</v>
      </c>
      <c r="F1209" t="s">
        <v>2149</v>
      </c>
      <c r="G1209" s="16" t="str">
        <f t="shared" si="72"/>
        <v>Intel</v>
      </c>
      <c r="H1209" t="s">
        <v>1915</v>
      </c>
      <c r="I1209" t="s">
        <v>1929</v>
      </c>
      <c r="J1209" t="s">
        <v>1963</v>
      </c>
      <c r="K1209" t="s">
        <v>2277</v>
      </c>
      <c r="L1209" t="s">
        <v>2377</v>
      </c>
      <c r="M1209" s="16">
        <f t="shared" si="73"/>
        <v>1.54</v>
      </c>
      <c r="N1209">
        <v>117119.5632</v>
      </c>
      <c r="O1209" s="15">
        <v>42188</v>
      </c>
      <c r="P1209" s="22">
        <f t="shared" si="74"/>
        <v>2015</v>
      </c>
      <c r="Q1209" s="22">
        <f t="shared" si="75"/>
        <v>7</v>
      </c>
    </row>
    <row r="1210" spans="1:17" x14ac:dyDescent="0.2">
      <c r="A1210">
        <v>1237</v>
      </c>
      <c r="B1210" t="s">
        <v>1966</v>
      </c>
      <c r="C1210" t="s">
        <v>1926</v>
      </c>
      <c r="D1210">
        <v>15.6</v>
      </c>
      <c r="E1210" t="s">
        <v>1942</v>
      </c>
      <c r="F1210" t="s">
        <v>2096</v>
      </c>
      <c r="G1210" s="16" t="str">
        <f t="shared" si="72"/>
        <v>Intel</v>
      </c>
      <c r="H1210" t="s">
        <v>1944</v>
      </c>
      <c r="I1210" t="s">
        <v>1945</v>
      </c>
      <c r="J1210" t="s">
        <v>1963</v>
      </c>
      <c r="K1210" t="s">
        <v>2277</v>
      </c>
      <c r="L1210" t="s">
        <v>2170</v>
      </c>
      <c r="M1210" s="16">
        <f t="shared" si="73"/>
        <v>2.2400000000000002</v>
      </c>
      <c r="N1210">
        <v>39267.360000000001</v>
      </c>
      <c r="O1210" s="15">
        <v>42300</v>
      </c>
      <c r="P1210" s="22">
        <f t="shared" si="74"/>
        <v>2015</v>
      </c>
      <c r="Q1210" s="22">
        <f t="shared" si="75"/>
        <v>10</v>
      </c>
    </row>
    <row r="1211" spans="1:17" x14ac:dyDescent="0.2">
      <c r="A1211">
        <v>1238</v>
      </c>
      <c r="B1211" t="s">
        <v>2041</v>
      </c>
      <c r="C1211" t="s">
        <v>1982</v>
      </c>
      <c r="D1211">
        <v>15.6</v>
      </c>
      <c r="E1211" t="s">
        <v>1927</v>
      </c>
      <c r="F1211" t="s">
        <v>2264</v>
      </c>
      <c r="G1211" s="16" t="str">
        <f t="shared" si="72"/>
        <v>Intel</v>
      </c>
      <c r="H1211" t="s">
        <v>1915</v>
      </c>
      <c r="I1211" t="s">
        <v>1984</v>
      </c>
      <c r="J1211" t="s">
        <v>2278</v>
      </c>
      <c r="K1211" t="s">
        <v>1947</v>
      </c>
      <c r="L1211" t="s">
        <v>1993</v>
      </c>
      <c r="M1211" s="16">
        <f t="shared" si="73"/>
        <v>2.2999999999999998</v>
      </c>
      <c r="N1211">
        <v>62284.32</v>
      </c>
      <c r="O1211" s="15">
        <v>42170</v>
      </c>
      <c r="P1211" s="22">
        <f t="shared" si="74"/>
        <v>2015</v>
      </c>
      <c r="Q1211" s="22">
        <f t="shared" si="75"/>
        <v>6</v>
      </c>
    </row>
    <row r="1212" spans="1:17" x14ac:dyDescent="0.2">
      <c r="A1212">
        <v>1239</v>
      </c>
      <c r="B1212" t="s">
        <v>1976</v>
      </c>
      <c r="C1212" t="s">
        <v>1926</v>
      </c>
      <c r="D1212">
        <v>13.3</v>
      </c>
      <c r="E1212" t="s">
        <v>1958</v>
      </c>
      <c r="F1212" t="s">
        <v>1973</v>
      </c>
      <c r="G1212" s="16" t="str">
        <f t="shared" si="72"/>
        <v>Intel</v>
      </c>
      <c r="H1212" t="s">
        <v>1935</v>
      </c>
      <c r="I1212" t="s">
        <v>1936</v>
      </c>
      <c r="J1212" t="s">
        <v>1930</v>
      </c>
      <c r="K1212" t="s">
        <v>1947</v>
      </c>
      <c r="L1212" t="s">
        <v>2046</v>
      </c>
      <c r="M1212" s="16">
        <f t="shared" si="73"/>
        <v>1.4</v>
      </c>
      <c r="N1212">
        <v>79866.720000000001</v>
      </c>
      <c r="O1212" s="15">
        <v>42241</v>
      </c>
      <c r="P1212" s="22">
        <f t="shared" si="74"/>
        <v>2015</v>
      </c>
      <c r="Q1212" s="22">
        <f t="shared" si="75"/>
        <v>8</v>
      </c>
    </row>
    <row r="1213" spans="1:17" x14ac:dyDescent="0.2">
      <c r="A1213">
        <v>1240</v>
      </c>
      <c r="B1213" t="s">
        <v>1976</v>
      </c>
      <c r="C1213" t="s">
        <v>1926</v>
      </c>
      <c r="D1213">
        <v>15.6</v>
      </c>
      <c r="E1213" t="s">
        <v>1927</v>
      </c>
      <c r="F1213" t="s">
        <v>2214</v>
      </c>
      <c r="G1213" s="16" t="str">
        <f t="shared" si="72"/>
        <v>AMD</v>
      </c>
      <c r="H1213" t="s">
        <v>2074</v>
      </c>
      <c r="I1213" t="s">
        <v>1929</v>
      </c>
      <c r="J1213" t="s">
        <v>1996</v>
      </c>
      <c r="K1213" t="s">
        <v>1947</v>
      </c>
      <c r="L1213" t="s">
        <v>1968</v>
      </c>
      <c r="M1213" s="16">
        <f t="shared" si="73"/>
        <v>2.2000000000000002</v>
      </c>
      <c r="N1213">
        <v>31838.529600000002</v>
      </c>
      <c r="O1213" s="15">
        <v>42213</v>
      </c>
      <c r="P1213" s="22">
        <f t="shared" si="74"/>
        <v>2015</v>
      </c>
      <c r="Q1213" s="22">
        <f t="shared" si="75"/>
        <v>7</v>
      </c>
    </row>
    <row r="1214" spans="1:17" x14ac:dyDescent="0.2">
      <c r="A1214">
        <v>1241</v>
      </c>
      <c r="B1214" t="s">
        <v>1954</v>
      </c>
      <c r="C1214" t="s">
        <v>1912</v>
      </c>
      <c r="D1214">
        <v>13.3</v>
      </c>
      <c r="E1214" t="s">
        <v>1927</v>
      </c>
      <c r="F1214" t="s">
        <v>2149</v>
      </c>
      <c r="G1214" s="16" t="str">
        <f t="shared" si="72"/>
        <v>Intel</v>
      </c>
      <c r="H1214" t="s">
        <v>1915</v>
      </c>
      <c r="I1214" t="s">
        <v>1929</v>
      </c>
      <c r="J1214" t="s">
        <v>1963</v>
      </c>
      <c r="K1214" t="s">
        <v>1947</v>
      </c>
      <c r="L1214" t="s">
        <v>2203</v>
      </c>
      <c r="M1214" s="16">
        <f t="shared" si="73"/>
        <v>1.45</v>
      </c>
      <c r="N1214">
        <v>68198.399999999994</v>
      </c>
      <c r="O1214" s="15">
        <v>42073</v>
      </c>
      <c r="P1214" s="22">
        <f t="shared" si="74"/>
        <v>2015</v>
      </c>
      <c r="Q1214" s="22">
        <f t="shared" si="75"/>
        <v>3</v>
      </c>
    </row>
    <row r="1215" spans="1:17" x14ac:dyDescent="0.2">
      <c r="A1215">
        <v>1242</v>
      </c>
      <c r="B1215" t="s">
        <v>1941</v>
      </c>
      <c r="C1215" t="s">
        <v>1926</v>
      </c>
      <c r="D1215">
        <v>15.6</v>
      </c>
      <c r="E1215" t="s">
        <v>1942</v>
      </c>
      <c r="F1215" t="s">
        <v>2181</v>
      </c>
      <c r="G1215" s="16" t="str">
        <f t="shared" si="72"/>
        <v>Intel</v>
      </c>
      <c r="H1215" t="s">
        <v>1944</v>
      </c>
      <c r="I1215" t="s">
        <v>1945</v>
      </c>
      <c r="J1215" t="s">
        <v>1963</v>
      </c>
      <c r="K1215" t="s">
        <v>2018</v>
      </c>
      <c r="L1215" t="s">
        <v>2038</v>
      </c>
      <c r="M1215" s="16">
        <f t="shared" si="73"/>
        <v>2.4</v>
      </c>
      <c r="N1215">
        <v>19276.704000000002</v>
      </c>
      <c r="O1215" s="15">
        <v>42094</v>
      </c>
      <c r="P1215" s="22">
        <f t="shared" si="74"/>
        <v>2015</v>
      </c>
      <c r="Q1215" s="22">
        <f t="shared" si="75"/>
        <v>3</v>
      </c>
    </row>
    <row r="1216" spans="1:17" x14ac:dyDescent="0.2">
      <c r="A1216">
        <v>1243</v>
      </c>
      <c r="B1216" t="s">
        <v>1966</v>
      </c>
      <c r="C1216" t="s">
        <v>1989</v>
      </c>
      <c r="D1216">
        <v>17.3</v>
      </c>
      <c r="E1216" t="s">
        <v>1990</v>
      </c>
      <c r="F1216" t="s">
        <v>1973</v>
      </c>
      <c r="G1216" s="16" t="str">
        <f t="shared" si="72"/>
        <v>Intel</v>
      </c>
      <c r="H1216" t="s">
        <v>1935</v>
      </c>
      <c r="I1216" t="s">
        <v>1936</v>
      </c>
      <c r="J1216" t="s">
        <v>1979</v>
      </c>
      <c r="K1216" t="s">
        <v>1947</v>
      </c>
      <c r="L1216" t="s">
        <v>2028</v>
      </c>
      <c r="M1216" s="16">
        <f t="shared" si="73"/>
        <v>2.77</v>
      </c>
      <c r="N1216">
        <v>95850.72</v>
      </c>
      <c r="O1216" s="15">
        <v>42098</v>
      </c>
      <c r="P1216" s="22">
        <f t="shared" si="74"/>
        <v>2015</v>
      </c>
      <c r="Q1216" s="22">
        <f t="shared" si="75"/>
        <v>4</v>
      </c>
    </row>
    <row r="1217" spans="1:17" x14ac:dyDescent="0.2">
      <c r="A1217">
        <v>1244</v>
      </c>
      <c r="B1217" t="s">
        <v>1925</v>
      </c>
      <c r="C1217" t="s">
        <v>1926</v>
      </c>
      <c r="D1217">
        <v>14</v>
      </c>
      <c r="E1217" t="s">
        <v>1927</v>
      </c>
      <c r="F1217" t="s">
        <v>2096</v>
      </c>
      <c r="G1217" s="16" t="str">
        <f t="shared" si="72"/>
        <v>Intel</v>
      </c>
      <c r="H1217" t="s">
        <v>1944</v>
      </c>
      <c r="I1217" t="s">
        <v>1929</v>
      </c>
      <c r="J1217" t="s">
        <v>1963</v>
      </c>
      <c r="K1217" t="s">
        <v>2277</v>
      </c>
      <c r="L1217" t="s">
        <v>2377</v>
      </c>
      <c r="M1217" s="16">
        <f t="shared" si="73"/>
        <v>1.54</v>
      </c>
      <c r="N1217">
        <v>58607.467199999999</v>
      </c>
      <c r="O1217" s="15">
        <v>42007</v>
      </c>
      <c r="P1217" s="22">
        <f t="shared" si="74"/>
        <v>2015</v>
      </c>
      <c r="Q1217" s="22">
        <f t="shared" si="75"/>
        <v>1</v>
      </c>
    </row>
    <row r="1218" spans="1:17" x14ac:dyDescent="0.2">
      <c r="A1218">
        <v>1246</v>
      </c>
      <c r="B1218" t="s">
        <v>1966</v>
      </c>
      <c r="C1218" t="s">
        <v>1926</v>
      </c>
      <c r="D1218">
        <v>14</v>
      </c>
      <c r="E1218" t="s">
        <v>1942</v>
      </c>
      <c r="F1218" t="s">
        <v>1928</v>
      </c>
      <c r="G1218" s="16" t="str">
        <f t="shared" si="72"/>
        <v>Intel</v>
      </c>
      <c r="H1218" t="s">
        <v>1944</v>
      </c>
      <c r="I1218" t="s">
        <v>1945</v>
      </c>
      <c r="J1218" t="s">
        <v>1930</v>
      </c>
      <c r="K1218" t="s">
        <v>1947</v>
      </c>
      <c r="L1218" t="s">
        <v>1961</v>
      </c>
      <c r="M1218" s="16">
        <f t="shared" si="73"/>
        <v>1.6</v>
      </c>
      <c r="N1218">
        <v>46620</v>
      </c>
      <c r="O1218" s="15">
        <v>42176</v>
      </c>
      <c r="P1218" s="22">
        <f t="shared" si="74"/>
        <v>2015</v>
      </c>
      <c r="Q1218" s="22">
        <f t="shared" si="75"/>
        <v>6</v>
      </c>
    </row>
    <row r="1219" spans="1:17" x14ac:dyDescent="0.2">
      <c r="A1219">
        <v>1247</v>
      </c>
      <c r="B1219" t="s">
        <v>1954</v>
      </c>
      <c r="C1219" t="s">
        <v>1982</v>
      </c>
      <c r="D1219">
        <v>15.6</v>
      </c>
      <c r="E1219" t="s">
        <v>1958</v>
      </c>
      <c r="F1219" t="s">
        <v>2264</v>
      </c>
      <c r="G1219" s="16" t="str">
        <f t="shared" ref="G1219:G1274" si="76">LEFT(F1219,FIND(" ",F1219)-1)</f>
        <v>Intel</v>
      </c>
      <c r="H1219" t="s">
        <v>1935</v>
      </c>
      <c r="I1219" t="s">
        <v>2023</v>
      </c>
      <c r="J1219" t="s">
        <v>2043</v>
      </c>
      <c r="K1219" t="s">
        <v>1947</v>
      </c>
      <c r="L1219" t="s">
        <v>2447</v>
      </c>
      <c r="M1219" s="16">
        <f t="shared" ref="M1219:M1274" si="77">LEFT(L1219,LEN(L1219)-2)*1</f>
        <v>2.34</v>
      </c>
      <c r="N1219">
        <v>123876</v>
      </c>
      <c r="O1219" s="15">
        <v>42285</v>
      </c>
      <c r="P1219" s="22">
        <f t="shared" ref="P1219:P1274" si="78">YEAR(O1219)</f>
        <v>2015</v>
      </c>
      <c r="Q1219" s="22">
        <f t="shared" ref="Q1219:Q1274" si="79">MONTH(O1219)</f>
        <v>10</v>
      </c>
    </row>
    <row r="1220" spans="1:17" x14ac:dyDescent="0.2">
      <c r="A1220">
        <v>1248</v>
      </c>
      <c r="B1220" t="s">
        <v>1976</v>
      </c>
      <c r="C1220" t="s">
        <v>1926</v>
      </c>
      <c r="D1220">
        <v>15.6</v>
      </c>
      <c r="E1220" t="s">
        <v>1958</v>
      </c>
      <c r="F1220" t="s">
        <v>1928</v>
      </c>
      <c r="G1220" s="16" t="str">
        <f t="shared" si="76"/>
        <v>Intel</v>
      </c>
      <c r="H1220" t="s">
        <v>1915</v>
      </c>
      <c r="I1220" t="s">
        <v>1929</v>
      </c>
      <c r="J1220" t="s">
        <v>1930</v>
      </c>
      <c r="K1220" t="s">
        <v>1931</v>
      </c>
      <c r="L1220" t="s">
        <v>1993</v>
      </c>
      <c r="M1220" s="16">
        <f t="shared" si="77"/>
        <v>2.2999999999999998</v>
      </c>
      <c r="N1220">
        <v>30529.439999999999</v>
      </c>
      <c r="O1220" s="15">
        <v>42212</v>
      </c>
      <c r="P1220" s="22">
        <f t="shared" si="78"/>
        <v>2015</v>
      </c>
      <c r="Q1220" s="22">
        <f t="shared" si="79"/>
        <v>7</v>
      </c>
    </row>
    <row r="1221" spans="1:17" x14ac:dyDescent="0.2">
      <c r="A1221">
        <v>1249</v>
      </c>
      <c r="B1221" t="s">
        <v>1966</v>
      </c>
      <c r="C1221" t="s">
        <v>1989</v>
      </c>
      <c r="D1221">
        <v>13.3</v>
      </c>
      <c r="E1221" t="s">
        <v>2080</v>
      </c>
      <c r="F1221" t="s">
        <v>2130</v>
      </c>
      <c r="G1221" s="16" t="str">
        <f t="shared" si="76"/>
        <v>Intel</v>
      </c>
      <c r="H1221" t="s">
        <v>1915</v>
      </c>
      <c r="I1221" t="s">
        <v>1929</v>
      </c>
      <c r="J1221" t="s">
        <v>1971</v>
      </c>
      <c r="K1221" t="s">
        <v>1947</v>
      </c>
      <c r="L1221" t="s">
        <v>2292</v>
      </c>
      <c r="M1221" s="16">
        <f t="shared" si="77"/>
        <v>1.24</v>
      </c>
      <c r="N1221">
        <v>96596.64</v>
      </c>
      <c r="O1221" s="15">
        <v>42344</v>
      </c>
      <c r="P1221" s="22">
        <f t="shared" si="78"/>
        <v>2015</v>
      </c>
      <c r="Q1221" s="22">
        <f t="shared" si="79"/>
        <v>12</v>
      </c>
    </row>
    <row r="1222" spans="1:17" x14ac:dyDescent="0.2">
      <c r="A1222">
        <v>1250</v>
      </c>
      <c r="B1222" t="s">
        <v>1966</v>
      </c>
      <c r="C1222" t="s">
        <v>1926</v>
      </c>
      <c r="D1222">
        <v>15.6</v>
      </c>
      <c r="E1222" t="s">
        <v>1942</v>
      </c>
      <c r="F1222" t="s">
        <v>2204</v>
      </c>
      <c r="G1222" s="16" t="str">
        <f t="shared" si="76"/>
        <v>Intel</v>
      </c>
      <c r="H1222" t="s">
        <v>1944</v>
      </c>
      <c r="I1222" t="s">
        <v>1945</v>
      </c>
      <c r="J1222" t="s">
        <v>2004</v>
      </c>
      <c r="K1222" t="s">
        <v>2018</v>
      </c>
      <c r="L1222" t="s">
        <v>1968</v>
      </c>
      <c r="M1222" s="16">
        <f t="shared" si="77"/>
        <v>2.2000000000000002</v>
      </c>
      <c r="N1222">
        <v>17262.72</v>
      </c>
      <c r="O1222" s="15">
        <v>42265</v>
      </c>
      <c r="P1222" s="22">
        <f t="shared" si="78"/>
        <v>2015</v>
      </c>
      <c r="Q1222" s="22">
        <f t="shared" si="79"/>
        <v>9</v>
      </c>
    </row>
    <row r="1223" spans="1:17" x14ac:dyDescent="0.2">
      <c r="A1223">
        <v>1251</v>
      </c>
      <c r="B1223" t="s">
        <v>1925</v>
      </c>
      <c r="C1223" t="s">
        <v>1926</v>
      </c>
      <c r="D1223">
        <v>15.6</v>
      </c>
      <c r="E1223" t="s">
        <v>1942</v>
      </c>
      <c r="F1223" t="s">
        <v>2010</v>
      </c>
      <c r="G1223" s="16" t="str">
        <f t="shared" si="76"/>
        <v>AMD</v>
      </c>
      <c r="H1223" t="s">
        <v>1944</v>
      </c>
      <c r="I1223" t="s">
        <v>1945</v>
      </c>
      <c r="J1223" t="s">
        <v>2036</v>
      </c>
      <c r="K1223" t="s">
        <v>1947</v>
      </c>
      <c r="L1223" t="s">
        <v>1932</v>
      </c>
      <c r="M1223" s="16">
        <f t="shared" si="77"/>
        <v>1.86</v>
      </c>
      <c r="N1223">
        <v>21258.720000000001</v>
      </c>
      <c r="O1223" s="15">
        <v>42051</v>
      </c>
      <c r="P1223" s="22">
        <f t="shared" si="78"/>
        <v>2015</v>
      </c>
      <c r="Q1223" s="22">
        <f t="shared" si="79"/>
        <v>2</v>
      </c>
    </row>
    <row r="1224" spans="1:17" x14ac:dyDescent="0.2">
      <c r="A1224">
        <v>1252</v>
      </c>
      <c r="B1224" t="s">
        <v>1976</v>
      </c>
      <c r="C1224" t="s">
        <v>1926</v>
      </c>
      <c r="D1224">
        <v>15.6</v>
      </c>
      <c r="E1224" t="s">
        <v>1927</v>
      </c>
      <c r="F1224" t="s">
        <v>2266</v>
      </c>
      <c r="G1224" s="16" t="str">
        <f t="shared" si="76"/>
        <v>Intel</v>
      </c>
      <c r="H1224" t="s">
        <v>2074</v>
      </c>
      <c r="I1224" t="s">
        <v>1916</v>
      </c>
      <c r="J1224" t="s">
        <v>2035</v>
      </c>
      <c r="K1224" t="s">
        <v>1947</v>
      </c>
      <c r="L1224" t="s">
        <v>2038</v>
      </c>
      <c r="M1224" s="16">
        <f t="shared" si="77"/>
        <v>2.4</v>
      </c>
      <c r="N1224">
        <v>30316.32</v>
      </c>
      <c r="O1224" s="15">
        <v>42276</v>
      </c>
      <c r="P1224" s="22">
        <f t="shared" si="78"/>
        <v>2015</v>
      </c>
      <c r="Q1224" s="22">
        <f t="shared" si="79"/>
        <v>9</v>
      </c>
    </row>
    <row r="1225" spans="1:17" x14ac:dyDescent="0.2">
      <c r="A1225">
        <v>1253</v>
      </c>
      <c r="B1225" t="s">
        <v>1976</v>
      </c>
      <c r="C1225" t="s">
        <v>1926</v>
      </c>
      <c r="D1225">
        <v>14</v>
      </c>
      <c r="E1225" t="s">
        <v>1958</v>
      </c>
      <c r="F1225" t="s">
        <v>2096</v>
      </c>
      <c r="G1225" s="16" t="str">
        <f t="shared" si="76"/>
        <v>Intel</v>
      </c>
      <c r="H1225" t="s">
        <v>1915</v>
      </c>
      <c r="I1225" t="s">
        <v>1929</v>
      </c>
      <c r="J1225" t="s">
        <v>1963</v>
      </c>
      <c r="K1225" t="s">
        <v>1947</v>
      </c>
      <c r="L1225" t="s">
        <v>2052</v>
      </c>
      <c r="M1225" s="16">
        <f t="shared" si="77"/>
        <v>1.9</v>
      </c>
      <c r="N1225">
        <v>57116.160000000003</v>
      </c>
      <c r="O1225" s="15">
        <v>42367</v>
      </c>
      <c r="P1225" s="22">
        <f t="shared" si="78"/>
        <v>2015</v>
      </c>
      <c r="Q1225" s="22">
        <f t="shared" si="79"/>
        <v>12</v>
      </c>
    </row>
    <row r="1226" spans="1:17" x14ac:dyDescent="0.2">
      <c r="A1226">
        <v>1254</v>
      </c>
      <c r="B1226" t="s">
        <v>1966</v>
      </c>
      <c r="C1226" t="s">
        <v>1926</v>
      </c>
      <c r="D1226">
        <v>15.6</v>
      </c>
      <c r="E1226" t="s">
        <v>1942</v>
      </c>
      <c r="F1226" t="s">
        <v>2425</v>
      </c>
      <c r="G1226" s="16" t="str">
        <f t="shared" si="76"/>
        <v>Intel</v>
      </c>
      <c r="H1226" t="s">
        <v>1944</v>
      </c>
      <c r="I1226" t="s">
        <v>1945</v>
      </c>
      <c r="J1226" t="s">
        <v>2004</v>
      </c>
      <c r="K1226" t="s">
        <v>1947</v>
      </c>
      <c r="L1226" t="s">
        <v>1968</v>
      </c>
      <c r="M1226" s="16">
        <f t="shared" si="77"/>
        <v>2.2000000000000002</v>
      </c>
      <c r="N1226">
        <v>23655.787199999999</v>
      </c>
      <c r="O1226" s="15">
        <v>42257</v>
      </c>
      <c r="P1226" s="22">
        <f t="shared" si="78"/>
        <v>2015</v>
      </c>
      <c r="Q1226" s="22">
        <f t="shared" si="79"/>
        <v>9</v>
      </c>
    </row>
    <row r="1227" spans="1:17" x14ac:dyDescent="0.2">
      <c r="A1227">
        <v>1255</v>
      </c>
      <c r="B1227" t="s">
        <v>1954</v>
      </c>
      <c r="C1227" t="s">
        <v>1926</v>
      </c>
      <c r="D1227">
        <v>15.6</v>
      </c>
      <c r="E1227" t="s">
        <v>1942</v>
      </c>
      <c r="F1227" t="s">
        <v>2014</v>
      </c>
      <c r="G1227" s="16" t="str">
        <f t="shared" si="76"/>
        <v>Intel</v>
      </c>
      <c r="H1227" t="s">
        <v>1944</v>
      </c>
      <c r="I1227" t="s">
        <v>1978</v>
      </c>
      <c r="J1227" t="s">
        <v>2015</v>
      </c>
      <c r="K1227" t="s">
        <v>1947</v>
      </c>
      <c r="L1227" t="s">
        <v>2021</v>
      </c>
      <c r="M1227" s="16">
        <f t="shared" si="77"/>
        <v>2</v>
      </c>
      <c r="N1227">
        <v>18061.919999999998</v>
      </c>
      <c r="O1227" s="15">
        <v>42316</v>
      </c>
      <c r="P1227" s="22">
        <f t="shared" si="78"/>
        <v>2015</v>
      </c>
      <c r="Q1227" s="22">
        <f t="shared" si="79"/>
        <v>11</v>
      </c>
    </row>
    <row r="1228" spans="1:17" x14ac:dyDescent="0.2">
      <c r="A1228">
        <v>1256</v>
      </c>
      <c r="B1228" t="s">
        <v>1954</v>
      </c>
      <c r="C1228" t="s">
        <v>1982</v>
      </c>
      <c r="D1228">
        <v>17.3</v>
      </c>
      <c r="E1228" t="s">
        <v>1958</v>
      </c>
      <c r="F1228" t="s">
        <v>2264</v>
      </c>
      <c r="G1228" s="16" t="str">
        <f t="shared" si="76"/>
        <v>Intel</v>
      </c>
      <c r="H1228" t="s">
        <v>1935</v>
      </c>
      <c r="I1228" t="s">
        <v>1984</v>
      </c>
      <c r="J1228" t="s">
        <v>2301</v>
      </c>
      <c r="K1228" t="s">
        <v>1947</v>
      </c>
      <c r="L1228" t="s">
        <v>2448</v>
      </c>
      <c r="M1228" s="16">
        <f t="shared" si="77"/>
        <v>4</v>
      </c>
      <c r="N1228">
        <v>101232</v>
      </c>
      <c r="O1228" s="15">
        <v>42040</v>
      </c>
      <c r="P1228" s="22">
        <f t="shared" si="78"/>
        <v>2015</v>
      </c>
      <c r="Q1228" s="22">
        <f t="shared" si="79"/>
        <v>2</v>
      </c>
    </row>
    <row r="1229" spans="1:17" x14ac:dyDescent="0.2">
      <c r="A1229">
        <v>1257</v>
      </c>
      <c r="B1229" t="s">
        <v>1966</v>
      </c>
      <c r="C1229" t="s">
        <v>1926</v>
      </c>
      <c r="D1229">
        <v>15.6</v>
      </c>
      <c r="E1229" t="s">
        <v>1942</v>
      </c>
      <c r="F1229" t="s">
        <v>1962</v>
      </c>
      <c r="G1229" s="16" t="str">
        <f t="shared" si="76"/>
        <v>Intel</v>
      </c>
      <c r="H1229" t="s">
        <v>1944</v>
      </c>
      <c r="I1229" t="s">
        <v>1945</v>
      </c>
      <c r="J1229" t="s">
        <v>1963</v>
      </c>
      <c r="K1229" t="s">
        <v>1947</v>
      </c>
      <c r="L1229" t="s">
        <v>2300</v>
      </c>
      <c r="M1229" s="16">
        <f t="shared" si="77"/>
        <v>2.29</v>
      </c>
      <c r="N1229">
        <v>26107.200000000001</v>
      </c>
      <c r="O1229" s="15">
        <v>42318</v>
      </c>
      <c r="P1229" s="22">
        <f t="shared" si="78"/>
        <v>2015</v>
      </c>
      <c r="Q1229" s="22">
        <f t="shared" si="79"/>
        <v>11</v>
      </c>
    </row>
    <row r="1230" spans="1:17" x14ac:dyDescent="0.2">
      <c r="A1230">
        <v>1258</v>
      </c>
      <c r="B1230" t="s">
        <v>1976</v>
      </c>
      <c r="C1230" t="s">
        <v>1926</v>
      </c>
      <c r="D1230">
        <v>15.6</v>
      </c>
      <c r="E1230" t="s">
        <v>1927</v>
      </c>
      <c r="F1230" t="s">
        <v>2149</v>
      </c>
      <c r="G1230" s="16" t="str">
        <f t="shared" si="76"/>
        <v>Intel</v>
      </c>
      <c r="H1230" t="s">
        <v>1915</v>
      </c>
      <c r="I1230" t="s">
        <v>2102</v>
      </c>
      <c r="J1230" t="s">
        <v>2416</v>
      </c>
      <c r="K1230" t="s">
        <v>2277</v>
      </c>
      <c r="L1230" t="s">
        <v>2343</v>
      </c>
      <c r="M1230" s="16">
        <f t="shared" si="77"/>
        <v>2.3199999999999998</v>
      </c>
      <c r="N1230">
        <v>47685.599999999999</v>
      </c>
      <c r="O1230" s="15">
        <v>42377</v>
      </c>
      <c r="P1230" s="22">
        <f t="shared" si="78"/>
        <v>2016</v>
      </c>
      <c r="Q1230" s="22">
        <f t="shared" si="79"/>
        <v>1</v>
      </c>
    </row>
    <row r="1231" spans="1:17" x14ac:dyDescent="0.2">
      <c r="A1231">
        <v>1259</v>
      </c>
      <c r="B1231" t="s">
        <v>2041</v>
      </c>
      <c r="C1231" t="s">
        <v>1982</v>
      </c>
      <c r="D1231">
        <v>15.6</v>
      </c>
      <c r="E1231" t="s">
        <v>1927</v>
      </c>
      <c r="F1231" t="s">
        <v>2264</v>
      </c>
      <c r="G1231" s="16" t="str">
        <f t="shared" si="76"/>
        <v>Intel</v>
      </c>
      <c r="H1231" t="s">
        <v>1915</v>
      </c>
      <c r="I1231" t="s">
        <v>1984</v>
      </c>
      <c r="J1231" t="s">
        <v>2278</v>
      </c>
      <c r="K1231" t="s">
        <v>1947</v>
      </c>
      <c r="L1231" t="s">
        <v>2038</v>
      </c>
      <c r="M1231" s="16">
        <f t="shared" si="77"/>
        <v>2.4</v>
      </c>
      <c r="N1231">
        <v>65481.120000000003</v>
      </c>
      <c r="O1231" s="15">
        <v>42071</v>
      </c>
      <c r="P1231" s="22">
        <f t="shared" si="78"/>
        <v>2015</v>
      </c>
      <c r="Q1231" s="22">
        <f t="shared" si="79"/>
        <v>3</v>
      </c>
    </row>
    <row r="1232" spans="1:17" x14ac:dyDescent="0.2">
      <c r="A1232">
        <v>1260</v>
      </c>
      <c r="B1232" t="s">
        <v>1976</v>
      </c>
      <c r="C1232" t="s">
        <v>1989</v>
      </c>
      <c r="D1232">
        <v>14</v>
      </c>
      <c r="E1232" t="s">
        <v>1990</v>
      </c>
      <c r="F1232" t="s">
        <v>2096</v>
      </c>
      <c r="G1232" s="16" t="str">
        <f t="shared" si="76"/>
        <v>Intel</v>
      </c>
      <c r="H1232" t="s">
        <v>1944</v>
      </c>
      <c r="I1232" t="s">
        <v>1916</v>
      </c>
      <c r="J1232" t="s">
        <v>1963</v>
      </c>
      <c r="K1232" t="s">
        <v>1947</v>
      </c>
      <c r="L1232" t="s">
        <v>2048</v>
      </c>
      <c r="M1232" s="16">
        <f t="shared" si="77"/>
        <v>1.8</v>
      </c>
      <c r="N1232">
        <v>44382.772799999999</v>
      </c>
      <c r="O1232" s="15">
        <v>42300</v>
      </c>
      <c r="P1232" s="22">
        <f t="shared" si="78"/>
        <v>2015</v>
      </c>
      <c r="Q1232" s="22">
        <f t="shared" si="79"/>
        <v>10</v>
      </c>
    </row>
    <row r="1233" spans="1:17" x14ac:dyDescent="0.2">
      <c r="A1233">
        <v>1261</v>
      </c>
      <c r="B1233" t="s">
        <v>1954</v>
      </c>
      <c r="C1233" t="s">
        <v>1912</v>
      </c>
      <c r="D1233">
        <v>13.3</v>
      </c>
      <c r="E1233" t="s">
        <v>1958</v>
      </c>
      <c r="F1233" t="s">
        <v>2449</v>
      </c>
      <c r="G1233" s="16" t="str">
        <f t="shared" si="76"/>
        <v>Intel</v>
      </c>
      <c r="H1233" t="s">
        <v>1915</v>
      </c>
      <c r="I1233" t="s">
        <v>1936</v>
      </c>
      <c r="J1233" t="s">
        <v>2099</v>
      </c>
      <c r="K1233" t="s">
        <v>1947</v>
      </c>
      <c r="L1233" t="s">
        <v>2013</v>
      </c>
      <c r="M1233" s="16">
        <f t="shared" si="77"/>
        <v>1.2</v>
      </c>
      <c r="N1233">
        <v>38841.120000000003</v>
      </c>
      <c r="O1233" s="15">
        <v>42268</v>
      </c>
      <c r="P1233" s="22">
        <f t="shared" si="78"/>
        <v>2015</v>
      </c>
      <c r="Q1233" s="22">
        <f t="shared" si="79"/>
        <v>9</v>
      </c>
    </row>
    <row r="1234" spans="1:17" x14ac:dyDescent="0.2">
      <c r="A1234">
        <v>1262</v>
      </c>
      <c r="B1234" t="s">
        <v>1966</v>
      </c>
      <c r="C1234" t="s">
        <v>1926</v>
      </c>
      <c r="D1234">
        <v>15.6</v>
      </c>
      <c r="E1234" t="s">
        <v>1942</v>
      </c>
      <c r="F1234" t="s">
        <v>1977</v>
      </c>
      <c r="G1234" s="16" t="str">
        <f t="shared" si="76"/>
        <v>Intel</v>
      </c>
      <c r="H1234" t="s">
        <v>2074</v>
      </c>
      <c r="I1234" t="s">
        <v>1978</v>
      </c>
      <c r="J1234" t="s">
        <v>1930</v>
      </c>
      <c r="K1234" t="s">
        <v>1947</v>
      </c>
      <c r="L1234" t="s">
        <v>1993</v>
      </c>
      <c r="M1234" s="16">
        <f t="shared" si="77"/>
        <v>2.2999999999999998</v>
      </c>
      <c r="N1234">
        <v>24455.52</v>
      </c>
      <c r="O1234" s="15">
        <v>42202</v>
      </c>
      <c r="P1234" s="22">
        <f t="shared" si="78"/>
        <v>2015</v>
      </c>
      <c r="Q1234" s="22">
        <f t="shared" si="79"/>
        <v>7</v>
      </c>
    </row>
    <row r="1235" spans="1:17" x14ac:dyDescent="0.2">
      <c r="A1235">
        <v>1263</v>
      </c>
      <c r="B1235" t="s">
        <v>1941</v>
      </c>
      <c r="C1235" t="s">
        <v>1926</v>
      </c>
      <c r="D1235">
        <v>15.6</v>
      </c>
      <c r="E1235" t="s">
        <v>1942</v>
      </c>
      <c r="F1235" t="s">
        <v>2049</v>
      </c>
      <c r="G1235" s="16" t="str">
        <f t="shared" si="76"/>
        <v>Intel</v>
      </c>
      <c r="H1235" t="s">
        <v>1944</v>
      </c>
      <c r="I1235" t="s">
        <v>1945</v>
      </c>
      <c r="J1235" t="s">
        <v>2051</v>
      </c>
      <c r="K1235" t="s">
        <v>2018</v>
      </c>
      <c r="L1235" t="s">
        <v>2038</v>
      </c>
      <c r="M1235" s="16">
        <f t="shared" si="77"/>
        <v>2.4</v>
      </c>
      <c r="N1235">
        <v>15397.92</v>
      </c>
      <c r="O1235" s="15">
        <v>42231</v>
      </c>
      <c r="P1235" s="22">
        <f t="shared" si="78"/>
        <v>2015</v>
      </c>
      <c r="Q1235" s="22">
        <f t="shared" si="79"/>
        <v>8</v>
      </c>
    </row>
    <row r="1236" spans="1:17" x14ac:dyDescent="0.2">
      <c r="A1236">
        <v>1264</v>
      </c>
      <c r="B1236" t="s">
        <v>1966</v>
      </c>
      <c r="C1236" t="s">
        <v>1926</v>
      </c>
      <c r="D1236">
        <v>15.6</v>
      </c>
      <c r="E1236" t="s">
        <v>1942</v>
      </c>
      <c r="F1236" t="s">
        <v>2326</v>
      </c>
      <c r="G1236" s="16" t="str">
        <f t="shared" si="76"/>
        <v>Intel</v>
      </c>
      <c r="H1236" t="s">
        <v>2007</v>
      </c>
      <c r="I1236" t="s">
        <v>1945</v>
      </c>
      <c r="J1236" t="s">
        <v>2004</v>
      </c>
      <c r="K1236" t="s">
        <v>1947</v>
      </c>
      <c r="L1236" t="s">
        <v>2389</v>
      </c>
      <c r="M1236" s="16">
        <f t="shared" si="77"/>
        <v>2.2000000000000002</v>
      </c>
      <c r="N1236">
        <v>20193.12</v>
      </c>
      <c r="O1236" s="15">
        <v>42208</v>
      </c>
      <c r="P1236" s="22">
        <f t="shared" si="78"/>
        <v>2015</v>
      </c>
      <c r="Q1236" s="22">
        <f t="shared" si="79"/>
        <v>7</v>
      </c>
    </row>
    <row r="1237" spans="1:17" x14ac:dyDescent="0.2">
      <c r="A1237">
        <v>1265</v>
      </c>
      <c r="B1237" t="s">
        <v>1976</v>
      </c>
      <c r="C1237" t="s">
        <v>1926</v>
      </c>
      <c r="D1237">
        <v>15.6</v>
      </c>
      <c r="E1237" t="s">
        <v>1958</v>
      </c>
      <c r="F1237" t="s">
        <v>2264</v>
      </c>
      <c r="G1237" s="16" t="str">
        <f t="shared" si="76"/>
        <v>Intel</v>
      </c>
      <c r="H1237" t="s">
        <v>1915</v>
      </c>
      <c r="I1237" t="s">
        <v>1978</v>
      </c>
      <c r="J1237" t="s">
        <v>2278</v>
      </c>
      <c r="K1237" t="s">
        <v>1947</v>
      </c>
      <c r="L1237" t="s">
        <v>2217</v>
      </c>
      <c r="M1237" s="16">
        <f t="shared" si="77"/>
        <v>2.6</v>
      </c>
      <c r="N1237">
        <v>47898.720000000001</v>
      </c>
      <c r="O1237" s="15">
        <v>42021</v>
      </c>
      <c r="P1237" s="22">
        <f t="shared" si="78"/>
        <v>2015</v>
      </c>
      <c r="Q1237" s="22">
        <f t="shared" si="79"/>
        <v>1</v>
      </c>
    </row>
    <row r="1238" spans="1:17" x14ac:dyDescent="0.2">
      <c r="A1238">
        <v>1266</v>
      </c>
      <c r="B1238" t="s">
        <v>1925</v>
      </c>
      <c r="C1238" t="s">
        <v>1926</v>
      </c>
      <c r="D1238">
        <v>15.6</v>
      </c>
      <c r="E1238" t="s">
        <v>1927</v>
      </c>
      <c r="F1238" t="s">
        <v>2450</v>
      </c>
      <c r="G1238" s="16" t="str">
        <f t="shared" si="76"/>
        <v>AMD</v>
      </c>
      <c r="H1238" t="s">
        <v>2074</v>
      </c>
      <c r="I1238" t="s">
        <v>2102</v>
      </c>
      <c r="J1238" t="s">
        <v>2325</v>
      </c>
      <c r="K1238" t="s">
        <v>1947</v>
      </c>
      <c r="L1238" t="s">
        <v>1953</v>
      </c>
      <c r="M1238" s="16">
        <f t="shared" si="77"/>
        <v>2.04</v>
      </c>
      <c r="N1238">
        <v>29303.467199999999</v>
      </c>
      <c r="O1238" s="15">
        <v>42161</v>
      </c>
      <c r="P1238" s="22">
        <f t="shared" si="78"/>
        <v>2015</v>
      </c>
      <c r="Q1238" s="22">
        <f t="shared" si="79"/>
        <v>6</v>
      </c>
    </row>
    <row r="1239" spans="1:17" x14ac:dyDescent="0.2">
      <c r="A1239">
        <v>1267</v>
      </c>
      <c r="B1239" t="s">
        <v>1966</v>
      </c>
      <c r="C1239" t="s">
        <v>1926</v>
      </c>
      <c r="D1239">
        <v>15.6</v>
      </c>
      <c r="E1239" t="s">
        <v>1942</v>
      </c>
      <c r="F1239" t="s">
        <v>1973</v>
      </c>
      <c r="G1239" s="16" t="str">
        <f t="shared" si="76"/>
        <v>Intel</v>
      </c>
      <c r="H1239" t="s">
        <v>1915</v>
      </c>
      <c r="I1239" t="s">
        <v>1978</v>
      </c>
      <c r="J1239" t="s">
        <v>1967</v>
      </c>
      <c r="K1239" t="s">
        <v>2018</v>
      </c>
      <c r="L1239" t="s">
        <v>1993</v>
      </c>
      <c r="M1239" s="16">
        <f t="shared" si="77"/>
        <v>2.2999999999999998</v>
      </c>
      <c r="N1239">
        <v>42943.147199999999</v>
      </c>
      <c r="O1239" s="15">
        <v>42168</v>
      </c>
      <c r="P1239" s="22">
        <f t="shared" si="78"/>
        <v>2015</v>
      </c>
      <c r="Q1239" s="22">
        <f t="shared" si="79"/>
        <v>6</v>
      </c>
    </row>
    <row r="1240" spans="1:17" x14ac:dyDescent="0.2">
      <c r="A1240">
        <v>1268</v>
      </c>
      <c r="B1240" t="s">
        <v>1925</v>
      </c>
      <c r="C1240" t="s">
        <v>2222</v>
      </c>
      <c r="D1240">
        <v>11.6</v>
      </c>
      <c r="E1240" t="s">
        <v>1942</v>
      </c>
      <c r="F1240" t="s">
        <v>2049</v>
      </c>
      <c r="G1240" s="16" t="str">
        <f t="shared" si="76"/>
        <v>Intel</v>
      </c>
      <c r="H1240" t="s">
        <v>2007</v>
      </c>
      <c r="I1240" t="s">
        <v>2008</v>
      </c>
      <c r="J1240" t="s">
        <v>2051</v>
      </c>
      <c r="K1240" t="s">
        <v>1947</v>
      </c>
      <c r="L1240" t="s">
        <v>2339</v>
      </c>
      <c r="M1240" s="16">
        <f t="shared" si="77"/>
        <v>1.17</v>
      </c>
      <c r="N1240">
        <v>11135.52</v>
      </c>
      <c r="O1240" s="15">
        <v>42179</v>
      </c>
      <c r="P1240" s="22">
        <f t="shared" si="78"/>
        <v>2015</v>
      </c>
      <c r="Q1240" s="22">
        <f t="shared" si="79"/>
        <v>6</v>
      </c>
    </row>
    <row r="1241" spans="1:17" x14ac:dyDescent="0.2">
      <c r="A1241">
        <v>1269</v>
      </c>
      <c r="B1241" t="s">
        <v>1954</v>
      </c>
      <c r="C1241" t="s">
        <v>1926</v>
      </c>
      <c r="D1241">
        <v>15.6</v>
      </c>
      <c r="E1241" t="s">
        <v>1942</v>
      </c>
      <c r="F1241" t="s">
        <v>2149</v>
      </c>
      <c r="G1241" s="16" t="str">
        <f t="shared" si="76"/>
        <v>Intel</v>
      </c>
      <c r="H1241" t="s">
        <v>1944</v>
      </c>
      <c r="I1241" t="s">
        <v>1945</v>
      </c>
      <c r="J1241" t="s">
        <v>2075</v>
      </c>
      <c r="K1241" t="s">
        <v>1947</v>
      </c>
      <c r="L1241" t="s">
        <v>1968</v>
      </c>
      <c r="M1241" s="16">
        <f t="shared" si="77"/>
        <v>2.2000000000000002</v>
      </c>
      <c r="N1241">
        <v>38378.649599999997</v>
      </c>
      <c r="O1241" s="15">
        <v>42081</v>
      </c>
      <c r="P1241" s="22">
        <f t="shared" si="78"/>
        <v>2015</v>
      </c>
      <c r="Q1241" s="22">
        <f t="shared" si="79"/>
        <v>3</v>
      </c>
    </row>
    <row r="1242" spans="1:17" x14ac:dyDescent="0.2">
      <c r="A1242">
        <v>1270</v>
      </c>
      <c r="B1242" t="s">
        <v>1976</v>
      </c>
      <c r="C1242" t="s">
        <v>1989</v>
      </c>
      <c r="D1242">
        <v>14</v>
      </c>
      <c r="E1242" t="s">
        <v>1980</v>
      </c>
      <c r="F1242" t="s">
        <v>2149</v>
      </c>
      <c r="G1242" s="16" t="str">
        <f t="shared" si="76"/>
        <v>Intel</v>
      </c>
      <c r="H1242" t="s">
        <v>1944</v>
      </c>
      <c r="I1242" t="s">
        <v>1916</v>
      </c>
      <c r="J1242" t="s">
        <v>1963</v>
      </c>
      <c r="K1242" t="s">
        <v>1947</v>
      </c>
      <c r="L1242" t="s">
        <v>2048</v>
      </c>
      <c r="M1242" s="16">
        <f t="shared" si="77"/>
        <v>1.8</v>
      </c>
      <c r="N1242">
        <v>33992.639999999999</v>
      </c>
      <c r="O1242" s="15">
        <v>42160</v>
      </c>
      <c r="P1242" s="22">
        <f t="shared" si="78"/>
        <v>2015</v>
      </c>
      <c r="Q1242" s="22">
        <f t="shared" si="79"/>
        <v>6</v>
      </c>
    </row>
    <row r="1243" spans="1:17" x14ac:dyDescent="0.2">
      <c r="A1243">
        <v>1271</v>
      </c>
      <c r="B1243" t="s">
        <v>1976</v>
      </c>
      <c r="C1243" t="s">
        <v>1989</v>
      </c>
      <c r="D1243">
        <v>13.3</v>
      </c>
      <c r="E1243" t="s">
        <v>2286</v>
      </c>
      <c r="F1243" t="s">
        <v>2149</v>
      </c>
      <c r="G1243" s="16" t="str">
        <f t="shared" si="76"/>
        <v>Intel</v>
      </c>
      <c r="H1243" t="s">
        <v>1935</v>
      </c>
      <c r="I1243" t="s">
        <v>1936</v>
      </c>
      <c r="J1243" t="s">
        <v>1963</v>
      </c>
      <c r="K1243" t="s">
        <v>1947</v>
      </c>
      <c r="L1243" t="s">
        <v>1957</v>
      </c>
      <c r="M1243" s="16">
        <f t="shared" si="77"/>
        <v>1.3</v>
      </c>
      <c r="N1243">
        <v>79866.720000000001</v>
      </c>
      <c r="O1243" s="15">
        <v>42195</v>
      </c>
      <c r="P1243" s="22">
        <f t="shared" si="78"/>
        <v>2015</v>
      </c>
      <c r="Q1243" s="22">
        <f t="shared" si="79"/>
        <v>7</v>
      </c>
    </row>
    <row r="1244" spans="1:17" x14ac:dyDescent="0.2">
      <c r="A1244">
        <v>1272</v>
      </c>
      <c r="B1244" t="s">
        <v>1976</v>
      </c>
      <c r="C1244" t="s">
        <v>1926</v>
      </c>
      <c r="D1244">
        <v>14</v>
      </c>
      <c r="E1244" t="s">
        <v>1942</v>
      </c>
      <c r="F1244" t="s">
        <v>2326</v>
      </c>
      <c r="G1244" s="16" t="str">
        <f t="shared" si="76"/>
        <v>Intel</v>
      </c>
      <c r="H1244" t="s">
        <v>2007</v>
      </c>
      <c r="I1244" t="s">
        <v>2003</v>
      </c>
      <c r="J1244" t="s">
        <v>2004</v>
      </c>
      <c r="K1244" t="s">
        <v>1947</v>
      </c>
      <c r="L1244" t="s">
        <v>2073</v>
      </c>
      <c r="M1244" s="16">
        <f t="shared" si="77"/>
        <v>1.5</v>
      </c>
      <c r="N1244">
        <v>12201.12</v>
      </c>
      <c r="O1244" s="15">
        <v>42344</v>
      </c>
      <c r="P1244" s="22">
        <f t="shared" si="78"/>
        <v>2015</v>
      </c>
      <c r="Q1244" s="22">
        <f t="shared" si="79"/>
        <v>12</v>
      </c>
    </row>
    <row r="1245" spans="1:17" x14ac:dyDescent="0.2">
      <c r="A1245">
        <v>1273</v>
      </c>
      <c r="B1245" t="s">
        <v>1925</v>
      </c>
      <c r="C1245" t="s">
        <v>1926</v>
      </c>
      <c r="D1245">
        <v>15.6</v>
      </c>
      <c r="E1245" t="s">
        <v>1942</v>
      </c>
      <c r="F1245" t="s">
        <v>2149</v>
      </c>
      <c r="G1245" s="16" t="str">
        <f t="shared" si="76"/>
        <v>Intel</v>
      </c>
      <c r="H1245" t="s">
        <v>2074</v>
      </c>
      <c r="I1245" t="s">
        <v>1978</v>
      </c>
      <c r="J1245" t="s">
        <v>2416</v>
      </c>
      <c r="K1245" t="s">
        <v>1947</v>
      </c>
      <c r="L1245" t="s">
        <v>2188</v>
      </c>
      <c r="M1245" s="16">
        <f t="shared" si="77"/>
        <v>2.19</v>
      </c>
      <c r="N1245">
        <v>40705.919999999998</v>
      </c>
      <c r="O1245" s="15">
        <v>42299</v>
      </c>
      <c r="P1245" s="22">
        <f t="shared" si="78"/>
        <v>2015</v>
      </c>
      <c r="Q1245" s="22">
        <f t="shared" si="79"/>
        <v>10</v>
      </c>
    </row>
    <row r="1246" spans="1:17" x14ac:dyDescent="0.2">
      <c r="A1246">
        <v>1274</v>
      </c>
      <c r="B1246" t="s">
        <v>1954</v>
      </c>
      <c r="C1246" t="s">
        <v>1926</v>
      </c>
      <c r="D1246">
        <v>15.6</v>
      </c>
      <c r="E1246" t="s">
        <v>1942</v>
      </c>
      <c r="F1246" t="s">
        <v>2326</v>
      </c>
      <c r="G1246" s="16" t="str">
        <f t="shared" si="76"/>
        <v>Intel</v>
      </c>
      <c r="H1246" t="s">
        <v>1944</v>
      </c>
      <c r="I1246" t="s">
        <v>1945</v>
      </c>
      <c r="J1246" t="s">
        <v>2004</v>
      </c>
      <c r="K1246" t="s">
        <v>1947</v>
      </c>
      <c r="L1246" t="s">
        <v>1968</v>
      </c>
      <c r="M1246" s="16">
        <f t="shared" si="77"/>
        <v>2.2000000000000002</v>
      </c>
      <c r="N1246">
        <v>19660.32</v>
      </c>
      <c r="O1246" s="15">
        <v>42137</v>
      </c>
      <c r="P1246" s="22">
        <f t="shared" si="78"/>
        <v>2015</v>
      </c>
      <c r="Q1246" s="22">
        <f t="shared" si="79"/>
        <v>5</v>
      </c>
    </row>
    <row r="1247" spans="1:17" x14ac:dyDescent="0.2">
      <c r="A1247">
        <v>1275</v>
      </c>
      <c r="B1247" t="s">
        <v>1954</v>
      </c>
      <c r="C1247" t="s">
        <v>1912</v>
      </c>
      <c r="D1247">
        <v>13.3</v>
      </c>
      <c r="E1247" t="s">
        <v>1958</v>
      </c>
      <c r="F1247" t="s">
        <v>2449</v>
      </c>
      <c r="G1247" s="16" t="str">
        <f t="shared" si="76"/>
        <v>Intel</v>
      </c>
      <c r="H1247" t="s">
        <v>1915</v>
      </c>
      <c r="I1247" t="s">
        <v>1936</v>
      </c>
      <c r="J1247" t="s">
        <v>2099</v>
      </c>
      <c r="K1247" t="s">
        <v>1947</v>
      </c>
      <c r="L1247" t="s">
        <v>2013</v>
      </c>
      <c r="M1247" s="16">
        <f t="shared" si="77"/>
        <v>1.2</v>
      </c>
      <c r="N1247">
        <v>38841.120000000003</v>
      </c>
      <c r="O1247" s="15">
        <v>42117</v>
      </c>
      <c r="P1247" s="22">
        <f t="shared" si="78"/>
        <v>2015</v>
      </c>
      <c r="Q1247" s="22">
        <f t="shared" si="79"/>
        <v>4</v>
      </c>
    </row>
    <row r="1248" spans="1:17" x14ac:dyDescent="0.2">
      <c r="A1248">
        <v>1276</v>
      </c>
      <c r="B1248" t="s">
        <v>1966</v>
      </c>
      <c r="C1248" t="s">
        <v>1926</v>
      </c>
      <c r="D1248">
        <v>15.6</v>
      </c>
      <c r="E1248" t="s">
        <v>1942</v>
      </c>
      <c r="F1248" t="s">
        <v>1977</v>
      </c>
      <c r="G1248" s="16" t="str">
        <f t="shared" si="76"/>
        <v>Intel</v>
      </c>
      <c r="H1248" t="s">
        <v>2074</v>
      </c>
      <c r="I1248" t="s">
        <v>1978</v>
      </c>
      <c r="J1248" t="s">
        <v>1930</v>
      </c>
      <c r="K1248" t="s">
        <v>1947</v>
      </c>
      <c r="L1248" t="s">
        <v>1993</v>
      </c>
      <c r="M1248" s="16">
        <f t="shared" si="77"/>
        <v>2.2999999999999998</v>
      </c>
      <c r="N1248">
        <v>24455.52</v>
      </c>
      <c r="O1248" s="15">
        <v>42103</v>
      </c>
      <c r="P1248" s="22">
        <f t="shared" si="78"/>
        <v>2015</v>
      </c>
      <c r="Q1248" s="22">
        <f t="shared" si="79"/>
        <v>4</v>
      </c>
    </row>
    <row r="1249" spans="1:17" x14ac:dyDescent="0.2">
      <c r="A1249">
        <v>1277</v>
      </c>
      <c r="B1249" t="s">
        <v>1941</v>
      </c>
      <c r="C1249" t="s">
        <v>1926</v>
      </c>
      <c r="D1249">
        <v>15.6</v>
      </c>
      <c r="E1249" t="s">
        <v>1942</v>
      </c>
      <c r="F1249" t="s">
        <v>2049</v>
      </c>
      <c r="G1249" s="16" t="str">
        <f t="shared" si="76"/>
        <v>Intel</v>
      </c>
      <c r="H1249" t="s">
        <v>1944</v>
      </c>
      <c r="I1249" t="s">
        <v>1945</v>
      </c>
      <c r="J1249" t="s">
        <v>2051</v>
      </c>
      <c r="K1249" t="s">
        <v>2018</v>
      </c>
      <c r="L1249" t="s">
        <v>2038</v>
      </c>
      <c r="M1249" s="16">
        <f t="shared" si="77"/>
        <v>2.4</v>
      </c>
      <c r="N1249">
        <v>15397.92</v>
      </c>
      <c r="O1249" s="15">
        <v>42201</v>
      </c>
      <c r="P1249" s="22">
        <f t="shared" si="78"/>
        <v>2015</v>
      </c>
      <c r="Q1249" s="22">
        <f t="shared" si="79"/>
        <v>7</v>
      </c>
    </row>
    <row r="1250" spans="1:17" x14ac:dyDescent="0.2">
      <c r="A1250">
        <v>1278</v>
      </c>
      <c r="B1250" t="s">
        <v>1966</v>
      </c>
      <c r="C1250" t="s">
        <v>1926</v>
      </c>
      <c r="D1250">
        <v>15.6</v>
      </c>
      <c r="E1250" t="s">
        <v>1942</v>
      </c>
      <c r="F1250" t="s">
        <v>2326</v>
      </c>
      <c r="G1250" s="16" t="str">
        <f t="shared" si="76"/>
        <v>Intel</v>
      </c>
      <c r="H1250" t="s">
        <v>2007</v>
      </c>
      <c r="I1250" t="s">
        <v>1945</v>
      </c>
      <c r="J1250" t="s">
        <v>2004</v>
      </c>
      <c r="K1250" t="s">
        <v>1947</v>
      </c>
      <c r="L1250" t="s">
        <v>2389</v>
      </c>
      <c r="M1250" s="16">
        <f t="shared" si="77"/>
        <v>2.2000000000000002</v>
      </c>
      <c r="N1250">
        <v>20193.12</v>
      </c>
      <c r="O1250" s="15">
        <v>42270</v>
      </c>
      <c r="P1250" s="22">
        <f t="shared" si="78"/>
        <v>2015</v>
      </c>
      <c r="Q1250" s="22">
        <f t="shared" si="79"/>
        <v>9</v>
      </c>
    </row>
    <row r="1251" spans="1:17" x14ac:dyDescent="0.2">
      <c r="A1251">
        <v>1279</v>
      </c>
      <c r="B1251" t="s">
        <v>1976</v>
      </c>
      <c r="C1251" t="s">
        <v>1926</v>
      </c>
      <c r="D1251">
        <v>15.6</v>
      </c>
      <c r="E1251" t="s">
        <v>1958</v>
      </c>
      <c r="F1251" t="s">
        <v>2264</v>
      </c>
      <c r="G1251" s="16" t="str">
        <f t="shared" si="76"/>
        <v>Intel</v>
      </c>
      <c r="H1251" t="s">
        <v>1915</v>
      </c>
      <c r="I1251" t="s">
        <v>1978</v>
      </c>
      <c r="J1251" t="s">
        <v>2278</v>
      </c>
      <c r="K1251" t="s">
        <v>1947</v>
      </c>
      <c r="L1251" t="s">
        <v>2217</v>
      </c>
      <c r="M1251" s="16">
        <f t="shared" si="77"/>
        <v>2.6</v>
      </c>
      <c r="N1251">
        <v>47898.720000000001</v>
      </c>
      <c r="O1251" s="15">
        <v>42079</v>
      </c>
      <c r="P1251" s="22">
        <f t="shared" si="78"/>
        <v>2015</v>
      </c>
      <c r="Q1251" s="22">
        <f t="shared" si="79"/>
        <v>3</v>
      </c>
    </row>
    <row r="1252" spans="1:17" x14ac:dyDescent="0.2">
      <c r="A1252">
        <v>1280</v>
      </c>
      <c r="B1252" t="s">
        <v>1925</v>
      </c>
      <c r="C1252" t="s">
        <v>1926</v>
      </c>
      <c r="D1252">
        <v>15.6</v>
      </c>
      <c r="E1252" t="s">
        <v>1927</v>
      </c>
      <c r="F1252" t="s">
        <v>2450</v>
      </c>
      <c r="G1252" s="16" t="str">
        <f t="shared" si="76"/>
        <v>AMD</v>
      </c>
      <c r="H1252" t="s">
        <v>2074</v>
      </c>
      <c r="I1252" t="s">
        <v>2102</v>
      </c>
      <c r="J1252" t="s">
        <v>2325</v>
      </c>
      <c r="K1252" t="s">
        <v>1947</v>
      </c>
      <c r="L1252" t="s">
        <v>1953</v>
      </c>
      <c r="M1252" s="16">
        <f t="shared" si="77"/>
        <v>2.04</v>
      </c>
      <c r="N1252">
        <v>29303.467199999999</v>
      </c>
      <c r="O1252" s="15">
        <v>42190</v>
      </c>
      <c r="P1252" s="22">
        <f t="shared" si="78"/>
        <v>2015</v>
      </c>
      <c r="Q1252" s="22">
        <f t="shared" si="79"/>
        <v>7</v>
      </c>
    </row>
    <row r="1253" spans="1:17" x14ac:dyDescent="0.2">
      <c r="A1253">
        <v>1281</v>
      </c>
      <c r="B1253" t="s">
        <v>1966</v>
      </c>
      <c r="C1253" t="s">
        <v>1926</v>
      </c>
      <c r="D1253">
        <v>15.6</v>
      </c>
      <c r="E1253" t="s">
        <v>1942</v>
      </c>
      <c r="F1253" t="s">
        <v>1973</v>
      </c>
      <c r="G1253" s="16" t="str">
        <f t="shared" si="76"/>
        <v>Intel</v>
      </c>
      <c r="H1253" t="s">
        <v>1915</v>
      </c>
      <c r="I1253" t="s">
        <v>1978</v>
      </c>
      <c r="J1253" t="s">
        <v>1967</v>
      </c>
      <c r="K1253" t="s">
        <v>2018</v>
      </c>
      <c r="L1253" t="s">
        <v>1993</v>
      </c>
      <c r="M1253" s="16">
        <f t="shared" si="77"/>
        <v>2.2999999999999998</v>
      </c>
      <c r="N1253">
        <v>42943.147199999999</v>
      </c>
      <c r="O1253" s="15">
        <v>42179</v>
      </c>
      <c r="P1253" s="22">
        <f t="shared" si="78"/>
        <v>2015</v>
      </c>
      <c r="Q1253" s="22">
        <f t="shared" si="79"/>
        <v>6</v>
      </c>
    </row>
    <row r="1254" spans="1:17" x14ac:dyDescent="0.2">
      <c r="A1254">
        <v>1282</v>
      </c>
      <c r="B1254" t="s">
        <v>1925</v>
      </c>
      <c r="C1254" t="s">
        <v>2222</v>
      </c>
      <c r="D1254">
        <v>11.6</v>
      </c>
      <c r="E1254" t="s">
        <v>1942</v>
      </c>
      <c r="F1254" t="s">
        <v>2049</v>
      </c>
      <c r="G1254" s="16" t="str">
        <f t="shared" si="76"/>
        <v>Intel</v>
      </c>
      <c r="H1254" t="s">
        <v>2007</v>
      </c>
      <c r="I1254" t="s">
        <v>2008</v>
      </c>
      <c r="J1254" t="s">
        <v>2051</v>
      </c>
      <c r="K1254" t="s">
        <v>1947</v>
      </c>
      <c r="L1254" t="s">
        <v>2339</v>
      </c>
      <c r="M1254" s="16">
        <f t="shared" si="77"/>
        <v>1.17</v>
      </c>
      <c r="N1254">
        <v>11135.52</v>
      </c>
      <c r="O1254" s="15">
        <v>42142</v>
      </c>
      <c r="P1254" s="22">
        <f t="shared" si="78"/>
        <v>2015</v>
      </c>
      <c r="Q1254" s="22">
        <f t="shared" si="79"/>
        <v>5</v>
      </c>
    </row>
    <row r="1255" spans="1:17" x14ac:dyDescent="0.2">
      <c r="A1255">
        <v>1283</v>
      </c>
      <c r="B1255" t="s">
        <v>1954</v>
      </c>
      <c r="C1255" t="s">
        <v>1926</v>
      </c>
      <c r="D1255">
        <v>15.6</v>
      </c>
      <c r="E1255" t="s">
        <v>1942</v>
      </c>
      <c r="F1255" t="s">
        <v>2149</v>
      </c>
      <c r="G1255" s="16" t="str">
        <f t="shared" si="76"/>
        <v>Intel</v>
      </c>
      <c r="H1255" t="s">
        <v>1944</v>
      </c>
      <c r="I1255" t="s">
        <v>1945</v>
      </c>
      <c r="J1255" t="s">
        <v>2075</v>
      </c>
      <c r="K1255" t="s">
        <v>1947</v>
      </c>
      <c r="L1255" t="s">
        <v>1968</v>
      </c>
      <c r="M1255" s="16">
        <f t="shared" si="77"/>
        <v>2.2000000000000002</v>
      </c>
      <c r="N1255">
        <v>38378.649599999997</v>
      </c>
      <c r="O1255" s="15">
        <v>42067</v>
      </c>
      <c r="P1255" s="22">
        <f t="shared" si="78"/>
        <v>2015</v>
      </c>
      <c r="Q1255" s="22">
        <f t="shared" si="79"/>
        <v>3</v>
      </c>
    </row>
    <row r="1256" spans="1:17" x14ac:dyDescent="0.2">
      <c r="A1256">
        <v>1284</v>
      </c>
      <c r="B1256" t="s">
        <v>1976</v>
      </c>
      <c r="C1256" t="s">
        <v>1989</v>
      </c>
      <c r="D1256">
        <v>14</v>
      </c>
      <c r="E1256" t="s">
        <v>1980</v>
      </c>
      <c r="F1256" t="s">
        <v>2149</v>
      </c>
      <c r="G1256" s="16" t="str">
        <f t="shared" si="76"/>
        <v>Intel</v>
      </c>
      <c r="H1256" t="s">
        <v>1944</v>
      </c>
      <c r="I1256" t="s">
        <v>1916</v>
      </c>
      <c r="J1256" t="s">
        <v>1963</v>
      </c>
      <c r="K1256" t="s">
        <v>1947</v>
      </c>
      <c r="L1256" t="s">
        <v>2048</v>
      </c>
      <c r="M1256" s="16">
        <f t="shared" si="77"/>
        <v>1.8</v>
      </c>
      <c r="N1256">
        <v>33992.639999999999</v>
      </c>
      <c r="O1256" s="15">
        <v>42318</v>
      </c>
      <c r="P1256" s="22">
        <f t="shared" si="78"/>
        <v>2015</v>
      </c>
      <c r="Q1256" s="22">
        <f t="shared" si="79"/>
        <v>11</v>
      </c>
    </row>
    <row r="1257" spans="1:17" x14ac:dyDescent="0.2">
      <c r="A1257">
        <v>1285</v>
      </c>
      <c r="B1257" t="s">
        <v>1976</v>
      </c>
      <c r="C1257" t="s">
        <v>1989</v>
      </c>
      <c r="D1257">
        <v>13.3</v>
      </c>
      <c r="E1257" t="s">
        <v>2286</v>
      </c>
      <c r="F1257" t="s">
        <v>2149</v>
      </c>
      <c r="G1257" s="16" t="str">
        <f t="shared" si="76"/>
        <v>Intel</v>
      </c>
      <c r="H1257" t="s">
        <v>1935</v>
      </c>
      <c r="I1257" t="s">
        <v>1936</v>
      </c>
      <c r="J1257" t="s">
        <v>1963</v>
      </c>
      <c r="K1257" t="s">
        <v>1947</v>
      </c>
      <c r="L1257" t="s">
        <v>1957</v>
      </c>
      <c r="M1257" s="16">
        <f t="shared" si="77"/>
        <v>1.3</v>
      </c>
      <c r="N1257">
        <v>79866.720000000001</v>
      </c>
      <c r="O1257" s="15">
        <v>42029</v>
      </c>
      <c r="P1257" s="22">
        <f t="shared" si="78"/>
        <v>2015</v>
      </c>
      <c r="Q1257" s="22">
        <f t="shared" si="79"/>
        <v>1</v>
      </c>
    </row>
    <row r="1258" spans="1:17" x14ac:dyDescent="0.2">
      <c r="A1258">
        <v>1286</v>
      </c>
      <c r="B1258" t="s">
        <v>1976</v>
      </c>
      <c r="C1258" t="s">
        <v>1926</v>
      </c>
      <c r="D1258">
        <v>14</v>
      </c>
      <c r="E1258" t="s">
        <v>1942</v>
      </c>
      <c r="F1258" t="s">
        <v>2326</v>
      </c>
      <c r="G1258" s="16" t="str">
        <f t="shared" si="76"/>
        <v>Intel</v>
      </c>
      <c r="H1258" t="s">
        <v>2007</v>
      </c>
      <c r="I1258" t="s">
        <v>2003</v>
      </c>
      <c r="J1258" t="s">
        <v>2004</v>
      </c>
      <c r="K1258" t="s">
        <v>1947</v>
      </c>
      <c r="L1258" t="s">
        <v>2073</v>
      </c>
      <c r="M1258" s="16">
        <f t="shared" si="77"/>
        <v>1.5</v>
      </c>
      <c r="N1258">
        <v>12201.12</v>
      </c>
      <c r="O1258" s="15">
        <v>42167</v>
      </c>
      <c r="P1258" s="22">
        <f t="shared" si="78"/>
        <v>2015</v>
      </c>
      <c r="Q1258" s="22">
        <f t="shared" si="79"/>
        <v>6</v>
      </c>
    </row>
    <row r="1259" spans="1:17" x14ac:dyDescent="0.2">
      <c r="A1259">
        <v>1287</v>
      </c>
      <c r="B1259" t="s">
        <v>1925</v>
      </c>
      <c r="C1259" t="s">
        <v>1926</v>
      </c>
      <c r="D1259">
        <v>15.6</v>
      </c>
      <c r="E1259" t="s">
        <v>1942</v>
      </c>
      <c r="F1259" t="s">
        <v>2149</v>
      </c>
      <c r="G1259" s="16" t="str">
        <f t="shared" si="76"/>
        <v>Intel</v>
      </c>
      <c r="H1259" t="s">
        <v>2074</v>
      </c>
      <c r="I1259" t="s">
        <v>1978</v>
      </c>
      <c r="J1259" t="s">
        <v>2416</v>
      </c>
      <c r="K1259" t="s">
        <v>1947</v>
      </c>
      <c r="L1259" t="s">
        <v>2188</v>
      </c>
      <c r="M1259" s="16">
        <f t="shared" si="77"/>
        <v>2.19</v>
      </c>
      <c r="N1259">
        <v>40705.919999999998</v>
      </c>
      <c r="O1259" s="15">
        <v>42272</v>
      </c>
      <c r="P1259" s="22">
        <f t="shared" si="78"/>
        <v>2015</v>
      </c>
      <c r="Q1259" s="22">
        <f t="shared" si="79"/>
        <v>9</v>
      </c>
    </row>
    <row r="1260" spans="1:17" x14ac:dyDescent="0.2">
      <c r="A1260">
        <v>1288</v>
      </c>
      <c r="B1260" t="s">
        <v>1954</v>
      </c>
      <c r="C1260" t="s">
        <v>1926</v>
      </c>
      <c r="D1260">
        <v>15.6</v>
      </c>
      <c r="E1260" t="s">
        <v>1942</v>
      </c>
      <c r="F1260" t="s">
        <v>2326</v>
      </c>
      <c r="G1260" s="16" t="str">
        <f t="shared" si="76"/>
        <v>Intel</v>
      </c>
      <c r="H1260" t="s">
        <v>1944</v>
      </c>
      <c r="I1260" t="s">
        <v>1945</v>
      </c>
      <c r="J1260" t="s">
        <v>2004</v>
      </c>
      <c r="K1260" t="s">
        <v>1947</v>
      </c>
      <c r="L1260" t="s">
        <v>1968</v>
      </c>
      <c r="M1260" s="16">
        <f t="shared" si="77"/>
        <v>2.2000000000000002</v>
      </c>
      <c r="N1260">
        <v>19660.32</v>
      </c>
      <c r="O1260" s="15">
        <v>42019</v>
      </c>
      <c r="P1260" s="22">
        <f t="shared" si="78"/>
        <v>2015</v>
      </c>
      <c r="Q1260" s="22">
        <f t="shared" si="79"/>
        <v>1</v>
      </c>
    </row>
    <row r="1261" spans="1:17" x14ac:dyDescent="0.2">
      <c r="A1261">
        <v>1289</v>
      </c>
      <c r="B1261" t="s">
        <v>1954</v>
      </c>
      <c r="C1261" t="s">
        <v>1912</v>
      </c>
      <c r="D1261">
        <v>13.3</v>
      </c>
      <c r="E1261" t="s">
        <v>1958</v>
      </c>
      <c r="F1261" t="s">
        <v>2449</v>
      </c>
      <c r="G1261" s="16" t="str">
        <f t="shared" si="76"/>
        <v>Intel</v>
      </c>
      <c r="H1261" t="s">
        <v>1915</v>
      </c>
      <c r="I1261" t="s">
        <v>1936</v>
      </c>
      <c r="J1261" t="s">
        <v>2099</v>
      </c>
      <c r="K1261" t="s">
        <v>1947</v>
      </c>
      <c r="L1261" t="s">
        <v>2013</v>
      </c>
      <c r="M1261" s="16">
        <f t="shared" si="77"/>
        <v>1.2</v>
      </c>
      <c r="N1261">
        <v>38841.120000000003</v>
      </c>
      <c r="O1261" s="15">
        <v>42235</v>
      </c>
      <c r="P1261" s="22">
        <f t="shared" si="78"/>
        <v>2015</v>
      </c>
      <c r="Q1261" s="22">
        <f t="shared" si="79"/>
        <v>8</v>
      </c>
    </row>
    <row r="1262" spans="1:17" x14ac:dyDescent="0.2">
      <c r="A1262">
        <v>1290</v>
      </c>
      <c r="B1262" t="s">
        <v>1966</v>
      </c>
      <c r="C1262" t="s">
        <v>1926</v>
      </c>
      <c r="D1262">
        <v>15.6</v>
      </c>
      <c r="E1262" t="s">
        <v>1942</v>
      </c>
      <c r="F1262" t="s">
        <v>1977</v>
      </c>
      <c r="G1262" s="16" t="str">
        <f t="shared" si="76"/>
        <v>Intel</v>
      </c>
      <c r="H1262" t="s">
        <v>2074</v>
      </c>
      <c r="I1262" t="s">
        <v>1978</v>
      </c>
      <c r="J1262" t="s">
        <v>1930</v>
      </c>
      <c r="K1262" t="s">
        <v>1947</v>
      </c>
      <c r="L1262" t="s">
        <v>1993</v>
      </c>
      <c r="M1262" s="16">
        <f t="shared" si="77"/>
        <v>2.2999999999999998</v>
      </c>
      <c r="N1262">
        <v>24455.52</v>
      </c>
      <c r="O1262" s="15">
        <v>42360</v>
      </c>
      <c r="P1262" s="22">
        <f t="shared" si="78"/>
        <v>2015</v>
      </c>
      <c r="Q1262" s="22">
        <f t="shared" si="79"/>
        <v>12</v>
      </c>
    </row>
    <row r="1263" spans="1:17" x14ac:dyDescent="0.2">
      <c r="A1263">
        <v>1291</v>
      </c>
      <c r="B1263" t="s">
        <v>1941</v>
      </c>
      <c r="C1263" t="s">
        <v>1926</v>
      </c>
      <c r="D1263">
        <v>15.6</v>
      </c>
      <c r="E1263" t="s">
        <v>1942</v>
      </c>
      <c r="F1263" t="s">
        <v>2049</v>
      </c>
      <c r="G1263" s="16" t="str">
        <f t="shared" si="76"/>
        <v>Intel</v>
      </c>
      <c r="H1263" t="s">
        <v>1944</v>
      </c>
      <c r="I1263" t="s">
        <v>1945</v>
      </c>
      <c r="J1263" t="s">
        <v>2051</v>
      </c>
      <c r="K1263" t="s">
        <v>2018</v>
      </c>
      <c r="L1263" t="s">
        <v>2038</v>
      </c>
      <c r="M1263" s="16">
        <f t="shared" si="77"/>
        <v>2.4</v>
      </c>
      <c r="N1263">
        <v>15397.92</v>
      </c>
      <c r="O1263" s="15">
        <v>42278</v>
      </c>
      <c r="P1263" s="22">
        <f t="shared" si="78"/>
        <v>2015</v>
      </c>
      <c r="Q1263" s="22">
        <f t="shared" si="79"/>
        <v>10</v>
      </c>
    </row>
    <row r="1264" spans="1:17" x14ac:dyDescent="0.2">
      <c r="A1264">
        <v>1292</v>
      </c>
      <c r="B1264" t="s">
        <v>1966</v>
      </c>
      <c r="C1264" t="s">
        <v>1926</v>
      </c>
      <c r="D1264">
        <v>15.6</v>
      </c>
      <c r="E1264" t="s">
        <v>1942</v>
      </c>
      <c r="F1264" t="s">
        <v>2326</v>
      </c>
      <c r="G1264" s="16" t="str">
        <f t="shared" si="76"/>
        <v>Intel</v>
      </c>
      <c r="H1264" t="s">
        <v>2007</v>
      </c>
      <c r="I1264" t="s">
        <v>1945</v>
      </c>
      <c r="J1264" t="s">
        <v>2004</v>
      </c>
      <c r="K1264" t="s">
        <v>1947</v>
      </c>
      <c r="L1264" t="s">
        <v>2389</v>
      </c>
      <c r="M1264" s="16">
        <f t="shared" si="77"/>
        <v>2.2000000000000002</v>
      </c>
      <c r="N1264">
        <v>20193.12</v>
      </c>
      <c r="O1264" s="15">
        <v>42154</v>
      </c>
      <c r="P1264" s="22">
        <f t="shared" si="78"/>
        <v>2015</v>
      </c>
      <c r="Q1264" s="22">
        <f t="shared" si="79"/>
        <v>5</v>
      </c>
    </row>
    <row r="1265" spans="1:17" x14ac:dyDescent="0.2">
      <c r="A1265">
        <v>1293</v>
      </c>
      <c r="B1265" t="s">
        <v>1976</v>
      </c>
      <c r="C1265" t="s">
        <v>1926</v>
      </c>
      <c r="D1265">
        <v>15.6</v>
      </c>
      <c r="E1265" t="s">
        <v>1958</v>
      </c>
      <c r="F1265" t="s">
        <v>2264</v>
      </c>
      <c r="G1265" s="16" t="str">
        <f t="shared" si="76"/>
        <v>Intel</v>
      </c>
      <c r="H1265" t="s">
        <v>1915</v>
      </c>
      <c r="I1265" t="s">
        <v>1978</v>
      </c>
      <c r="J1265" t="s">
        <v>2278</v>
      </c>
      <c r="K1265" t="s">
        <v>1947</v>
      </c>
      <c r="L1265" t="s">
        <v>2217</v>
      </c>
      <c r="M1265" s="16">
        <f t="shared" si="77"/>
        <v>2.6</v>
      </c>
      <c r="N1265">
        <v>47898.720000000001</v>
      </c>
      <c r="O1265" s="15">
        <v>42171</v>
      </c>
      <c r="P1265" s="22">
        <f t="shared" si="78"/>
        <v>2015</v>
      </c>
      <c r="Q1265" s="22">
        <f t="shared" si="79"/>
        <v>6</v>
      </c>
    </row>
    <row r="1266" spans="1:17" x14ac:dyDescent="0.2">
      <c r="A1266">
        <v>1294</v>
      </c>
      <c r="B1266" t="s">
        <v>1925</v>
      </c>
      <c r="C1266" t="s">
        <v>1926</v>
      </c>
      <c r="D1266">
        <v>15.6</v>
      </c>
      <c r="E1266" t="s">
        <v>1927</v>
      </c>
      <c r="F1266" t="s">
        <v>2450</v>
      </c>
      <c r="G1266" s="16" t="str">
        <f t="shared" si="76"/>
        <v>AMD</v>
      </c>
      <c r="H1266" t="s">
        <v>2074</v>
      </c>
      <c r="I1266" t="s">
        <v>2102</v>
      </c>
      <c r="J1266" t="s">
        <v>2325</v>
      </c>
      <c r="K1266" t="s">
        <v>1947</v>
      </c>
      <c r="L1266" t="s">
        <v>1953</v>
      </c>
      <c r="M1266" s="16">
        <f t="shared" si="77"/>
        <v>2.04</v>
      </c>
      <c r="N1266">
        <v>29303.467199999999</v>
      </c>
      <c r="O1266" s="15">
        <v>42015</v>
      </c>
      <c r="P1266" s="22">
        <f t="shared" si="78"/>
        <v>2015</v>
      </c>
      <c r="Q1266" s="22">
        <f t="shared" si="79"/>
        <v>1</v>
      </c>
    </row>
    <row r="1267" spans="1:17" x14ac:dyDescent="0.2">
      <c r="A1267">
        <v>1295</v>
      </c>
      <c r="B1267" t="s">
        <v>1966</v>
      </c>
      <c r="C1267" t="s">
        <v>1926</v>
      </c>
      <c r="D1267">
        <v>15.6</v>
      </c>
      <c r="E1267" t="s">
        <v>1942</v>
      </c>
      <c r="F1267" t="s">
        <v>1973</v>
      </c>
      <c r="G1267" s="16" t="str">
        <f t="shared" si="76"/>
        <v>Intel</v>
      </c>
      <c r="H1267" t="s">
        <v>1915</v>
      </c>
      <c r="I1267" t="s">
        <v>1978</v>
      </c>
      <c r="J1267" t="s">
        <v>1967</v>
      </c>
      <c r="K1267" t="s">
        <v>2018</v>
      </c>
      <c r="L1267" t="s">
        <v>1993</v>
      </c>
      <c r="M1267" s="16">
        <f t="shared" si="77"/>
        <v>2.2999999999999998</v>
      </c>
      <c r="N1267">
        <v>42943.147199999999</v>
      </c>
      <c r="O1267" s="15">
        <v>42364</v>
      </c>
      <c r="P1267" s="22">
        <f t="shared" si="78"/>
        <v>2015</v>
      </c>
      <c r="Q1267" s="22">
        <f t="shared" si="79"/>
        <v>12</v>
      </c>
    </row>
    <row r="1268" spans="1:17" x14ac:dyDescent="0.2">
      <c r="A1268">
        <v>1296</v>
      </c>
      <c r="B1268" t="s">
        <v>1925</v>
      </c>
      <c r="C1268" t="s">
        <v>2222</v>
      </c>
      <c r="D1268">
        <v>11.6</v>
      </c>
      <c r="E1268" t="s">
        <v>1942</v>
      </c>
      <c r="F1268" t="s">
        <v>2049</v>
      </c>
      <c r="G1268" s="16" t="str">
        <f t="shared" si="76"/>
        <v>Intel</v>
      </c>
      <c r="H1268" t="s">
        <v>2007</v>
      </c>
      <c r="I1268" t="s">
        <v>2008</v>
      </c>
      <c r="J1268" t="s">
        <v>2051</v>
      </c>
      <c r="K1268" t="s">
        <v>1947</v>
      </c>
      <c r="L1268" t="s">
        <v>2339</v>
      </c>
      <c r="M1268" s="16">
        <f t="shared" si="77"/>
        <v>1.17</v>
      </c>
      <c r="N1268">
        <v>11135.52</v>
      </c>
      <c r="O1268" s="15">
        <v>42093</v>
      </c>
      <c r="P1268" s="22">
        <f t="shared" si="78"/>
        <v>2015</v>
      </c>
      <c r="Q1268" s="22">
        <f t="shared" si="79"/>
        <v>3</v>
      </c>
    </row>
    <row r="1269" spans="1:17" x14ac:dyDescent="0.2">
      <c r="A1269">
        <v>1297</v>
      </c>
      <c r="B1269" t="s">
        <v>1954</v>
      </c>
      <c r="C1269" t="s">
        <v>1926</v>
      </c>
      <c r="D1269">
        <v>15.6</v>
      </c>
      <c r="E1269" t="s">
        <v>1942</v>
      </c>
      <c r="F1269" t="s">
        <v>2149</v>
      </c>
      <c r="G1269" s="16" t="str">
        <f t="shared" si="76"/>
        <v>Intel</v>
      </c>
      <c r="H1269" t="s">
        <v>1944</v>
      </c>
      <c r="I1269" t="s">
        <v>1945</v>
      </c>
      <c r="J1269" t="s">
        <v>2075</v>
      </c>
      <c r="K1269" t="s">
        <v>1947</v>
      </c>
      <c r="L1269" t="s">
        <v>1968</v>
      </c>
      <c r="M1269" s="16">
        <f t="shared" si="77"/>
        <v>2.2000000000000002</v>
      </c>
      <c r="N1269">
        <v>38378.649599999997</v>
      </c>
      <c r="O1269" s="15">
        <v>42062</v>
      </c>
      <c r="P1269" s="22">
        <f t="shared" si="78"/>
        <v>2015</v>
      </c>
      <c r="Q1269" s="22">
        <f t="shared" si="79"/>
        <v>2</v>
      </c>
    </row>
    <row r="1270" spans="1:17" x14ac:dyDescent="0.2">
      <c r="A1270">
        <v>1298</v>
      </c>
      <c r="B1270" t="s">
        <v>1976</v>
      </c>
      <c r="C1270" t="s">
        <v>1989</v>
      </c>
      <c r="D1270">
        <v>14</v>
      </c>
      <c r="E1270" t="s">
        <v>1980</v>
      </c>
      <c r="F1270" t="s">
        <v>2149</v>
      </c>
      <c r="G1270" s="16" t="str">
        <f t="shared" si="76"/>
        <v>Intel</v>
      </c>
      <c r="H1270" t="s">
        <v>1944</v>
      </c>
      <c r="I1270" t="s">
        <v>1916</v>
      </c>
      <c r="J1270" t="s">
        <v>1963</v>
      </c>
      <c r="K1270" t="s">
        <v>1947</v>
      </c>
      <c r="L1270" t="s">
        <v>2048</v>
      </c>
      <c r="M1270" s="16">
        <f t="shared" si="77"/>
        <v>1.8</v>
      </c>
      <c r="N1270">
        <v>33992.639999999999</v>
      </c>
      <c r="O1270" s="15">
        <v>42289</v>
      </c>
      <c r="P1270" s="22">
        <f t="shared" si="78"/>
        <v>2015</v>
      </c>
      <c r="Q1270" s="22">
        <f t="shared" si="79"/>
        <v>10</v>
      </c>
    </row>
    <row r="1271" spans="1:17" x14ac:dyDescent="0.2">
      <c r="A1271">
        <v>1299</v>
      </c>
      <c r="B1271" t="s">
        <v>1976</v>
      </c>
      <c r="C1271" t="s">
        <v>1989</v>
      </c>
      <c r="D1271">
        <v>13.3</v>
      </c>
      <c r="E1271" t="s">
        <v>2286</v>
      </c>
      <c r="F1271" t="s">
        <v>2149</v>
      </c>
      <c r="G1271" s="16" t="str">
        <f t="shared" si="76"/>
        <v>Intel</v>
      </c>
      <c r="H1271" t="s">
        <v>1935</v>
      </c>
      <c r="I1271" t="s">
        <v>1936</v>
      </c>
      <c r="J1271" t="s">
        <v>1963</v>
      </c>
      <c r="K1271" t="s">
        <v>1947</v>
      </c>
      <c r="L1271" t="s">
        <v>1957</v>
      </c>
      <c r="M1271" s="16">
        <f t="shared" si="77"/>
        <v>1.3</v>
      </c>
      <c r="N1271">
        <v>79866.720000000001</v>
      </c>
      <c r="O1271" s="15">
        <v>42203</v>
      </c>
      <c r="P1271" s="22">
        <f t="shared" si="78"/>
        <v>2015</v>
      </c>
      <c r="Q1271" s="22">
        <f t="shared" si="79"/>
        <v>7</v>
      </c>
    </row>
    <row r="1272" spans="1:17" x14ac:dyDescent="0.2">
      <c r="A1272">
        <v>1300</v>
      </c>
      <c r="B1272" t="s">
        <v>1976</v>
      </c>
      <c r="C1272" t="s">
        <v>1926</v>
      </c>
      <c r="D1272">
        <v>14</v>
      </c>
      <c r="E1272" t="s">
        <v>1942</v>
      </c>
      <c r="F1272" t="s">
        <v>2326</v>
      </c>
      <c r="G1272" s="16" t="str">
        <f t="shared" si="76"/>
        <v>Intel</v>
      </c>
      <c r="H1272" t="s">
        <v>2007</v>
      </c>
      <c r="I1272" t="s">
        <v>2003</v>
      </c>
      <c r="J1272" t="s">
        <v>2004</v>
      </c>
      <c r="K1272" t="s">
        <v>1947</v>
      </c>
      <c r="L1272" t="s">
        <v>2073</v>
      </c>
      <c r="M1272" s="16">
        <f t="shared" si="77"/>
        <v>1.5</v>
      </c>
      <c r="N1272">
        <v>12201.12</v>
      </c>
      <c r="O1272" s="15">
        <v>42127</v>
      </c>
      <c r="P1272" s="22">
        <f t="shared" si="78"/>
        <v>2015</v>
      </c>
      <c r="Q1272" s="22">
        <f t="shared" si="79"/>
        <v>5</v>
      </c>
    </row>
    <row r="1273" spans="1:17" x14ac:dyDescent="0.2">
      <c r="A1273">
        <v>1301</v>
      </c>
      <c r="B1273" t="s">
        <v>1925</v>
      </c>
      <c r="C1273" t="s">
        <v>1926</v>
      </c>
      <c r="D1273">
        <v>15.6</v>
      </c>
      <c r="E1273" t="s">
        <v>1942</v>
      </c>
      <c r="F1273" t="s">
        <v>2149</v>
      </c>
      <c r="G1273" s="16" t="str">
        <f t="shared" si="76"/>
        <v>Intel</v>
      </c>
      <c r="H1273" t="s">
        <v>2074</v>
      </c>
      <c r="I1273" t="s">
        <v>1978</v>
      </c>
      <c r="J1273" t="s">
        <v>2416</v>
      </c>
      <c r="K1273" t="s">
        <v>1947</v>
      </c>
      <c r="L1273" t="s">
        <v>2188</v>
      </c>
      <c r="M1273" s="16">
        <f t="shared" si="77"/>
        <v>2.19</v>
      </c>
      <c r="N1273">
        <v>40705.919999999998</v>
      </c>
      <c r="O1273" s="15">
        <v>42320</v>
      </c>
      <c r="P1273" s="22">
        <f t="shared" si="78"/>
        <v>2015</v>
      </c>
      <c r="Q1273" s="22">
        <f t="shared" si="79"/>
        <v>11</v>
      </c>
    </row>
    <row r="1274" spans="1:17" x14ac:dyDescent="0.2">
      <c r="A1274">
        <v>1302</v>
      </c>
      <c r="B1274" t="s">
        <v>1954</v>
      </c>
      <c r="C1274" t="s">
        <v>1926</v>
      </c>
      <c r="D1274">
        <v>15.6</v>
      </c>
      <c r="E1274" t="s">
        <v>1942</v>
      </c>
      <c r="F1274" t="s">
        <v>2326</v>
      </c>
      <c r="G1274" s="16" t="str">
        <f t="shared" si="76"/>
        <v>Intel</v>
      </c>
      <c r="H1274" t="s">
        <v>1944</v>
      </c>
      <c r="I1274" t="s">
        <v>1945</v>
      </c>
      <c r="J1274" t="s">
        <v>2004</v>
      </c>
      <c r="K1274" t="s">
        <v>1947</v>
      </c>
      <c r="L1274" t="s">
        <v>1968</v>
      </c>
      <c r="M1274" s="16">
        <f t="shared" si="77"/>
        <v>2.2000000000000002</v>
      </c>
      <c r="N1274">
        <v>19660.32</v>
      </c>
      <c r="O1274" s="15">
        <v>42281</v>
      </c>
      <c r="P1274" s="22">
        <f t="shared" si="78"/>
        <v>2015</v>
      </c>
      <c r="Q1274" s="22">
        <f t="shared" si="79"/>
        <v>10</v>
      </c>
    </row>
  </sheetData>
  <autoFilter ref="A1:O1274" xr:uid="{8B235BB9-8E15-0544-B17E-A4AB7894B77D}"/>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4386-1AE4-F146-987F-3F7B9711FC05}">
  <dimension ref="A2:A21"/>
  <sheetViews>
    <sheetView workbookViewId="0">
      <selection activeCell="A8" sqref="A8"/>
    </sheetView>
  </sheetViews>
  <sheetFormatPr baseColWidth="10" defaultRowHeight="16" x14ac:dyDescent="0.2"/>
  <sheetData>
    <row r="2" spans="1:1" x14ac:dyDescent="0.2">
      <c r="A2" t="s">
        <v>2521</v>
      </c>
    </row>
    <row r="3" spans="1:1" x14ac:dyDescent="0.2">
      <c r="A3" t="str" cm="1">
        <f t="array" ref="A3:A21">_xlfn.UNIQUE(cleaned2!B2:B1274)</f>
        <v>Apple</v>
      </c>
    </row>
    <row r="4" spans="1:1" x14ac:dyDescent="0.2">
      <c r="A4" t="str">
        <v>HP</v>
      </c>
    </row>
    <row r="5" spans="1:1" x14ac:dyDescent="0.2">
      <c r="A5" t="str">
        <v>Acer</v>
      </c>
    </row>
    <row r="6" spans="1:1" x14ac:dyDescent="0.2">
      <c r="A6" t="str">
        <v>Asus</v>
      </c>
    </row>
    <row r="7" spans="1:1" x14ac:dyDescent="0.2">
      <c r="A7" t="str">
        <v>Dell</v>
      </c>
    </row>
    <row r="8" spans="1:1" x14ac:dyDescent="0.2">
      <c r="A8" t="str">
        <v>Lenovo</v>
      </c>
    </row>
    <row r="9" spans="1:1" x14ac:dyDescent="0.2">
      <c r="A9" t="str">
        <v>Chuwi</v>
      </c>
    </row>
    <row r="10" spans="1:1" x14ac:dyDescent="0.2">
      <c r="A10" t="str">
        <v>MSI</v>
      </c>
    </row>
    <row r="11" spans="1:1" x14ac:dyDescent="0.2">
      <c r="A11" t="str">
        <v>Microsoft</v>
      </c>
    </row>
    <row r="12" spans="1:1" x14ac:dyDescent="0.2">
      <c r="A12" t="str">
        <v>Toshiba</v>
      </c>
    </row>
    <row r="13" spans="1:1" x14ac:dyDescent="0.2">
      <c r="A13" t="str">
        <v>Huawei</v>
      </c>
    </row>
    <row r="14" spans="1:1" x14ac:dyDescent="0.2">
      <c r="A14" t="str">
        <v>Xiaomi</v>
      </c>
    </row>
    <row r="15" spans="1:1" x14ac:dyDescent="0.2">
      <c r="A15" t="str">
        <v>Vero</v>
      </c>
    </row>
    <row r="16" spans="1:1" x14ac:dyDescent="0.2">
      <c r="A16" t="str">
        <v>Razer</v>
      </c>
    </row>
    <row r="17" spans="1:1" x14ac:dyDescent="0.2">
      <c r="A17" t="str">
        <v>Mediacom</v>
      </c>
    </row>
    <row r="18" spans="1:1" x14ac:dyDescent="0.2">
      <c r="A18" t="str">
        <v>Samsung</v>
      </c>
    </row>
    <row r="19" spans="1:1" x14ac:dyDescent="0.2">
      <c r="A19" t="str">
        <v>Google</v>
      </c>
    </row>
    <row r="20" spans="1:1" x14ac:dyDescent="0.2">
      <c r="A20" t="str">
        <v>Fujitsu</v>
      </c>
    </row>
    <row r="21" spans="1:1" x14ac:dyDescent="0.2">
      <c r="A21" t="str">
        <v>LG</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D67CB-6136-9E4C-B85B-4FB1458D11C6}">
  <dimension ref="A1"/>
  <sheetViews>
    <sheetView workbookViewId="0"/>
  </sheetViews>
  <sheetFormatPr baseColWidth="10" defaultRowHeight="16"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7FC1E-3FD6-5640-99ED-575D69C6911E}">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Navigation</vt:lpstr>
      <vt:lpstr>Common Functions Used</vt:lpstr>
      <vt:lpstr>Uncleaned_DS_jobs</vt:lpstr>
      <vt:lpstr>cleaned</vt:lpstr>
      <vt:lpstr>lookup</vt:lpstr>
      <vt:lpstr>scratch</vt:lpstr>
      <vt:lpstr>summary</vt:lpstr>
      <vt:lpstr>laptopData</vt:lpstr>
      <vt:lpstr>cleaned2</vt:lpstr>
      <vt:lpstr>scratch2</vt:lpstr>
      <vt:lpstr>summary2</vt:lpstr>
      <vt:lpstr>lookup2</vt:lpstr>
      <vt:lpstr>company</vt:lpstr>
      <vt:lpstr>job_title</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Jomar Jordas</dc:creator>
  <cp:lastModifiedBy>Jomar Jordas</cp:lastModifiedBy>
  <dcterms:created xsi:type="dcterms:W3CDTF">2024-11-20T12:53:28Z</dcterms:created>
  <dcterms:modified xsi:type="dcterms:W3CDTF">2024-12-11T02:40:29Z</dcterms:modified>
</cp:coreProperties>
</file>