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filterPrivacy="1"/>
  <xr:revisionPtr revIDLastSave="0" documentId="13_ncr:1_{DC4B51D6-B346-44A1-A80C-FF549A8B80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ZT" sheetId="1" r:id="rId1"/>
    <sheet name="Обменники" sheetId="2" r:id="rId2"/>
    <sheet name="Отчет" sheetId="4" r:id="rId3"/>
    <sheet name="Банк" sheetId="10" r:id="rId4"/>
  </sheets>
  <externalReferences>
    <externalReference r:id="rId5"/>
  </externalReferences>
  <definedNames>
    <definedName name="_xlnm._FilterDatabase" localSheetId="0" hidden="1">KZT!$B$2:$N$2</definedName>
    <definedName name="_xlnm._FilterDatabase" localSheetId="1" hidden="1">Обменники!$B$2:$K$2</definedName>
    <definedName name="_xlnm._FilterDatabase">[1]template!$F$2:$M$2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4" l="1"/>
  <c r="I17" i="4"/>
  <c r="I18" i="4"/>
  <c r="I19" i="4"/>
  <c r="I20" i="4"/>
  <c r="I16" i="4"/>
  <c r="H17" i="4"/>
  <c r="H18" i="4"/>
  <c r="H19" i="4"/>
  <c r="H20" i="4"/>
  <c r="K5" i="4"/>
  <c r="K4" i="4"/>
  <c r="K6" i="4"/>
  <c r="K7" i="4" l="1"/>
  <c r="E6" i="4" l="1"/>
  <c r="D6" i="4"/>
  <c r="D11" i="4" s="1"/>
  <c r="H4" i="4"/>
  <c r="E4" i="4"/>
  <c r="D4" i="4"/>
  <c r="H5" i="4"/>
  <c r="E5" i="4"/>
  <c r="D5" i="4"/>
  <c r="H6" i="4"/>
  <c r="D10" i="4" l="1"/>
  <c r="E7" i="4"/>
  <c r="H7" i="4"/>
  <c r="D7" i="4"/>
</calcChain>
</file>

<file path=xl/sharedStrings.xml><?xml version="1.0" encoding="utf-8"?>
<sst xmlns="http://schemas.openxmlformats.org/spreadsheetml/2006/main" count="82" uniqueCount="54">
  <si>
    <t>Order ID</t>
  </si>
  <si>
    <t>Nickname</t>
  </si>
  <si>
    <t>Name</t>
  </si>
  <si>
    <t>Действия</t>
  </si>
  <si>
    <t>Биржа</t>
  </si>
  <si>
    <t>Дата и время</t>
  </si>
  <si>
    <t>Цена</t>
  </si>
  <si>
    <t>Кол-во</t>
  </si>
  <si>
    <t>Сумма</t>
  </si>
  <si>
    <t>Токен</t>
  </si>
  <si>
    <t>Банк</t>
  </si>
  <si>
    <t>Фиат</t>
  </si>
  <si>
    <t>Примечание</t>
  </si>
  <si>
    <t>BUY</t>
  </si>
  <si>
    <t>USDT</t>
  </si>
  <si>
    <t>SELL</t>
  </si>
  <si>
    <t>Обменник</t>
  </si>
  <si>
    <t>BTC</t>
  </si>
  <si>
    <t>Арбитраж p2p</t>
  </si>
  <si>
    <t>Обменники</t>
  </si>
  <si>
    <t>кол-во ордера</t>
  </si>
  <si>
    <t>кол-во актива</t>
  </si>
  <si>
    <t>сред. цена</t>
  </si>
  <si>
    <t>Прибыль</t>
  </si>
  <si>
    <t xml:space="preserve"> +посторонные + п2п</t>
  </si>
  <si>
    <t xml:space="preserve"> -посторонные - п2п</t>
  </si>
  <si>
    <t xml:space="preserve"> +п2п</t>
  </si>
  <si>
    <t xml:space="preserve"> -п2п</t>
  </si>
  <si>
    <t>приход</t>
  </si>
  <si>
    <t>перевод</t>
  </si>
  <si>
    <t>покупка</t>
  </si>
  <si>
    <t>прочие рас</t>
  </si>
  <si>
    <t>Снятие</t>
  </si>
  <si>
    <t>Комиссия</t>
  </si>
  <si>
    <t>Расходы</t>
  </si>
  <si>
    <t>Остаток</t>
  </si>
  <si>
    <t>произ приход</t>
  </si>
  <si>
    <t>произ расход</t>
  </si>
  <si>
    <t>БЦК</t>
  </si>
  <si>
    <t>ФОРТЕ</t>
  </si>
  <si>
    <t>Халык</t>
  </si>
  <si>
    <t>Каспий</t>
  </si>
  <si>
    <t>Жусан</t>
  </si>
  <si>
    <t>Итого</t>
  </si>
  <si>
    <t>Общая сумма покупка</t>
  </si>
  <si>
    <t>Общая сумма продажа</t>
  </si>
  <si>
    <t>Обороты</t>
  </si>
  <si>
    <t>Форте</t>
  </si>
  <si>
    <t>обменники</t>
  </si>
  <si>
    <t>P2P</t>
  </si>
  <si>
    <t>общая сумма покупки</t>
  </si>
  <si>
    <t>общая сумма продажи</t>
  </si>
  <si>
    <t>Разница</t>
  </si>
  <si>
    <t>Деньги мне дали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</si>
</sst>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dd/mm/yyyy\ h:mm:ss"/>
    <numFmt numFmtId="165" formatCode="_-* #,##0_-;\-* #,##0_-;_-* &quot;-&quot;??_-;_-@_-"/>
    <numFmt numFmtId="166" formatCode="_-* #,##0.00\ _₽_-;\-* #,##0.00\ _₽_-;_-* &quot;-&quot;??\ _₽_-;_-@_-"/>
    <numFmt numFmtId="168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43" fontId="0" fillId="0" borderId="1" xfId="0" applyNumberFormat="1" applyBorder="1" applyAlignment="1">
      <alignment vertical="center"/>
    </xf>
    <xf numFmtId="165" fontId="0" fillId="0" borderId="1" xfId="0" applyNumberFormat="1" applyBorder="1" applyAlignment="1">
      <alignment vertical="center"/>
    </xf>
    <xf numFmtId="43" fontId="0" fillId="0" borderId="1" xfId="0" applyNumberFormat="1" applyBorder="1"/>
    <xf numFmtId="49" fontId="0" fillId="0" borderId="0" xfId="0" applyNumberFormat="1" applyAlignment="1">
      <alignment horizontal="left" vertical="center"/>
    </xf>
    <xf numFmtId="43" fontId="0" fillId="0" borderId="0" xfId="0" applyNumberFormat="1" applyAlignment="1">
      <alignment horizontal="right" vertical="center"/>
    </xf>
    <xf numFmtId="43" fontId="0" fillId="0" borderId="0" xfId="0" applyNumberFormat="1" applyAlignment="1">
      <alignment horizontal="center" vertical="center"/>
    </xf>
    <xf numFmtId="43" fontId="0" fillId="0" borderId="1" xfId="0" applyNumberForma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43" fontId="0" fillId="0" borderId="0" xfId="1" applyFont="1"/>
    <xf numFmtId="0" fontId="0" fillId="0" borderId="1" xfId="0" applyBorder="1" applyAlignment="1">
      <alignment vertical="center"/>
    </xf>
    <xf numFmtId="0" fontId="0" fillId="0" borderId="1" xfId="0" applyBorder="1"/>
    <xf numFmtId="43" fontId="0" fillId="0" borderId="1" xfId="1" applyFont="1" applyBorder="1"/>
    <xf numFmtId="43" fontId="0" fillId="2" borderId="1" xfId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166" fontId="0" fillId="0" borderId="1" xfId="0" applyNumberFormat="1" applyBorder="1"/>
    <xf numFmtId="4" fontId="0" fillId="0" borderId="1" xfId="0" applyNumberFormat="1" applyBorder="1"/>
    <xf numFmtId="0" fontId="0" fillId="5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4" fontId="0" fillId="0" borderId="0" xfId="0" applyNumberFormat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43" fontId="0" fillId="0" borderId="1" xfId="1" applyFont="1" applyBorder="1" applyAlignment="1">
      <alignment horizontal="right" vertical="center"/>
    </xf>
    <xf numFmtId="4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6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66" fontId="0" fillId="3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8" fontId="0" fillId="0" borderId="0" xfId="0" applyNumberFormat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f7a85e0c1ec1d18/&#1060;&#1048;&#1053;&#1040;&#1053;&#1057;&#1067;/&#1053;&#1072;&#1083;&#1086;&#1075;&#1080;%20&#1056;&#1050;/&#1053;&#1072;&#1083;&#1086;&#1075;&#1080;%202023/&#1056;&#1072;&#1089;&#1095;&#1077;&#1090;&#1099;%20&#1085;&#1072;&#1083;&#1086;&#1075;&#1086;&#1074;%20&#1079;&#1072;%20&#1082;&#1088;&#1080;&#1087;&#1090;&#1091;%202023/&#1054;&#1090;&#1095;&#1077;&#1090;&#1099;%20&#1086;&#1090;%20&#1046;&#1086;&#1084;&#1072;&#1088;&#1090;/joma/templat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2"/>
  <sheetViews>
    <sheetView tabSelected="1" zoomScaleNormal="100" workbookViewId="0">
      <selection activeCell="H10" sqref="H10"/>
    </sheetView>
  </sheetViews>
  <sheetFormatPr defaultColWidth="8.88671875" defaultRowHeight="14.4" customHeight="1" x14ac:dyDescent="0.3"/>
  <cols>
    <col min="1" max="1" width="7.44140625" style="1" customWidth="1"/>
    <col min="2" max="2" width="20.6640625" style="6" customWidth="1"/>
    <col min="3" max="4" width="22.88671875" style="14" customWidth="1"/>
    <col min="5" max="5" width="10.6640625" style="7" customWidth="1"/>
    <col min="6" max="6" width="15.5546875" style="7" customWidth="1"/>
    <col min="7" max="7" width="22.6640625" style="43" customWidth="1"/>
    <col min="8" max="8" width="15.109375" style="15" customWidth="1"/>
    <col min="9" max="9" width="15.33203125" style="15" customWidth="1"/>
    <col min="10" max="10" width="15" style="15" customWidth="1"/>
    <col min="11" max="11" width="9.88671875" style="7" customWidth="1"/>
    <col min="12" max="12" width="15.5546875" style="14" customWidth="1"/>
    <col min="13" max="13" width="8.5546875" style="7" customWidth="1"/>
    <col min="14" max="14" width="49.44140625" style="1" customWidth="1"/>
    <col min="15" max="15" width="8.88671875" style="1" customWidth="1"/>
    <col min="16" max="16384" width="8.88671875" style="1"/>
  </cols>
  <sheetData>
    <row r="1" spans="2:14" ht="14.4" customHeight="1" x14ac:dyDescent="0.3">
      <c r="B1" s="1"/>
      <c r="C1" s="7"/>
      <c r="D1" s="7"/>
      <c r="H1" s="16"/>
      <c r="I1" s="16"/>
      <c r="J1" s="16"/>
      <c r="L1" s="7"/>
    </row>
    <row r="2" spans="2:14" ht="36" customHeight="1" x14ac:dyDescent="0.3"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4" t="s">
        <v>5</v>
      </c>
      <c r="H2" s="17" t="s">
        <v>6</v>
      </c>
      <c r="I2" s="17" t="s">
        <v>7</v>
      </c>
      <c r="J2" s="17" t="s">
        <v>8</v>
      </c>
      <c r="K2" s="4" t="s">
        <v>9</v>
      </c>
      <c r="L2" s="4" t="s">
        <v>10</v>
      </c>
      <c r="M2" s="4" t="s">
        <v>11</v>
      </c>
      <c r="N2" s="18" t="s">
        <v>12</v>
      </c>
    </row>
  </sheetData>
  <autoFilter ref="B2:N2" xr:uid="{00000000-0001-0000-0200-000000000000}">
    <sortState xmlns:xlrd2="http://schemas.microsoft.com/office/spreadsheetml/2017/richdata2" ref="B2:N3">
      <sortCondition ref="G2"/>
    </sortState>
  </autoFilter>
  <pageMargins left="0.7" right="0.7" top="0.75" bottom="0.75" header="0.3" footer="0.3"/>
  <pageSetup paperSize="9" orientation="portrait" useFirstPageNumber="1" horizontalDpi="4294967295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"/>
  <sheetViews>
    <sheetView zoomScaleNormal="100" workbookViewId="0">
      <selection activeCell="F17" sqref="F17"/>
    </sheetView>
  </sheetViews>
  <sheetFormatPr defaultRowHeight="14.4" customHeight="1" x14ac:dyDescent="0.3"/>
  <cols>
    <col min="2" max="2" width="16.109375" style="1" customWidth="1"/>
    <col min="3" max="3" width="11.6640625" style="1" customWidth="1"/>
    <col min="4" max="5" width="17.33203125" style="1" customWidth="1"/>
    <col min="6" max="8" width="17.33203125" style="2" customWidth="1"/>
    <col min="9" max="9" width="11.6640625" style="1" customWidth="1"/>
    <col min="10" max="10" width="17.33203125" style="1" customWidth="1"/>
    <col min="11" max="11" width="13.33203125" style="1" customWidth="1"/>
    <col min="14" max="23" width="16.33203125" customWidth="1"/>
  </cols>
  <sheetData>
    <row r="2" spans="2:11" ht="30" customHeight="1" x14ac:dyDescent="0.3">
      <c r="B2" s="3" t="s">
        <v>0</v>
      </c>
      <c r="C2" s="4" t="s">
        <v>3</v>
      </c>
      <c r="D2" s="4" t="s">
        <v>16</v>
      </c>
      <c r="E2" s="5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</row>
  </sheetData>
  <autoFilter ref="B2:K2" xr:uid="{00000000-0001-0000-0000-000000000000}">
    <sortState xmlns:xlrd2="http://schemas.microsoft.com/office/spreadsheetml/2017/richdata2" ref="B2:K3">
      <sortCondition ref="E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K24"/>
  <sheetViews>
    <sheetView zoomScaleNormal="100" workbookViewId="0">
      <selection activeCell="F20" sqref="F20"/>
    </sheetView>
  </sheetViews>
  <sheetFormatPr defaultRowHeight="14.4" customHeight="1" x14ac:dyDescent="0.3"/>
  <cols>
    <col min="1" max="1" width="7.6640625" customWidth="1"/>
    <col min="3" max="3" width="22.88671875" customWidth="1"/>
    <col min="4" max="4" width="20.33203125" customWidth="1"/>
    <col min="5" max="5" width="17.6640625" customWidth="1"/>
    <col min="6" max="6" width="14.33203125" customWidth="1"/>
    <col min="7" max="7" width="16.77734375" customWidth="1"/>
    <col min="8" max="9" width="18.6640625" customWidth="1"/>
    <col min="10" max="10" width="14.5546875" customWidth="1"/>
    <col min="11" max="11" width="16.6640625" customWidth="1"/>
  </cols>
  <sheetData>
    <row r="2" spans="3:11" ht="21.6" customHeight="1" x14ac:dyDescent="0.3">
      <c r="C2" s="3" t="s">
        <v>18</v>
      </c>
      <c r="G2" s="3" t="s">
        <v>19</v>
      </c>
      <c r="J2" s="3" t="s">
        <v>19</v>
      </c>
    </row>
    <row r="3" spans="3:11" s="2" customFormat="1" x14ac:dyDescent="0.3">
      <c r="C3" s="8" t="s">
        <v>14</v>
      </c>
      <c r="D3" s="9" t="s">
        <v>13</v>
      </c>
      <c r="E3" s="9" t="s">
        <v>15</v>
      </c>
      <c r="G3" s="8" t="s">
        <v>14</v>
      </c>
      <c r="H3" s="9" t="s">
        <v>15</v>
      </c>
      <c r="J3" s="8" t="s">
        <v>17</v>
      </c>
      <c r="K3" s="9" t="s">
        <v>15</v>
      </c>
    </row>
    <row r="4" spans="3:11" ht="19.2" customHeight="1" x14ac:dyDescent="0.3">
      <c r="C4" s="10" t="s">
        <v>20</v>
      </c>
      <c r="D4" s="12">
        <f>COUNTIFS(KZT!$E:$E,"BUY",KZT!$K:$K,C3)</f>
        <v>0</v>
      </c>
      <c r="E4" s="12">
        <f>COUNTIFS(KZT!$E:$E,"SELL",KZT!$K:$K,C3)</f>
        <v>0</v>
      </c>
      <c r="G4" s="10" t="s">
        <v>20</v>
      </c>
      <c r="H4" s="12">
        <f>COUNTIFS(Обменники!$I:$I,G3)</f>
        <v>0</v>
      </c>
      <c r="J4" s="10" t="s">
        <v>20</v>
      </c>
      <c r="K4" s="12">
        <f>COUNTIFS(Обменники!$I:$I,J3)</f>
        <v>0</v>
      </c>
    </row>
    <row r="5" spans="3:11" s="2" customFormat="1" ht="19.2" customHeight="1" x14ac:dyDescent="0.3">
      <c r="C5" s="10" t="s">
        <v>21</v>
      </c>
      <c r="D5" s="11">
        <f>SUMIFS(KZT!$I:$I,KZT!$E:$E,"BUY",KZT!$K:$K,C3)</f>
        <v>0</v>
      </c>
      <c r="E5" s="11">
        <f>SUMIFS(KZT!$I:$I,KZT!$E:$E,"SELL",KZT!$K:$K,C3)</f>
        <v>0</v>
      </c>
      <c r="G5" s="10" t="s">
        <v>21</v>
      </c>
      <c r="H5" s="11">
        <f>SUMIFS(Обменники!$G:$G,Обменники!$I:$I,G3)</f>
        <v>0</v>
      </c>
      <c r="J5" s="10" t="s">
        <v>21</v>
      </c>
      <c r="K5" s="11">
        <f>SUMIFS(Обменники!$G:$G,Обменники!$I:$I,J3)</f>
        <v>0</v>
      </c>
    </row>
    <row r="6" spans="3:11" ht="19.2" customHeight="1" x14ac:dyDescent="0.3">
      <c r="C6" s="10" t="s">
        <v>8</v>
      </c>
      <c r="D6" s="13">
        <f>SUMIFS(KZT!$J:$J,KZT!$E:$E,"BUY",KZT!$K:$K,C3)</f>
        <v>0</v>
      </c>
      <c r="E6" s="13">
        <f>SUMIFS(KZT!$J:$J,KZT!$E:$E,"SELL",KZT!$K:$K,C3)</f>
        <v>0</v>
      </c>
      <c r="G6" s="10" t="s">
        <v>8</v>
      </c>
      <c r="H6" s="13">
        <f>SUMIFS(Обменники!$H:$H,Обменники!$I:$I,G3)</f>
        <v>0</v>
      </c>
      <c r="J6" s="10" t="s">
        <v>8</v>
      </c>
      <c r="K6" s="13">
        <f>SUMIFS(Обменники!$H:$H,Обменники!$I:$I,J3)</f>
        <v>0</v>
      </c>
    </row>
    <row r="7" spans="3:11" s="2" customFormat="1" ht="19.2" customHeight="1" x14ac:dyDescent="0.3">
      <c r="C7" s="10" t="s">
        <v>22</v>
      </c>
      <c r="D7" s="11" t="e">
        <f>D6/D5</f>
        <v>#DIV/0!</v>
      </c>
      <c r="E7" s="11" t="e">
        <f>E6/E5</f>
        <v>#DIV/0!</v>
      </c>
      <c r="G7" s="10" t="s">
        <v>22</v>
      </c>
      <c r="H7" s="11" t="e">
        <f>H6/H5</f>
        <v>#DIV/0!</v>
      </c>
      <c r="J7" s="10" t="s">
        <v>22</v>
      </c>
      <c r="K7" s="11" t="e">
        <f>K6/K5</f>
        <v>#DIV/0!</v>
      </c>
    </row>
    <row r="10" spans="3:11" s="1" customFormat="1" ht="19.2" customHeight="1" x14ac:dyDescent="0.3">
      <c r="C10" s="3" t="s">
        <v>45</v>
      </c>
      <c r="D10" s="31">
        <f>SUM(E6+H6+K6)</f>
        <v>0</v>
      </c>
    </row>
    <row r="11" spans="3:11" s="1" customFormat="1" ht="19.2" customHeight="1" x14ac:dyDescent="0.3">
      <c r="C11" s="17" t="s">
        <v>44</v>
      </c>
      <c r="D11" s="17">
        <f>SUM(D6)</f>
        <v>0</v>
      </c>
    </row>
    <row r="14" spans="3:11" x14ac:dyDescent="0.3">
      <c r="C14" s="36"/>
      <c r="D14" s="42" t="s">
        <v>49</v>
      </c>
      <c r="E14" s="42"/>
      <c r="F14" s="22"/>
    </row>
    <row r="15" spans="3:11" s="1" customFormat="1" ht="35.4" customHeight="1" x14ac:dyDescent="0.3">
      <c r="C15" s="35" t="s">
        <v>46</v>
      </c>
      <c r="D15" s="9" t="s">
        <v>13</v>
      </c>
      <c r="E15" s="34" t="s">
        <v>15</v>
      </c>
      <c r="F15" s="3" t="s">
        <v>48</v>
      </c>
      <c r="H15" s="37" t="s">
        <v>50</v>
      </c>
      <c r="I15" s="37" t="s">
        <v>51</v>
      </c>
    </row>
    <row r="16" spans="3:11" s="1" customFormat="1" ht="18" customHeight="1" x14ac:dyDescent="0.3">
      <c r="C16" s="35" t="s">
        <v>38</v>
      </c>
      <c r="D16" s="33"/>
      <c r="E16" s="33"/>
      <c r="F16" s="32"/>
      <c r="G16" s="30"/>
      <c r="H16" s="31">
        <f>D16</f>
        <v>0</v>
      </c>
      <c r="I16" s="31">
        <f>E16+F16</f>
        <v>0</v>
      </c>
    </row>
    <row r="17" spans="3:9" s="1" customFormat="1" ht="18" customHeight="1" x14ac:dyDescent="0.3">
      <c r="C17" s="35" t="s">
        <v>41</v>
      </c>
      <c r="D17" s="33"/>
      <c r="E17" s="33"/>
      <c r="F17" s="32"/>
      <c r="G17" s="30"/>
      <c r="H17" s="31">
        <f t="shared" ref="H17:H20" si="0">D17</f>
        <v>0</v>
      </c>
      <c r="I17" s="31">
        <f t="shared" ref="I17:I20" si="1">E17+F17</f>
        <v>0</v>
      </c>
    </row>
    <row r="18" spans="3:9" s="1" customFormat="1" ht="18" customHeight="1" x14ac:dyDescent="0.3">
      <c r="C18" s="35" t="s">
        <v>47</v>
      </c>
      <c r="D18" s="33"/>
      <c r="E18" s="3"/>
      <c r="F18" s="32"/>
      <c r="H18" s="31">
        <f t="shared" si="0"/>
        <v>0</v>
      </c>
      <c r="I18" s="31">
        <f t="shared" si="1"/>
        <v>0</v>
      </c>
    </row>
    <row r="19" spans="3:9" s="1" customFormat="1" ht="18" customHeight="1" x14ac:dyDescent="0.3">
      <c r="C19" s="35" t="s">
        <v>42</v>
      </c>
      <c r="D19" s="33"/>
      <c r="E19" s="3"/>
      <c r="F19" s="32"/>
      <c r="H19" s="31">
        <f t="shared" si="0"/>
        <v>0</v>
      </c>
      <c r="I19" s="31">
        <f t="shared" si="1"/>
        <v>0</v>
      </c>
    </row>
    <row r="20" spans="3:9" s="1" customFormat="1" ht="18" customHeight="1" x14ac:dyDescent="0.3">
      <c r="C20" s="35" t="s">
        <v>40</v>
      </c>
      <c r="D20" s="33"/>
      <c r="E20" s="3"/>
      <c r="F20" s="32"/>
      <c r="H20" s="31">
        <f t="shared" si="0"/>
        <v>0</v>
      </c>
      <c r="I20" s="31">
        <f t="shared" si="1"/>
        <v>0</v>
      </c>
    </row>
    <row r="22" spans="3:9" ht="14.4" customHeight="1" x14ac:dyDescent="0.3">
      <c r="G22" s="19"/>
    </row>
    <row r="23" spans="3:9" ht="14.4" customHeight="1" x14ac:dyDescent="0.3">
      <c r="G23" s="19"/>
    </row>
    <row r="24" spans="3:9" ht="14.4" customHeight="1" x14ac:dyDescent="0.3">
      <c r="F24" s="19"/>
    </row>
  </sheetData>
  <mergeCells count="1">
    <mergeCell ref="D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FD18C-D3F2-4316-8F6F-7C849D962743}">
  <dimension ref="B2:Q10"/>
  <sheetViews>
    <sheetView workbookViewId="0">
      <selection activeCell="L4" sqref="L4"/>
    </sheetView>
  </sheetViews>
  <sheetFormatPr defaultRowHeight="14.4" x14ac:dyDescent="0.3"/>
  <cols>
    <col min="2" max="2" width="18" customWidth="1"/>
    <col min="3" max="3" width="20.44140625" style="20" bestFit="1" customWidth="1"/>
    <col min="4" max="4" width="9.5546875" style="20" bestFit="1" customWidth="1"/>
    <col min="5" max="5" width="7.77734375" bestFit="1" customWidth="1"/>
    <col min="6" max="6" width="10.44140625" bestFit="1" customWidth="1"/>
    <col min="7" max="7" width="7.109375" bestFit="1" customWidth="1"/>
    <col min="8" max="8" width="9.5546875" bestFit="1" customWidth="1"/>
    <col min="9" max="9" width="23.33203125" customWidth="1"/>
    <col min="10" max="10" width="23.44140625" customWidth="1"/>
    <col min="11" max="11" width="1.88671875" customWidth="1"/>
    <col min="12" max="12" width="21.33203125" customWidth="1"/>
    <col min="13" max="13" width="23.5546875" customWidth="1"/>
    <col min="14" max="14" width="15.5546875" customWidth="1"/>
    <col min="15" max="17" width="17.109375" style="38" customWidth="1"/>
  </cols>
  <sheetData>
    <row r="2" spans="2:17" x14ac:dyDescent="0.3">
      <c r="B2">
        <v>2023</v>
      </c>
      <c r="C2" s="20" t="s">
        <v>24</v>
      </c>
      <c r="I2" s="20" t="s">
        <v>25</v>
      </c>
      <c r="L2" t="s">
        <v>26</v>
      </c>
      <c r="M2" t="s">
        <v>27</v>
      </c>
    </row>
    <row r="3" spans="2:17" ht="25.2" customHeight="1" x14ac:dyDescent="0.3">
      <c r="B3" s="21"/>
      <c r="C3" s="24" t="s">
        <v>28</v>
      </c>
      <c r="D3" s="24" t="s">
        <v>29</v>
      </c>
      <c r="E3" s="25" t="s">
        <v>30</v>
      </c>
      <c r="F3" s="25" t="s">
        <v>31</v>
      </c>
      <c r="G3" s="25" t="s">
        <v>32</v>
      </c>
      <c r="H3" s="25" t="s">
        <v>33</v>
      </c>
      <c r="I3" s="28" t="s">
        <v>34</v>
      </c>
      <c r="J3" s="25" t="s">
        <v>35</v>
      </c>
      <c r="L3" s="29" t="s">
        <v>36</v>
      </c>
      <c r="M3" s="28" t="s">
        <v>37</v>
      </c>
      <c r="O3" s="40" t="s">
        <v>52</v>
      </c>
      <c r="P3" s="40" t="s">
        <v>53</v>
      </c>
      <c r="Q3" s="40" t="s">
        <v>23</v>
      </c>
    </row>
    <row r="4" spans="2:17" ht="20.399999999999999" customHeight="1" x14ac:dyDescent="0.3">
      <c r="B4" s="22" t="s">
        <v>38</v>
      </c>
      <c r="C4" s="23"/>
      <c r="D4" s="23"/>
      <c r="E4" s="23"/>
      <c r="F4" s="23"/>
      <c r="G4" s="23"/>
      <c r="H4" s="23"/>
      <c r="I4" s="13"/>
      <c r="J4" s="26"/>
      <c r="L4" s="27"/>
      <c r="M4" s="27"/>
      <c r="N4" s="19"/>
      <c r="O4" s="39"/>
      <c r="P4" s="39"/>
      <c r="Q4" s="41"/>
    </row>
    <row r="5" spans="2:17" ht="20.399999999999999" customHeight="1" x14ac:dyDescent="0.3">
      <c r="B5" s="21" t="s">
        <v>41</v>
      </c>
      <c r="C5" s="23"/>
      <c r="D5" s="23"/>
      <c r="E5" s="23"/>
      <c r="F5" s="23"/>
      <c r="G5" s="23"/>
      <c r="H5" s="23"/>
      <c r="I5" s="13"/>
      <c r="J5" s="26"/>
      <c r="L5" s="27"/>
      <c r="M5" s="27"/>
      <c r="N5" s="19"/>
    </row>
    <row r="6" spans="2:17" ht="20.399999999999999" customHeight="1" x14ac:dyDescent="0.3">
      <c r="B6" s="21" t="s">
        <v>39</v>
      </c>
      <c r="C6" s="23"/>
      <c r="D6" s="23"/>
      <c r="E6" s="23"/>
      <c r="F6" s="23"/>
      <c r="G6" s="23"/>
      <c r="H6" s="23"/>
      <c r="I6" s="13"/>
      <c r="J6" s="26"/>
      <c r="L6" s="27"/>
      <c r="M6" s="27"/>
      <c r="N6" s="19"/>
    </row>
    <row r="7" spans="2:17" ht="20.399999999999999" customHeight="1" x14ac:dyDescent="0.3">
      <c r="B7" s="22" t="s">
        <v>42</v>
      </c>
      <c r="C7" s="23"/>
      <c r="D7" s="23"/>
      <c r="E7" s="23"/>
      <c r="F7" s="23"/>
      <c r="G7" s="23"/>
      <c r="H7" s="23"/>
      <c r="I7" s="13"/>
      <c r="J7" s="26"/>
      <c r="L7" s="27"/>
      <c r="M7" s="27"/>
      <c r="N7" s="19"/>
    </row>
    <row r="8" spans="2:17" ht="20.399999999999999" customHeight="1" x14ac:dyDescent="0.3">
      <c r="B8" s="22" t="s">
        <v>40</v>
      </c>
      <c r="C8" s="23"/>
      <c r="D8" s="23"/>
      <c r="E8" s="23"/>
      <c r="F8" s="23"/>
      <c r="G8" s="23"/>
      <c r="H8" s="23"/>
      <c r="I8" s="13"/>
      <c r="J8" s="26"/>
      <c r="L8" s="27"/>
      <c r="M8" s="27"/>
      <c r="N8" s="19"/>
    </row>
    <row r="9" spans="2:17" ht="20.399999999999999" customHeight="1" x14ac:dyDescent="0.3">
      <c r="B9" s="21" t="s">
        <v>43</v>
      </c>
      <c r="C9" s="23"/>
      <c r="D9" s="23"/>
      <c r="E9" s="23"/>
      <c r="F9" s="23"/>
      <c r="G9" s="23"/>
      <c r="H9" s="23"/>
      <c r="I9" s="13"/>
      <c r="J9" s="26"/>
      <c r="L9" s="27"/>
      <c r="M9" s="26"/>
      <c r="N9" s="19"/>
    </row>
    <row r="10" spans="2:17" x14ac:dyDescent="0.3">
      <c r="E10" s="20"/>
      <c r="F10" s="20"/>
      <c r="G10" s="20"/>
      <c r="H10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KZT</vt:lpstr>
      <vt:lpstr>Обменники</vt:lpstr>
      <vt:lpstr>Отчет</vt:lpstr>
      <vt:lpstr>Банк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2024-01-19T05:52:28Z</dcterms:modified>
  <cp:category/>
  <cp:contentStatus/>
</cp:coreProperties>
</file>