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tin4\Documents\VS Code - Import from old PC\jomritman\bball\"/>
    </mc:Choice>
  </mc:AlternateContent>
  <xr:revisionPtr revIDLastSave="0" documentId="13_ncr:1_{C70467A5-8E0E-42B9-B68F-3DF5C6A465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vethirtyeight_ncaa_forecasts" sheetId="1" r:id="rId1"/>
    <sheet name="mens_RPI_regression" sheetId="4" r:id="rId2"/>
    <sheet name="womens_RPI_regression" sheetId="2" r:id="rId3"/>
    <sheet name="mens_RPI_regression_v2" sheetId="7" r:id="rId4"/>
    <sheet name="womens_RPI_regression_v2" sheetId="8" r:id="rId5"/>
    <sheet name="mens_RPI_2024" sheetId="5" r:id="rId6"/>
    <sheet name="womens_RPI_2024" sheetId="6" r:id="rId7"/>
  </sheets>
  <definedNames>
    <definedName name="solver_adj" localSheetId="3" hidden="1">mens_RPI_regression_v2!$F$1:$G$1</definedName>
    <definedName name="solver_adj" localSheetId="4" hidden="1">womens_RPI_regression_v2!$F$1:$G$1</definedName>
    <definedName name="solver_cvg" localSheetId="3" hidden="1">0.0001</definedName>
    <definedName name="solver_cvg" localSheetId="4" hidden="1">0.0001</definedName>
    <definedName name="solver_drv" localSheetId="3" hidden="1">2</definedName>
    <definedName name="solver_drv" localSheetId="4" hidden="1">1</definedName>
    <definedName name="solver_eng" localSheetId="3" hidden="1">1</definedName>
    <definedName name="solver_eng" localSheetId="4" hidden="1">1</definedName>
    <definedName name="solver_est" localSheetId="3" hidden="1">1</definedName>
    <definedName name="solver_est" localSheetId="4" hidden="1">1</definedName>
    <definedName name="solver_itr" localSheetId="3" hidden="1">2147483647</definedName>
    <definedName name="solver_itr" localSheetId="4" hidden="1">2147483647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2</definedName>
    <definedName name="solver_neg" localSheetId="4" hidden="1">2</definedName>
    <definedName name="solver_nod" localSheetId="3" hidden="1">2147483647</definedName>
    <definedName name="solver_nod" localSheetId="4" hidden="1">2147483647</definedName>
    <definedName name="solver_num" localSheetId="3" hidden="1">0</definedName>
    <definedName name="solver_num" localSheetId="4" hidden="1">0</definedName>
    <definedName name="solver_nwt" localSheetId="3" hidden="1">1</definedName>
    <definedName name="solver_nwt" localSheetId="4" hidden="1">1</definedName>
    <definedName name="solver_opt" localSheetId="3" hidden="1">mens_RPI_regression_v2!$I$1</definedName>
    <definedName name="solver_opt" localSheetId="4" hidden="1">womens_RPI_regression_v2!$J$1</definedName>
    <definedName name="solver_pre" localSheetId="3" hidden="1">0.000001</definedName>
    <definedName name="solver_pre" localSheetId="4" hidden="1">0.000001</definedName>
    <definedName name="solver_rbv" localSheetId="3" hidden="1">2</definedName>
    <definedName name="solver_rbv" localSheetId="4" hidden="1">1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2</definedName>
    <definedName name="solver_scl" localSheetId="4" hidden="1">1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0.01</definedName>
    <definedName name="solver_tol" localSheetId="4" hidden="1">0.01</definedName>
    <definedName name="solver_typ" localSheetId="3" hidden="1">2</definedName>
    <definedName name="solver_typ" localSheetId="4" hidden="1">2</definedName>
    <definedName name="solver_val" localSheetId="3" hidden="1">0</definedName>
    <definedName name="solver_val" localSheetId="4" hidden="1">0</definedName>
    <definedName name="solver_ver" localSheetId="3" hidden="1">3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7" i="6" l="1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T124" i="1" a="1"/>
  <c r="T124" i="1" s="1"/>
  <c r="T131" i="1" a="1"/>
  <c r="T131" i="1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U72" i="1"/>
  <c r="U126" i="1"/>
  <c r="S126" i="1"/>
  <c r="T126" i="1" s="1" a="1"/>
  <c r="T126" i="1" s="1"/>
  <c r="U131" i="1"/>
  <c r="S131" i="1"/>
  <c r="U105" i="1"/>
  <c r="K3" i="6"/>
  <c r="K4" i="6"/>
  <c r="K5" i="6"/>
  <c r="K6" i="6"/>
  <c r="K7" i="6"/>
  <c r="K8" i="6"/>
  <c r="K9" i="6"/>
  <c r="K10" i="6"/>
  <c r="K11" i="6"/>
  <c r="S124" i="1" s="1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U20" i="1"/>
  <c r="U54" i="1"/>
  <c r="U67" i="1"/>
  <c r="U49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50" i="1"/>
  <c r="U51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52" i="1"/>
  <c r="U53" i="1"/>
  <c r="U55" i="1"/>
  <c r="U56" i="1"/>
  <c r="U57" i="1"/>
  <c r="U58" i="1"/>
  <c r="U59" i="1"/>
  <c r="U60" i="1"/>
  <c r="U61" i="1"/>
  <c r="U62" i="1"/>
  <c r="U63" i="1"/>
  <c r="U64" i="1"/>
  <c r="U65" i="1"/>
  <c r="U66" i="1"/>
  <c r="U68" i="1"/>
  <c r="U69" i="1"/>
  <c r="U70" i="1"/>
  <c r="U71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103" i="1"/>
  <c r="U104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7" i="1"/>
  <c r="U128" i="1"/>
  <c r="U129" i="1"/>
  <c r="U130" i="1"/>
  <c r="U132" i="1"/>
  <c r="U133" i="1"/>
  <c r="U134" i="1"/>
  <c r="U135" i="1"/>
  <c r="U136" i="1"/>
  <c r="U137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35" i="1"/>
  <c r="I3" i="8"/>
  <c r="J3" i="8" s="1"/>
  <c r="I4" i="8"/>
  <c r="J4" i="8" s="1"/>
  <c r="I5" i="8"/>
  <c r="J5" i="8" s="1"/>
  <c r="I6" i="8"/>
  <c r="J6" i="8" s="1"/>
  <c r="I7" i="8"/>
  <c r="J7" i="8" s="1"/>
  <c r="I8" i="8"/>
  <c r="J8" i="8" s="1"/>
  <c r="I9" i="8"/>
  <c r="J9" i="8" s="1"/>
  <c r="I10" i="8"/>
  <c r="J10" i="8" s="1"/>
  <c r="I11" i="8"/>
  <c r="J11" i="8" s="1"/>
  <c r="I12" i="8"/>
  <c r="J12" i="8" s="1"/>
  <c r="I13" i="8"/>
  <c r="J13" i="8" s="1"/>
  <c r="I14" i="8"/>
  <c r="J14" i="8" s="1"/>
  <c r="I15" i="8"/>
  <c r="J15" i="8" s="1"/>
  <c r="I16" i="8"/>
  <c r="J16" i="8" s="1"/>
  <c r="I17" i="8"/>
  <c r="J17" i="8" s="1"/>
  <c r="I18" i="8"/>
  <c r="J18" i="8" s="1"/>
  <c r="I19" i="8"/>
  <c r="J19" i="8" s="1"/>
  <c r="I20" i="8"/>
  <c r="J20" i="8" s="1"/>
  <c r="I21" i="8"/>
  <c r="J21" i="8" s="1"/>
  <c r="I22" i="8"/>
  <c r="J22" i="8" s="1"/>
  <c r="I23" i="8"/>
  <c r="J23" i="8" s="1"/>
  <c r="I24" i="8"/>
  <c r="J24" i="8" s="1"/>
  <c r="I25" i="8"/>
  <c r="J25" i="8" s="1"/>
  <c r="I26" i="8"/>
  <c r="J26" i="8" s="1"/>
  <c r="I27" i="8"/>
  <c r="J27" i="8" s="1"/>
  <c r="I28" i="8"/>
  <c r="J28" i="8" s="1"/>
  <c r="I29" i="8"/>
  <c r="J29" i="8" s="1"/>
  <c r="I30" i="8"/>
  <c r="J30" i="8" s="1"/>
  <c r="I31" i="8"/>
  <c r="J31" i="8" s="1"/>
  <c r="I32" i="8"/>
  <c r="J32" i="8" s="1"/>
  <c r="I33" i="8"/>
  <c r="J33" i="8" s="1"/>
  <c r="I34" i="8"/>
  <c r="J34" i="8" s="1"/>
  <c r="I35" i="8"/>
  <c r="J35" i="8" s="1"/>
  <c r="I2" i="8"/>
  <c r="J2" i="8" s="1"/>
  <c r="H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F2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G2" i="8"/>
  <c r="H3" i="7"/>
  <c r="I3" i="7" s="1"/>
  <c r="H4" i="7"/>
  <c r="I4" i="7" s="1"/>
  <c r="H5" i="7"/>
  <c r="I5" i="7" s="1"/>
  <c r="H6" i="7"/>
  <c r="I6" i="7" s="1"/>
  <c r="H7" i="7"/>
  <c r="I7" i="7" s="1"/>
  <c r="H8" i="7"/>
  <c r="I8" i="7" s="1"/>
  <c r="H9" i="7"/>
  <c r="I9" i="7" s="1"/>
  <c r="H10" i="7"/>
  <c r="I10" i="7" s="1"/>
  <c r="H11" i="7"/>
  <c r="I11" i="7" s="1"/>
  <c r="H12" i="7"/>
  <c r="I12" i="7" s="1"/>
  <c r="H13" i="7"/>
  <c r="I13" i="7" s="1"/>
  <c r="H14" i="7"/>
  <c r="I14" i="7" s="1"/>
  <c r="H15" i="7"/>
  <c r="I15" i="7" s="1"/>
  <c r="H16" i="7"/>
  <c r="I16" i="7" s="1"/>
  <c r="H17" i="7"/>
  <c r="I17" i="7" s="1"/>
  <c r="H18" i="7"/>
  <c r="I18" i="7" s="1"/>
  <c r="H19" i="7"/>
  <c r="I19" i="7" s="1"/>
  <c r="H20" i="7"/>
  <c r="I20" i="7" s="1"/>
  <c r="H21" i="7"/>
  <c r="I21" i="7" s="1"/>
  <c r="H22" i="7"/>
  <c r="I22" i="7" s="1"/>
  <c r="H23" i="7"/>
  <c r="I23" i="7" s="1"/>
  <c r="H24" i="7"/>
  <c r="I24" i="7" s="1"/>
  <c r="H25" i="7"/>
  <c r="I25" i="7" s="1"/>
  <c r="H26" i="7"/>
  <c r="I26" i="7" s="1"/>
  <c r="H27" i="7"/>
  <c r="I27" i="7" s="1"/>
  <c r="H28" i="7"/>
  <c r="I28" i="7" s="1"/>
  <c r="H29" i="7"/>
  <c r="I29" i="7" s="1"/>
  <c r="H30" i="7"/>
  <c r="I30" i="7" s="1"/>
  <c r="H31" i="7"/>
  <c r="I31" i="7" s="1"/>
  <c r="H32" i="7"/>
  <c r="I32" i="7" s="1"/>
  <c r="H33" i="7"/>
  <c r="I33" i="7" s="1"/>
  <c r="H34" i="7"/>
  <c r="I34" i="7" s="1"/>
  <c r="H35" i="7"/>
  <c r="I35" i="7" s="1"/>
  <c r="H36" i="7"/>
  <c r="I36" i="7" s="1"/>
  <c r="H37" i="7"/>
  <c r="I37" i="7" s="1"/>
  <c r="H38" i="7"/>
  <c r="I38" i="7" s="1"/>
  <c r="H39" i="7"/>
  <c r="I39" i="7" s="1"/>
  <c r="H40" i="7"/>
  <c r="I40" i="7" s="1"/>
  <c r="H41" i="7"/>
  <c r="I41" i="7" s="1"/>
  <c r="H42" i="7"/>
  <c r="I42" i="7" s="1"/>
  <c r="H43" i="7"/>
  <c r="I43" i="7" s="1"/>
  <c r="H44" i="7"/>
  <c r="I44" i="7" s="1"/>
  <c r="H45" i="7"/>
  <c r="I45" i="7" s="1"/>
  <c r="H46" i="7"/>
  <c r="I46" i="7" s="1"/>
  <c r="H47" i="7"/>
  <c r="I47" i="7" s="1"/>
  <c r="H48" i="7"/>
  <c r="I48" i="7" s="1"/>
  <c r="H49" i="7"/>
  <c r="I49" i="7" s="1"/>
  <c r="H50" i="7"/>
  <c r="I50" i="7" s="1"/>
  <c r="H51" i="7"/>
  <c r="I51" i="7" s="1"/>
  <c r="H52" i="7"/>
  <c r="I52" i="7" s="1"/>
  <c r="H53" i="7"/>
  <c r="I53" i="7" s="1"/>
  <c r="H54" i="7"/>
  <c r="I54" i="7" s="1"/>
  <c r="H55" i="7"/>
  <c r="I55" i="7" s="1"/>
  <c r="H56" i="7"/>
  <c r="I56" i="7" s="1"/>
  <c r="H57" i="7"/>
  <c r="I57" i="7" s="1"/>
  <c r="H58" i="7"/>
  <c r="I58" i="7" s="1"/>
  <c r="H59" i="7"/>
  <c r="I59" i="7" s="1"/>
  <c r="H60" i="7"/>
  <c r="I60" i="7" s="1"/>
  <c r="H61" i="7"/>
  <c r="I61" i="7" s="1"/>
  <c r="H62" i="7"/>
  <c r="I62" i="7" s="1"/>
  <c r="H63" i="7"/>
  <c r="I63" i="7" s="1"/>
  <c r="H64" i="7"/>
  <c r="I64" i="7" s="1"/>
  <c r="H65" i="7"/>
  <c r="I65" i="7" s="1"/>
  <c r="H66" i="7"/>
  <c r="I66" i="7" s="1"/>
  <c r="H67" i="7"/>
  <c r="I67" i="7" s="1"/>
  <c r="H68" i="7"/>
  <c r="I68" i="7" s="1"/>
  <c r="H69" i="7"/>
  <c r="I69" i="7" s="1"/>
  <c r="H2" i="7"/>
  <c r="I2" i="7" s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2" i="7"/>
  <c r="C3" i="7"/>
  <c r="D3" i="7" s="1" a="1"/>
  <c r="D3" i="7" s="1"/>
  <c r="G3" i="7" s="1"/>
  <c r="C4" i="7"/>
  <c r="D4" i="7" s="1" a="1"/>
  <c r="D4" i="7" s="1"/>
  <c r="G4" i="7" s="1"/>
  <c r="C5" i="7"/>
  <c r="D5" i="7" s="1" a="1"/>
  <c r="D5" i="7" s="1"/>
  <c r="G5" i="7" s="1"/>
  <c r="C6" i="7"/>
  <c r="D6" i="7" s="1" a="1"/>
  <c r="D6" i="7" s="1"/>
  <c r="G6" i="7" s="1"/>
  <c r="C7" i="7"/>
  <c r="D7" i="7" s="1" a="1"/>
  <c r="D7" i="7" s="1"/>
  <c r="G7" i="7" s="1"/>
  <c r="C8" i="7"/>
  <c r="D8" i="7" s="1" a="1"/>
  <c r="D8" i="7" s="1"/>
  <c r="G8" i="7" s="1"/>
  <c r="C9" i="7"/>
  <c r="D9" i="7" s="1" a="1"/>
  <c r="D9" i="7" s="1"/>
  <c r="G9" i="7" s="1"/>
  <c r="C10" i="7"/>
  <c r="D10" i="7" s="1" a="1"/>
  <c r="D10" i="7" s="1"/>
  <c r="G10" i="7" s="1"/>
  <c r="C11" i="7"/>
  <c r="D11" i="7" s="1" a="1"/>
  <c r="D11" i="7" s="1"/>
  <c r="G11" i="7" s="1"/>
  <c r="C12" i="7"/>
  <c r="D12" i="7" s="1" a="1"/>
  <c r="D12" i="7" s="1"/>
  <c r="G12" i="7" s="1"/>
  <c r="C13" i="7"/>
  <c r="D13" i="7" s="1" a="1"/>
  <c r="D13" i="7" s="1"/>
  <c r="G13" i="7" s="1"/>
  <c r="C14" i="7"/>
  <c r="D14" i="7" s="1" a="1"/>
  <c r="D14" i="7" s="1"/>
  <c r="G14" i="7" s="1"/>
  <c r="C15" i="7"/>
  <c r="D15" i="7" s="1" a="1"/>
  <c r="D15" i="7" s="1"/>
  <c r="G15" i="7" s="1"/>
  <c r="C16" i="7"/>
  <c r="D16" i="7" s="1" a="1"/>
  <c r="D16" i="7" s="1"/>
  <c r="G16" i="7" s="1"/>
  <c r="C17" i="7"/>
  <c r="D17" i="7" s="1" a="1"/>
  <c r="D17" i="7" s="1"/>
  <c r="G17" i="7" s="1"/>
  <c r="C18" i="7"/>
  <c r="D18" i="7" s="1" a="1"/>
  <c r="D18" i="7" s="1"/>
  <c r="G18" i="7" s="1"/>
  <c r="C19" i="7"/>
  <c r="D19" i="7" s="1" a="1"/>
  <c r="D19" i="7" s="1"/>
  <c r="G19" i="7" s="1"/>
  <c r="C20" i="7"/>
  <c r="D20" i="7" s="1" a="1"/>
  <c r="D20" i="7" s="1"/>
  <c r="G20" i="7" s="1"/>
  <c r="C21" i="7"/>
  <c r="D21" i="7" s="1" a="1"/>
  <c r="D21" i="7" s="1"/>
  <c r="G21" i="7" s="1"/>
  <c r="C22" i="7"/>
  <c r="D22" i="7" s="1" a="1"/>
  <c r="D22" i="7" s="1"/>
  <c r="G22" i="7" s="1"/>
  <c r="C23" i="7"/>
  <c r="D23" i="7" s="1" a="1"/>
  <c r="D23" i="7" s="1"/>
  <c r="G23" i="7" s="1"/>
  <c r="C24" i="7"/>
  <c r="D24" i="7" s="1" a="1"/>
  <c r="D24" i="7" s="1"/>
  <c r="G24" i="7" s="1"/>
  <c r="C25" i="7"/>
  <c r="D25" i="7" s="1" a="1"/>
  <c r="D25" i="7" s="1"/>
  <c r="G25" i="7" s="1"/>
  <c r="C26" i="7"/>
  <c r="D26" i="7" s="1" a="1"/>
  <c r="D26" i="7" s="1"/>
  <c r="G26" i="7" s="1"/>
  <c r="C27" i="7"/>
  <c r="D27" i="7" s="1" a="1"/>
  <c r="D27" i="7" s="1"/>
  <c r="G27" i="7" s="1"/>
  <c r="C28" i="7"/>
  <c r="D28" i="7" s="1" a="1"/>
  <c r="D28" i="7" s="1"/>
  <c r="G28" i="7" s="1"/>
  <c r="C29" i="7"/>
  <c r="D29" i="7" s="1" a="1"/>
  <c r="D29" i="7" s="1"/>
  <c r="G29" i="7" s="1"/>
  <c r="C30" i="7"/>
  <c r="D30" i="7" s="1" a="1"/>
  <c r="D30" i="7" s="1"/>
  <c r="G30" i="7" s="1"/>
  <c r="C31" i="7"/>
  <c r="D31" i="7" s="1" a="1"/>
  <c r="D31" i="7" s="1"/>
  <c r="G31" i="7" s="1"/>
  <c r="C32" i="7"/>
  <c r="D32" i="7" s="1" a="1"/>
  <c r="D32" i="7" s="1"/>
  <c r="G32" i="7" s="1"/>
  <c r="C33" i="7"/>
  <c r="D33" i="7" s="1" a="1"/>
  <c r="D33" i="7" s="1"/>
  <c r="G33" i="7" s="1"/>
  <c r="C34" i="7"/>
  <c r="D34" i="7" s="1" a="1"/>
  <c r="D34" i="7" s="1"/>
  <c r="G34" i="7" s="1"/>
  <c r="C35" i="7"/>
  <c r="D35" i="7" s="1" a="1"/>
  <c r="D35" i="7" s="1"/>
  <c r="G35" i="7" s="1"/>
  <c r="C36" i="7"/>
  <c r="D36" i="7" s="1" a="1"/>
  <c r="D36" i="7" s="1"/>
  <c r="G36" i="7" s="1"/>
  <c r="C37" i="7"/>
  <c r="D37" i="7" s="1" a="1"/>
  <c r="D37" i="7" s="1"/>
  <c r="G37" i="7" s="1"/>
  <c r="C38" i="7"/>
  <c r="D38" i="7" s="1" a="1"/>
  <c r="D38" i="7" s="1"/>
  <c r="G38" i="7" s="1"/>
  <c r="C39" i="7"/>
  <c r="D39" i="7" s="1" a="1"/>
  <c r="D39" i="7" s="1"/>
  <c r="G39" i="7" s="1"/>
  <c r="C40" i="7"/>
  <c r="D40" i="7" s="1" a="1"/>
  <c r="D40" i="7" s="1"/>
  <c r="G40" i="7" s="1"/>
  <c r="C41" i="7"/>
  <c r="D41" i="7" s="1" a="1"/>
  <c r="D41" i="7" s="1"/>
  <c r="G41" i="7" s="1"/>
  <c r="C42" i="7"/>
  <c r="D42" i="7" s="1" a="1"/>
  <c r="D42" i="7" s="1"/>
  <c r="G42" i="7" s="1"/>
  <c r="C43" i="7"/>
  <c r="D43" i="7" s="1" a="1"/>
  <c r="D43" i="7" s="1"/>
  <c r="G43" i="7" s="1"/>
  <c r="C44" i="7"/>
  <c r="D44" i="7" s="1" a="1"/>
  <c r="D44" i="7" s="1"/>
  <c r="G44" i="7" s="1"/>
  <c r="C45" i="7"/>
  <c r="D45" i="7" s="1" a="1"/>
  <c r="D45" i="7" s="1"/>
  <c r="G45" i="7" s="1"/>
  <c r="C46" i="7"/>
  <c r="D46" i="7" s="1" a="1"/>
  <c r="D46" i="7" s="1"/>
  <c r="G46" i="7" s="1"/>
  <c r="C47" i="7"/>
  <c r="D47" i="7" s="1" a="1"/>
  <c r="D47" i="7" s="1"/>
  <c r="G47" i="7" s="1"/>
  <c r="C48" i="7"/>
  <c r="D48" i="7" s="1" a="1"/>
  <c r="D48" i="7" s="1"/>
  <c r="G48" i="7" s="1"/>
  <c r="C49" i="7"/>
  <c r="D49" i="7" s="1" a="1"/>
  <c r="D49" i="7" s="1"/>
  <c r="G49" i="7" s="1"/>
  <c r="C50" i="7"/>
  <c r="D50" i="7" s="1" a="1"/>
  <c r="D50" i="7" s="1"/>
  <c r="G50" i="7" s="1"/>
  <c r="C51" i="7"/>
  <c r="D51" i="7" s="1" a="1"/>
  <c r="D51" i="7" s="1"/>
  <c r="G51" i="7" s="1"/>
  <c r="C52" i="7"/>
  <c r="D52" i="7" s="1" a="1"/>
  <c r="D52" i="7" s="1"/>
  <c r="G52" i="7" s="1"/>
  <c r="C53" i="7"/>
  <c r="D53" i="7" s="1" a="1"/>
  <c r="D53" i="7" s="1"/>
  <c r="G53" i="7" s="1"/>
  <c r="C54" i="7"/>
  <c r="D54" i="7" s="1" a="1"/>
  <c r="D54" i="7" s="1"/>
  <c r="G54" i="7" s="1"/>
  <c r="C55" i="7"/>
  <c r="D55" i="7" s="1" a="1"/>
  <c r="D55" i="7" s="1"/>
  <c r="G55" i="7" s="1"/>
  <c r="C56" i="7"/>
  <c r="D56" i="7" s="1" a="1"/>
  <c r="D56" i="7" s="1"/>
  <c r="G56" i="7" s="1"/>
  <c r="C57" i="7"/>
  <c r="D57" i="7" s="1" a="1"/>
  <c r="D57" i="7" s="1"/>
  <c r="G57" i="7" s="1"/>
  <c r="C58" i="7"/>
  <c r="D58" i="7" s="1" a="1"/>
  <c r="D58" i="7" s="1"/>
  <c r="G58" i="7" s="1"/>
  <c r="C59" i="7"/>
  <c r="D59" i="7" s="1" a="1"/>
  <c r="D59" i="7" s="1"/>
  <c r="G59" i="7" s="1"/>
  <c r="C60" i="7"/>
  <c r="D60" i="7" s="1" a="1"/>
  <c r="D60" i="7" s="1"/>
  <c r="G60" i="7" s="1"/>
  <c r="C61" i="7"/>
  <c r="D61" i="7" s="1" a="1"/>
  <c r="D61" i="7" s="1"/>
  <c r="G61" i="7" s="1"/>
  <c r="C62" i="7"/>
  <c r="D62" i="7" s="1" a="1"/>
  <c r="D62" i="7" s="1"/>
  <c r="G62" i="7" s="1"/>
  <c r="C63" i="7"/>
  <c r="D63" i="7" s="1" a="1"/>
  <c r="D63" i="7" s="1"/>
  <c r="G63" i="7" s="1"/>
  <c r="C64" i="7"/>
  <c r="D64" i="7" s="1" a="1"/>
  <c r="D64" i="7" s="1"/>
  <c r="G64" i="7" s="1"/>
  <c r="C65" i="7"/>
  <c r="D65" i="7" s="1" a="1"/>
  <c r="D65" i="7" s="1"/>
  <c r="G65" i="7" s="1"/>
  <c r="C66" i="7"/>
  <c r="D66" i="7" s="1" a="1"/>
  <c r="D66" i="7" s="1"/>
  <c r="G66" i="7" s="1"/>
  <c r="C67" i="7"/>
  <c r="D67" i="7" s="1" a="1"/>
  <c r="D67" i="7" s="1"/>
  <c r="G67" i="7" s="1"/>
  <c r="C68" i="7"/>
  <c r="D68" i="7" s="1" a="1"/>
  <c r="D68" i="7" s="1"/>
  <c r="G68" i="7" s="1"/>
  <c r="C69" i="7"/>
  <c r="D69" i="7" s="1" a="1"/>
  <c r="D69" i="7" s="1"/>
  <c r="G69" i="7" s="1"/>
  <c r="C2" i="7"/>
  <c r="D2" i="7" s="1" a="1"/>
  <c r="D2" i="7" s="1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E43" i="4"/>
  <c r="F43" i="4"/>
  <c r="E44" i="4"/>
  <c r="F44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F2" i="4"/>
  <c r="E2" i="4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2" i="2"/>
  <c r="S72" i="1" l="1"/>
  <c r="S105" i="1"/>
  <c r="V131" i="1"/>
  <c r="O131" i="1" s="1"/>
  <c r="V126" i="1"/>
  <c r="O126" i="1" s="1"/>
  <c r="S110" i="1"/>
  <c r="S76" i="1"/>
  <c r="S75" i="1"/>
  <c r="S137" i="1"/>
  <c r="S115" i="1"/>
  <c r="S70" i="1"/>
  <c r="T70" i="1" s="1" a="1"/>
  <c r="T70" i="1" s="1"/>
  <c r="V70" i="1" s="1"/>
  <c r="O70" i="1" s="1"/>
  <c r="S134" i="1"/>
  <c r="S98" i="1"/>
  <c r="S130" i="1"/>
  <c r="S109" i="1"/>
  <c r="S74" i="1"/>
  <c r="S84" i="1"/>
  <c r="S80" i="1"/>
  <c r="S99" i="1"/>
  <c r="S97" i="1"/>
  <c r="S129" i="1"/>
  <c r="S108" i="1"/>
  <c r="S73" i="1"/>
  <c r="S120" i="1"/>
  <c r="S102" i="1"/>
  <c r="S96" i="1"/>
  <c r="S128" i="1"/>
  <c r="S107" i="1"/>
  <c r="S71" i="1"/>
  <c r="S95" i="1"/>
  <c r="S127" i="1"/>
  <c r="S106" i="1"/>
  <c r="S94" i="1"/>
  <c r="S125" i="1"/>
  <c r="S104" i="1"/>
  <c r="S92" i="1"/>
  <c r="S123" i="1"/>
  <c r="S103" i="1"/>
  <c r="S89" i="1"/>
  <c r="S119" i="1"/>
  <c r="S136" i="1"/>
  <c r="S79" i="1"/>
  <c r="S93" i="1"/>
  <c r="S91" i="1"/>
  <c r="S122" i="1"/>
  <c r="S86" i="1"/>
  <c r="S135" i="1"/>
  <c r="S90" i="1"/>
  <c r="S121" i="1"/>
  <c r="S85" i="1"/>
  <c r="S83" i="1"/>
  <c r="S88" i="1"/>
  <c r="S118" i="1"/>
  <c r="S82" i="1"/>
  <c r="S87" i="1"/>
  <c r="S117" i="1"/>
  <c r="S81" i="1"/>
  <c r="S116" i="1"/>
  <c r="S78" i="1"/>
  <c r="S101" i="1"/>
  <c r="S133" i="1"/>
  <c r="S112" i="1"/>
  <c r="S77" i="1"/>
  <c r="S114" i="1"/>
  <c r="S113" i="1"/>
  <c r="S100" i="1"/>
  <c r="S132" i="1"/>
  <c r="S111" i="1"/>
  <c r="S40" i="1"/>
  <c r="T40" i="1" s="1" a="1"/>
  <c r="T40" i="1" s="1"/>
  <c r="V40" i="1" s="1"/>
  <c r="O40" i="1" s="1"/>
  <c r="S20" i="1"/>
  <c r="T20" i="1" s="1" a="1"/>
  <c r="T20" i="1" s="1"/>
  <c r="S30" i="1"/>
  <c r="T30" i="1" s="1" a="1"/>
  <c r="T30" i="1" s="1"/>
  <c r="S35" i="1"/>
  <c r="T35" i="1" s="1" a="1"/>
  <c r="T35" i="1" s="1"/>
  <c r="V35" i="1" s="1"/>
  <c r="O35" i="1" s="1"/>
  <c r="S49" i="1"/>
  <c r="T49" i="1" s="1" a="1"/>
  <c r="T49" i="1" s="1"/>
  <c r="V49" i="1" s="1"/>
  <c r="O49" i="1" s="1"/>
  <c r="S54" i="1"/>
  <c r="T54" i="1" s="1" a="1"/>
  <c r="T54" i="1" s="1"/>
  <c r="V54" i="1" s="1"/>
  <c r="O54" i="1" s="1"/>
  <c r="S67" i="1"/>
  <c r="T67" i="1" s="1" a="1"/>
  <c r="T67" i="1" s="1"/>
  <c r="V67" i="1" s="1"/>
  <c r="O67" i="1" s="1"/>
  <c r="V124" i="1"/>
  <c r="O124" i="1" s="1"/>
  <c r="J1" i="8"/>
  <c r="G2" i="7"/>
  <c r="S68" i="1"/>
  <c r="T68" i="1" s="1" a="1"/>
  <c r="T68" i="1" s="1"/>
  <c r="V68" i="1" s="1"/>
  <c r="O68" i="1" s="1"/>
  <c r="S10" i="1"/>
  <c r="T10" i="1" s="1" a="1"/>
  <c r="T10" i="1" s="1"/>
  <c r="S45" i="1"/>
  <c r="T45" i="1" s="1" a="1"/>
  <c r="T45" i="1" s="1"/>
  <c r="V45" i="1" s="1"/>
  <c r="O45" i="1" s="1"/>
  <c r="S36" i="1"/>
  <c r="T36" i="1" s="1" a="1"/>
  <c r="T36" i="1" s="1"/>
  <c r="V36" i="1" s="1"/>
  <c r="O36" i="1" s="1"/>
  <c r="S66" i="1"/>
  <c r="T66" i="1" s="1" a="1"/>
  <c r="T66" i="1" s="1"/>
  <c r="V66" i="1" s="1"/>
  <c r="O66" i="1" s="1"/>
  <c r="S28" i="1"/>
  <c r="T28" i="1" s="1" a="1"/>
  <c r="T28" i="1" s="1"/>
  <c r="S25" i="1"/>
  <c r="T25" i="1" s="1" a="1"/>
  <c r="T25" i="1" s="1"/>
  <c r="S3" i="1"/>
  <c r="T3" i="1" s="1" a="1"/>
  <c r="T3" i="1" s="1"/>
  <c r="S22" i="1"/>
  <c r="T22" i="1" s="1" a="1"/>
  <c r="T22" i="1" s="1"/>
  <c r="S58" i="1"/>
  <c r="T58" i="1" s="1" a="1"/>
  <c r="T58" i="1" s="1"/>
  <c r="V58" i="1" s="1"/>
  <c r="O58" i="1" s="1"/>
  <c r="S51" i="1"/>
  <c r="T51" i="1" s="1" a="1"/>
  <c r="T51" i="1" s="1"/>
  <c r="V51" i="1" s="1"/>
  <c r="O51" i="1" s="1"/>
  <c r="S57" i="1"/>
  <c r="T57" i="1" s="1" a="1"/>
  <c r="T57" i="1" s="1"/>
  <c r="V57" i="1" s="1"/>
  <c r="O57" i="1" s="1"/>
  <c r="S19" i="1"/>
  <c r="T19" i="1" s="1" a="1"/>
  <c r="T19" i="1" s="1"/>
  <c r="S50" i="1"/>
  <c r="T50" i="1" s="1" a="1"/>
  <c r="T50" i="1" s="1"/>
  <c r="V50" i="1" s="1"/>
  <c r="O50" i="1" s="1"/>
  <c r="S65" i="1"/>
  <c r="T65" i="1" s="1" a="1"/>
  <c r="T65" i="1" s="1"/>
  <c r="V65" i="1" s="1"/>
  <c r="O65" i="1" s="1"/>
  <c r="S63" i="1"/>
  <c r="T63" i="1" s="1" a="1"/>
  <c r="T63" i="1" s="1"/>
  <c r="V63" i="1" s="1"/>
  <c r="O63" i="1" s="1"/>
  <c r="S23" i="1"/>
  <c r="T23" i="1" s="1" a="1"/>
  <c r="T23" i="1" s="1"/>
  <c r="S2" i="1"/>
  <c r="T2" i="1" s="1" a="1"/>
  <c r="T2" i="1" s="1"/>
  <c r="S21" i="1"/>
  <c r="T21" i="1" s="1" a="1"/>
  <c r="T21" i="1" s="1"/>
  <c r="S56" i="1"/>
  <c r="T56" i="1" s="1" a="1"/>
  <c r="T56" i="1" s="1"/>
  <c r="V56" i="1" s="1"/>
  <c r="O56" i="1" s="1"/>
  <c r="S18" i="1"/>
  <c r="T18" i="1" s="1" a="1"/>
  <c r="T18" i="1" s="1"/>
  <c r="S48" i="1"/>
  <c r="T48" i="1" s="1" a="1"/>
  <c r="T48" i="1" s="1"/>
  <c r="V48" i="1" s="1"/>
  <c r="O48" i="1" s="1"/>
  <c r="S39" i="1"/>
  <c r="T39" i="1" s="1" a="1"/>
  <c r="T39" i="1" s="1"/>
  <c r="V39" i="1" s="1"/>
  <c r="O39" i="1" s="1"/>
  <c r="S6" i="1"/>
  <c r="T6" i="1" s="1" a="1"/>
  <c r="T6" i="1" s="1"/>
  <c r="S47" i="1"/>
  <c r="T47" i="1" s="1" a="1"/>
  <c r="T47" i="1" s="1"/>
  <c r="V47" i="1" s="1"/>
  <c r="O47" i="1" s="1"/>
  <c r="S29" i="1"/>
  <c r="T29" i="1" s="1" a="1"/>
  <c r="T29" i="1" s="1"/>
  <c r="S7" i="1"/>
  <c r="T7" i="1" s="1" a="1"/>
  <c r="T7" i="1" s="1"/>
  <c r="S27" i="1"/>
  <c r="T27" i="1" s="1" a="1"/>
  <c r="T27" i="1" s="1"/>
  <c r="S26" i="1"/>
  <c r="T26" i="1" s="1" a="1"/>
  <c r="T26" i="1" s="1"/>
  <c r="S62" i="1"/>
  <c r="T62" i="1" s="1" a="1"/>
  <c r="T62" i="1" s="1"/>
  <c r="V62" i="1" s="1"/>
  <c r="O62" i="1" s="1"/>
  <c r="S24" i="1"/>
  <c r="T24" i="1" s="1" a="1"/>
  <c r="T24" i="1" s="1"/>
  <c r="S55" i="1"/>
  <c r="T55" i="1" s="1" a="1"/>
  <c r="T55" i="1" s="1"/>
  <c r="V55" i="1" s="1"/>
  <c r="O55" i="1" s="1"/>
  <c r="S17" i="1"/>
  <c r="T17" i="1" s="1" a="1"/>
  <c r="T17" i="1" s="1"/>
  <c r="S53" i="1"/>
  <c r="T53" i="1" s="1" a="1"/>
  <c r="T53" i="1" s="1"/>
  <c r="V53" i="1" s="1"/>
  <c r="O53" i="1" s="1"/>
  <c r="S16" i="1"/>
  <c r="T16" i="1" s="1" a="1"/>
  <c r="T16" i="1" s="1"/>
  <c r="S46" i="1"/>
  <c r="T46" i="1" s="1" a="1"/>
  <c r="T46" i="1" s="1"/>
  <c r="V46" i="1" s="1"/>
  <c r="O46" i="1" s="1"/>
  <c r="S61" i="1"/>
  <c r="T61" i="1" s="1" a="1"/>
  <c r="T61" i="1" s="1"/>
  <c r="V61" i="1" s="1"/>
  <c r="O61" i="1" s="1"/>
  <c r="S59" i="1"/>
  <c r="T59" i="1" s="1" a="1"/>
  <c r="T59" i="1" s="1"/>
  <c r="V59" i="1" s="1"/>
  <c r="O59" i="1" s="1"/>
  <c r="S15" i="1"/>
  <c r="T15" i="1" s="1" a="1"/>
  <c r="T15" i="1" s="1"/>
  <c r="S34" i="1"/>
  <c r="T34" i="1" s="1" a="1"/>
  <c r="T34" i="1" s="1"/>
  <c r="V34" i="1" s="1"/>
  <c r="O34" i="1" s="1"/>
  <c r="S14" i="1"/>
  <c r="T14" i="1" s="1" a="1"/>
  <c r="T14" i="1" s="1"/>
  <c r="S44" i="1"/>
  <c r="T44" i="1" s="1" a="1"/>
  <c r="T44" i="1" s="1"/>
  <c r="V44" i="1" s="1"/>
  <c r="O44" i="1" s="1"/>
  <c r="S9" i="1"/>
  <c r="T9" i="1" s="1" a="1"/>
  <c r="T9" i="1" s="1"/>
  <c r="S8" i="1"/>
  <c r="T8" i="1" s="1" a="1"/>
  <c r="T8" i="1" s="1"/>
  <c r="S64" i="1"/>
  <c r="T64" i="1" s="1" a="1"/>
  <c r="T64" i="1" s="1"/>
  <c r="V64" i="1" s="1"/>
  <c r="O64" i="1" s="1"/>
  <c r="S60" i="1"/>
  <c r="T60" i="1" s="1" a="1"/>
  <c r="T60" i="1" s="1"/>
  <c r="V60" i="1" s="1"/>
  <c r="O60" i="1" s="1"/>
  <c r="S52" i="1"/>
  <c r="T52" i="1" s="1" a="1"/>
  <c r="T52" i="1" s="1"/>
  <c r="V52" i="1" s="1"/>
  <c r="O52" i="1" s="1"/>
  <c r="S33" i="1"/>
  <c r="T33" i="1" s="1" a="1"/>
  <c r="T33" i="1" s="1"/>
  <c r="V33" i="1" s="1"/>
  <c r="O33" i="1" s="1"/>
  <c r="S13" i="1"/>
  <c r="T13" i="1" s="1" a="1"/>
  <c r="T13" i="1" s="1"/>
  <c r="S43" i="1"/>
  <c r="T43" i="1" s="1" a="1"/>
  <c r="T43" i="1" s="1"/>
  <c r="V43" i="1" s="1"/>
  <c r="O43" i="1" s="1"/>
  <c r="S5" i="1"/>
  <c r="T5" i="1" s="1" a="1"/>
  <c r="T5" i="1" s="1"/>
  <c r="S32" i="1"/>
  <c r="T32" i="1" s="1" a="1"/>
  <c r="T32" i="1" s="1"/>
  <c r="V32" i="1" s="1"/>
  <c r="O32" i="1" s="1"/>
  <c r="S12" i="1"/>
  <c r="T12" i="1" s="1" a="1"/>
  <c r="T12" i="1" s="1"/>
  <c r="S42" i="1"/>
  <c r="T42" i="1" s="1" a="1"/>
  <c r="T42" i="1" s="1"/>
  <c r="V42" i="1" s="1"/>
  <c r="O42" i="1" s="1"/>
  <c r="S4" i="1"/>
  <c r="T4" i="1" s="1" a="1"/>
  <c r="T4" i="1" s="1"/>
  <c r="S69" i="1"/>
  <c r="T69" i="1" s="1" a="1"/>
  <c r="T69" i="1" s="1"/>
  <c r="V69" i="1" s="1"/>
  <c r="O69" i="1" s="1"/>
  <c r="S31" i="1"/>
  <c r="T31" i="1" s="1" a="1"/>
  <c r="T31" i="1" s="1"/>
  <c r="S11" i="1"/>
  <c r="T11" i="1" s="1" a="1"/>
  <c r="T11" i="1" s="1"/>
  <c r="S41" i="1"/>
  <c r="T41" i="1" s="1" a="1"/>
  <c r="T41" i="1" s="1"/>
  <c r="V41" i="1" s="1"/>
  <c r="O41" i="1" s="1"/>
  <c r="S38" i="1"/>
  <c r="T38" i="1" s="1" a="1"/>
  <c r="T38" i="1" s="1"/>
  <c r="V38" i="1" s="1"/>
  <c r="O38" i="1" s="1"/>
  <c r="S37" i="1"/>
  <c r="T37" i="1" s="1" a="1"/>
  <c r="T37" i="1" s="1"/>
  <c r="V37" i="1" s="1"/>
  <c r="O37" i="1" s="1"/>
  <c r="T88" i="1" l="1" a="1"/>
  <c r="T88" i="1" s="1"/>
  <c r="V88" i="1" s="1"/>
  <c r="O88" i="1" s="1"/>
  <c r="V106" i="1"/>
  <c r="O106" i="1" s="1"/>
  <c r="T106" i="1" a="1"/>
  <c r="T106" i="1" s="1"/>
  <c r="T134" i="1" a="1"/>
  <c r="T134" i="1" s="1"/>
  <c r="V134" i="1" s="1"/>
  <c r="O134" i="1" s="1"/>
  <c r="V83" i="1"/>
  <c r="O83" i="1" s="1"/>
  <c r="T83" i="1" a="1"/>
  <c r="T83" i="1" s="1"/>
  <c r="T127" i="1" a="1"/>
  <c r="T127" i="1" s="1"/>
  <c r="V127" i="1" s="1"/>
  <c r="O127" i="1" s="1"/>
  <c r="T89" i="1" a="1"/>
  <c r="T89" i="1" s="1"/>
  <c r="V89" i="1" s="1"/>
  <c r="O89" i="1" s="1"/>
  <c r="T115" i="1" a="1"/>
  <c r="T115" i="1" s="1"/>
  <c r="V115" i="1" s="1"/>
  <c r="O115" i="1" s="1"/>
  <c r="T111" i="1" a="1"/>
  <c r="T111" i="1" s="1"/>
  <c r="V111" i="1" s="1"/>
  <c r="O111" i="1" s="1"/>
  <c r="T107" i="1" a="1"/>
  <c r="T107" i="1" s="1"/>
  <c r="V107" i="1" s="1"/>
  <c r="O107" i="1" s="1"/>
  <c r="T75" i="1" a="1"/>
  <c r="T75" i="1" s="1"/>
  <c r="V75" i="1" s="1"/>
  <c r="O75" i="1" s="1"/>
  <c r="T132" i="1" a="1"/>
  <c r="T132" i="1" s="1"/>
  <c r="V132" i="1" s="1"/>
  <c r="O132" i="1" s="1"/>
  <c r="V135" i="1"/>
  <c r="O135" i="1" s="1"/>
  <c r="T135" i="1" a="1"/>
  <c r="T135" i="1" s="1"/>
  <c r="T128" i="1" a="1"/>
  <c r="T128" i="1" s="1"/>
  <c r="V128" i="1" s="1"/>
  <c r="O128" i="1" s="1"/>
  <c r="V76" i="1"/>
  <c r="O76" i="1" s="1"/>
  <c r="T76" i="1" a="1"/>
  <c r="T76" i="1" s="1"/>
  <c r="T95" i="1" a="1"/>
  <c r="T95" i="1" s="1"/>
  <c r="V95" i="1" s="1"/>
  <c r="O95" i="1" s="1"/>
  <c r="T110" i="1" a="1"/>
  <c r="T110" i="1" s="1"/>
  <c r="V110" i="1" s="1"/>
  <c r="O110" i="1" s="1"/>
  <c r="T99" i="1" a="1"/>
  <c r="T99" i="1" s="1"/>
  <c r="V99" i="1" s="1"/>
  <c r="O99" i="1" s="1"/>
  <c r="T103" i="1" a="1"/>
  <c r="T103" i="1" s="1"/>
  <c r="V103" i="1" s="1"/>
  <c r="O103" i="1" s="1"/>
  <c r="T71" i="1" a="1"/>
  <c r="T71" i="1" s="1"/>
  <c r="V71" i="1" s="1"/>
  <c r="O71" i="1" s="1"/>
  <c r="T86" i="1" a="1"/>
  <c r="T86" i="1" s="1"/>
  <c r="V86" i="1" s="1"/>
  <c r="O86" i="1" s="1"/>
  <c r="T113" i="1" a="1"/>
  <c r="T113" i="1" s="1"/>
  <c r="V113" i="1" s="1"/>
  <c r="O113" i="1" s="1"/>
  <c r="V102" i="1"/>
  <c r="O102" i="1" s="1"/>
  <c r="T102" i="1" a="1"/>
  <c r="T102" i="1" s="1"/>
  <c r="T94" i="1" a="1"/>
  <c r="T94" i="1" s="1"/>
  <c r="V94" i="1" s="1"/>
  <c r="O94" i="1" s="1"/>
  <c r="V85" i="1"/>
  <c r="O85" i="1" s="1"/>
  <c r="T85" i="1" a="1"/>
  <c r="T85" i="1" s="1"/>
  <c r="T137" i="1" a="1"/>
  <c r="T137" i="1" s="1"/>
  <c r="V137" i="1" s="1"/>
  <c r="O137" i="1" s="1"/>
  <c r="T100" i="1" a="1"/>
  <c r="T100" i="1" s="1"/>
  <c r="V100" i="1" s="1"/>
  <c r="O100" i="1" s="1"/>
  <c r="T96" i="1" a="1"/>
  <c r="T96" i="1" s="1"/>
  <c r="V96" i="1" s="1"/>
  <c r="O96" i="1" s="1"/>
  <c r="T122" i="1" a="1"/>
  <c r="T122" i="1" s="1"/>
  <c r="V122" i="1" s="1"/>
  <c r="O122" i="1" s="1"/>
  <c r="T114" i="1" a="1"/>
  <c r="T114" i="1" s="1"/>
  <c r="V114" i="1" s="1"/>
  <c r="O114" i="1" s="1"/>
  <c r="T91" i="1" a="1"/>
  <c r="T91" i="1" s="1"/>
  <c r="V91" i="1" s="1"/>
  <c r="O91" i="1" s="1"/>
  <c r="T120" i="1" a="1"/>
  <c r="T120" i="1" s="1"/>
  <c r="V120" i="1" s="1"/>
  <c r="O120" i="1" s="1"/>
  <c r="V116" i="1"/>
  <c r="O116" i="1" s="1"/>
  <c r="T116" i="1" a="1"/>
  <c r="T116" i="1" s="1"/>
  <c r="T118" i="1" a="1"/>
  <c r="T118" i="1" s="1"/>
  <c r="V118" i="1" s="1"/>
  <c r="O118" i="1" s="1"/>
  <c r="V121" i="1"/>
  <c r="O121" i="1" s="1"/>
  <c r="T121" i="1" a="1"/>
  <c r="T121" i="1" s="1"/>
  <c r="T90" i="1" a="1"/>
  <c r="T90" i="1" s="1"/>
  <c r="V90" i="1" s="1"/>
  <c r="O90" i="1" s="1"/>
  <c r="T77" i="1" a="1"/>
  <c r="T77" i="1" s="1"/>
  <c r="V77" i="1" s="1"/>
  <c r="O77" i="1" s="1"/>
  <c r="T93" i="1" a="1"/>
  <c r="T93" i="1" s="1"/>
  <c r="V93" i="1" s="1"/>
  <c r="O93" i="1" s="1"/>
  <c r="T73" i="1" a="1"/>
  <c r="T73" i="1" s="1"/>
  <c r="V73" i="1" s="1"/>
  <c r="O73" i="1" s="1"/>
  <c r="T136" i="1" a="1"/>
  <c r="T136" i="1" s="1"/>
  <c r="V136" i="1" s="1"/>
  <c r="O136" i="1" s="1"/>
  <c r="T129" i="1" a="1"/>
  <c r="T129" i="1" s="1"/>
  <c r="V129" i="1" s="1"/>
  <c r="O129" i="1" s="1"/>
  <c r="T78" i="1" a="1"/>
  <c r="T78" i="1" s="1"/>
  <c r="V78" i="1" s="1"/>
  <c r="O78" i="1" s="1"/>
  <c r="V98" i="1"/>
  <c r="O98" i="1" s="1"/>
  <c r="T98" i="1" a="1"/>
  <c r="T98" i="1" s="1"/>
  <c r="T112" i="1" a="1"/>
  <c r="T112" i="1" s="1"/>
  <c r="V112" i="1" s="1"/>
  <c r="O112" i="1" s="1"/>
  <c r="T79" i="1" a="1"/>
  <c r="T79" i="1" s="1"/>
  <c r="V79" i="1" s="1"/>
  <c r="O79" i="1" s="1"/>
  <c r="T108" i="1" a="1"/>
  <c r="T108" i="1" s="1"/>
  <c r="V108" i="1" s="1"/>
  <c r="O108" i="1" s="1"/>
  <c r="T133" i="1" a="1"/>
  <c r="T133" i="1" s="1"/>
  <c r="V133" i="1" s="1"/>
  <c r="O133" i="1" s="1"/>
  <c r="T101" i="1" a="1"/>
  <c r="T101" i="1" s="1"/>
  <c r="V101" i="1" s="1"/>
  <c r="O101" i="1" s="1"/>
  <c r="T119" i="1" a="1"/>
  <c r="T119" i="1" s="1"/>
  <c r="V119" i="1" s="1"/>
  <c r="O119" i="1" s="1"/>
  <c r="T97" i="1" a="1"/>
  <c r="T97" i="1" s="1"/>
  <c r="V97" i="1" s="1"/>
  <c r="O97" i="1" s="1"/>
  <c r="T80" i="1" a="1"/>
  <c r="T80" i="1" s="1"/>
  <c r="V80" i="1" s="1"/>
  <c r="O80" i="1" s="1"/>
  <c r="T81" i="1" a="1"/>
  <c r="T81" i="1" s="1"/>
  <c r="V81" i="1" s="1"/>
  <c r="O81" i="1" s="1"/>
  <c r="T123" i="1" a="1"/>
  <c r="T123" i="1" s="1"/>
  <c r="V123" i="1" s="1"/>
  <c r="O123" i="1" s="1"/>
  <c r="T84" i="1" a="1"/>
  <c r="T84" i="1" s="1"/>
  <c r="V84" i="1" s="1"/>
  <c r="O84" i="1" s="1"/>
  <c r="T117" i="1" a="1"/>
  <c r="T117" i="1" s="1"/>
  <c r="V117" i="1" s="1"/>
  <c r="O117" i="1" s="1"/>
  <c r="T92" i="1" a="1"/>
  <c r="T92" i="1" s="1"/>
  <c r="V92" i="1" s="1"/>
  <c r="O92" i="1" s="1"/>
  <c r="T74" i="1" a="1"/>
  <c r="T74" i="1" s="1"/>
  <c r="V74" i="1" s="1"/>
  <c r="O74" i="1" s="1"/>
  <c r="T87" i="1" a="1"/>
  <c r="T87" i="1" s="1"/>
  <c r="V87" i="1" s="1"/>
  <c r="O87" i="1" s="1"/>
  <c r="T104" i="1" a="1"/>
  <c r="T104" i="1" s="1"/>
  <c r="V104" i="1" s="1"/>
  <c r="O104" i="1" s="1"/>
  <c r="T109" i="1" a="1"/>
  <c r="T109" i="1" s="1"/>
  <c r="V109" i="1" s="1"/>
  <c r="O109" i="1" s="1"/>
  <c r="T72" i="1" a="1"/>
  <c r="T72" i="1" s="1"/>
  <c r="V72" i="1" s="1"/>
  <c r="O72" i="1" s="1"/>
  <c r="T82" i="1" a="1"/>
  <c r="T82" i="1" s="1"/>
  <c r="V82" i="1" s="1"/>
  <c r="O82" i="1" s="1"/>
  <c r="T125" i="1" a="1"/>
  <c r="T125" i="1" s="1"/>
  <c r="V125" i="1" s="1"/>
  <c r="O125" i="1" s="1"/>
  <c r="T130" i="1" a="1"/>
  <c r="T130" i="1" s="1"/>
  <c r="V130" i="1" s="1"/>
  <c r="O130" i="1" s="1"/>
  <c r="T105" i="1" a="1"/>
  <c r="T105" i="1" s="1"/>
  <c r="V105" i="1" s="1"/>
  <c r="O105" i="1" s="1"/>
  <c r="V28" i="1"/>
  <c r="O28" i="1" s="1"/>
  <c r="V29" i="1"/>
  <c r="O29" i="1" s="1"/>
  <c r="V8" i="1"/>
  <c r="O8" i="1" s="1"/>
  <c r="V6" i="1"/>
  <c r="O6" i="1" s="1"/>
  <c r="V25" i="1"/>
  <c r="O25" i="1" s="1"/>
  <c r="V9" i="1"/>
  <c r="O9" i="1" s="1"/>
  <c r="V31" i="1"/>
  <c r="O31" i="1" s="1"/>
  <c r="V10" i="1"/>
  <c r="O10" i="1" s="1"/>
  <c r="V18" i="1"/>
  <c r="O18" i="1" s="1"/>
  <c r="V15" i="1"/>
  <c r="O15" i="1" s="1"/>
  <c r="V21" i="1"/>
  <c r="O21" i="1" s="1"/>
  <c r="V16" i="1"/>
  <c r="O16" i="1" s="1"/>
  <c r="V7" i="1"/>
  <c r="O7" i="1" s="1"/>
  <c r="V14" i="1"/>
  <c r="O14" i="1" s="1"/>
  <c r="V11" i="1"/>
  <c r="O11" i="1" s="1"/>
  <c r="V2" i="1"/>
  <c r="O2" i="1" s="1"/>
  <c r="V23" i="1"/>
  <c r="O23" i="1" s="1"/>
  <c r="V4" i="1"/>
  <c r="O4" i="1" s="1"/>
  <c r="V19" i="1"/>
  <c r="O19" i="1" s="1"/>
  <c r="V20" i="1"/>
  <c r="O20" i="1" s="1"/>
  <c r="V17" i="1"/>
  <c r="O17" i="1" s="1"/>
  <c r="V24" i="1"/>
  <c r="O24" i="1" s="1"/>
  <c r="V30" i="1"/>
  <c r="O30" i="1" s="1"/>
  <c r="V12" i="1"/>
  <c r="O12" i="1" s="1"/>
  <c r="V5" i="1"/>
  <c r="O5" i="1" s="1"/>
  <c r="V13" i="1"/>
  <c r="O13" i="1" s="1"/>
  <c r="V26" i="1"/>
  <c r="O26" i="1" s="1"/>
  <c r="V22" i="1"/>
  <c r="O22" i="1" s="1"/>
  <c r="V27" i="1"/>
  <c r="O27" i="1" s="1"/>
  <c r="V3" i="1"/>
  <c r="O3" i="1" s="1"/>
  <c r="I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<sst xmlns="http://schemas.openxmlformats.org/spreadsheetml/2006/main" count="6305" uniqueCount="3034">
  <si>
    <t>gender</t>
  </si>
  <si>
    <t>forecast_date</t>
  </si>
  <si>
    <t>playin_flag</t>
  </si>
  <si>
    <t>rd1_win</t>
  </si>
  <si>
    <t>rd2_win</t>
  </si>
  <si>
    <t>rd3_win</t>
  </si>
  <si>
    <t>rd4_win</t>
  </si>
  <si>
    <t>rd5_win</t>
  </si>
  <si>
    <t>rd6_win</t>
  </si>
  <si>
    <t>rd7_win</t>
  </si>
  <si>
    <t>results_to</t>
  </si>
  <si>
    <t>team_alive</t>
  </si>
  <si>
    <t>team_id</t>
  </si>
  <si>
    <t>team_name</t>
  </si>
  <si>
    <t>team_rating</t>
  </si>
  <si>
    <t>team_region</t>
  </si>
  <si>
    <t>team_seed</t>
  </si>
  <si>
    <t>team_slot</t>
  </si>
  <si>
    <t>mens</t>
  </si>
  <si>
    <t>Houston</t>
  </si>
  <si>
    <t>Midwest</t>
  </si>
  <si>
    <t>Alabama</t>
  </si>
  <si>
    <t>South</t>
  </si>
  <si>
    <t>Texas</t>
  </si>
  <si>
    <t>Purdue</t>
  </si>
  <si>
    <t>East</t>
  </si>
  <si>
    <t>Kansas</t>
  </si>
  <si>
    <t>West</t>
  </si>
  <si>
    <t>Gonzaga</t>
  </si>
  <si>
    <t>Arizona</t>
  </si>
  <si>
    <t>UCLA</t>
  </si>
  <si>
    <t>Connecticut</t>
  </si>
  <si>
    <t>Marquette</t>
  </si>
  <si>
    <t>Baylor</t>
  </si>
  <si>
    <t>Creighton</t>
  </si>
  <si>
    <t>Duke</t>
  </si>
  <si>
    <t>Tennessee</t>
  </si>
  <si>
    <t>Kentucky</t>
  </si>
  <si>
    <t>Indiana</t>
  </si>
  <si>
    <t>Texas A&amp;M</t>
  </si>
  <si>
    <t>San Diego State</t>
  </si>
  <si>
    <t>Iowa State</t>
  </si>
  <si>
    <t>Auburn</t>
  </si>
  <si>
    <t>Xavier</t>
  </si>
  <si>
    <t>Memphis</t>
  </si>
  <si>
    <t>Kansas State</t>
  </si>
  <si>
    <t>Saint Mary's (CA)</t>
  </si>
  <si>
    <t>Arkansas</t>
  </si>
  <si>
    <t>Virginia</t>
  </si>
  <si>
    <t>Michigan State</t>
  </si>
  <si>
    <t>Iowa</t>
  </si>
  <si>
    <t>Illinois</t>
  </si>
  <si>
    <t>Maryland</t>
  </si>
  <si>
    <t>West Virginia</t>
  </si>
  <si>
    <t>Miami (FL)</t>
  </si>
  <si>
    <t>Utah State</t>
  </si>
  <si>
    <t>Providence</t>
  </si>
  <si>
    <t>Penn State</t>
  </si>
  <si>
    <t>Mississippi State</t>
  </si>
  <si>
    <t>11a</t>
  </si>
  <si>
    <t>Boise State</t>
  </si>
  <si>
    <t>Florida Atlantic</t>
  </si>
  <si>
    <t>Drake</t>
  </si>
  <si>
    <t>Northwestern</t>
  </si>
  <si>
    <t>Missouri</t>
  </si>
  <si>
    <t>North Carolina State</t>
  </si>
  <si>
    <t>Virginia Commonwealth</t>
  </si>
  <si>
    <t>Arizona State</t>
  </si>
  <si>
    <t>College of Charleston</t>
  </si>
  <si>
    <t>Pittsburgh</t>
  </si>
  <si>
    <t>11b</t>
  </si>
  <si>
    <t>Kent State</t>
  </si>
  <si>
    <t>Nevada</t>
  </si>
  <si>
    <t>Oral Roberts</t>
  </si>
  <si>
    <t>Furman</t>
  </si>
  <si>
    <t>Iona</t>
  </si>
  <si>
    <t>Louisiana-Lafayette</t>
  </si>
  <si>
    <t>Vermont</t>
  </si>
  <si>
    <t>Grand Canyon</t>
  </si>
  <si>
    <t>Colgate</t>
  </si>
  <si>
    <t>Montana State</t>
  </si>
  <si>
    <t>Princeton</t>
  </si>
  <si>
    <t>Kennesaw State</t>
  </si>
  <si>
    <t>Northern Kentucky</t>
  </si>
  <si>
    <t>16a</t>
  </si>
  <si>
    <t>Southeast Missouri State</t>
  </si>
  <si>
    <t>16b</t>
  </si>
  <si>
    <t>Howard</t>
  </si>
  <si>
    <t>Texas Southern</t>
  </si>
  <si>
    <t>Fairleigh Dickinson</t>
  </si>
  <si>
    <t>womens</t>
  </si>
  <si>
    <t>South Carolina</t>
  </si>
  <si>
    <t>Stanford</t>
  </si>
  <si>
    <t>Virginia Tech</t>
  </si>
  <si>
    <t>Notre Dame</t>
  </si>
  <si>
    <t>Utah</t>
  </si>
  <si>
    <t>Ohio State</t>
  </si>
  <si>
    <t>Villanova</t>
  </si>
  <si>
    <t>Louisville</t>
  </si>
  <si>
    <t>North Carolina</t>
  </si>
  <si>
    <t>Michigan</t>
  </si>
  <si>
    <t>Oklahoma</t>
  </si>
  <si>
    <t>Colorado</t>
  </si>
  <si>
    <t>Washington State</t>
  </si>
  <si>
    <t>South Dakota State</t>
  </si>
  <si>
    <t>Mississippi</t>
  </si>
  <si>
    <t>Florida State</t>
  </si>
  <si>
    <t>Oklahoma State</t>
  </si>
  <si>
    <t>Georgia</t>
  </si>
  <si>
    <t>Florida Gulf Coast</t>
  </si>
  <si>
    <t>South Florida</t>
  </si>
  <si>
    <t>Middle Tennessee</t>
  </si>
  <si>
    <t>Toledo</t>
  </si>
  <si>
    <t>Cleveland State</t>
  </si>
  <si>
    <t>Portland</t>
  </si>
  <si>
    <t>James Madison</t>
  </si>
  <si>
    <t>East Carolina</t>
  </si>
  <si>
    <t>Saint Louis</t>
  </si>
  <si>
    <t>Sacramento State</t>
  </si>
  <si>
    <t>Gardner-Webb</t>
  </si>
  <si>
    <t>Tennessee Tech</t>
  </si>
  <si>
    <t>Hawaii</t>
  </si>
  <si>
    <t>Holy Cross</t>
  </si>
  <si>
    <t>Southern Utah</t>
  </si>
  <si>
    <t>Norfolk State</t>
  </si>
  <si>
    <t>Southeastern Louisiana</t>
  </si>
  <si>
    <t>Chattanooga</t>
  </si>
  <si>
    <t>Monmouth</t>
  </si>
  <si>
    <t>Southern</t>
  </si>
  <si>
    <t>Sacred Heart</t>
  </si>
  <si>
    <t>538 Rating</t>
  </si>
  <si>
    <t>  South Carolina</t>
  </si>
  <si>
    <t> 0.7187</t>
  </si>
  <si>
    <t>  Sec</t>
  </si>
  <si>
    <t>  Connecticut</t>
  </si>
  <si>
    <t> 0.6780</t>
  </si>
  <si>
    <t>  Bige</t>
  </si>
  <si>
    <t>  Indiana</t>
  </si>
  <si>
    <t> 0.6769</t>
  </si>
  <si>
    <t>  Big10</t>
  </si>
  <si>
    <t>  Iowa</t>
  </si>
  <si>
    <t> 0.6767</t>
  </si>
  <si>
    <t>  Maryland</t>
  </si>
  <si>
    <t> 0.6761</t>
  </si>
  <si>
    <t>  Stanford</t>
  </si>
  <si>
    <t>  Pac12</t>
  </si>
  <si>
    <t>  Virginia Tech</t>
  </si>
  <si>
    <t> 0.6560</t>
  </si>
  <si>
    <t>  Acc</t>
  </si>
  <si>
    <t>  Duke</t>
  </si>
  <si>
    <t> 0.6541</t>
  </si>
  <si>
    <t>  Colorado</t>
  </si>
  <si>
    <t> 0.6526</t>
  </si>
  <si>
    <t>  Notre Dame</t>
  </si>
  <si>
    <t> 0.6501</t>
  </si>
  <si>
    <t> 0.5989</t>
  </si>
  <si>
    <t>  Utah</t>
  </si>
  <si>
    <t> 0.6488</t>
  </si>
  <si>
    <t>  LSU</t>
  </si>
  <si>
    <t>  Iowa St.</t>
  </si>
  <si>
    <t> 0.6442</t>
  </si>
  <si>
    <t> 0.6260</t>
  </si>
  <si>
    <t>  Big12</t>
  </si>
  <si>
    <t>  Villanova</t>
  </si>
  <si>
    <t> 0.6432</t>
  </si>
  <si>
    <t>  Ohio St.</t>
  </si>
  <si>
    <t> 0.6426</t>
  </si>
  <si>
    <t> 0.5987</t>
  </si>
  <si>
    <t>  UCLA</t>
  </si>
  <si>
    <t> 0.6418</t>
  </si>
  <si>
    <t> 0.6096</t>
  </si>
  <si>
    <t>  Tennessee</t>
  </si>
  <si>
    <t> 0.6375</t>
  </si>
  <si>
    <t>  Gonzaga</t>
  </si>
  <si>
    <t> 0.6361</t>
  </si>
  <si>
    <t>  Wcc</t>
  </si>
  <si>
    <t>  Oklahoma</t>
  </si>
  <si>
    <t> 0.6350</t>
  </si>
  <si>
    <t>  Texas</t>
  </si>
  <si>
    <t> 0.6337</t>
  </si>
  <si>
    <t>  N.C. State</t>
  </si>
  <si>
    <t>  Louisville</t>
  </si>
  <si>
    <t> 0.6243</t>
  </si>
  <si>
    <t>  Washington St.</t>
  </si>
  <si>
    <t> 0.6231</t>
  </si>
  <si>
    <t>  Princeton</t>
  </si>
  <si>
    <t> 0.6220</t>
  </si>
  <si>
    <t>  Ivy</t>
  </si>
  <si>
    <t>14-2 </t>
  </si>
  <si>
    <t>  N. Carolina</t>
  </si>
  <si>
    <t> 0.6185</t>
  </si>
  <si>
    <t>  Michigan</t>
  </si>
  <si>
    <t> 0.6184</t>
  </si>
  <si>
    <t>  Arizona</t>
  </si>
  <si>
    <t> 0.6177</t>
  </si>
  <si>
    <t>  Middle Tenn. St.</t>
  </si>
  <si>
    <t> 0.6172</t>
  </si>
  <si>
    <t>  Cusa</t>
  </si>
  <si>
    <t>  Creighton</t>
  </si>
  <si>
    <t> 0.6160</t>
  </si>
  <si>
    <t>  Toledo</t>
  </si>
  <si>
    <t> 0.6152</t>
  </si>
  <si>
    <t>  Midam</t>
  </si>
  <si>
    <t>  USC</t>
  </si>
  <si>
    <t>  South Florida</t>
  </si>
  <si>
    <t> 0.6098</t>
  </si>
  <si>
    <t>  Aac</t>
  </si>
  <si>
    <t>  Mississippi</t>
  </si>
  <si>
    <t> 0.6094</t>
  </si>
  <si>
    <t>  Arkansas</t>
  </si>
  <si>
    <t>  Florida St.</t>
  </si>
  <si>
    <t> 0.6043</t>
  </si>
  <si>
    <t>  UNLV</t>
  </si>
  <si>
    <t>  Mwest</t>
  </si>
  <si>
    <t>  Fla Gulf Coast</t>
  </si>
  <si>
    <t> 0.6006</t>
  </si>
  <si>
    <t>  Atsun</t>
  </si>
  <si>
    <t>  Alabama</t>
  </si>
  <si>
    <t> 0.5993</t>
  </si>
  <si>
    <t>  Marquette</t>
  </si>
  <si>
    <t>  Baylor</t>
  </si>
  <si>
    <t> 0.5981</t>
  </si>
  <si>
    <t>  Georgia</t>
  </si>
  <si>
    <t> 0.5975</t>
  </si>
  <si>
    <t>  Miami (FL)</t>
  </si>
  <si>
    <t> 0.5933</t>
  </si>
  <si>
    <t>  Columbia</t>
  </si>
  <si>
    <t>12-3 </t>
  </si>
  <si>
    <t>  S. Dakota St.</t>
  </si>
  <si>
    <t> 0.5927</t>
  </si>
  <si>
    <t>  Summit</t>
  </si>
  <si>
    <t>  Portland</t>
  </si>
  <si>
    <t> 0.5880</t>
  </si>
  <si>
    <t>  Oklahoma St.</t>
  </si>
  <si>
    <t> 0.5879</t>
  </si>
  <si>
    <t> 0.5789</t>
  </si>
  <si>
    <t>  Harvard</t>
  </si>
  <si>
    <t>10-6 </t>
  </si>
  <si>
    <t>  Rhode Island</t>
  </si>
  <si>
    <t>  Atl10</t>
  </si>
  <si>
    <t>  Oregon</t>
  </si>
  <si>
    <t>  Chattanooga</t>
  </si>
  <si>
    <t> 0.5873</t>
  </si>
  <si>
    <t>  South</t>
  </si>
  <si>
    <t>  Michigan St.</t>
  </si>
  <si>
    <t>9-6 </t>
  </si>
  <si>
    <t>  Stony Brook</t>
  </si>
  <si>
    <t>  Coln</t>
  </si>
  <si>
    <t>  Green Bay</t>
  </si>
  <si>
    <t>  Horiz</t>
  </si>
  <si>
    <t>  Nebraska</t>
  </si>
  <si>
    <t> 0.5707</t>
  </si>
  <si>
    <t> 0.5936</t>
  </si>
  <si>
    <t>  Belmont</t>
  </si>
  <si>
    <t> 0.5833</t>
  </si>
  <si>
    <t>  Mvc</t>
  </si>
  <si>
    <t>8-7 </t>
  </si>
  <si>
    <t> 0.5815</t>
  </si>
  <si>
    <t>10-5 </t>
  </si>
  <si>
    <t>  Ball St.</t>
  </si>
  <si>
    <t> 0.4832</t>
  </si>
  <si>
    <t>  St. Joseph's</t>
  </si>
  <si>
    <t>  California</t>
  </si>
  <si>
    <t> 0.5770</t>
  </si>
  <si>
    <t> 0.5772</t>
  </si>
  <si>
    <t>  Texas A&amp;M</t>
  </si>
  <si>
    <t>  Cleveland St.</t>
  </si>
  <si>
    <t> 0.4764</t>
  </si>
  <si>
    <t>  Seton Hall</t>
  </si>
  <si>
    <t>  James Madison</t>
  </si>
  <si>
    <t> 18-9</t>
  </si>
  <si>
    <t>  Sbelt</t>
  </si>
  <si>
    <t>  Lamar</t>
  </si>
  <si>
    <t> 0.4772</t>
  </si>
  <si>
    <t>  Sland</t>
  </si>
  <si>
    <t>  Jackson St.</t>
  </si>
  <si>
    <t>  Swac</t>
  </si>
  <si>
    <t>13-0 </t>
  </si>
  <si>
    <t>  Old Dominion</t>
  </si>
  <si>
    <t>  Tulsa</t>
  </si>
  <si>
    <t>  Eastern Wash.</t>
  </si>
  <si>
    <t>  Bsky</t>
  </si>
  <si>
    <t> 17-11</t>
  </si>
  <si>
    <t>5-8 </t>
  </si>
  <si>
    <t>  St. John's</t>
  </si>
  <si>
    <t>  Florida</t>
  </si>
  <si>
    <t>  Penn St.</t>
  </si>
  <si>
    <t> 0.5419</t>
  </si>
  <si>
    <t>7-8 </t>
  </si>
  <si>
    <t>  North Texas</t>
  </si>
  <si>
    <t>  Duquesne</t>
  </si>
  <si>
    <t>  Liberty</t>
  </si>
  <si>
    <t> 0.5689</t>
  </si>
  <si>
    <t>  Troy</t>
  </si>
  <si>
    <t>  Virginia</t>
  </si>
  <si>
    <t> 0.5510</t>
  </si>
  <si>
    <t> 0.5597</t>
  </si>
  <si>
    <t>  Arizona St.</t>
  </si>
  <si>
    <t>  Santa Clara</t>
  </si>
  <si>
    <t> 0.5484</t>
  </si>
  <si>
    <t>  Cal Baptist</t>
  </si>
  <si>
    <t>  Wac</t>
  </si>
  <si>
    <t> 0.6109</t>
  </si>
  <si>
    <t>  Towson</t>
  </si>
  <si>
    <t>  Davidson</t>
  </si>
  <si>
    <t> 0.4856</t>
  </si>
  <si>
    <t>  Texas Tech</t>
  </si>
  <si>
    <t>  Maine</t>
  </si>
  <si>
    <t> 19-9</t>
  </si>
  <si>
    <t> 0.4920</t>
  </si>
  <si>
    <t>  Aeast</t>
  </si>
  <si>
    <t>  Niagara</t>
  </si>
  <si>
    <t>  Maac</t>
  </si>
  <si>
    <t>  Cincinnati</t>
  </si>
  <si>
    <t> 0.5984</t>
  </si>
  <si>
    <t>7-7 </t>
  </si>
  <si>
    <t>  BYU</t>
  </si>
  <si>
    <t>5-6 </t>
  </si>
  <si>
    <t>  UC Irvine</t>
  </si>
  <si>
    <t>  Bigw</t>
  </si>
  <si>
    <t>  Northern Arizona</t>
  </si>
  <si>
    <t>  Missouri St.</t>
  </si>
  <si>
    <t>RPI</t>
  </si>
  <si>
    <t>Rank</t>
  </si>
  <si>
    <t>School</t>
  </si>
  <si>
    <t>W-L</t>
  </si>
  <si>
    <t>SOS</t>
  </si>
  <si>
    <t>Conf.</t>
  </si>
  <si>
    <t> 0.6646</t>
  </si>
  <si>
    <t>  S. Diego St.</t>
  </si>
  <si>
    <t> 0.6585</t>
  </si>
  <si>
    <t> 0.6438</t>
  </si>
  <si>
    <t>  Houston</t>
  </si>
  <si>
    <t> 0.6433</t>
  </si>
  <si>
    <t>  Kansas</t>
  </si>
  <si>
    <t> 0.6427</t>
  </si>
  <si>
    <t>  Purdue</t>
  </si>
  <si>
    <t> 0.6354</t>
  </si>
  <si>
    <t> 0.6330</t>
  </si>
  <si>
    <t> 0.6254</t>
  </si>
  <si>
    <t>  St. Mary's</t>
  </si>
  <si>
    <t> 0.6236</t>
  </si>
  <si>
    <t> 0.6218</t>
  </si>
  <si>
    <t>  Memphis</t>
  </si>
  <si>
    <t> 0.6207</t>
  </si>
  <si>
    <t>  Florida Atlantic</t>
  </si>
  <si>
    <t> 0.6194</t>
  </si>
  <si>
    <t> 0.6186</t>
  </si>
  <si>
    <t> 0.6183</t>
  </si>
  <si>
    <t> 0.6158</t>
  </si>
  <si>
    <t>  Utah St.</t>
  </si>
  <si>
    <t> 0.6130</t>
  </si>
  <si>
    <t>  Kansas St.</t>
  </si>
  <si>
    <t> 0.6088</t>
  </si>
  <si>
    <t>  Boise St.</t>
  </si>
  <si>
    <t> 0.6082</t>
  </si>
  <si>
    <t> 0.6075</t>
  </si>
  <si>
    <t> 0.6064</t>
  </si>
  <si>
    <t> 0.6040</t>
  </si>
  <si>
    <t>  Auburn</t>
  </si>
  <si>
    <t> 0.6007</t>
  </si>
  <si>
    <t>  Xavier</t>
  </si>
  <si>
    <t> 0.5995</t>
  </si>
  <si>
    <t>  VCU</t>
  </si>
  <si>
    <t> 0.5973</t>
  </si>
  <si>
    <t> 0.5954</t>
  </si>
  <si>
    <t>  Drake</t>
  </si>
  <si>
    <t> 0.5946</t>
  </si>
  <si>
    <t>  Nevada</t>
  </si>
  <si>
    <t> 0.5938</t>
  </si>
  <si>
    <t>  Missouri</t>
  </si>
  <si>
    <t> 0.5905</t>
  </si>
  <si>
    <t>  Charleston</t>
  </si>
  <si>
    <t> 0.5800</t>
  </si>
  <si>
    <t>  Kentucky</t>
  </si>
  <si>
    <t>  La Lafayet.</t>
  </si>
  <si>
    <t> 0.5778</t>
  </si>
  <si>
    <t>  Pittsburgh</t>
  </si>
  <si>
    <t>  Oral Roberts</t>
  </si>
  <si>
    <t>15-0 </t>
  </si>
  <si>
    <t>  Kent St.</t>
  </si>
  <si>
    <t> 0.5758</t>
  </si>
  <si>
    <t>  Mississippi St.</t>
  </si>
  <si>
    <t> 0.5751</t>
  </si>
  <si>
    <t> 0.5748</t>
  </si>
  <si>
    <t> 0.5731</t>
  </si>
  <si>
    <t>Team</t>
  </si>
  <si>
    <t>Conference</t>
  </si>
  <si>
    <t>SOS Rank</t>
  </si>
  <si>
    <t>AWP</t>
  </si>
  <si>
    <t>OWP</t>
  </si>
  <si>
    <t>OOWP</t>
  </si>
  <si>
    <t>Big Ten Conference</t>
  </si>
  <si>
    <t>Big 12 Conference</t>
  </si>
  <si>
    <t>Mountain West Conference</t>
  </si>
  <si>
    <t>Southeastern Conference</t>
  </si>
  <si>
    <t>Dayton</t>
  </si>
  <si>
    <t>Atlantic 10 Conference</t>
  </si>
  <si>
    <t>Pacific-12 Conference</t>
  </si>
  <si>
    <t>Atlantic Coast Conference</t>
  </si>
  <si>
    <t>UConn</t>
  </si>
  <si>
    <t>Big East Conference</t>
  </si>
  <si>
    <t>Colorado State</t>
  </si>
  <si>
    <t>Missouri Valley Conference</t>
  </si>
  <si>
    <t>Clemson</t>
  </si>
  <si>
    <t>Ivy League</t>
  </si>
  <si>
    <t>New Mexico</t>
  </si>
  <si>
    <t>American Athletic Conference</t>
  </si>
  <si>
    <t>Wisconsin</t>
  </si>
  <si>
    <t>Yale</t>
  </si>
  <si>
    <t>Florida</t>
  </si>
  <si>
    <t>Indiana State</t>
  </si>
  <si>
    <t>Syracuse</t>
  </si>
  <si>
    <t>Western Athletic Conference</t>
  </si>
  <si>
    <t>Samford</t>
  </si>
  <si>
    <t>Southern Conference</t>
  </si>
  <si>
    <t>Brigham Young</t>
  </si>
  <si>
    <t>Bradley</t>
  </si>
  <si>
    <t>Ole Miss</t>
  </si>
  <si>
    <t>Nebraska</t>
  </si>
  <si>
    <t>Saint Mary's</t>
  </si>
  <si>
    <t>West Coast Conference</t>
  </si>
  <si>
    <t>Loyola (IL)</t>
  </si>
  <si>
    <t>Texas Tech</t>
  </si>
  <si>
    <t>UNLV</t>
  </si>
  <si>
    <t>UC Irvine</t>
  </si>
  <si>
    <t>Big West Conference</t>
  </si>
  <si>
    <t>McNeese State</t>
  </si>
  <si>
    <t>Southland Conference</t>
  </si>
  <si>
    <t>Appalachian State</t>
  </si>
  <si>
    <t>Sun Belt Conference</t>
  </si>
  <si>
    <t>America East Conference</t>
  </si>
  <si>
    <t>Louisiana Tech</t>
  </si>
  <si>
    <t>Conference USA</t>
  </si>
  <si>
    <t>Wake Forest</t>
  </si>
  <si>
    <t>Cornell</t>
  </si>
  <si>
    <t>Akron</t>
  </si>
  <si>
    <t>Mid-American Conference</t>
  </si>
  <si>
    <t>Richmond</t>
  </si>
  <si>
    <t>Tarleton State</t>
  </si>
  <si>
    <t>VCU</t>
  </si>
  <si>
    <t>Duquesne</t>
  </si>
  <si>
    <t>St. John's</t>
  </si>
  <si>
    <t>Oregon</t>
  </si>
  <si>
    <t>UAB</t>
  </si>
  <si>
    <t>TCU</t>
  </si>
  <si>
    <t>George Mason</t>
  </si>
  <si>
    <t>Southern Methodist</t>
  </si>
  <si>
    <t>St. Bonaventure</t>
  </si>
  <si>
    <t>Charlotte</t>
  </si>
  <si>
    <t>Seton Hall</t>
  </si>
  <si>
    <t>Cincinnati</t>
  </si>
  <si>
    <t>Belmont</t>
  </si>
  <si>
    <t>High Point</t>
  </si>
  <si>
    <t>Big South Conference</t>
  </si>
  <si>
    <t>UNC Wilmington</t>
  </si>
  <si>
    <t>Coastal Athletic Association</t>
  </si>
  <si>
    <t>Massachusetts</t>
  </si>
  <si>
    <t>Charleston</t>
  </si>
  <si>
    <t>Morehead State</t>
  </si>
  <si>
    <t>Ohio Valley Conference</t>
  </si>
  <si>
    <t>Eastern Washington</t>
  </si>
  <si>
    <t>Big Sky Conference</t>
  </si>
  <si>
    <t>UNC Greensboro</t>
  </si>
  <si>
    <t>Oakland</t>
  </si>
  <si>
    <t>Horizon League</t>
  </si>
  <si>
    <t>Western Carolina</t>
  </si>
  <si>
    <t>San Francisco</t>
  </si>
  <si>
    <t>Washington</t>
  </si>
  <si>
    <t>Hofstra</t>
  </si>
  <si>
    <t>Butler</t>
  </si>
  <si>
    <t>Davidson</t>
  </si>
  <si>
    <t>NC State</t>
  </si>
  <si>
    <t>Rutgers</t>
  </si>
  <si>
    <t>LSU</t>
  </si>
  <si>
    <t>Northern Iowa</t>
  </si>
  <si>
    <t>UNC Asheville</t>
  </si>
  <si>
    <t>UCF</t>
  </si>
  <si>
    <t>Drexel</t>
  </si>
  <si>
    <t>Montana</t>
  </si>
  <si>
    <t>UC San Diego</t>
  </si>
  <si>
    <t>Saint Joseph's</t>
  </si>
  <si>
    <t>Boston College</t>
  </si>
  <si>
    <t>Weber State</t>
  </si>
  <si>
    <t>Bryant</t>
  </si>
  <si>
    <t>North Texas</t>
  </si>
  <si>
    <t>UMass Lowell</t>
  </si>
  <si>
    <t>Louisiana</t>
  </si>
  <si>
    <t>Southern Illinois</t>
  </si>
  <si>
    <t>Wofford</t>
  </si>
  <si>
    <t>Sam Houston State</t>
  </si>
  <si>
    <t>Troy</t>
  </si>
  <si>
    <t>Wyoming</t>
  </si>
  <si>
    <t>Youngstown State</t>
  </si>
  <si>
    <t>Patriot League</t>
  </si>
  <si>
    <t>Minnesota</t>
  </si>
  <si>
    <t>Santa Clara</t>
  </si>
  <si>
    <t>Liberty</t>
  </si>
  <si>
    <t>Seattle</t>
  </si>
  <si>
    <t>Western Kentucky</t>
  </si>
  <si>
    <t>Georgia Tech</t>
  </si>
  <si>
    <t>Tennessee-Martin</t>
  </si>
  <si>
    <t>Lipscomb</t>
  </si>
  <si>
    <t>Atlantic Sun Conference</t>
  </si>
  <si>
    <t>Texas-Arlington</t>
  </si>
  <si>
    <t>Towson</t>
  </si>
  <si>
    <t>Quinnipiac</t>
  </si>
  <si>
    <t>Metro Atlantic Athletic Conference</t>
  </si>
  <si>
    <t>Stetson</t>
  </si>
  <si>
    <t>Illinois State</t>
  </si>
  <si>
    <t>Harvard</t>
  </si>
  <si>
    <t>Missouri State</t>
  </si>
  <si>
    <t>Rhode Island</t>
  </si>
  <si>
    <t>Southwestern Athletic Conference</t>
  </si>
  <si>
    <t>Merrimack College</t>
  </si>
  <si>
    <t>Northeast Conference</t>
  </si>
  <si>
    <t>The Summit League</t>
  </si>
  <si>
    <t>Long Beach State</t>
  </si>
  <si>
    <t>New Hampshire</t>
  </si>
  <si>
    <t>Arkansas State</t>
  </si>
  <si>
    <t>USC</t>
  </si>
  <si>
    <t>California</t>
  </si>
  <si>
    <t>Fairfield</t>
  </si>
  <si>
    <t>Utah Valley</t>
  </si>
  <si>
    <t>Eastern Kentucky</t>
  </si>
  <si>
    <t>Winthrop</t>
  </si>
  <si>
    <t>East Tennessee State</t>
  </si>
  <si>
    <t>Austin Peay</t>
  </si>
  <si>
    <t>Green Bay</t>
  </si>
  <si>
    <t>Wright State</t>
  </si>
  <si>
    <t>Delaware</t>
  </si>
  <si>
    <t>Texas A&amp;M-CC</t>
  </si>
  <si>
    <t>Texas State</t>
  </si>
  <si>
    <t>San Diego</t>
  </si>
  <si>
    <t>Saint Peter's</t>
  </si>
  <si>
    <t>Northern Colorado</t>
  </si>
  <si>
    <t>Central Michigan</t>
  </si>
  <si>
    <t>Portland State</t>
  </si>
  <si>
    <t>Grambling State</t>
  </si>
  <si>
    <t>Wichita State</t>
  </si>
  <si>
    <t>Mid-Eastern Athletic Conference</t>
  </si>
  <si>
    <t>Ohio</t>
  </si>
  <si>
    <t>Evansville</t>
  </si>
  <si>
    <t>Stony Brook</t>
  </si>
  <si>
    <t>Stephen F. Austin</t>
  </si>
  <si>
    <t>Western Illinois</t>
  </si>
  <si>
    <t>UC Davis</t>
  </si>
  <si>
    <t>Murray State</t>
  </si>
  <si>
    <t>Southern Mississippi</t>
  </si>
  <si>
    <t>Tulane</t>
  </si>
  <si>
    <t>UC Santa Barbara</t>
  </si>
  <si>
    <t>Fort Wayne</t>
  </si>
  <si>
    <t>Milwaukee</t>
  </si>
  <si>
    <t>Nicholls State</t>
  </si>
  <si>
    <t>Rice</t>
  </si>
  <si>
    <t>Fordham</t>
  </si>
  <si>
    <t>Central Connecticut State</t>
  </si>
  <si>
    <t>Fresno State</t>
  </si>
  <si>
    <t>Tennessee State</t>
  </si>
  <si>
    <t>Oregon State</t>
  </si>
  <si>
    <t>UC Riverside</t>
  </si>
  <si>
    <t>Bowling Green</t>
  </si>
  <si>
    <t>Cal State Fullerton</t>
  </si>
  <si>
    <t>North Dakota State</t>
  </si>
  <si>
    <t>St. Thomas-Minnesota</t>
  </si>
  <si>
    <t>Radford</t>
  </si>
  <si>
    <t>George Washington</t>
  </si>
  <si>
    <t>Georgia State</t>
  </si>
  <si>
    <t>Binghamton</t>
  </si>
  <si>
    <t>Brown</t>
  </si>
  <si>
    <t>La Salle</t>
  </si>
  <si>
    <t>Cal State Northridge</t>
  </si>
  <si>
    <t>Miami (OH)</t>
  </si>
  <si>
    <t>Mercer</t>
  </si>
  <si>
    <t>Longwood</t>
  </si>
  <si>
    <t>Canisius</t>
  </si>
  <si>
    <t>Temple</t>
  </si>
  <si>
    <t>Abilene Christian</t>
  </si>
  <si>
    <t>Maine</t>
  </si>
  <si>
    <t>UTEP</t>
  </si>
  <si>
    <t>South Alabama</t>
  </si>
  <si>
    <t>Columbia</t>
  </si>
  <si>
    <t>Marist</t>
  </si>
  <si>
    <t>Albany</t>
  </si>
  <si>
    <t>Northern Arizona</t>
  </si>
  <si>
    <t>Northeastern</t>
  </si>
  <si>
    <t>Queens University</t>
  </si>
  <si>
    <t>Rider</t>
  </si>
  <si>
    <t>UMKC</t>
  </si>
  <si>
    <t>North Dakota</t>
  </si>
  <si>
    <t>Vanderbilt</t>
  </si>
  <si>
    <t>Illinois-Chicago</t>
  </si>
  <si>
    <t>Loyola Marymount</t>
  </si>
  <si>
    <t>Jacksonville State</t>
  </si>
  <si>
    <t>Northern Illinois</t>
  </si>
  <si>
    <t>Niagara</t>
  </si>
  <si>
    <t>New Mexico State</t>
  </si>
  <si>
    <t>California Baptist</t>
  </si>
  <si>
    <t>North Florida</t>
  </si>
  <si>
    <t>Pennsylvania</t>
  </si>
  <si>
    <t>Little Rock</t>
  </si>
  <si>
    <t>Charleston Southern</t>
  </si>
  <si>
    <t>SIU-Edwardsville</t>
  </si>
  <si>
    <t>Tulsa</t>
  </si>
  <si>
    <t>Utah Tech</t>
  </si>
  <si>
    <t>North Carolina Central</t>
  </si>
  <si>
    <t>Louisiana-Monroe</t>
  </si>
  <si>
    <t>Pepperdine</t>
  </si>
  <si>
    <t>San Jose State</t>
  </si>
  <si>
    <t>Chicago State</t>
  </si>
  <si>
    <t>Independents Conference</t>
  </si>
  <si>
    <t>Marshall</t>
  </si>
  <si>
    <t>Alcorn State</t>
  </si>
  <si>
    <t>Lamar</t>
  </si>
  <si>
    <t>North Alabama</t>
  </si>
  <si>
    <t>Denver</t>
  </si>
  <si>
    <t>Jackson State</t>
  </si>
  <si>
    <t>Georgetown</t>
  </si>
  <si>
    <t>Eastern Illinois</t>
  </si>
  <si>
    <t>Cal State Bakersfield</t>
  </si>
  <si>
    <t>Air Force</t>
  </si>
  <si>
    <t>Middle Tennessee State</t>
  </si>
  <si>
    <t>Ball State</t>
  </si>
  <si>
    <t>USC Upstate</t>
  </si>
  <si>
    <t>Jacksonville</t>
  </si>
  <si>
    <t>South Carolina State</t>
  </si>
  <si>
    <t>Elon</t>
  </si>
  <si>
    <t>Texas-San Antonio</t>
  </si>
  <si>
    <t>Alabama State</t>
  </si>
  <si>
    <t>The Citadel</t>
  </si>
  <si>
    <t>Omaha</t>
  </si>
  <si>
    <t>Idaho State</t>
  </si>
  <si>
    <t>Campbell</t>
  </si>
  <si>
    <t>Bucknell</t>
  </si>
  <si>
    <t>Texas A&amp;M Commerce</t>
  </si>
  <si>
    <t>Presbyterian</t>
  </si>
  <si>
    <t>Western Michigan</t>
  </si>
  <si>
    <t>Boston University</t>
  </si>
  <si>
    <t>Valparaiso</t>
  </si>
  <si>
    <t>Idaho</t>
  </si>
  <si>
    <t>DePaul</t>
  </si>
  <si>
    <t>Lehigh</t>
  </si>
  <si>
    <t>Wagner</t>
  </si>
  <si>
    <t>UMBC</t>
  </si>
  <si>
    <t>Bethune-Cookman</t>
  </si>
  <si>
    <t>Mount St. Mary's</t>
  </si>
  <si>
    <t>Le Moyne</t>
  </si>
  <si>
    <t>American University</t>
  </si>
  <si>
    <t>Arkansas-Pine Bluff</t>
  </si>
  <si>
    <t>Dartmouth</t>
  </si>
  <si>
    <t>Morgan State</t>
  </si>
  <si>
    <t>Manhattan</t>
  </si>
  <si>
    <t>Lafayette</t>
  </si>
  <si>
    <t>Robert Morris</t>
  </si>
  <si>
    <t>Florida International</t>
  </si>
  <si>
    <t>Prairie View A&amp;M</t>
  </si>
  <si>
    <t>North Carolina A&amp;T</t>
  </si>
  <si>
    <t>Eastern Michigan</t>
  </si>
  <si>
    <t>Bellarmine</t>
  </si>
  <si>
    <t>Southern Indiana</t>
  </si>
  <si>
    <t>South Dakota</t>
  </si>
  <si>
    <t>Texas-RGV</t>
  </si>
  <si>
    <t>N.J.I.T.</t>
  </si>
  <si>
    <t>Delaware State</t>
  </si>
  <si>
    <t>Old Dominion</t>
  </si>
  <si>
    <t>Northwestern State</t>
  </si>
  <si>
    <t>Georgia Southern</t>
  </si>
  <si>
    <t>Coastal Carolina</t>
  </si>
  <si>
    <t>Hampton</t>
  </si>
  <si>
    <t>Pacific</t>
  </si>
  <si>
    <t>William &amp; Mary</t>
  </si>
  <si>
    <t>Buffalo</t>
  </si>
  <si>
    <t>Alabama A&amp;M</t>
  </si>
  <si>
    <t>Florida A&amp;M</t>
  </si>
  <si>
    <t>Virginia Military</t>
  </si>
  <si>
    <t>Central Arkansas</t>
  </si>
  <si>
    <t>Army West Point</t>
  </si>
  <si>
    <t>Siena</t>
  </si>
  <si>
    <t>Lindenwood</t>
  </si>
  <si>
    <t>New Orleans</t>
  </si>
  <si>
    <t>Navy</t>
  </si>
  <si>
    <t>Incarnate Word</t>
  </si>
  <si>
    <t>IUPUI</t>
  </si>
  <si>
    <t>St. Francis (PA)</t>
  </si>
  <si>
    <t>Maryland-Eastern Shore</t>
  </si>
  <si>
    <t>Long Island</t>
  </si>
  <si>
    <t>Cal Poly</t>
  </si>
  <si>
    <t>Houston Christian</t>
  </si>
  <si>
    <t>Loyola (MD)</t>
  </si>
  <si>
    <t>Detroit-Mercy</t>
  </si>
  <si>
    <t>Stonehill</t>
  </si>
  <si>
    <t>Mississippi Valley State</t>
  </si>
  <si>
    <t>Coppin State</t>
  </si>
  <si>
    <t> 0.6334</t>
  </si>
  <si>
    <t>  Oregon St.</t>
  </si>
  <si>
    <t> 0.5727</t>
  </si>
  <si>
    <t> 0.6424</t>
  </si>
  <si>
    <t>  Richmond</t>
  </si>
  <si>
    <t>  West Virginia</t>
  </si>
  <si>
    <t> 0.5542</t>
  </si>
  <si>
    <t> 0.6053</t>
  </si>
  <si>
    <t>  Fairfield</t>
  </si>
  <si>
    <t> 0.5883</t>
  </si>
  <si>
    <t>9-7 </t>
  </si>
  <si>
    <t> 16-12</t>
  </si>
  <si>
    <t>  Syracuse</t>
  </si>
  <si>
    <t> 22-6</t>
  </si>
  <si>
    <t>12-5 </t>
  </si>
  <si>
    <t> 0.5588</t>
  </si>
  <si>
    <t> 0.5037</t>
  </si>
  <si>
    <t>  Vanderbilt</t>
  </si>
  <si>
    <t> 19-8</t>
  </si>
  <si>
    <t>  George Mason</t>
  </si>
  <si>
    <t> 0.5075</t>
  </si>
  <si>
    <t>6-5 </t>
  </si>
  <si>
    <t>  Marshall</t>
  </si>
  <si>
    <t> 0.5370</t>
  </si>
  <si>
    <t>  TCU</t>
  </si>
  <si>
    <t> 0.5885</t>
  </si>
  <si>
    <t> 0.4962</t>
  </si>
  <si>
    <t>Team Name</t>
  </si>
  <si>
    <t>https://basketball.realgm.com/ncaa/info/rpi-rankings</t>
  </si>
  <si>
    <t>Ohio St.</t>
  </si>
  <si>
    <t>N.C. State</t>
  </si>
  <si>
    <t>Oregon St.</t>
  </si>
  <si>
    <t>Kansas St.</t>
  </si>
  <si>
    <t>Washington St.</t>
  </si>
  <si>
    <t>Middle Tenn. St.</t>
  </si>
  <si>
    <t>Iowa St.</t>
  </si>
  <si>
    <t>Fla Gulf Coast</t>
  </si>
  <si>
    <t>Michigan St.</t>
  </si>
  <si>
    <t>N. Carolina</t>
  </si>
  <si>
    <t>Florida St.</t>
  </si>
  <si>
    <t>S. Dakota St.</t>
  </si>
  <si>
    <t>RPI_index</t>
  </si>
  <si>
    <t>Albany 1</t>
  </si>
  <si>
    <t>Albany 2</t>
  </si>
  <si>
    <t>Uconn</t>
  </si>
  <si>
    <t>regressed_rating</t>
  </si>
  <si>
    <t>seed</t>
  </si>
  <si>
    <t>10a</t>
  </si>
  <si>
    <t>10b</t>
  </si>
  <si>
    <t>1</t>
  </si>
  <si>
    <t>0.6749</t>
  </si>
  <si>
    <t>3</t>
  </si>
  <si>
    <t>0.5996</t>
  </si>
  <si>
    <t>0.9007</t>
  </si>
  <si>
    <t>0.6198</t>
  </si>
  <si>
    <t>0.5592</t>
  </si>
  <si>
    <t>2</t>
  </si>
  <si>
    <t>0.6667</t>
  </si>
  <si>
    <t>9</t>
  </si>
  <si>
    <t>0.5881</t>
  </si>
  <si>
    <t>0.9028</t>
  </si>
  <si>
    <t>0.6066</t>
  </si>
  <si>
    <t>0.5511</t>
  </si>
  <si>
    <t>0.6390</t>
  </si>
  <si>
    <t>99</t>
  </si>
  <si>
    <t>0.5394</t>
  </si>
  <si>
    <t>0.9375</t>
  </si>
  <si>
    <t>0.5404</t>
  </si>
  <si>
    <t>0.5374</t>
  </si>
  <si>
    <t>4</t>
  </si>
  <si>
    <t>0.6368</t>
  </si>
  <si>
    <t>0.6014</t>
  </si>
  <si>
    <t>0.7429</t>
  </si>
  <si>
    <t>0.6229</t>
  </si>
  <si>
    <t>0.5583</t>
  </si>
  <si>
    <t>5</t>
  </si>
  <si>
    <t>0.6329</t>
  </si>
  <si>
    <t>19</t>
  </si>
  <si>
    <t>0.5761</t>
  </si>
  <si>
    <t>0.8031</t>
  </si>
  <si>
    <t>0.5917</t>
  </si>
  <si>
    <t>0.5448</t>
  </si>
  <si>
    <t>6</t>
  </si>
  <si>
    <t>0.6315</t>
  </si>
  <si>
    <t>0.5954</t>
  </si>
  <si>
    <t>0.7397</t>
  </si>
  <si>
    <t>0.6109</t>
  </si>
  <si>
    <t>0.5644</t>
  </si>
  <si>
    <t>7</t>
  </si>
  <si>
    <t>0.6312</t>
  </si>
  <si>
    <t>55</t>
  </si>
  <si>
    <t>0.5558</t>
  </si>
  <si>
    <t>0.8571</t>
  </si>
  <si>
    <t>0.5727</t>
  </si>
  <si>
    <t>0.5220</t>
  </si>
  <si>
    <t>8</t>
  </si>
  <si>
    <t>0.6293</t>
  </si>
  <si>
    <t>17</t>
  </si>
  <si>
    <t>0.5763</t>
  </si>
  <si>
    <t>0.7885</t>
  </si>
  <si>
    <t>0.5893</t>
  </si>
  <si>
    <t>0.5503</t>
  </si>
  <si>
    <t>0.6262</t>
  </si>
  <si>
    <t>30</t>
  </si>
  <si>
    <t>0.5673</t>
  </si>
  <si>
    <t>0.8029</t>
  </si>
  <si>
    <t>0.5737</t>
  </si>
  <si>
    <t>0.5544</t>
  </si>
  <si>
    <t>10</t>
  </si>
  <si>
    <t>0.6238</t>
  </si>
  <si>
    <t>63</t>
  </si>
  <si>
    <t>0.5529</t>
  </si>
  <si>
    <t>0.8367</t>
  </si>
  <si>
    <t>0.5515</t>
  </si>
  <si>
    <t>0.5557</t>
  </si>
  <si>
    <t>11</t>
  </si>
  <si>
    <t>0.6214</t>
  </si>
  <si>
    <t>21</t>
  </si>
  <si>
    <t>0.5745</t>
  </si>
  <si>
    <t>0.7622</t>
  </si>
  <si>
    <t>0.5473</t>
  </si>
  <si>
    <t>12</t>
  </si>
  <si>
    <t>0.6136</t>
  </si>
  <si>
    <t>0.6449</t>
  </si>
  <si>
    <t>0.6392</t>
  </si>
  <si>
    <t>0.5624</t>
  </si>
  <si>
    <t>13</t>
  </si>
  <si>
    <t>0.6199</t>
  </si>
  <si>
    <t>49</t>
  </si>
  <si>
    <t>0.5578</t>
  </si>
  <si>
    <t>0.8062</t>
  </si>
  <si>
    <t>0.5622</t>
  </si>
  <si>
    <t>0.5489</t>
  </si>
  <si>
    <t>14</t>
  </si>
  <si>
    <t>0.6165</t>
  </si>
  <si>
    <t>0.5908</t>
  </si>
  <si>
    <t>0.6935</t>
  </si>
  <si>
    <t>0.6055</t>
  </si>
  <si>
    <t>0.5616</t>
  </si>
  <si>
    <t>15</t>
  </si>
  <si>
    <t>0.6154</t>
  </si>
  <si>
    <t>26</t>
  </si>
  <si>
    <t>0.5711</t>
  </si>
  <si>
    <t>0.7483</t>
  </si>
  <si>
    <t>0.5806</t>
  </si>
  <si>
    <t>0.5519</t>
  </si>
  <si>
    <t>16</t>
  </si>
  <si>
    <t>0.6149</t>
  </si>
  <si>
    <t>0.5831</t>
  </si>
  <si>
    <t>0.7101</t>
  </si>
  <si>
    <t>0.5971</t>
  </si>
  <si>
    <t>0.5551</t>
  </si>
  <si>
    <t>0.6133</t>
  </si>
  <si>
    <t>25</t>
  </si>
  <si>
    <t>0.7400</t>
  </si>
  <si>
    <t>0.5836</t>
  </si>
  <si>
    <t>0.5461</t>
  </si>
  <si>
    <t>18</t>
  </si>
  <si>
    <t>0.6126</t>
  </si>
  <si>
    <t>0.5905</t>
  </si>
  <si>
    <t>0.6788</t>
  </si>
  <si>
    <t>0.6070</t>
  </si>
  <si>
    <t>0.5574</t>
  </si>
  <si>
    <t>0.6093</t>
  </si>
  <si>
    <t>32</t>
  </si>
  <si>
    <t>0.5670</t>
  </si>
  <si>
    <t>0.7365</t>
  </si>
  <si>
    <t>0.5734</t>
  </si>
  <si>
    <t>0.5540</t>
  </si>
  <si>
    <t>20</t>
  </si>
  <si>
    <t>0.6064</t>
  </si>
  <si>
    <t>0.5929</t>
  </si>
  <si>
    <t>0.6471</t>
  </si>
  <si>
    <t>0.6094</t>
  </si>
  <si>
    <t>0.5599</t>
  </si>
  <si>
    <t>0.6062</t>
  </si>
  <si>
    <t>73</t>
  </si>
  <si>
    <t>0.5488</t>
  </si>
  <si>
    <t>0.7785</t>
  </si>
  <si>
    <t>0.5440</t>
  </si>
  <si>
    <t>0.5582</t>
  </si>
  <si>
    <t>22</t>
  </si>
  <si>
    <t>0.6060</t>
  </si>
  <si>
    <t>71</t>
  </si>
  <si>
    <t>0.7730</t>
  </si>
  <si>
    <t>0.5597</t>
  </si>
  <si>
    <t>0.5316</t>
  </si>
  <si>
    <t>23</t>
  </si>
  <si>
    <t>0.6024</t>
  </si>
  <si>
    <t>172</t>
  </si>
  <si>
    <t>0.5052</t>
  </si>
  <si>
    <t>0.8939</t>
  </si>
  <si>
    <t>0.4978</t>
  </si>
  <si>
    <t>0.5200</t>
  </si>
  <si>
    <t>24</t>
  </si>
  <si>
    <t>0.6007</t>
  </si>
  <si>
    <t>0.5802</t>
  </si>
  <si>
    <t>0.6622</t>
  </si>
  <si>
    <t>0.5873</t>
  </si>
  <si>
    <t>0.5661</t>
  </si>
  <si>
    <t>0.6004</t>
  </si>
  <si>
    <t>65</t>
  </si>
  <si>
    <t>0.5525</t>
  </si>
  <si>
    <t>0.7442</t>
  </si>
  <si>
    <t>0.5579</t>
  </si>
  <si>
    <t>0.5416</t>
  </si>
  <si>
    <t>0.6000</t>
  </si>
  <si>
    <t>187</t>
  </si>
  <si>
    <t>0.5005</t>
  </si>
  <si>
    <t>0.8986</t>
  </si>
  <si>
    <t>0.4973</t>
  </si>
  <si>
    <t>0.5069</t>
  </si>
  <si>
    <t>27</t>
  </si>
  <si>
    <t>46</t>
  </si>
  <si>
    <t>0.5593</t>
  </si>
  <si>
    <t>0.7206</t>
  </si>
  <si>
    <t>0.5609</t>
  </si>
  <si>
    <t>0.5560</t>
  </si>
  <si>
    <t>28</t>
  </si>
  <si>
    <t>0.5979</t>
  </si>
  <si>
    <t>69</t>
  </si>
  <si>
    <t>0.5507</t>
  </si>
  <si>
    <t>0.7394</t>
  </si>
  <si>
    <t>0.5653</t>
  </si>
  <si>
    <t>0.5214</t>
  </si>
  <si>
    <t>29</t>
  </si>
  <si>
    <t>0.5977</t>
  </si>
  <si>
    <t>146</t>
  </si>
  <si>
    <t>0.5149</t>
  </si>
  <si>
    <t>0.8462</t>
  </si>
  <si>
    <t>0.5061</t>
  </si>
  <si>
    <t>0.5324</t>
  </si>
  <si>
    <t>0.5972</t>
  </si>
  <si>
    <t>0.5762</t>
  </si>
  <si>
    <t>0.6600</t>
  </si>
  <si>
    <t>0.5429</t>
  </si>
  <si>
    <t>31</t>
  </si>
  <si>
    <t>0.5969</t>
  </si>
  <si>
    <t>193</t>
  </si>
  <si>
    <t>0.4983</t>
  </si>
  <si>
    <t>0.8929</t>
  </si>
  <si>
    <t>0.4928</t>
  </si>
  <si>
    <t>0.5092</t>
  </si>
  <si>
    <t>0.5940</t>
  </si>
  <si>
    <t>56</t>
  </si>
  <si>
    <t>0.5550</t>
  </si>
  <si>
    <t>0.7113</t>
  </si>
  <si>
    <t>0.5575</t>
  </si>
  <si>
    <t>0.5499</t>
  </si>
  <si>
    <t>33</t>
  </si>
  <si>
    <t>0.5931</t>
  </si>
  <si>
    <t>157</t>
  </si>
  <si>
    <t>0.5101</t>
  </si>
  <si>
    <t>0.8421</t>
  </si>
  <si>
    <t>0.5135</t>
  </si>
  <si>
    <t>0.5032</t>
  </si>
  <si>
    <t>34</t>
  </si>
  <si>
    <t>0.5927</t>
  </si>
  <si>
    <t>41</t>
  </si>
  <si>
    <t>0.5606</t>
  </si>
  <si>
    <t>0.6889</t>
  </si>
  <si>
    <t>0.5619</t>
  </si>
  <si>
    <t>0.5580</t>
  </si>
  <si>
    <t>35</t>
  </si>
  <si>
    <t>0.5916</t>
  </si>
  <si>
    <t>109</t>
  </si>
  <si>
    <t>0.5343</t>
  </si>
  <si>
    <t>0.7635</t>
  </si>
  <si>
    <t>0.5397</t>
  </si>
  <si>
    <t>0.5236</t>
  </si>
  <si>
    <t>36</t>
  </si>
  <si>
    <t>0.5915</t>
  </si>
  <si>
    <t>90</t>
  </si>
  <si>
    <t>0.5433</t>
  </si>
  <si>
    <t>0.7362</t>
  </si>
  <si>
    <t>0.5465</t>
  </si>
  <si>
    <t>0.5369</t>
  </si>
  <si>
    <t>37</t>
  </si>
  <si>
    <t>0.5911</t>
  </si>
  <si>
    <t>0.5728</t>
  </si>
  <si>
    <t>0.6458</t>
  </si>
  <si>
    <t>0.5819</t>
  </si>
  <si>
    <t>0.5548</t>
  </si>
  <si>
    <t>38</t>
  </si>
  <si>
    <t>0.5906</t>
  </si>
  <si>
    <t>89</t>
  </si>
  <si>
    <t>0.7324</t>
  </si>
  <si>
    <t>0.5388</t>
  </si>
  <si>
    <t>39</t>
  </si>
  <si>
    <t>0.5901</t>
  </si>
  <si>
    <t>115</t>
  </si>
  <si>
    <t>0.5298</t>
  </si>
  <si>
    <t>0.7712</t>
  </si>
  <si>
    <t>0.5165</t>
  </si>
  <si>
    <t>0.5562</t>
  </si>
  <si>
    <t>40</t>
  </si>
  <si>
    <t>0.5892</t>
  </si>
  <si>
    <t>0.5824</t>
  </si>
  <si>
    <t>0.6096</t>
  </si>
  <si>
    <t>0.5959</t>
  </si>
  <si>
    <t>0.5555</t>
  </si>
  <si>
    <t>0.5874</t>
  </si>
  <si>
    <t>0.6621</t>
  </si>
  <si>
    <t>0.5760</t>
  </si>
  <si>
    <t>0.5353</t>
  </si>
  <si>
    <t>42</t>
  </si>
  <si>
    <t>0.5871</t>
  </si>
  <si>
    <t>74</t>
  </si>
  <si>
    <t>0.5486</t>
  </si>
  <si>
    <t>0.7025</t>
  </si>
  <si>
    <t>0.5480</t>
  </si>
  <si>
    <t>43</t>
  </si>
  <si>
    <t>0.5847</t>
  </si>
  <si>
    <t>72</t>
  </si>
  <si>
    <t>0.5496</t>
  </si>
  <si>
    <t>0.6899</t>
  </si>
  <si>
    <t>0.5453</t>
  </si>
  <si>
    <t>0.5581</t>
  </si>
  <si>
    <t>44</t>
  </si>
  <si>
    <t>66</t>
  </si>
  <si>
    <t>0.5521</t>
  </si>
  <si>
    <t>0.6824</t>
  </si>
  <si>
    <t>0.5470</t>
  </si>
  <si>
    <t>0.5623</t>
  </si>
  <si>
    <t>45</t>
  </si>
  <si>
    <t>0.5842</t>
  </si>
  <si>
    <t>0.5759</t>
  </si>
  <si>
    <t>0.5902</t>
  </si>
  <si>
    <t>0.5472</t>
  </si>
  <si>
    <t>0.5829</t>
  </si>
  <si>
    <t>299</t>
  </si>
  <si>
    <t>0.4645</t>
  </si>
  <si>
    <t>0.9379</t>
  </si>
  <si>
    <t>0.4560</t>
  </si>
  <si>
    <t>0.4816</t>
  </si>
  <si>
    <t>47</t>
  </si>
  <si>
    <t>105</t>
  </si>
  <si>
    <t>0.7172</t>
  </si>
  <si>
    <t>0.5359</t>
  </si>
  <si>
    <t>0.5405</t>
  </si>
  <si>
    <t>48</t>
  </si>
  <si>
    <t>0.5804</t>
  </si>
  <si>
    <t>102</t>
  </si>
  <si>
    <t>0.5381</t>
  </si>
  <si>
    <t>0.7071</t>
  </si>
  <si>
    <t>0.5365</t>
  </si>
  <si>
    <t>0.5415</t>
  </si>
  <si>
    <t>0.5796</t>
  </si>
  <si>
    <t>50</t>
  </si>
  <si>
    <t>0.5577</t>
  </si>
  <si>
    <t>0.6452</t>
  </si>
  <si>
    <t>0.5693</t>
  </si>
  <si>
    <t>0.5347</t>
  </si>
  <si>
    <t>145</t>
  </si>
  <si>
    <t>0.5160</t>
  </si>
  <si>
    <t>0.7704</t>
  </si>
  <si>
    <t>0.5131</t>
  </si>
  <si>
    <t>0.5216</t>
  </si>
  <si>
    <t>51</t>
  </si>
  <si>
    <t>0.5785</t>
  </si>
  <si>
    <t>98</t>
  </si>
  <si>
    <t>0.5402</t>
  </si>
  <si>
    <t>0.6934</t>
  </si>
  <si>
    <t>0.5459</t>
  </si>
  <si>
    <t>52</t>
  </si>
  <si>
    <t>0.5782</t>
  </si>
  <si>
    <t>179</t>
  </si>
  <si>
    <t>0.4930</t>
  </si>
  <si>
    <t>0.5238</t>
  </si>
  <si>
    <t>53</t>
  </si>
  <si>
    <t>0.5696</t>
  </si>
  <si>
    <t>0.5949</t>
  </si>
  <si>
    <t>0.5838</t>
  </si>
  <si>
    <t>0.5412</t>
  </si>
  <si>
    <t>54</t>
  </si>
  <si>
    <t>0.5754</t>
  </si>
  <si>
    <t>177</t>
  </si>
  <si>
    <t>0.5035</t>
  </si>
  <si>
    <t>0.7914</t>
  </si>
  <si>
    <t>0.4971</t>
  </si>
  <si>
    <t>0.5161</t>
  </si>
  <si>
    <t>0.5749</t>
  </si>
  <si>
    <t>247</t>
  </si>
  <si>
    <t>0.4844</t>
  </si>
  <si>
    <t>0.4716</t>
  </si>
  <si>
    <t>0.5741</t>
  </si>
  <si>
    <t>0.5675</t>
  </si>
  <si>
    <t>57</t>
  </si>
  <si>
    <t>0.5730</t>
  </si>
  <si>
    <t>0.5679</t>
  </si>
  <si>
    <t>0.5882</t>
  </si>
  <si>
    <t>0.5736</t>
  </si>
  <si>
    <t>0.5566</t>
  </si>
  <si>
    <t>58</t>
  </si>
  <si>
    <t>0.5726</t>
  </si>
  <si>
    <t>80</t>
  </si>
  <si>
    <t>0.5457</t>
  </si>
  <si>
    <t>0.6531</t>
  </si>
  <si>
    <t>0.5420</t>
  </si>
  <si>
    <t>0.5531</t>
  </si>
  <si>
    <t>59</t>
  </si>
  <si>
    <t>0.5724</t>
  </si>
  <si>
    <t>131</t>
  </si>
  <si>
    <t>0.5205</t>
  </si>
  <si>
    <t>0.7279</t>
  </si>
  <si>
    <t>0.5073</t>
  </si>
  <si>
    <t>0.5469</t>
  </si>
  <si>
    <t>60</t>
  </si>
  <si>
    <t>0.5723</t>
  </si>
  <si>
    <t>116</t>
  </si>
  <si>
    <t>0.5297</t>
  </si>
  <si>
    <t>0.7000</t>
  </si>
  <si>
    <t>0.5230</t>
  </si>
  <si>
    <t>0.5432</t>
  </si>
  <si>
    <t>61</t>
  </si>
  <si>
    <t>0.5722</t>
  </si>
  <si>
    <t>185</t>
  </si>
  <si>
    <t>0.5007</t>
  </si>
  <si>
    <t>0.7866</t>
  </si>
  <si>
    <t>0.4963</t>
  </si>
  <si>
    <t>0.5095</t>
  </si>
  <si>
    <t>62</t>
  </si>
  <si>
    <t>0.5719</t>
  </si>
  <si>
    <t>0.5849</t>
  </si>
  <si>
    <t>0.5328</t>
  </si>
  <si>
    <t>0.5997</t>
  </si>
  <si>
    <t>0.5553</t>
  </si>
  <si>
    <t>0.5692</t>
  </si>
  <si>
    <t>0.5750</t>
  </si>
  <si>
    <t>0.5703</t>
  </si>
  <si>
    <t>0.5611</t>
  </si>
  <si>
    <t>64</t>
  </si>
  <si>
    <t>0.5677</t>
  </si>
  <si>
    <t>87</t>
  </si>
  <si>
    <t>0.5441</t>
  </si>
  <si>
    <t>0.6385</t>
  </si>
  <si>
    <t>0.5367</t>
  </si>
  <si>
    <t>0.5588</t>
  </si>
  <si>
    <t>0.5660</t>
  </si>
  <si>
    <t>70</t>
  </si>
  <si>
    <t>0.5506</t>
  </si>
  <si>
    <t>0.6122</t>
  </si>
  <si>
    <t>0.5658</t>
  </si>
  <si>
    <t>0.5534</t>
  </si>
  <si>
    <t>0.6029</t>
  </si>
  <si>
    <t>0.5563</t>
  </si>
  <si>
    <t>0.5478</t>
  </si>
  <si>
    <t>67</t>
  </si>
  <si>
    <t>0.5528</t>
  </si>
  <si>
    <t>68</t>
  </si>
  <si>
    <t>336</t>
  </si>
  <si>
    <t>0.4453</t>
  </si>
  <si>
    <t>0.9217</t>
  </si>
  <si>
    <t>0.4183</t>
  </si>
  <si>
    <t>0.4993</t>
  </si>
  <si>
    <t>0.5637</t>
  </si>
  <si>
    <t>164</t>
  </si>
  <si>
    <t>0.5084</t>
  </si>
  <si>
    <t>0.7297</t>
  </si>
  <si>
    <t>0.5093</t>
  </si>
  <si>
    <t>0.5066</t>
  </si>
  <si>
    <t>0.5635</t>
  </si>
  <si>
    <t>0.5538</t>
  </si>
  <si>
    <t>0.5926</t>
  </si>
  <si>
    <t>0.5564</t>
  </si>
  <si>
    <t>85</t>
  </si>
  <si>
    <t>0.5445</t>
  </si>
  <si>
    <t>0.6159</t>
  </si>
  <si>
    <t>0.5395</t>
  </si>
  <si>
    <t>0.5545</t>
  </si>
  <si>
    <t>0.5620</t>
  </si>
  <si>
    <t>149</t>
  </si>
  <si>
    <t>0.5126</t>
  </si>
  <si>
    <t>0.5072</t>
  </si>
  <si>
    <t>0.5234</t>
  </si>
  <si>
    <t>263</t>
  </si>
  <si>
    <t>0.4789</t>
  </si>
  <si>
    <t>0.8108</t>
  </si>
  <si>
    <t>0.4671</t>
  </si>
  <si>
    <t>0.5027</t>
  </si>
  <si>
    <t>0.5617</t>
  </si>
  <si>
    <t>103</t>
  </si>
  <si>
    <t>0.6323</t>
  </si>
  <si>
    <t>0.5339</t>
  </si>
  <si>
    <t>75</t>
  </si>
  <si>
    <t>0.5605</t>
  </si>
  <si>
    <t>0.5533</t>
  </si>
  <si>
    <t>0.5821</t>
  </si>
  <si>
    <t>0.5524</t>
  </si>
  <si>
    <t>76</t>
  </si>
  <si>
    <t>0.5639</t>
  </si>
  <si>
    <t>0.5479</t>
  </si>
  <si>
    <t>0.5654</t>
  </si>
  <si>
    <t>77</t>
  </si>
  <si>
    <t>0.5589</t>
  </si>
  <si>
    <t>0.5526</t>
  </si>
  <si>
    <t>0.5778</t>
  </si>
  <si>
    <t>0.5504</t>
  </si>
  <si>
    <t>0.5572</t>
  </si>
  <si>
    <t>78</t>
  </si>
  <si>
    <t>188</t>
  </si>
  <si>
    <t>0.7338</t>
  </si>
  <si>
    <t>0.4906</t>
  </si>
  <si>
    <t>0.5203</t>
  </si>
  <si>
    <t>79</t>
  </si>
  <si>
    <t>0.5585</t>
  </si>
  <si>
    <t>96</t>
  </si>
  <si>
    <t>0.5406</t>
  </si>
  <si>
    <t>0.6119</t>
  </si>
  <si>
    <t>0.5407</t>
  </si>
  <si>
    <t>163</t>
  </si>
  <si>
    <t>0.5086</t>
  </si>
  <si>
    <t>0.7063</t>
  </si>
  <si>
    <t>0.5091</t>
  </si>
  <si>
    <t>0.5077</t>
  </si>
  <si>
    <t>81</t>
  </si>
  <si>
    <t>0.5591</t>
  </si>
  <si>
    <t>0.5629</t>
  </si>
  <si>
    <t>82</t>
  </si>
  <si>
    <t>0.5571</t>
  </si>
  <si>
    <t>86</t>
  </si>
  <si>
    <t>0.5444</t>
  </si>
  <si>
    <t>0.5950</t>
  </si>
  <si>
    <t>0.5442</t>
  </si>
  <si>
    <t>83</t>
  </si>
  <si>
    <t>0.5542</t>
  </si>
  <si>
    <t>0.5638</t>
  </si>
  <si>
    <t>0.5565</t>
  </si>
  <si>
    <t>0.5495</t>
  </si>
  <si>
    <t>84</t>
  </si>
  <si>
    <t>0.5556</t>
  </si>
  <si>
    <t>0.5468</t>
  </si>
  <si>
    <t>0.5822</t>
  </si>
  <si>
    <t>0.5460</t>
  </si>
  <si>
    <t>0.5862</t>
  </si>
  <si>
    <t>0.5490</t>
  </si>
  <si>
    <t>0.5379</t>
  </si>
  <si>
    <t>106</t>
  </si>
  <si>
    <t>0.5370</t>
  </si>
  <si>
    <t>0.6103</t>
  </si>
  <si>
    <t>0.5321</t>
  </si>
  <si>
    <t>91</t>
  </si>
  <si>
    <t>0.5431</t>
  </si>
  <si>
    <t>0.5434</t>
  </si>
  <si>
    <t>88</t>
  </si>
  <si>
    <t>0.5547</t>
  </si>
  <si>
    <t>0.5590</t>
  </si>
  <si>
    <t>0.5610</t>
  </si>
  <si>
    <t>94</t>
  </si>
  <si>
    <t>0.5942</t>
  </si>
  <si>
    <t>0.5385</t>
  </si>
  <si>
    <t>0.5573</t>
  </si>
  <si>
    <t>186</t>
  </si>
  <si>
    <t>0.7143</t>
  </si>
  <si>
    <t>0.4972</t>
  </si>
  <si>
    <t>92</t>
  </si>
  <si>
    <t>0.5530</t>
  </si>
  <si>
    <t>0.5783</t>
  </si>
  <si>
    <t>0.4771</t>
  </si>
  <si>
    <t>0.5537</t>
  </si>
  <si>
    <t>93</t>
  </si>
  <si>
    <t>0.5527</t>
  </si>
  <si>
    <t>111</t>
  </si>
  <si>
    <t>0.6124</t>
  </si>
  <si>
    <t>0.5338</t>
  </si>
  <si>
    <t>0.5309</t>
  </si>
  <si>
    <t>0.5516</t>
  </si>
  <si>
    <t>122</t>
  </si>
  <si>
    <t>0.5244</t>
  </si>
  <si>
    <t>0.6331</t>
  </si>
  <si>
    <t>0.5184</t>
  </si>
  <si>
    <t>0.5366</t>
  </si>
  <si>
    <t>95</t>
  </si>
  <si>
    <t>0.5513</t>
  </si>
  <si>
    <t>121</t>
  </si>
  <si>
    <t>0.5265</t>
  </si>
  <si>
    <t>0.6260</t>
  </si>
  <si>
    <t>0.5199</t>
  </si>
  <si>
    <t>0.5396</t>
  </si>
  <si>
    <t>0.5508</t>
  </si>
  <si>
    <t>192</t>
  </si>
  <si>
    <t>0.4988</t>
  </si>
  <si>
    <t>0.7067</t>
  </si>
  <si>
    <t>0.4866</t>
  </si>
  <si>
    <t>97</t>
  </si>
  <si>
    <t>0.5501</t>
  </si>
  <si>
    <t>0.5410</t>
  </si>
  <si>
    <t>134</t>
  </si>
  <si>
    <t>0.5197</t>
  </si>
  <si>
    <t>0.5254</t>
  </si>
  <si>
    <t>0.5081</t>
  </si>
  <si>
    <t>0.5454</t>
  </si>
  <si>
    <t>277</t>
  </si>
  <si>
    <t>0.4743</t>
  </si>
  <si>
    <t>0.7589</t>
  </si>
  <si>
    <t>0.4569</t>
  </si>
  <si>
    <t>0.5090</t>
  </si>
  <si>
    <t>100</t>
  </si>
  <si>
    <t>0.5450</t>
  </si>
  <si>
    <t>0.5476</t>
  </si>
  <si>
    <t>0.5477</t>
  </si>
  <si>
    <t>101</t>
  </si>
  <si>
    <t>0.5446</t>
  </si>
  <si>
    <t>0.5810</t>
  </si>
  <si>
    <t>0.4354</t>
  </si>
  <si>
    <t>0.5946</t>
  </si>
  <si>
    <t>168</t>
  </si>
  <si>
    <t>0.6575</t>
  </si>
  <si>
    <t>0.5025</t>
  </si>
  <si>
    <t>0.5158</t>
  </si>
  <si>
    <t>0.5438</t>
  </si>
  <si>
    <t>221</t>
  </si>
  <si>
    <t>0.4911</t>
  </si>
  <si>
    <t>0.7021</t>
  </si>
  <si>
    <t>0.4742</t>
  </si>
  <si>
    <t>0.5249</t>
  </si>
  <si>
    <t>104</t>
  </si>
  <si>
    <t>0.5436</t>
  </si>
  <si>
    <t>130</t>
  </si>
  <si>
    <t>0.5208</t>
  </si>
  <si>
    <t>0.5106</t>
  </si>
  <si>
    <t>0.5411</t>
  </si>
  <si>
    <t>128</t>
  </si>
  <si>
    <t>0.5224</t>
  </si>
  <si>
    <t>0.6056</t>
  </si>
  <si>
    <t>0.5255</t>
  </si>
  <si>
    <t>0.5641</t>
  </si>
  <si>
    <t>0.4792</t>
  </si>
  <si>
    <t>0.5683</t>
  </si>
  <si>
    <t>0.5559</t>
  </si>
  <si>
    <t>107</t>
  </si>
  <si>
    <t>216</t>
  </si>
  <si>
    <t>0.4913</t>
  </si>
  <si>
    <t>0.6908</t>
  </si>
  <si>
    <t>0.4852</t>
  </si>
  <si>
    <t>108</t>
  </si>
  <si>
    <t>254</t>
  </si>
  <si>
    <t>0.4822</t>
  </si>
  <si>
    <t>0.7162</t>
  </si>
  <si>
    <t>0.4765</t>
  </si>
  <si>
    <t>0.4936</t>
  </si>
  <si>
    <t>0.5403</t>
  </si>
  <si>
    <t>203</t>
  </si>
  <si>
    <t>0.4958</t>
  </si>
  <si>
    <t>0.6736</t>
  </si>
  <si>
    <t>0.4810</t>
  </si>
  <si>
    <t>110</t>
  </si>
  <si>
    <t>0.5398</t>
  </si>
  <si>
    <t>151</t>
  </si>
  <si>
    <t>0.5125</t>
  </si>
  <si>
    <t>0.6216</t>
  </si>
  <si>
    <t>0.5097</t>
  </si>
  <si>
    <t>0.5183</t>
  </si>
  <si>
    <t>265</t>
  </si>
  <si>
    <t>0.4779</t>
  </si>
  <si>
    <t>0.7254</t>
  </si>
  <si>
    <t>0.4593</t>
  </si>
  <si>
    <t>0.5152</t>
  </si>
  <si>
    <t>112</t>
  </si>
  <si>
    <t>195</t>
  </si>
  <si>
    <t>0.4979</t>
  </si>
  <si>
    <t>0.6643</t>
  </si>
  <si>
    <t>0.4854</t>
  </si>
  <si>
    <t>0.5228</t>
  </si>
  <si>
    <t>113</t>
  </si>
  <si>
    <t>0.5391</t>
  </si>
  <si>
    <t>0.5567</t>
  </si>
  <si>
    <t>0.4863</t>
  </si>
  <si>
    <t>0.5576</t>
  </si>
  <si>
    <t>114</t>
  </si>
  <si>
    <t>0.5640</t>
  </si>
  <si>
    <t>0.4631</t>
  </si>
  <si>
    <t>0.5701</t>
  </si>
  <si>
    <t>0.5342</t>
  </si>
  <si>
    <t>0.5449</t>
  </si>
  <si>
    <t>0.5418</t>
  </si>
  <si>
    <t>0.5286</t>
  </si>
  <si>
    <t>117</t>
  </si>
  <si>
    <t>190</t>
  </si>
  <si>
    <t>0.4996</t>
  </si>
  <si>
    <t>0.6483</t>
  </si>
  <si>
    <t>0.4927</t>
  </si>
  <si>
    <t>0.5132</t>
  </si>
  <si>
    <t>118</t>
  </si>
  <si>
    <t>0.5363</t>
  </si>
  <si>
    <t>293</t>
  </si>
  <si>
    <t>0.4672</t>
  </si>
  <si>
    <t>0.7438</t>
  </si>
  <si>
    <t>0.4660</t>
  </si>
  <si>
    <t>0.4696</t>
  </si>
  <si>
    <t>119</t>
  </si>
  <si>
    <t>0.5362</t>
  </si>
  <si>
    <t>138</t>
  </si>
  <si>
    <t>0.5181</t>
  </si>
  <si>
    <t>0.5104</t>
  </si>
  <si>
    <t>0.5335</t>
  </si>
  <si>
    <t>120</t>
  </si>
  <si>
    <t>0.5361</t>
  </si>
  <si>
    <t>223</t>
  </si>
  <si>
    <t>0.4908</t>
  </si>
  <si>
    <t>0.6719</t>
  </si>
  <si>
    <t>0.4817</t>
  </si>
  <si>
    <t>0.5336</t>
  </si>
  <si>
    <t>197</t>
  </si>
  <si>
    <t>0.6429</t>
  </si>
  <si>
    <t>0.4917</t>
  </si>
  <si>
    <t>0.5083</t>
  </si>
  <si>
    <t>246</t>
  </si>
  <si>
    <t>0.4851</t>
  </si>
  <si>
    <t>0.6791</t>
  </si>
  <si>
    <t>0.4736</t>
  </si>
  <si>
    <t>0.5080</t>
  </si>
  <si>
    <t>123</t>
  </si>
  <si>
    <t>0.5317</t>
  </si>
  <si>
    <t>0.5345</t>
  </si>
  <si>
    <t>0.5232</t>
  </si>
  <si>
    <t>124</t>
  </si>
  <si>
    <t>205</t>
  </si>
  <si>
    <t>0.4947</t>
  </si>
  <si>
    <t>0.6424</t>
  </si>
  <si>
    <t>0.4803</t>
  </si>
  <si>
    <t>0.5235</t>
  </si>
  <si>
    <t>125</t>
  </si>
  <si>
    <t>0.4855</t>
  </si>
  <si>
    <t>0.5618</t>
  </si>
  <si>
    <t>126</t>
  </si>
  <si>
    <t>0.5310</t>
  </si>
  <si>
    <t>152</t>
  </si>
  <si>
    <t>0.5867</t>
  </si>
  <si>
    <t>0.5145</t>
  </si>
  <si>
    <t>127</t>
  </si>
  <si>
    <t>0.5650</t>
  </si>
  <si>
    <t>0.4286</t>
  </si>
  <si>
    <t>0.5715</t>
  </si>
  <si>
    <t>0.5307</t>
  </si>
  <si>
    <t>0.5651</t>
  </si>
  <si>
    <t>0.4276</t>
  </si>
  <si>
    <t>0.5685</t>
  </si>
  <si>
    <t>0.5584</t>
  </si>
  <si>
    <t>129</t>
  </si>
  <si>
    <t>0.5296</t>
  </si>
  <si>
    <t>158</t>
  </si>
  <si>
    <t>0.5099</t>
  </si>
  <si>
    <t>0.5887</t>
  </si>
  <si>
    <t>0.5096</t>
  </si>
  <si>
    <t>0.5105</t>
  </si>
  <si>
    <t>0.5287</t>
  </si>
  <si>
    <t>308</t>
  </si>
  <si>
    <t>0.4598</t>
  </si>
  <si>
    <t>0.7355</t>
  </si>
  <si>
    <t>0.4532</t>
  </si>
  <si>
    <t>0.4730</t>
  </si>
  <si>
    <t>0.5282</t>
  </si>
  <si>
    <t>235</t>
  </si>
  <si>
    <t>0.4879</t>
  </si>
  <si>
    <t>0.6494</t>
  </si>
  <si>
    <t>0.4804</t>
  </si>
  <si>
    <t>132</t>
  </si>
  <si>
    <t>0.5280</t>
  </si>
  <si>
    <t>268</t>
  </si>
  <si>
    <t>0.4770</t>
  </si>
  <si>
    <t>0.6812</t>
  </si>
  <si>
    <t>0.4626</t>
  </si>
  <si>
    <t>0.5059</t>
  </si>
  <si>
    <t>133</t>
  </si>
  <si>
    <t>287</t>
  </si>
  <si>
    <t>0.4707</t>
  </si>
  <si>
    <t>0.4567</t>
  </si>
  <si>
    <t>0.4986</t>
  </si>
  <si>
    <t>0.5518</t>
  </si>
  <si>
    <t>0.4565</t>
  </si>
  <si>
    <t>0.5427</t>
  </si>
  <si>
    <t>0.5700</t>
  </si>
  <si>
    <t>135</t>
  </si>
  <si>
    <t>0.5279</t>
  </si>
  <si>
    <t>213</t>
  </si>
  <si>
    <t>0.4923</t>
  </si>
  <si>
    <t>0.6349</t>
  </si>
  <si>
    <t>136</t>
  </si>
  <si>
    <t>0.5276</t>
  </si>
  <si>
    <t>137</t>
  </si>
  <si>
    <t>0.5182</t>
  </si>
  <si>
    <t>0.5148</t>
  </si>
  <si>
    <t>0.5273</t>
  </si>
  <si>
    <t>167</t>
  </si>
  <si>
    <t>0.5079</t>
  </si>
  <si>
    <t>0.5852</t>
  </si>
  <si>
    <t>0.5053</t>
  </si>
  <si>
    <t>0.5272</t>
  </si>
  <si>
    <t>278</t>
  </si>
  <si>
    <t>0.4738</t>
  </si>
  <si>
    <t>0.6875</t>
  </si>
  <si>
    <t>0.4608</t>
  </si>
  <si>
    <t>0.4999</t>
  </si>
  <si>
    <t>139</t>
  </si>
  <si>
    <t>0.5602</t>
  </si>
  <si>
    <t>0.4254</t>
  </si>
  <si>
    <t>0.5568</t>
  </si>
  <si>
    <t>140</t>
  </si>
  <si>
    <t>0.5261</t>
  </si>
  <si>
    <t>0.5176</t>
  </si>
  <si>
    <t>0.5112</t>
  </si>
  <si>
    <t>0.5305</t>
  </si>
  <si>
    <t>141</t>
  </si>
  <si>
    <t>0.4189</t>
  </si>
  <si>
    <t>0.5628</t>
  </si>
  <si>
    <t>142</t>
  </si>
  <si>
    <t>0.5246</t>
  </si>
  <si>
    <t>0.4392</t>
  </si>
  <si>
    <t>0.5466</t>
  </si>
  <si>
    <t>143</t>
  </si>
  <si>
    <t>0.5245</t>
  </si>
  <si>
    <t>170</t>
  </si>
  <si>
    <t>0.5055</t>
  </si>
  <si>
    <t>0.5816</t>
  </si>
  <si>
    <t>144</t>
  </si>
  <si>
    <t>0.5240</t>
  </si>
  <si>
    <t>266</t>
  </si>
  <si>
    <t>0.4778</t>
  </si>
  <si>
    <t>0.6627</t>
  </si>
  <si>
    <t>0.4769</t>
  </si>
  <si>
    <t>0.4796</t>
  </si>
  <si>
    <t>281</t>
  </si>
  <si>
    <t>0.4733</t>
  </si>
  <si>
    <t>0.6739</t>
  </si>
  <si>
    <t>0.4520</t>
  </si>
  <si>
    <t>0.5159</t>
  </si>
  <si>
    <t>0.5219</t>
  </si>
  <si>
    <t>165</t>
  </si>
  <si>
    <t>0.5019</t>
  </si>
  <si>
    <t>0.5210</t>
  </si>
  <si>
    <t>147</t>
  </si>
  <si>
    <t>0.5218</t>
  </si>
  <si>
    <t>234</t>
  </si>
  <si>
    <t>0.4881</t>
  </si>
  <si>
    <t>0.4712</t>
  </si>
  <si>
    <t>148</t>
  </si>
  <si>
    <t>0.5206</t>
  </si>
  <si>
    <t>162</t>
  </si>
  <si>
    <t>0.5088</t>
  </si>
  <si>
    <t>0.4920</t>
  </si>
  <si>
    <t>0.5422</t>
  </si>
  <si>
    <t>0.5237</t>
  </si>
  <si>
    <t>0.5111</t>
  </si>
  <si>
    <t>0.5277</t>
  </si>
  <si>
    <t>150</t>
  </si>
  <si>
    <t>258</t>
  </si>
  <si>
    <t>0.6408</t>
  </si>
  <si>
    <t>0.4720</t>
  </si>
  <si>
    <t>0.5437</t>
  </si>
  <si>
    <t>0.4490</t>
  </si>
  <si>
    <t>0.5198</t>
  </si>
  <si>
    <t>207</t>
  </si>
  <si>
    <t>0.4943</t>
  </si>
  <si>
    <t>0.5963</t>
  </si>
  <si>
    <t>0.4871</t>
  </si>
  <si>
    <t>153</t>
  </si>
  <si>
    <t>0.5196</t>
  </si>
  <si>
    <t>261</t>
  </si>
  <si>
    <t>0.4795</t>
  </si>
  <si>
    <t>0.6400</t>
  </si>
  <si>
    <t>0.4709</t>
  </si>
  <si>
    <t>0.4966</t>
  </si>
  <si>
    <t>154</t>
  </si>
  <si>
    <t>0.5191</t>
  </si>
  <si>
    <t>0.4380</t>
  </si>
  <si>
    <t>155</t>
  </si>
  <si>
    <t>0.4000</t>
  </si>
  <si>
    <t>156</t>
  </si>
  <si>
    <t>0.5033</t>
  </si>
  <si>
    <t>0.5144</t>
  </si>
  <si>
    <t>0.5172</t>
  </si>
  <si>
    <t>0.5698</t>
  </si>
  <si>
    <t>0.3595</t>
  </si>
  <si>
    <t>0.5718</t>
  </si>
  <si>
    <t>0.5170</t>
  </si>
  <si>
    <t>0.5227</t>
  </si>
  <si>
    <t>0.5000</t>
  </si>
  <si>
    <t>0.5117</t>
  </si>
  <si>
    <t>0.5447</t>
  </si>
  <si>
    <t>159</t>
  </si>
  <si>
    <t>283</t>
  </si>
  <si>
    <t>0.4729</t>
  </si>
  <si>
    <t>0.4535</t>
  </si>
  <si>
    <t>0.5118</t>
  </si>
  <si>
    <t>160</t>
  </si>
  <si>
    <t>0.5163</t>
  </si>
  <si>
    <t>0.5040</t>
  </si>
  <si>
    <t>0.5401</t>
  </si>
  <si>
    <t>161</t>
  </si>
  <si>
    <t>0.5151</t>
  </si>
  <si>
    <t>0.5303</t>
  </si>
  <si>
    <t>0.5233</t>
  </si>
  <si>
    <t>0.5142</t>
  </si>
  <si>
    <t>260</t>
  </si>
  <si>
    <t>0.4800</t>
  </si>
  <si>
    <t>0.6169</t>
  </si>
  <si>
    <t>0.4768</t>
  </si>
  <si>
    <t>0.5140</t>
  </si>
  <si>
    <t>0.4540</t>
  </si>
  <si>
    <t>0.5133</t>
  </si>
  <si>
    <t>270</t>
  </si>
  <si>
    <t>0.4766</t>
  </si>
  <si>
    <t>0.6234</t>
  </si>
  <si>
    <t>0.4882</t>
  </si>
  <si>
    <t>0.5128</t>
  </si>
  <si>
    <t>215</t>
  </si>
  <si>
    <t>0.4915</t>
  </si>
  <si>
    <t>0.5769</t>
  </si>
  <si>
    <t>0.4868</t>
  </si>
  <si>
    <t>166</t>
  </si>
  <si>
    <t>0.5127</t>
  </si>
  <si>
    <t>211</t>
  </si>
  <si>
    <t>0.4932</t>
  </si>
  <si>
    <t>0.5714</t>
  </si>
  <si>
    <t>0.4849</t>
  </si>
  <si>
    <t>0.5098</t>
  </si>
  <si>
    <t>0.5124</t>
  </si>
  <si>
    <t>252</t>
  </si>
  <si>
    <t>0.4832</t>
  </si>
  <si>
    <t>0.4739</t>
  </si>
  <si>
    <t>0.5018</t>
  </si>
  <si>
    <t>0.5123</t>
  </si>
  <si>
    <t>0.5164</t>
  </si>
  <si>
    <t>0.5114</t>
  </si>
  <si>
    <t>0.5264</t>
  </si>
  <si>
    <t>169</t>
  </si>
  <si>
    <t>0.5121</t>
  </si>
  <si>
    <t>180</t>
  </si>
  <si>
    <t>0.5390</t>
  </si>
  <si>
    <t>0.4980</t>
  </si>
  <si>
    <t>0.5119</t>
  </si>
  <si>
    <t>264</t>
  </si>
  <si>
    <t>0.4783</t>
  </si>
  <si>
    <t>0.6127</t>
  </si>
  <si>
    <t>0.4648</t>
  </si>
  <si>
    <t>171</t>
  </si>
  <si>
    <t>262</t>
  </si>
  <si>
    <t>0.4790</t>
  </si>
  <si>
    <t>0.4632</t>
  </si>
  <si>
    <t>0.5107</t>
  </si>
  <si>
    <t>0.5094</t>
  </si>
  <si>
    <t>227</t>
  </si>
  <si>
    <t>0.4894</t>
  </si>
  <si>
    <t>0.4812</t>
  </si>
  <si>
    <t>173</t>
  </si>
  <si>
    <t>0.4870</t>
  </si>
  <si>
    <t>0.5190</t>
  </si>
  <si>
    <t>0.5102</t>
  </si>
  <si>
    <t>174</t>
  </si>
  <si>
    <t>0.5386</t>
  </si>
  <si>
    <t>0.4191</t>
  </si>
  <si>
    <t>0.5301</t>
  </si>
  <si>
    <t>175</t>
  </si>
  <si>
    <t>0.5082</t>
  </si>
  <si>
    <t>0.4467</t>
  </si>
  <si>
    <t>0.5258</t>
  </si>
  <si>
    <t>176</t>
  </si>
  <si>
    <t>244</t>
  </si>
  <si>
    <t>0.4856</t>
  </si>
  <si>
    <t>0.5752</t>
  </si>
  <si>
    <t>0.4772</t>
  </si>
  <si>
    <t>0.5067</t>
  </si>
  <si>
    <t>0.5409</t>
  </si>
  <si>
    <t>0.4041</t>
  </si>
  <si>
    <t>178</t>
  </si>
  <si>
    <t>204</t>
  </si>
  <si>
    <t>0.4953</t>
  </si>
  <si>
    <t>0.4858</t>
  </si>
  <si>
    <t>0.5143</t>
  </si>
  <si>
    <t>312</t>
  </si>
  <si>
    <t>0.6442</t>
  </si>
  <si>
    <t>0.4384</t>
  </si>
  <si>
    <t>0.5011</t>
  </si>
  <si>
    <t>0.5051</t>
  </si>
  <si>
    <t>0.4823</t>
  </si>
  <si>
    <t>0.4991</t>
  </si>
  <si>
    <t>0.5400</t>
  </si>
  <si>
    <t>181</t>
  </si>
  <si>
    <t>0.5049</t>
  </si>
  <si>
    <t>0.5041</t>
  </si>
  <si>
    <t>0.5215</t>
  </si>
  <si>
    <t>182</t>
  </si>
  <si>
    <t>327</t>
  </si>
  <si>
    <t>0.4502</t>
  </si>
  <si>
    <t>0.6691</t>
  </si>
  <si>
    <t>0.4426</t>
  </si>
  <si>
    <t>0.4654</t>
  </si>
  <si>
    <t>183</t>
  </si>
  <si>
    <t>255</t>
  </si>
  <si>
    <t>0.4820</t>
  </si>
  <si>
    <t>0.5733</t>
  </si>
  <si>
    <t>0.4699</t>
  </si>
  <si>
    <t>0.5063</t>
  </si>
  <si>
    <t>184</t>
  </si>
  <si>
    <t>0.5044</t>
  </si>
  <si>
    <t>209</t>
  </si>
  <si>
    <t>0.4935</t>
  </si>
  <si>
    <t>0.4787</t>
  </si>
  <si>
    <t>0.5039</t>
  </si>
  <si>
    <t>267</t>
  </si>
  <si>
    <t>0.4776</t>
  </si>
  <si>
    <t>0.5828</t>
  </si>
  <si>
    <t>0.4621</t>
  </si>
  <si>
    <t>0.5087</t>
  </si>
  <si>
    <t>274</t>
  </si>
  <si>
    <t>0.4747</t>
  </si>
  <si>
    <t>0.4544</t>
  </si>
  <si>
    <t>0.5036</t>
  </si>
  <si>
    <t>0.5037</t>
  </si>
  <si>
    <t>0.4952</t>
  </si>
  <si>
    <t>0.5204</t>
  </si>
  <si>
    <t>0.5988</t>
  </si>
  <si>
    <t>0.2179</t>
  </si>
  <si>
    <t>0.5697</t>
  </si>
  <si>
    <t>189</t>
  </si>
  <si>
    <t>337</t>
  </si>
  <si>
    <t>0.4451</t>
  </si>
  <si>
    <t>0.6786</t>
  </si>
  <si>
    <t>0.4216</t>
  </si>
  <si>
    <t>0.5034</t>
  </si>
  <si>
    <t>0.4950</t>
  </si>
  <si>
    <t>0.5174</t>
  </si>
  <si>
    <t>191</t>
  </si>
  <si>
    <t>230</t>
  </si>
  <si>
    <t>0.4893</t>
  </si>
  <si>
    <t>0.4808</t>
  </si>
  <si>
    <t>0.5062</t>
  </si>
  <si>
    <t>0.5010</t>
  </si>
  <si>
    <t>0.4469</t>
  </si>
  <si>
    <t>0.5387</t>
  </si>
  <si>
    <t>0.5008</t>
  </si>
  <si>
    <t>0.3469</t>
  </si>
  <si>
    <t>194</t>
  </si>
  <si>
    <t>0.5006</t>
  </si>
  <si>
    <t>288</t>
  </si>
  <si>
    <t>0.4697</t>
  </si>
  <si>
    <t>0.4557</t>
  </si>
  <si>
    <t>0.5358</t>
  </si>
  <si>
    <t>0.3944</t>
  </si>
  <si>
    <t>196</t>
  </si>
  <si>
    <t>0.5002</t>
  </si>
  <si>
    <t>0.4437</t>
  </si>
  <si>
    <t>0.5392</t>
  </si>
  <si>
    <t>0.4995</t>
  </si>
  <si>
    <t>0.3200</t>
  </si>
  <si>
    <t>0.5657</t>
  </si>
  <si>
    <t>198</t>
  </si>
  <si>
    <t>0.4992</t>
  </si>
  <si>
    <t>239</t>
  </si>
  <si>
    <t>0.4869</t>
  </si>
  <si>
    <t>0.5360</t>
  </si>
  <si>
    <t>199</t>
  </si>
  <si>
    <t>0.5458</t>
  </si>
  <si>
    <t>0.3592</t>
  </si>
  <si>
    <t>0.5408</t>
  </si>
  <si>
    <t>200</t>
  </si>
  <si>
    <t>0.4985</t>
  </si>
  <si>
    <t>242</t>
  </si>
  <si>
    <t>0.4864</t>
  </si>
  <si>
    <t>0.4688</t>
  </si>
  <si>
    <t>201</t>
  </si>
  <si>
    <t>0.4976</t>
  </si>
  <si>
    <t>0.4968</t>
  </si>
  <si>
    <t>0.4867</t>
  </si>
  <si>
    <t>0.5171</t>
  </si>
  <si>
    <t>202</t>
  </si>
  <si>
    <t>329</t>
  </si>
  <si>
    <t>0.4495</t>
  </si>
  <si>
    <t>0.6387</t>
  </si>
  <si>
    <t>0.4253</t>
  </si>
  <si>
    <t>0.5293</t>
  </si>
  <si>
    <t>0.4960</t>
  </si>
  <si>
    <t>356</t>
  </si>
  <si>
    <t>0.4258</t>
  </si>
  <si>
    <t>0.7068</t>
  </si>
  <si>
    <t>0.3949</t>
  </si>
  <si>
    <t>0.4875</t>
  </si>
  <si>
    <t>0.4956</t>
  </si>
  <si>
    <t>279</t>
  </si>
  <si>
    <t>0.5615</t>
  </si>
  <si>
    <t>0.4588</t>
  </si>
  <si>
    <t>0.5031</t>
  </si>
  <si>
    <t>206</t>
  </si>
  <si>
    <t>0.4539</t>
  </si>
  <si>
    <t>0.3467</t>
  </si>
  <si>
    <t>0.5455</t>
  </si>
  <si>
    <t>208</t>
  </si>
  <si>
    <t>330</t>
  </si>
  <si>
    <t>0.4243</t>
  </si>
  <si>
    <t>0.5026</t>
  </si>
  <si>
    <t>0.4722</t>
  </si>
  <si>
    <t>0.4974</t>
  </si>
  <si>
    <t>0.5129</t>
  </si>
  <si>
    <t>210</t>
  </si>
  <si>
    <t>0.4946</t>
  </si>
  <si>
    <t>321</t>
  </si>
  <si>
    <t>0.4555</t>
  </si>
  <si>
    <t>0.4358</t>
  </si>
  <si>
    <t>0.4939</t>
  </si>
  <si>
    <t>0.3910</t>
  </si>
  <si>
    <t>0.5221</t>
  </si>
  <si>
    <t>212</t>
  </si>
  <si>
    <t>0.4938</t>
  </si>
  <si>
    <t>231</t>
  </si>
  <si>
    <t>0.4892</t>
  </si>
  <si>
    <t>0.5074</t>
  </si>
  <si>
    <t>0.4836</t>
  </si>
  <si>
    <t>224</t>
  </si>
  <si>
    <t>0.4907</t>
  </si>
  <si>
    <t>0.4850</t>
  </si>
  <si>
    <t>214</t>
  </si>
  <si>
    <t>0.4925</t>
  </si>
  <si>
    <t>0.3000</t>
  </si>
  <si>
    <t>222</t>
  </si>
  <si>
    <t>0.4909</t>
  </si>
  <si>
    <t>0.4919</t>
  </si>
  <si>
    <t>248</t>
  </si>
  <si>
    <t>0.4840</t>
  </si>
  <si>
    <t>0.4786</t>
  </si>
  <si>
    <t>217</t>
  </si>
  <si>
    <t>0.4903</t>
  </si>
  <si>
    <t>294</t>
  </si>
  <si>
    <t>0.4667</t>
  </si>
  <si>
    <t>0.5612</t>
  </si>
  <si>
    <t>0.4501</t>
  </si>
  <si>
    <t>218</t>
  </si>
  <si>
    <t>0.4901</t>
  </si>
  <si>
    <t>0.3270</t>
  </si>
  <si>
    <t>0.5356</t>
  </si>
  <si>
    <t>219</t>
  </si>
  <si>
    <t>0.4474</t>
  </si>
  <si>
    <t>0.4940</t>
  </si>
  <si>
    <t>0.5222</t>
  </si>
  <si>
    <t>220</t>
  </si>
  <si>
    <t>0.4887</t>
  </si>
  <si>
    <t>0.5430</t>
  </si>
  <si>
    <t>0.3258</t>
  </si>
  <si>
    <t>0.5320</t>
  </si>
  <si>
    <t>0.3567</t>
  </si>
  <si>
    <t>0.4878</t>
  </si>
  <si>
    <t>301</t>
  </si>
  <si>
    <t>0.4642</t>
  </si>
  <si>
    <t>0.5050</t>
  </si>
  <si>
    <t>0.4877</t>
  </si>
  <si>
    <t>253</t>
  </si>
  <si>
    <t>0.4825</t>
  </si>
  <si>
    <t>0.5211</t>
  </si>
  <si>
    <t>334</t>
  </si>
  <si>
    <t>0.4466</t>
  </si>
  <si>
    <t>0.6069</t>
  </si>
  <si>
    <t>0.4306</t>
  </si>
  <si>
    <t>0.4784</t>
  </si>
  <si>
    <t>225</t>
  </si>
  <si>
    <t>232</t>
  </si>
  <si>
    <t>0.5103</t>
  </si>
  <si>
    <t>226</t>
  </si>
  <si>
    <t>0.4865</t>
  </si>
  <si>
    <t>0.5201</t>
  </si>
  <si>
    <t>0.3856</t>
  </si>
  <si>
    <t>0.5153</t>
  </si>
  <si>
    <t>229</t>
  </si>
  <si>
    <t>228</t>
  </si>
  <si>
    <t>0.5045</t>
  </si>
  <si>
    <t>0.4298</t>
  </si>
  <si>
    <t>0.5056</t>
  </si>
  <si>
    <t>271</t>
  </si>
  <si>
    <t>0.4758</t>
  </si>
  <si>
    <t>0.4554</t>
  </si>
  <si>
    <t>0.5167</t>
  </si>
  <si>
    <t>0.4726</t>
  </si>
  <si>
    <t>0.5116</t>
  </si>
  <si>
    <t>0.4848</t>
  </si>
  <si>
    <t>0.1901</t>
  </si>
  <si>
    <t>0.5913</t>
  </si>
  <si>
    <t>0.5665</t>
  </si>
  <si>
    <t>0.4846</t>
  </si>
  <si>
    <t>0.4931</t>
  </si>
  <si>
    <t>0.5113</t>
  </si>
  <si>
    <t>233</t>
  </si>
  <si>
    <t>0.4842</t>
  </si>
  <si>
    <t>339</t>
  </si>
  <si>
    <t>0.4436</t>
  </si>
  <si>
    <t>0.6058</t>
  </si>
  <si>
    <t>0.4228</t>
  </si>
  <si>
    <t>0.4478</t>
  </si>
  <si>
    <t>0.4998</t>
  </si>
  <si>
    <t>0.4885</t>
  </si>
  <si>
    <t>0.4837</t>
  </si>
  <si>
    <t>0.4015</t>
  </si>
  <si>
    <t>236</t>
  </si>
  <si>
    <t>0.4874</t>
  </si>
  <si>
    <t>0.4706</t>
  </si>
  <si>
    <t>0.4896</t>
  </si>
  <si>
    <t>237</t>
  </si>
  <si>
    <t>358</t>
  </si>
  <si>
    <t>0.4236</t>
  </si>
  <si>
    <t>0.4036</t>
  </si>
  <si>
    <t>0.4636</t>
  </si>
  <si>
    <t>238</t>
  </si>
  <si>
    <t>0.4826</t>
  </si>
  <si>
    <t>298</t>
  </si>
  <si>
    <t>0.4524</t>
  </si>
  <si>
    <t>0.4824</t>
  </si>
  <si>
    <t>0.4899</t>
  </si>
  <si>
    <t>0.4600</t>
  </si>
  <si>
    <t>0.5285</t>
  </si>
  <si>
    <t>240</t>
  </si>
  <si>
    <t>0.5217</t>
  </si>
  <si>
    <t>0.3644</t>
  </si>
  <si>
    <t>0.5177</t>
  </si>
  <si>
    <t>241</t>
  </si>
  <si>
    <t>0.5312</t>
  </si>
  <si>
    <t>0.3333</t>
  </si>
  <si>
    <t>0.5349</t>
  </si>
  <si>
    <t>345</t>
  </si>
  <si>
    <t>0.4370</t>
  </si>
  <si>
    <t>0.6138</t>
  </si>
  <si>
    <t>0.4066</t>
  </si>
  <si>
    <t>243</t>
  </si>
  <si>
    <t>0.4811</t>
  </si>
  <si>
    <t>0.4872</t>
  </si>
  <si>
    <t>0.4628</t>
  </si>
  <si>
    <t>0.4689</t>
  </si>
  <si>
    <t>0.4791</t>
  </si>
  <si>
    <t>0.3642</t>
  </si>
  <si>
    <t>0.5185</t>
  </si>
  <si>
    <t>245</t>
  </si>
  <si>
    <t>0.3439</t>
  </si>
  <si>
    <t>0.5147</t>
  </si>
  <si>
    <t>0.5413</t>
  </si>
  <si>
    <t>0.5294</t>
  </si>
  <si>
    <t>0.3232</t>
  </si>
  <si>
    <t>0.5242</t>
  </si>
  <si>
    <t>0.5399</t>
  </si>
  <si>
    <t>335</t>
  </si>
  <si>
    <t>0.4459</t>
  </si>
  <si>
    <t>0.4175</t>
  </si>
  <si>
    <t>0.5028</t>
  </si>
  <si>
    <t>285</t>
  </si>
  <si>
    <t>0.4924</t>
  </si>
  <si>
    <t>0.4512</t>
  </si>
  <si>
    <t>0.5156</t>
  </si>
  <si>
    <t>249</t>
  </si>
  <si>
    <t>0.4774</t>
  </si>
  <si>
    <t>292</t>
  </si>
  <si>
    <t>0.4676</t>
  </si>
  <si>
    <t>0.4510</t>
  </si>
  <si>
    <t>250</t>
  </si>
  <si>
    <t>0.5057</t>
  </si>
  <si>
    <t>0.3913</t>
  </si>
  <si>
    <t>0.5136</t>
  </si>
  <si>
    <t>251</t>
  </si>
  <si>
    <t>0.2095</t>
  </si>
  <si>
    <t>0.4764</t>
  </si>
  <si>
    <t>0.3650</t>
  </si>
  <si>
    <t>0.4763</t>
  </si>
  <si>
    <t>0.4695</t>
  </si>
  <si>
    <t>0.5173</t>
  </si>
  <si>
    <t>0.4761</t>
  </si>
  <si>
    <t>0.4833</t>
  </si>
  <si>
    <t>0.4545</t>
  </si>
  <si>
    <t>0.4759</t>
  </si>
  <si>
    <t>0.4275</t>
  </si>
  <si>
    <t>0.4853</t>
  </si>
  <si>
    <t>256</t>
  </si>
  <si>
    <t>273</t>
  </si>
  <si>
    <t>0.4748</t>
  </si>
  <si>
    <t>0.4527</t>
  </si>
  <si>
    <t>0.5189</t>
  </si>
  <si>
    <t>257</t>
  </si>
  <si>
    <t>0.4757</t>
  </si>
  <si>
    <t>315</t>
  </si>
  <si>
    <t>0.4581</t>
  </si>
  <si>
    <t>0.4359</t>
  </si>
  <si>
    <t>0.5024</t>
  </si>
  <si>
    <t>0.5109</t>
  </si>
  <si>
    <t>0.5068</t>
  </si>
  <si>
    <t>259</t>
  </si>
  <si>
    <t>0.3262</t>
  </si>
  <si>
    <t>303</t>
  </si>
  <si>
    <t>0.4395</t>
  </si>
  <si>
    <t>0.4328</t>
  </si>
  <si>
    <t>307</t>
  </si>
  <si>
    <t>0.4599</t>
  </si>
  <si>
    <t>0.4371</t>
  </si>
  <si>
    <t>0.4728</t>
  </si>
  <si>
    <t>0.4807</t>
  </si>
  <si>
    <t>0.4685</t>
  </si>
  <si>
    <t>304</t>
  </si>
  <si>
    <t>0.4627</t>
  </si>
  <si>
    <t>0.4382</t>
  </si>
  <si>
    <t>0.5115</t>
  </si>
  <si>
    <t>0.4718</t>
  </si>
  <si>
    <t>0.2078</t>
  </si>
  <si>
    <t>297</t>
  </si>
  <si>
    <t>0.4655</t>
  </si>
  <si>
    <t>0.4859</t>
  </si>
  <si>
    <t>0.4482</t>
  </si>
  <si>
    <t>0.4700</t>
  </si>
  <si>
    <t>0.2431</t>
  </si>
  <si>
    <t>0.5348</t>
  </si>
  <si>
    <t>0.5674</t>
  </si>
  <si>
    <t>0.4693</t>
  </si>
  <si>
    <t>0.4802</t>
  </si>
  <si>
    <t>0.4366</t>
  </si>
  <si>
    <t>0.4630</t>
  </si>
  <si>
    <t>269</t>
  </si>
  <si>
    <t>0.4686</t>
  </si>
  <si>
    <t>322</t>
  </si>
  <si>
    <t>0.4324</t>
  </si>
  <si>
    <t>0.4984</t>
  </si>
  <si>
    <t>0.3464</t>
  </si>
  <si>
    <t>0.3310</t>
  </si>
  <si>
    <t>272</t>
  </si>
  <si>
    <t>341</t>
  </si>
  <si>
    <t>0.4410</t>
  </si>
  <si>
    <t>0.4221</t>
  </si>
  <si>
    <t>0.4670</t>
  </si>
  <si>
    <t>0.5166</t>
  </si>
  <si>
    <t>0.3182</t>
  </si>
  <si>
    <t>0.5289</t>
  </si>
  <si>
    <t>0.4662</t>
  </si>
  <si>
    <t>360</t>
  </si>
  <si>
    <t>0.4180</t>
  </si>
  <si>
    <t>0.6107</t>
  </si>
  <si>
    <t>0.3864</t>
  </si>
  <si>
    <t>0.4813</t>
  </si>
  <si>
    <t>275</t>
  </si>
  <si>
    <t>0.4990</t>
  </si>
  <si>
    <t>0.3669</t>
  </si>
  <si>
    <t>0.4883</t>
  </si>
  <si>
    <t>276</t>
  </si>
  <si>
    <t>0.4656</t>
  </si>
  <si>
    <t>317</t>
  </si>
  <si>
    <t>0.4579</t>
  </si>
  <si>
    <t>0.4311</t>
  </si>
  <si>
    <t>0.4653</t>
  </si>
  <si>
    <t>346</t>
  </si>
  <si>
    <t>0.5500</t>
  </si>
  <si>
    <t>0.4088</t>
  </si>
  <si>
    <t>0.4643</t>
  </si>
  <si>
    <t>0.3516</t>
  </si>
  <si>
    <t>0.4639</t>
  </si>
  <si>
    <t>350</t>
  </si>
  <si>
    <t>0.4112</t>
  </si>
  <si>
    <t>280</t>
  </si>
  <si>
    <t>282</t>
  </si>
  <si>
    <t>0.4732</t>
  </si>
  <si>
    <t>0.4472</t>
  </si>
  <si>
    <t>0.5251</t>
  </si>
  <si>
    <t>0.4616</t>
  </si>
  <si>
    <t>284</t>
  </si>
  <si>
    <t>0.4727</t>
  </si>
  <si>
    <t>0.4541</t>
  </si>
  <si>
    <t>0.4615</t>
  </si>
  <si>
    <t>348</t>
  </si>
  <si>
    <t>0.4351</t>
  </si>
  <si>
    <t>0.4133</t>
  </si>
  <si>
    <t>0.4788</t>
  </si>
  <si>
    <t>0.4613</t>
  </si>
  <si>
    <t>0.4735</t>
  </si>
  <si>
    <t>0.4247</t>
  </si>
  <si>
    <t>0.4537</t>
  </si>
  <si>
    <t>0.4612</t>
  </si>
  <si>
    <t>0.2848</t>
  </si>
  <si>
    <t>0.3889</t>
  </si>
  <si>
    <t>0.4668</t>
  </si>
  <si>
    <t>286</t>
  </si>
  <si>
    <t>0.4592</t>
  </si>
  <si>
    <t>316</t>
  </si>
  <si>
    <t>0.4585</t>
  </si>
  <si>
    <t>306</t>
  </si>
  <si>
    <t>0.4584</t>
  </si>
  <si>
    <t>0.3680</t>
  </si>
  <si>
    <t>0.5139</t>
  </si>
  <si>
    <t>289</t>
  </si>
  <si>
    <t>0.4582</t>
  </si>
  <si>
    <t>324</t>
  </si>
  <si>
    <t>0.4528</t>
  </si>
  <si>
    <t>0.4744</t>
  </si>
  <si>
    <t>0.4710</t>
  </si>
  <si>
    <t>290</t>
  </si>
  <si>
    <t>0.4580</t>
  </si>
  <si>
    <t>0.3165</t>
  </si>
  <si>
    <t>0.4910</t>
  </si>
  <si>
    <t>0.5334</t>
  </si>
  <si>
    <t>291</t>
  </si>
  <si>
    <t>0.4573</t>
  </si>
  <si>
    <t>323</t>
  </si>
  <si>
    <t>0.4533</t>
  </si>
  <si>
    <t>0.4694</t>
  </si>
  <si>
    <t>0.4272</t>
  </si>
  <si>
    <t>311</t>
  </si>
  <si>
    <t>0.4488</t>
  </si>
  <si>
    <t>0.4379</t>
  </si>
  <si>
    <t>0.5023</t>
  </si>
  <si>
    <t>0.4566</t>
  </si>
  <si>
    <t>0.3662</t>
  </si>
  <si>
    <t>0.4749</t>
  </si>
  <si>
    <t>0.5319</t>
  </si>
  <si>
    <t>0.2273</t>
  </si>
  <si>
    <t>0.5250</t>
  </si>
  <si>
    <t>0.5456</t>
  </si>
  <si>
    <t>295</t>
  </si>
  <si>
    <t>0.4546</t>
  </si>
  <si>
    <t>0.4975</t>
  </si>
  <si>
    <t>0.3261</t>
  </si>
  <si>
    <t>0.5292</t>
  </si>
  <si>
    <t>296</t>
  </si>
  <si>
    <t>0.4536</t>
  </si>
  <si>
    <t>0.4959</t>
  </si>
  <si>
    <t>0.3267</t>
  </si>
  <si>
    <t>0.4529</t>
  </si>
  <si>
    <t>0.3382</t>
  </si>
  <si>
    <t>0.4503</t>
  </si>
  <si>
    <t>0.5382</t>
  </si>
  <si>
    <t>0.1867</t>
  </si>
  <si>
    <t>0.4493</t>
  </si>
  <si>
    <t>309</t>
  </si>
  <si>
    <t>0.4594</t>
  </si>
  <si>
    <t>0.4419</t>
  </si>
  <si>
    <t>300</t>
  </si>
  <si>
    <t>0.4683</t>
  </si>
  <si>
    <t>0.3878</t>
  </si>
  <si>
    <t>0.4513</t>
  </si>
  <si>
    <t>0.5022</t>
  </si>
  <si>
    <t>0.4471</t>
  </si>
  <si>
    <t>305</t>
  </si>
  <si>
    <t>0.4618</t>
  </si>
  <si>
    <t>0.4030</t>
  </si>
  <si>
    <t>0.4408</t>
  </si>
  <si>
    <t>0.5038</t>
  </si>
  <si>
    <t>302</t>
  </si>
  <si>
    <t>0.4461</t>
  </si>
  <si>
    <t>0.5377</t>
  </si>
  <si>
    <t>0.1712</t>
  </si>
  <si>
    <t>0.5350</t>
  </si>
  <si>
    <t>357</t>
  </si>
  <si>
    <t>0.4255</t>
  </si>
  <si>
    <t>0.5078</t>
  </si>
  <si>
    <t>0.4025</t>
  </si>
  <si>
    <t>0.4460</t>
  </si>
  <si>
    <t>351</t>
  </si>
  <si>
    <t>0.4305</t>
  </si>
  <si>
    <t>0.4118</t>
  </si>
  <si>
    <t>0.4679</t>
  </si>
  <si>
    <t>0.4454</t>
  </si>
  <si>
    <t>352</t>
  </si>
  <si>
    <t>0.4304</t>
  </si>
  <si>
    <t>0.4132</t>
  </si>
  <si>
    <t>0.4649</t>
  </si>
  <si>
    <t>0.4441</t>
  </si>
  <si>
    <t>347</t>
  </si>
  <si>
    <t>0.4357</t>
  </si>
  <si>
    <t>0.4139</t>
  </si>
  <si>
    <t>320</t>
  </si>
  <si>
    <t>0.4556</t>
  </si>
  <si>
    <t>0.4074</t>
  </si>
  <si>
    <t>0.4278</t>
  </si>
  <si>
    <t>0.4431</t>
  </si>
  <si>
    <t>331</t>
  </si>
  <si>
    <t>0.4486</t>
  </si>
  <si>
    <t>0.4267</t>
  </si>
  <si>
    <t>0.4108</t>
  </si>
  <si>
    <t>0.5243</t>
  </si>
  <si>
    <t>0.4981</t>
  </si>
  <si>
    <t>0.2763</t>
  </si>
  <si>
    <t>310</t>
  </si>
  <si>
    <t>0.4425</t>
  </si>
  <si>
    <t>313</t>
  </si>
  <si>
    <t>0.4591</t>
  </si>
  <si>
    <t>0.3929</t>
  </si>
  <si>
    <t>0.4348</t>
  </si>
  <si>
    <t>0.5075</t>
  </si>
  <si>
    <t>0.4406</t>
  </si>
  <si>
    <t>338</t>
  </si>
  <si>
    <t>0.4449</t>
  </si>
  <si>
    <t>0.4234</t>
  </si>
  <si>
    <t>0.4880</t>
  </si>
  <si>
    <t>0.4388</t>
  </si>
  <si>
    <t>0.4902</t>
  </si>
  <si>
    <t>0.2847</t>
  </si>
  <si>
    <t>0.4711</t>
  </si>
  <si>
    <t>0.2917</t>
  </si>
  <si>
    <t>314</t>
  </si>
  <si>
    <t>0.4375</t>
  </si>
  <si>
    <t>0.3269</t>
  </si>
  <si>
    <t>0.4538</t>
  </si>
  <si>
    <t>0.5154</t>
  </si>
  <si>
    <t>0.4374</t>
  </si>
  <si>
    <t>359</t>
  </si>
  <si>
    <t>0.4227</t>
  </si>
  <si>
    <t>0.3943</t>
  </si>
  <si>
    <t>0.4369</t>
  </si>
  <si>
    <t>0.4663</t>
  </si>
  <si>
    <t>0.3487</t>
  </si>
  <si>
    <t>0.4463</t>
  </si>
  <si>
    <t>0.5065</t>
  </si>
  <si>
    <t>0.5271</t>
  </si>
  <si>
    <t>0.1651</t>
  </si>
  <si>
    <t>318</t>
  </si>
  <si>
    <t>0.4356</t>
  </si>
  <si>
    <t>0.5625</t>
  </si>
  <si>
    <t>0.0549</t>
  </si>
  <si>
    <t>0.5608</t>
  </si>
  <si>
    <t>319</t>
  </si>
  <si>
    <t>0.4964</t>
  </si>
  <si>
    <t>0.2500</t>
  </si>
  <si>
    <t>0.4961</t>
  </si>
  <si>
    <t>0.4970</t>
  </si>
  <si>
    <t>0.4342</t>
  </si>
  <si>
    <t>0.4767</t>
  </si>
  <si>
    <t>0.3066</t>
  </si>
  <si>
    <t>0.4340</t>
  </si>
  <si>
    <t>0.3435</t>
  </si>
  <si>
    <t>0.4314</t>
  </si>
  <si>
    <t>0.3476</t>
  </si>
  <si>
    <t>0.4912</t>
  </si>
  <si>
    <t>0.2481</t>
  </si>
  <si>
    <t>0.4754</t>
  </si>
  <si>
    <t>0.5226</t>
  </si>
  <si>
    <t>0.4299</t>
  </si>
  <si>
    <t>355</t>
  </si>
  <si>
    <t>0.4297</t>
  </si>
  <si>
    <t>0.4307</t>
  </si>
  <si>
    <t>0.4023</t>
  </si>
  <si>
    <t>0.4845</t>
  </si>
  <si>
    <t>325</t>
  </si>
  <si>
    <t>0.4293</t>
  </si>
  <si>
    <t>0.4944</t>
  </si>
  <si>
    <t>0.2339</t>
  </si>
  <si>
    <t>326</t>
  </si>
  <si>
    <t>0.4291</t>
  </si>
  <si>
    <t>0.2587</t>
  </si>
  <si>
    <t>0.4678</t>
  </si>
  <si>
    <t>362</t>
  </si>
  <si>
    <t>0.4005</t>
  </si>
  <si>
    <t>0.3640</t>
  </si>
  <si>
    <t>328</t>
  </si>
  <si>
    <t>0.1824</t>
  </si>
  <si>
    <t>0.4271</t>
  </si>
  <si>
    <t>0.4568</t>
  </si>
  <si>
    <t>0.3381</t>
  </si>
  <si>
    <t>0.4264</t>
  </si>
  <si>
    <t>0.4509</t>
  </si>
  <si>
    <t>0.3529</t>
  </si>
  <si>
    <t>0.4263</t>
  </si>
  <si>
    <t>0.4499</t>
  </si>
  <si>
    <t>0.3556</t>
  </si>
  <si>
    <t>0.4261</t>
  </si>
  <si>
    <t>332</t>
  </si>
  <si>
    <t>0.4934</t>
  </si>
  <si>
    <t>0.2183</t>
  </si>
  <si>
    <t>333</t>
  </si>
  <si>
    <t>0.4238</t>
  </si>
  <si>
    <t>0.2215</t>
  </si>
  <si>
    <t>0.4753</t>
  </si>
  <si>
    <t>0.5231</t>
  </si>
  <si>
    <t>0.4225</t>
  </si>
  <si>
    <t>0.2400</t>
  </si>
  <si>
    <t>0.4666</t>
  </si>
  <si>
    <t>0.4173</t>
  </si>
  <si>
    <t>0.2450</t>
  </si>
  <si>
    <t>0.4606</t>
  </si>
  <si>
    <t>0.5030</t>
  </si>
  <si>
    <t>0.4171</t>
  </si>
  <si>
    <t>0.4629</t>
  </si>
  <si>
    <t>0.2797</t>
  </si>
  <si>
    <t>0.4422</t>
  </si>
  <si>
    <t>0.5043</t>
  </si>
  <si>
    <t>0.4168</t>
  </si>
  <si>
    <t>0.2441</t>
  </si>
  <si>
    <t>0.4578</t>
  </si>
  <si>
    <t>0.4167</t>
  </si>
  <si>
    <t>0.4583</t>
  </si>
  <si>
    <t>0.2920</t>
  </si>
  <si>
    <t>0.4364</t>
  </si>
  <si>
    <t>0.5020</t>
  </si>
  <si>
    <t>0.4164</t>
  </si>
  <si>
    <t>0.1583</t>
  </si>
  <si>
    <t>0.5281</t>
  </si>
  <si>
    <t>340</t>
  </si>
  <si>
    <t>0.4819</t>
  </si>
  <si>
    <t>0.2016</t>
  </si>
  <si>
    <t>0.4111</t>
  </si>
  <si>
    <t>0.2746</t>
  </si>
  <si>
    <t>0.4288</t>
  </si>
  <si>
    <t>342</t>
  </si>
  <si>
    <t>0.4106</t>
  </si>
  <si>
    <t>361</t>
  </si>
  <si>
    <t>0.4114</t>
  </si>
  <si>
    <t>0.4080</t>
  </si>
  <si>
    <t>0.3865</t>
  </si>
  <si>
    <t>343</t>
  </si>
  <si>
    <t>0.4102</t>
  </si>
  <si>
    <t>0.1258</t>
  </si>
  <si>
    <t>0.4987</t>
  </si>
  <si>
    <t>0.5175</t>
  </si>
  <si>
    <t>344</t>
  </si>
  <si>
    <t>0.4091</t>
  </si>
  <si>
    <t>0.1467</t>
  </si>
  <si>
    <t>0.4781</t>
  </si>
  <si>
    <t>0.4507</t>
  </si>
  <si>
    <t>0.2829</t>
  </si>
  <si>
    <t>0.4182</t>
  </si>
  <si>
    <t>0.4075</t>
  </si>
  <si>
    <t>0.2886</t>
  </si>
  <si>
    <t>0.4142</t>
  </si>
  <si>
    <t>0.5130</t>
  </si>
  <si>
    <t>0.4049</t>
  </si>
  <si>
    <t>0.0845</t>
  </si>
  <si>
    <t>0.5311</t>
  </si>
  <si>
    <t>0.4942</t>
  </si>
  <si>
    <t>0.1266</t>
  </si>
  <si>
    <t>0.5013</t>
  </si>
  <si>
    <t>349</t>
  </si>
  <si>
    <t>0.4019</t>
  </si>
  <si>
    <t>354</t>
  </si>
  <si>
    <t>0.3179</t>
  </si>
  <si>
    <t>0.4714</t>
  </si>
  <si>
    <t>0.3985</t>
  </si>
  <si>
    <t>0.2523</t>
  </si>
  <si>
    <t>0.3969</t>
  </si>
  <si>
    <t>0.4322</t>
  </si>
  <si>
    <t>0.2911</t>
  </si>
  <si>
    <t>0.4143</t>
  </si>
  <si>
    <t>0.3959</t>
  </si>
  <si>
    <t>0.4692</t>
  </si>
  <si>
    <t>0.1757</t>
  </si>
  <si>
    <t>0.4468</t>
  </si>
  <si>
    <t>0.5141</t>
  </si>
  <si>
    <t>353</t>
  </si>
  <si>
    <t>0.3939</t>
  </si>
  <si>
    <t>0.1789</t>
  </si>
  <si>
    <t>0.5155</t>
  </si>
  <si>
    <t>0.3927</t>
  </si>
  <si>
    <t>0.0972</t>
  </si>
  <si>
    <t>0.4373</t>
  </si>
  <si>
    <t>0.2531</t>
  </si>
  <si>
    <t>0.4158</t>
  </si>
  <si>
    <t>0.3909</t>
  </si>
  <si>
    <t>0.4401</t>
  </si>
  <si>
    <t>0.2432</t>
  </si>
  <si>
    <t>0.3902</t>
  </si>
  <si>
    <t>0.2462</t>
  </si>
  <si>
    <t>0.4244</t>
  </si>
  <si>
    <t>0.4658</t>
  </si>
  <si>
    <t>0.3873</t>
  </si>
  <si>
    <t>0.4301</t>
  </si>
  <si>
    <t>0.2590</t>
  </si>
  <si>
    <t>0.3954</t>
  </si>
  <si>
    <t>0.4994</t>
  </si>
  <si>
    <t>0.3805</t>
  </si>
  <si>
    <t>0.5001</t>
  </si>
  <si>
    <t>0.0214</t>
  </si>
  <si>
    <t>0.4873</t>
  </si>
  <si>
    <t>0.3776</t>
  </si>
  <si>
    <t>0.4715</t>
  </si>
  <si>
    <t>0.0960</t>
  </si>
  <si>
    <t>0.4622</t>
  </si>
  <si>
    <t>0.3576</t>
  </si>
  <si>
    <t>0.0240</t>
  </si>
  <si>
    <t>0.5089</t>
  </si>
  <si>
    <t>0.0488</t>
  </si>
  <si>
    <t>0.4163</t>
  </si>
  <si>
    <t> 32-0</t>
  </si>
  <si>
    <t> 0.6993</t>
  </si>
  <si>
    <t> 0.5991</t>
  </si>
  <si>
    <t>19-0 </t>
  </si>
  <si>
    <t> 29-4</t>
  </si>
  <si>
    <t> 0.6868</t>
  </si>
  <si>
    <t> 0.6187</t>
  </si>
  <si>
    <t>18-3 </t>
  </si>
  <si>
    <t> 28-5</t>
  </si>
  <si>
    <t> 0.6747</t>
  </si>
  <si>
    <t>21-0 </t>
  </si>
  <si>
    <t> 0.6722</t>
  </si>
  <si>
    <t> 0.6225</t>
  </si>
  <si>
    <t>17-4 </t>
  </si>
  <si>
    <t> 25-6</t>
  </si>
  <si>
    <t> 0.6711</t>
  </si>
  <si>
    <t> 0.6166</t>
  </si>
  <si>
    <t>14-6 </t>
  </si>
  <si>
    <t> 26-5</t>
  </si>
  <si>
    <t> 0.6674</t>
  </si>
  <si>
    <t> 0.6125</t>
  </si>
  <si>
    <t>16-5 </t>
  </si>
  <si>
    <t> 30-4</t>
  </si>
  <si>
    <t> 0.6657</t>
  </si>
  <si>
    <t> 27-6</t>
  </si>
  <si>
    <t> 0.6508</t>
  </si>
  <si>
    <t> 0.5986</t>
  </si>
  <si>
    <t>15-6 </t>
  </si>
  <si>
    <t> 24-5</t>
  </si>
  <si>
    <t> 0.6474</t>
  </si>
  <si>
    <t> 0.5884</t>
  </si>
  <si>
    <t>16-3 </t>
  </si>
  <si>
    <t> 0.6435</t>
  </si>
  <si>
    <t> 0.5762</t>
  </si>
  <si>
    <t>15-4 </t>
  </si>
  <si>
    <t> 24-7</t>
  </si>
  <si>
    <t> 0.6031</t>
  </si>
  <si>
    <t>13-7 </t>
  </si>
  <si>
    <t> 25-4</t>
  </si>
  <si>
    <t> 0.6408</t>
  </si>
  <si>
    <t> 0.5516</t>
  </si>
  <si>
    <t>15-1 </t>
  </si>
  <si>
    <t> 30-3</t>
  </si>
  <si>
    <t> 0.6400</t>
  </si>
  <si>
    <t> 0.5480</t>
  </si>
  <si>
    <t>17-1 </t>
  </si>
  <si>
    <t> 25-5</t>
  </si>
  <si>
    <t> 0.6393</t>
  </si>
  <si>
    <t> 0.5806</t>
  </si>
  <si>
    <t>16-4 </t>
  </si>
  <si>
    <t> 25-7</t>
  </si>
  <si>
    <t> 0.6382</t>
  </si>
  <si>
    <t> 0.5932</t>
  </si>
  <si>
    <t>13-6 </t>
  </si>
  <si>
    <t> 26-6</t>
  </si>
  <si>
    <t> 0.6343</t>
  </si>
  <si>
    <t> 0.5749</t>
  </si>
  <si>
    <t> 29-5</t>
  </si>
  <si>
    <t> 0.5464</t>
  </si>
  <si>
    <t>19-2 </t>
  </si>
  <si>
    <t> 0.5658</t>
  </si>
  <si>
    <t> 22-9</t>
  </si>
  <si>
    <t> 0.6295</t>
  </si>
  <si>
    <t> 0.6009</t>
  </si>
  <si>
    <t>12-8 </t>
  </si>
  <si>
    <t> 19-12</t>
  </si>
  <si>
    <t> 0.6257</t>
  </si>
  <si>
    <t>12-7 </t>
  </si>
  <si>
    <t> 0.6237</t>
  </si>
  <si>
    <t> 0.6063</t>
  </si>
  <si>
    <t> 20-11</t>
  </si>
  <si>
    <t> 0.6182</t>
  </si>
  <si>
    <t> 0.6227</t>
  </si>
  <si>
    <t> 0.6132</t>
  </si>
  <si>
    <t> 30-2</t>
  </si>
  <si>
    <t> 0.6217</t>
  </si>
  <si>
    <t> 0.5164</t>
  </si>
  <si>
    <t>20-1 </t>
  </si>
  <si>
    <t> 0.6206</t>
  </si>
  <si>
    <t> 0.5714</t>
  </si>
  <si>
    <t>15-5 </t>
  </si>
  <si>
    <t> 24-9</t>
  </si>
  <si>
    <t> 0.6165</t>
  </si>
  <si>
    <t> 0.6161</t>
  </si>
  <si>
    <t> 0.5631</t>
  </si>
  <si>
    <t> 0.6106</t>
  </si>
  <si>
    <t> 0.5947</t>
  </si>
  <si>
    <t> 20-10</t>
  </si>
  <si>
    <t> 0.5872</t>
  </si>
  <si>
    <t> 0.6089</t>
  </si>
  <si>
    <t> 0.5512</t>
  </si>
  <si>
    <t> 19-13</t>
  </si>
  <si>
    <t>11-10 </t>
  </si>
  <si>
    <t> 24-6</t>
  </si>
  <si>
    <t> 0.6052</t>
  </si>
  <si>
    <t> 0.5253</t>
  </si>
  <si>
    <t>18-1 </t>
  </si>
  <si>
    <t> 0.6028</t>
  </si>
  <si>
    <t> 0.5201</t>
  </si>
  <si>
    <t> 30-1</t>
  </si>
  <si>
    <t> 0.6026</t>
  </si>
  <si>
    <t> 0.4767</t>
  </si>
  <si>
    <t>23-0 </t>
  </si>
  <si>
    <t> 0.5208</t>
  </si>
  <si>
    <t> 23-8</t>
  </si>
  <si>
    <t> 0.5591</t>
  </si>
  <si>
    <t>13-5 </t>
  </si>
  <si>
    <t> 0.5977</t>
  </si>
  <si>
    <t> 0.5094</t>
  </si>
  <si>
    <t> 0.5971</t>
  </si>
  <si>
    <t> 0.5168</t>
  </si>
  <si>
    <t>18-2 </t>
  </si>
  <si>
    <t> 23-6</t>
  </si>
  <si>
    <t> 0.5943</t>
  </si>
  <si>
    <t> 0.5273</t>
  </si>
  <si>
    <t> 23-9</t>
  </si>
  <si>
    <t> 0.5637</t>
  </si>
  <si>
    <t>10-7 </t>
  </si>
  <si>
    <t> 22-11</t>
  </si>
  <si>
    <t> 0.5723</t>
  </si>
  <si>
    <t>14-8 </t>
  </si>
  <si>
    <t> 18-12</t>
  </si>
  <si>
    <t> 0.5935</t>
  </si>
  <si>
    <t> 0.5895</t>
  </si>
  <si>
    <t>11-8 </t>
  </si>
  <si>
    <t> 23-7</t>
  </si>
  <si>
    <t> 0.5921</t>
  </si>
  <si>
    <t> 0.5383</t>
  </si>
  <si>
    <t> 0.4879</t>
  </si>
  <si>
    <t>17-0 </t>
  </si>
  <si>
    <t> 0.5038</t>
  </si>
  <si>
    <t>19-3 </t>
  </si>
  <si>
    <t> 27-4</t>
  </si>
  <si>
    <t> 0.4901</t>
  </si>
  <si>
    <t> 26-4</t>
  </si>
  <si>
    <t> 0.5881</t>
  </si>
  <si>
    <t> 0.4965</t>
  </si>
  <si>
    <t>16-1 </t>
  </si>
  <si>
    <t> 0.5865</t>
  </si>
  <si>
    <t> 0.5874</t>
  </si>
  <si>
    <t> 0.5862</t>
  </si>
  <si>
    <t> 0.5334</t>
  </si>
  <si>
    <t> 22-7</t>
  </si>
  <si>
    <t> 0.5851</t>
  </si>
  <si>
    <t>14-5</t>
  </si>
  <si>
    <t> 22-8</t>
  </si>
  <si>
    <t> 0.5840</t>
  </si>
  <si>
    <t> 0.5420</t>
  </si>
  <si>
    <t> 0.5653</t>
  </si>
  <si>
    <t>9-9 </t>
  </si>
  <si>
    <t> 18-14</t>
  </si>
  <si>
    <t> 0.5837</t>
  </si>
  <si>
    <t> 0.5897</t>
  </si>
  <si>
    <t>7-12 </t>
  </si>
  <si>
    <t> 0.5070</t>
  </si>
  <si>
    <t> 27-5</t>
  </si>
  <si>
    <t> 0.5829</t>
  </si>
  <si>
    <t> 0.4930</t>
  </si>
  <si>
    <t>17-3 </t>
  </si>
  <si>
    <t> 0.5822</t>
  </si>
  <si>
    <t> 0.4877</t>
  </si>
  <si>
    <t> 0.5818</t>
  </si>
  <si>
    <t> 0.5535</t>
  </si>
  <si>
    <t>9-8 </t>
  </si>
  <si>
    <t> 25-8</t>
  </si>
  <si>
    <t> 0.5807</t>
  </si>
  <si>
    <t> 0.5183</t>
  </si>
  <si>
    <t> 0.5804</t>
  </si>
  <si>
    <t> 0.4828</t>
  </si>
  <si>
    <t> 21-11</t>
  </si>
  <si>
    <t> 0.5650</t>
  </si>
  <si>
    <t>8-9 </t>
  </si>
  <si>
    <t> 23-10</t>
  </si>
  <si>
    <t> 0.5797</t>
  </si>
  <si>
    <t> 0.5499</t>
  </si>
  <si>
    <t>14-7 </t>
  </si>
  <si>
    <t> 17-15</t>
  </si>
  <si>
    <t> 0.5780</t>
  </si>
  <si>
    <t>9-11 </t>
  </si>
  <si>
    <t> 0.5765</t>
  </si>
  <si>
    <t> 0.5435</t>
  </si>
  <si>
    <t> 28-3</t>
  </si>
  <si>
    <t> 0.4516</t>
  </si>
  <si>
    <t>4-0 </t>
  </si>
  <si>
    <t> 20-13</t>
  </si>
  <si>
    <t> 0.5713</t>
  </si>
  <si>
    <t> 0.5659</t>
  </si>
  <si>
    <t> 0.5710</t>
  </si>
  <si>
    <t> 0.5642</t>
  </si>
  <si>
    <t>7-11 </t>
  </si>
  <si>
    <t> 21-9</t>
  </si>
  <si>
    <t> 0.5285</t>
  </si>
  <si>
    <t>11-7 </t>
  </si>
  <si>
    <t> 19-11</t>
  </si>
  <si>
    <t> 0.5701</t>
  </si>
  <si>
    <t> 0.5607</t>
  </si>
  <si>
    <t>8-12 </t>
  </si>
  <si>
    <t> 0.5652</t>
  </si>
  <si>
    <t> 0.5060</t>
  </si>
  <si>
    <t> 19-10</t>
  </si>
  <si>
    <t> 0.5647</t>
  </si>
  <si>
    <t> 0.5268</t>
  </si>
  <si>
    <t> 0.5646</t>
  </si>
  <si>
    <t> 0.4686</t>
  </si>
  <si>
    <t>20-2 </t>
  </si>
  <si>
    <t> 0.5634</t>
  </si>
  <si>
    <t>10-10 </t>
  </si>
  <si>
    <t> 0.5606</t>
  </si>
  <si>
    <t> 0.4614</t>
  </si>
  <si>
    <t> 16-15</t>
  </si>
  <si>
    <t> 0.5604</t>
  </si>
  <si>
    <t> 0.5721</t>
  </si>
  <si>
    <t> 21-14</t>
  </si>
  <si>
    <t> 0.5446</t>
  </si>
  <si>
    <t>13-9 </t>
  </si>
  <si>
    <t> 0.5596</t>
  </si>
  <si>
    <t> 0.4974</t>
  </si>
  <si>
    <t> 0.5466</t>
  </si>
  <si>
    <t> 0.5584</t>
  </si>
  <si>
    <t> 0.5732</t>
  </si>
  <si>
    <t>6-11 </t>
  </si>
  <si>
    <t> 0.5566</t>
  </si>
  <si>
    <t> 0.4839</t>
  </si>
  <si>
    <t>  Colorado St.</t>
  </si>
  <si>
    <t> 0.5563</t>
  </si>
  <si>
    <t> 0.5204</t>
  </si>
  <si>
    <t>11-9 </t>
  </si>
  <si>
    <t> 20-12</t>
  </si>
  <si>
    <t> 0.5549</t>
  </si>
  <si>
    <t> 0.5294</t>
  </si>
  <si>
    <t> 0.5544</t>
  </si>
  <si>
    <t> 0.5222</t>
  </si>
  <si>
    <t> 0.5534</t>
  </si>
  <si>
    <t> 0.4907</t>
  </si>
  <si>
    <t>17-2 </t>
  </si>
  <si>
    <t> 0.5528</t>
  </si>
  <si>
    <t>9-4 </t>
  </si>
  <si>
    <t> 17-14</t>
  </si>
  <si>
    <t> 0.5511</t>
  </si>
  <si>
    <t> 0.5616</t>
  </si>
  <si>
    <t> 0.4796</t>
  </si>
  <si>
    <t>14-5 </t>
  </si>
  <si>
    <t>  Northern Iowa</t>
  </si>
  <si>
    <t> 0.5506</t>
  </si>
  <si>
    <t> 0.5589</t>
  </si>
  <si>
    <t>  Georgetown</t>
  </si>
  <si>
    <t> 0.5501</t>
  </si>
  <si>
    <t> 0.5059</t>
  </si>
  <si>
    <t>12-10 </t>
  </si>
  <si>
    <t> 0.5495</t>
  </si>
  <si>
    <t> 0.4873</t>
  </si>
  <si>
    <t> 0.5538</t>
  </si>
  <si>
    <t> 0.5185</t>
  </si>
  <si>
    <t> 0.5476</t>
  </si>
  <si>
    <t> 0.4663</t>
  </si>
  <si>
    <t> 0.5190</t>
  </si>
  <si>
    <t>17-6 </t>
  </si>
  <si>
    <t> 0.5162</t>
  </si>
  <si>
    <t>14-4 </t>
  </si>
  <si>
    <t> 16-16</t>
  </si>
  <si>
    <t> 0.5443</t>
  </si>
  <si>
    <t> 0.5543</t>
  </si>
  <si>
    <t>  Rice</t>
  </si>
  <si>
    <t> 19-14</t>
  </si>
  <si>
    <t> 0.5263</t>
  </si>
  <si>
    <t>  Washington</t>
  </si>
  <si>
    <t> 16-14</t>
  </si>
  <si>
    <t> 0.5434</t>
  </si>
  <si>
    <t> 0.5605</t>
  </si>
  <si>
    <t>6-13 </t>
  </si>
  <si>
    <t> 18-8</t>
  </si>
  <si>
    <t> 0.5426</t>
  </si>
  <si>
    <t> 0.4994</t>
  </si>
  <si>
    <t> 14-17</t>
  </si>
  <si>
    <t> 0.5759</t>
  </si>
  <si>
    <t>  N. Dakota St.</t>
  </si>
  <si>
    <t> 0.5406</t>
  </si>
  <si>
    <t> 0.5106</t>
  </si>
  <si>
    <t>  S.F. Austin</t>
  </si>
  <si>
    <t> 0.5405</t>
  </si>
  <si>
    <t> 0.5044</t>
  </si>
  <si>
    <t>  East Carolina</t>
  </si>
  <si>
    <t> 0.5390</t>
  </si>
  <si>
    <t> 0.5331</t>
  </si>
  <si>
    <t> 14-16</t>
  </si>
  <si>
    <t> 0.5375</t>
  </si>
  <si>
    <t> 0.5724</t>
  </si>
  <si>
    <t>  Montana</t>
  </si>
  <si>
    <t> 0.5371</t>
  </si>
  <si>
    <t> 0.4845</t>
  </si>
  <si>
    <t> 0.4562</t>
  </si>
  <si>
    <t> 0.5366</t>
  </si>
  <si>
    <t> 0.5068</t>
  </si>
  <si>
    <t>  Appalachian St.</t>
  </si>
  <si>
    <t> 0.5365</t>
  </si>
  <si>
    <t> 0.5304</t>
  </si>
  <si>
    <t>8-10 </t>
  </si>
  <si>
    <t>  Drexel</t>
  </si>
  <si>
    <t> 0.5357</t>
  </si>
  <si>
    <t> 0.5267</t>
  </si>
  <si>
    <t>  Vermont</t>
  </si>
  <si>
    <t> 0.5356</t>
  </si>
  <si>
    <t> 0.4880</t>
  </si>
  <si>
    <t>  Georgia Tech</t>
  </si>
  <si>
    <t> 0.5348</t>
  </si>
  <si>
    <t> 0.5441</t>
  </si>
  <si>
    <t> 0.5346</t>
  </si>
  <si>
    <t> 0.4981</t>
  </si>
  <si>
    <t>  Central Arkansas</t>
  </si>
  <si>
    <t> 0.5340</t>
  </si>
  <si>
    <t> 0.4719</t>
  </si>
  <si>
    <t>  Norfolk St.</t>
  </si>
  <si>
    <t> 0.5330</t>
  </si>
  <si>
    <t> 0.4109</t>
  </si>
  <si>
    <t>  Meac</t>
  </si>
  <si>
    <t> 17-16</t>
  </si>
  <si>
    <t> 0.5316</t>
  </si>
  <si>
    <t> 0.5587</t>
  </si>
  <si>
    <t>6-14 </t>
  </si>
  <si>
    <t>  Murray St.</t>
  </si>
  <si>
    <t> 0.5313</t>
  </si>
  <si>
    <t>  Grand Canyon</t>
  </si>
  <si>
    <t> 0.5308</t>
  </si>
  <si>
    <t> 0.4678</t>
  </si>
  <si>
    <t>  Monmouth</t>
  </si>
  <si>
    <t> 20-9</t>
  </si>
  <si>
    <t> 0.5306</t>
  </si>
  <si>
    <t> 0.4867</t>
  </si>
  <si>
    <t>  Illinois St.</t>
  </si>
  <si>
    <t> 11-21</t>
  </si>
  <si>
    <t> 0.5302</t>
  </si>
  <si>
    <t>2-17 </t>
  </si>
  <si>
    <t>  Pennsylvania</t>
  </si>
  <si>
    <t> 13-13</t>
  </si>
  <si>
    <t> 0.5301</t>
  </si>
  <si>
    <t> 0.5288</t>
  </si>
  <si>
    <t> 11-20</t>
  </si>
  <si>
    <t> 0.5299</t>
  </si>
  <si>
    <t> 0.6068</t>
  </si>
  <si>
    <t>3-16 </t>
  </si>
  <si>
    <t>  Minnesota</t>
  </si>
  <si>
    <t> 0.5292</t>
  </si>
  <si>
    <t> 0.5562</t>
  </si>
  <si>
    <t>  Wyoming</t>
  </si>
  <si>
    <t> 15-14</t>
  </si>
  <si>
    <t> 0.5345</t>
  </si>
  <si>
    <t> 15-15</t>
  </si>
  <si>
    <t>  Temple</t>
  </si>
  <si>
    <t> 0.5281</t>
  </si>
  <si>
    <t> 0.5042</t>
  </si>
  <si>
    <t>  Brown</t>
  </si>
  <si>
    <t> 15-11</t>
  </si>
  <si>
    <t> 0.5280</t>
  </si>
  <si>
    <t> 0.5026</t>
  </si>
  <si>
    <t> 0.5270</t>
  </si>
  <si>
    <t> 0.5232</t>
  </si>
  <si>
    <t>  Albany</t>
  </si>
  <si>
    <t> 0.5265</t>
  </si>
  <si>
    <t> 0.4297</t>
  </si>
  <si>
    <t> 12-18</t>
  </si>
  <si>
    <t> 0.5255</t>
  </si>
  <si>
    <t> 0.5843</t>
  </si>
  <si>
    <t>3-14 </t>
  </si>
  <si>
    <t>  IPFW</t>
  </si>
  <si>
    <t> 0.5251</t>
  </si>
  <si>
    <t> 0.4771</t>
  </si>
  <si>
    <t>  Bowling Green</t>
  </si>
  <si>
    <t> 0.5249</t>
  </si>
  <si>
    <t> 0.5163</t>
  </si>
  <si>
    <t>10-9 </t>
  </si>
  <si>
    <t>  Hawaii</t>
  </si>
  <si>
    <t> 0.5248</t>
  </si>
  <si>
    <t> 0.4808</t>
  </si>
  <si>
    <t> 0.5245</t>
  </si>
  <si>
    <t> 0.5378</t>
  </si>
  <si>
    <t> 0.5241</t>
  </si>
  <si>
    <t> 0.5242</t>
  </si>
  <si>
    <t>  Illinois</t>
  </si>
  <si>
    <t> 14-15</t>
  </si>
  <si>
    <t> 0.5240</t>
  </si>
  <si>
    <t> 0.5523</t>
  </si>
  <si>
    <t>8-11 </t>
  </si>
  <si>
    <t> 0.5235</t>
  </si>
  <si>
    <t>  Buffalo</t>
  </si>
  <si>
    <t> 18-13</t>
  </si>
  <si>
    <t> 0.5065</t>
  </si>
  <si>
    <t>12-9 </t>
  </si>
  <si>
    <t>  TAMU Corpus Christi</t>
  </si>
  <si>
    <t> 0.5219</t>
  </si>
  <si>
    <t> 0.4585</t>
  </si>
  <si>
    <t> 11-19</t>
  </si>
  <si>
    <t> 0.5207</t>
  </si>
  <si>
    <t> 0.5824</t>
  </si>
  <si>
    <t>2-15 </t>
  </si>
  <si>
    <t> 12-20</t>
  </si>
  <si>
    <t>5-13 </t>
  </si>
  <si>
    <t>  UC Davis</t>
  </si>
  <si>
    <t> 0.5206</t>
  </si>
  <si>
    <t> 0.4871</t>
  </si>
  <si>
    <t>16-8 </t>
  </si>
  <si>
    <t>  N.C. A&amp;T</t>
  </si>
  <si>
    <t> 18-11</t>
  </si>
  <si>
    <t> 0.5188</t>
  </si>
  <si>
    <t> 0.4786</t>
  </si>
  <si>
    <t>  N.C. Greensboro</t>
  </si>
  <si>
    <t> 0.5187</t>
  </si>
  <si>
    <t> 0.4769</t>
  </si>
  <si>
    <t>  Wisconsin</t>
  </si>
  <si>
    <t> 13-16</t>
  </si>
  <si>
    <t> 13-17</t>
  </si>
  <si>
    <t> 0.5186</t>
  </si>
  <si>
    <t> 0.5490</t>
  </si>
  <si>
    <t>9-10 </t>
  </si>
  <si>
    <t> 0.5184</t>
  </si>
  <si>
    <t> 0.5483</t>
  </si>
  <si>
    <t>5-14 </t>
  </si>
  <si>
    <t>  Southern Miss</t>
  </si>
  <si>
    <t> 17-13</t>
  </si>
  <si>
    <t> 0.5181</t>
  </si>
  <si>
    <t> 0.5029</t>
  </si>
  <si>
    <t>10-8 </t>
  </si>
  <si>
    <t>  LA Monroe</t>
  </si>
  <si>
    <t> 0.5160</t>
  </si>
  <si>
    <t> 0.4875</t>
  </si>
  <si>
    <t>  Wright St.</t>
  </si>
  <si>
    <t> 0.5157</t>
  </si>
  <si>
    <t> 0.5124</t>
  </si>
  <si>
    <t>Portland 3</t>
  </si>
  <si>
    <t>Portland 4</t>
  </si>
  <si>
    <t>12a</t>
  </si>
  <si>
    <t>12b</t>
  </si>
  <si>
    <t>Kent St.</t>
  </si>
  <si>
    <t>Norfolk St.</t>
  </si>
  <si>
    <t>Jackson St.</t>
  </si>
  <si>
    <t> 13-18</t>
  </si>
  <si>
    <t> 0.5150</t>
  </si>
  <si>
    <t>  Siena</t>
  </si>
  <si>
    <t> 0.5144</t>
  </si>
  <si>
    <t> 0.4782</t>
  </si>
  <si>
    <t>15-7 </t>
  </si>
  <si>
    <t>  Southern Indiana Screaming Eagles</t>
  </si>
  <si>
    <t> 21-6</t>
  </si>
  <si>
    <t> 0.5142</t>
  </si>
  <si>
    <t> 0.4239</t>
  </si>
  <si>
    <t>  </t>
  </si>
  <si>
    <t>  South Dakota</t>
  </si>
  <si>
    <t> 0.5135</t>
  </si>
  <si>
    <t>  Holy Cross</t>
  </si>
  <si>
    <t> 0.5133</t>
  </si>
  <si>
    <t> 0.4723</t>
  </si>
  <si>
    <t>  Patr</t>
  </si>
  <si>
    <t>  SE Louisiana</t>
  </si>
  <si>
    <t> 0.5132</t>
  </si>
  <si>
    <t> 0.4863</t>
  </si>
  <si>
    <t>  Lipscomb</t>
  </si>
  <si>
    <t> 15-13</t>
  </si>
  <si>
    <t> 0.5122</t>
  </si>
  <si>
    <t> 0.4954</t>
  </si>
  <si>
    <t>5-5 </t>
  </si>
  <si>
    <t>  UTSA</t>
  </si>
  <si>
    <t> 0.5118</t>
  </si>
  <si>
    <t> 0.4956</t>
  </si>
  <si>
    <t>  Boston U.</t>
  </si>
  <si>
    <t> 0.5112</t>
  </si>
  <si>
    <t> 0.4695</t>
  </si>
  <si>
    <t>  Saint Louis</t>
  </si>
  <si>
    <t> 14-18</t>
  </si>
  <si>
    <t> 0.5109</t>
  </si>
  <si>
    <t>  New Mexico</t>
  </si>
  <si>
    <t> 0.5097</t>
  </si>
  <si>
    <t>  UCF</t>
  </si>
  <si>
    <t> 11-17</t>
  </si>
  <si>
    <t> 0.5096</t>
  </si>
  <si>
    <t> 0.5622</t>
  </si>
  <si>
    <t> 0.4781</t>
  </si>
  <si>
    <t>  William &amp; Mary</t>
  </si>
  <si>
    <t> 0.5015</t>
  </si>
  <si>
    <t>  Pacific</t>
  </si>
  <si>
    <t> 0.4973</t>
  </si>
  <si>
    <t>  E. Kentucky</t>
  </si>
  <si>
    <t> 0.5058</t>
  </si>
  <si>
    <t> 0.4468</t>
  </si>
  <si>
    <t>  Le Moyne</t>
  </si>
  <si>
    <t> 0.5055</t>
  </si>
  <si>
    <t> 0.4657</t>
  </si>
  <si>
    <t>  Neast</t>
  </si>
  <si>
    <t>14-3 </t>
  </si>
  <si>
    <t>  Boston Coll.</t>
  </si>
  <si>
    <t> 14-19</t>
  </si>
  <si>
    <t> 0.5407</t>
  </si>
  <si>
    <t>  TX Arlington</t>
  </si>
  <si>
    <t> 0.5053</t>
  </si>
  <si>
    <t> 0.4913</t>
  </si>
  <si>
    <t>  Montana St.</t>
  </si>
  <si>
    <t> 0.4968</t>
  </si>
  <si>
    <t>  Cal Poly</t>
  </si>
  <si>
    <t> 0.5022</t>
  </si>
  <si>
    <t> 0.4710</t>
  </si>
  <si>
    <t>  High Point</t>
  </si>
  <si>
    <t> 0.4682</t>
  </si>
  <si>
    <t>  Bsou</t>
  </si>
  <si>
    <t>  Charlotte</t>
  </si>
  <si>
    <t> 0.5014</t>
  </si>
  <si>
    <t> 0.5031</t>
  </si>
  <si>
    <t>  Canisius</t>
  </si>
  <si>
    <t> 0.5008</t>
  </si>
  <si>
    <t> 0.4759</t>
  </si>
  <si>
    <t>  UC Riverside</t>
  </si>
  <si>
    <t> 16-13</t>
  </si>
  <si>
    <t> 0.5002</t>
  </si>
  <si>
    <t> 0.4735</t>
  </si>
  <si>
    <t>13-8 </t>
  </si>
  <si>
    <t>  E. Tennessee St.</t>
  </si>
  <si>
    <t> 0.4999</t>
  </si>
  <si>
    <t> 0.4711</t>
  </si>
  <si>
    <t>  Manhattan</t>
  </si>
  <si>
    <t> 0.4996</t>
  </si>
  <si>
    <t> 0.4621</t>
  </si>
  <si>
    <t>  Providence</t>
  </si>
  <si>
    <t> 13-20</t>
  </si>
  <si>
    <t> 0.4995</t>
  </si>
  <si>
    <t> 0.5391</t>
  </si>
  <si>
    <t>7-13 </t>
  </si>
  <si>
    <t>  Grambling St.</t>
  </si>
  <si>
    <t> 0.4267</t>
  </si>
  <si>
    <t>  Sacred Heart</t>
  </si>
  <si>
    <t> 0.4931</t>
  </si>
  <si>
    <t> 0.4203</t>
  </si>
  <si>
    <t>  Clemson</t>
  </si>
  <si>
    <t> 12-19</t>
  </si>
  <si>
    <t> 0.4921</t>
  </si>
  <si>
    <t>  Campbell</t>
  </si>
  <si>
    <t> 0.4900</t>
  </si>
  <si>
    <t>  UAB</t>
  </si>
  <si>
    <t> 0.4897</t>
  </si>
  <si>
    <t> 0.4717</t>
  </si>
  <si>
    <t>  Louisiana Tech</t>
  </si>
  <si>
    <t> 0.4890</t>
  </si>
  <si>
    <t> 0.5217</t>
  </si>
  <si>
    <t>7-9 </t>
  </si>
  <si>
    <t>  Wofford</t>
  </si>
  <si>
    <t> 0.4881</t>
  </si>
  <si>
    <t> 0.4773</t>
  </si>
  <si>
    <t>  SMU</t>
  </si>
  <si>
    <t> 0.4878</t>
  </si>
  <si>
    <t> 0.5143</t>
  </si>
  <si>
    <t>  Wake Forest</t>
  </si>
  <si>
    <t> 7-25</t>
  </si>
  <si>
    <t> 0.4865</t>
  </si>
  <si>
    <t> 0.5799</t>
  </si>
  <si>
    <t>3-17 </t>
  </si>
  <si>
    <t>  Butler</t>
  </si>
  <si>
    <t> 0.5099</t>
  </si>
  <si>
    <t>  San Francisco</t>
  </si>
  <si>
    <t> 0.4852</t>
  </si>
  <si>
    <t> 0.5001</t>
  </si>
  <si>
    <t>  Southern</t>
  </si>
  <si>
    <t> 0.4848</t>
  </si>
  <si>
    <t> 0.4683</t>
  </si>
  <si>
    <t>  Quinnipiac</t>
  </si>
  <si>
    <t> 0.5025</t>
  </si>
  <si>
    <t>10-12 </t>
  </si>
  <si>
    <t>  Loyola (MD)</t>
  </si>
  <si>
    <t> 0.4842</t>
  </si>
  <si>
    <t> 0.4714</t>
  </si>
  <si>
    <t>  DePaul</t>
  </si>
  <si>
    <t> 0.4840</t>
  </si>
  <si>
    <t> 0.5343</t>
  </si>
  <si>
    <t>4-15 </t>
  </si>
  <si>
    <t>  Long Beach St.</t>
  </si>
  <si>
    <t> 0.4833</t>
  </si>
  <si>
    <t> 0.4949</t>
  </si>
  <si>
    <t>10-13 </t>
  </si>
  <si>
    <t>  Ill. Chicago</t>
  </si>
  <si>
    <t> 18-15</t>
  </si>
  <si>
    <t> 0.4825</t>
  </si>
  <si>
    <t> 0.4498</t>
  </si>
  <si>
    <t>3-2 </t>
  </si>
  <si>
    <t>  Coastal Car.</t>
  </si>
  <si>
    <t> 0.4820</t>
  </si>
  <si>
    <t> 0.5233</t>
  </si>
  <si>
    <t>1-0 </t>
  </si>
  <si>
    <t>  W. Kentucky</t>
  </si>
  <si>
    <t> 0.4817</t>
  </si>
  <si>
    <t> 0.4969</t>
  </si>
  <si>
    <t>6-9 </t>
  </si>
  <si>
    <t>  Colgate</t>
  </si>
  <si>
    <t> 0.4809</t>
  </si>
  <si>
    <t> 0.4608</t>
  </si>
  <si>
    <t>  Georgia St.</t>
  </si>
  <si>
    <t> 13-15</t>
  </si>
  <si>
    <t> 0.4804</t>
  </si>
  <si>
    <t> 0.4862</t>
  </si>
  <si>
    <t>  Florida Intl.</t>
  </si>
  <si>
    <t> 0.4798</t>
  </si>
  <si>
    <t> 0.4457</t>
  </si>
  <si>
    <t>Eastern Wash.</t>
  </si>
  <si>
    <t>Cal Baptist</t>
  </si>
  <si>
    <t>TAMU Corpus Christi</t>
  </si>
  <si>
    <t>  Austin Peay</t>
  </si>
  <si>
    <t> 0.4790</t>
  </si>
  <si>
    <t>0-0 </t>
  </si>
  <si>
    <t>  Tulane</t>
  </si>
  <si>
    <t> 0.4789</t>
  </si>
  <si>
    <t> 0.5182</t>
  </si>
  <si>
    <t>5-16 </t>
  </si>
  <si>
    <t>  Detroit Mercy</t>
  </si>
  <si>
    <t> 0.4779</t>
  </si>
  <si>
    <t> 0.4477</t>
  </si>
  <si>
    <t>  Samford</t>
  </si>
  <si>
    <t> 11-16</t>
  </si>
  <si>
    <t> 0.4768</t>
  </si>
  <si>
    <t>  Loyola Chicago</t>
  </si>
  <si>
    <t> 15-16</t>
  </si>
  <si>
    <t> 0.4766</t>
  </si>
  <si>
    <t>  Utah Tech</t>
  </si>
  <si>
    <t> 0.4763</t>
  </si>
  <si>
    <t> 0.4567</t>
  </si>
  <si>
    <t>1-3 </t>
  </si>
  <si>
    <t>  Incarnate Word</t>
  </si>
  <si>
    <t> 0.4376</t>
  </si>
  <si>
    <t>  Mercer</t>
  </si>
  <si>
    <t> 15-17</t>
  </si>
  <si>
    <t> 0.4757</t>
  </si>
  <si>
    <t> 0.4810</t>
  </si>
  <si>
    <t>  Northwestern</t>
  </si>
  <si>
    <t> 9-21</t>
  </si>
  <si>
    <t> 0.4756</t>
  </si>
  <si>
    <t>  Northern Colorado</t>
  </si>
  <si>
    <t> 0.4755</t>
  </si>
  <si>
    <t> 0.4699</t>
  </si>
  <si>
    <t>  St. Thomas</t>
  </si>
  <si>
    <t> 0.4748</t>
  </si>
  <si>
    <t>  Mount St. Mary's</t>
  </si>
  <si>
    <t> 0.4744</t>
  </si>
  <si>
    <t> 0.4765</t>
  </si>
  <si>
    <t>11-11 </t>
  </si>
  <si>
    <t>  Tenn-Martin</t>
  </si>
  <si>
    <t> 0.4734</t>
  </si>
  <si>
    <t> 0.4635</t>
  </si>
  <si>
    <t>  Ovc</t>
  </si>
  <si>
    <t>  AR Pine Bluff</t>
  </si>
  <si>
    <t> 0.4724</t>
  </si>
  <si>
    <t> 0.4528</t>
  </si>
  <si>
    <t> 0.4722</t>
  </si>
  <si>
    <t>  Fordham</t>
  </si>
  <si>
    <t> 10-17</t>
  </si>
  <si>
    <t> 0.4713</t>
  </si>
  <si>
    <t> 8-24</t>
  </si>
  <si>
    <t> 0.4712</t>
  </si>
  <si>
    <t> 0.5533</t>
  </si>
  <si>
    <t>  Delaware</t>
  </si>
  <si>
    <t> 0.5020</t>
  </si>
  <si>
    <t>  Northern Illinois</t>
  </si>
  <si>
    <t> 0.4696</t>
  </si>
  <si>
    <t> 0.4618</t>
  </si>
  <si>
    <t>  Elon</t>
  </si>
  <si>
    <t> 10-20</t>
  </si>
  <si>
    <t> 0.4966</t>
  </si>
  <si>
    <t>  North. Kentucky</t>
  </si>
  <si>
    <t> 0.4693</t>
  </si>
  <si>
    <t> 0.5084</t>
  </si>
  <si>
    <t>  Presbyterian</t>
  </si>
  <si>
    <t> 0.4677</t>
  </si>
  <si>
    <t> 0.4289</t>
  </si>
  <si>
    <t>  Lehigh</t>
  </si>
  <si>
    <t> 0.4666</t>
  </si>
  <si>
    <t> 0.4357</t>
  </si>
  <si>
    <t>  Bucknell</t>
  </si>
  <si>
    <t> 0.4664</t>
  </si>
  <si>
    <t> 0.4823</t>
  </si>
  <si>
    <t>  Arkansas St.</t>
  </si>
  <si>
    <t> 12-17</t>
  </si>
  <si>
    <t> 0.4950</t>
  </si>
  <si>
    <t>Tenn-Martin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</si>
</sst>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sz val="9.35"/>
      <color rgb="FFFFFFFF"/>
      <name val="Arial"/>
      <family val="2"/>
    </font>
    <font>
      <sz val="9.35"/>
      <color rgb="FF22222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FF6D14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E4E1DE"/>
      </right>
      <top/>
      <bottom style="medium">
        <color rgb="FFFFFFFF"/>
      </bottom>
      <diagonal/>
    </border>
    <border>
      <left style="thick">
        <color rgb="FFFFFFFF"/>
      </left>
      <right style="medium">
        <color rgb="FFE4E1DE"/>
      </right>
      <top/>
      <bottom style="medium">
        <color rgb="FFFFFFFF"/>
      </bottom>
      <diagonal/>
    </border>
    <border>
      <left/>
      <right style="medium">
        <color rgb="FFE4E1DE"/>
      </right>
      <top/>
      <bottom style="medium">
        <color rgb="FFDFDFDF"/>
      </bottom>
      <diagonal/>
    </border>
    <border>
      <left style="thick">
        <color rgb="FFFFFFFF"/>
      </left>
      <right style="thick">
        <color rgb="FFFFFFFF"/>
      </right>
      <top/>
      <bottom style="medium">
        <color rgb="FFDFDFDF"/>
      </bottom>
      <diagonal/>
    </border>
    <border>
      <left/>
      <right/>
      <top/>
      <bottom style="medium">
        <color rgb="FFDFDFD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 applyAlignment="1">
      <alignment horizontal="right" vertical="center" wrapText="1"/>
    </xf>
    <xf numFmtId="0" fontId="18" fillId="0" borderId="0" xfId="0" applyFont="1" applyAlignment="1">
      <alignment vertical="center" wrapText="1"/>
    </xf>
    <xf numFmtId="0" fontId="19" fillId="0" borderId="0" xfId="42" applyAlignment="1">
      <alignment vertical="center" wrapText="1"/>
    </xf>
    <xf numFmtId="0" fontId="19" fillId="0" borderId="0" xfId="42" applyAlignment="1">
      <alignment horizontal="right" vertical="center" wrapText="1"/>
    </xf>
    <xf numFmtId="16" fontId="18" fillId="0" borderId="0" xfId="0" applyNumberFormat="1" applyFont="1" applyAlignment="1">
      <alignment horizontal="right" vertical="center" wrapText="1"/>
    </xf>
    <xf numFmtId="0" fontId="20" fillId="33" borderId="0" xfId="0" applyFont="1" applyFill="1" applyAlignment="1">
      <alignment horizontal="center" vertical="center" wrapText="1"/>
    </xf>
    <xf numFmtId="49" fontId="22" fillId="0" borderId="13" xfId="0" applyNumberFormat="1" applyFont="1" applyBorder="1" applyAlignment="1">
      <alignment horizontal="left" vertical="center" wrapText="1"/>
    </xf>
    <xf numFmtId="49" fontId="19" fillId="0" borderId="14" xfId="42" applyNumberFormat="1" applyBorder="1" applyAlignment="1">
      <alignment horizontal="left" vertical="center" wrapText="1"/>
    </xf>
    <xf numFmtId="49" fontId="19" fillId="0" borderId="15" xfId="42" applyNumberFormat="1" applyBorder="1" applyAlignment="1">
      <alignment horizontal="left" vertical="center" wrapText="1"/>
    </xf>
    <xf numFmtId="49" fontId="22" fillId="0" borderId="14" xfId="0" applyNumberFormat="1" applyFont="1" applyBorder="1" applyAlignment="1">
      <alignment horizontal="left" vertical="center" wrapText="1"/>
    </xf>
    <xf numFmtId="49" fontId="22" fillId="0" borderId="15" xfId="0" applyNumberFormat="1" applyFont="1" applyBorder="1" applyAlignment="1">
      <alignment horizontal="left" vertical="center" wrapText="1"/>
    </xf>
    <xf numFmtId="49" fontId="22" fillId="35" borderId="13" xfId="0" applyNumberFormat="1" applyFont="1" applyFill="1" applyBorder="1" applyAlignment="1">
      <alignment horizontal="left" vertical="center" wrapText="1"/>
    </xf>
    <xf numFmtId="49" fontId="19" fillId="35" borderId="14" xfId="42" applyNumberFormat="1" applyFill="1" applyBorder="1" applyAlignment="1">
      <alignment horizontal="left" vertical="center" wrapText="1"/>
    </xf>
    <xf numFmtId="49" fontId="19" fillId="35" borderId="15" xfId="42" applyNumberFormat="1" applyFill="1" applyBorder="1" applyAlignment="1">
      <alignment horizontal="left" vertical="center" wrapText="1"/>
    </xf>
    <xf numFmtId="49" fontId="22" fillId="35" borderId="14" xfId="0" applyNumberFormat="1" applyFont="1" applyFill="1" applyBorder="1" applyAlignment="1">
      <alignment horizontal="left" vertical="center" wrapText="1"/>
    </xf>
    <xf numFmtId="49" fontId="22" fillId="35" borderId="15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21" fillId="36" borderId="12" xfId="0" applyNumberFormat="1" applyFont="1" applyFill="1" applyBorder="1" applyAlignment="1">
      <alignment horizontal="left" vertical="top" wrapText="1"/>
    </xf>
    <xf numFmtId="49" fontId="21" fillId="36" borderId="11" xfId="0" applyNumberFormat="1" applyFont="1" applyFill="1" applyBorder="1" applyAlignment="1">
      <alignment horizontal="left" vertical="top" wrapText="1"/>
    </xf>
    <xf numFmtId="49" fontId="21" fillId="36" borderId="0" xfId="0" applyNumberFormat="1" applyFont="1" applyFill="1" applyAlignment="1">
      <alignment horizontal="left" vertical="top" wrapText="1"/>
    </xf>
    <xf numFmtId="49" fontId="19" fillId="34" borderId="11" xfId="42" applyNumberFormat="1" applyFill="1" applyBorder="1" applyAlignment="1">
      <alignment horizontal="left" vertical="top" wrapText="1"/>
    </xf>
    <xf numFmtId="2" fontId="0" fillId="0" borderId="0" xfId="0" applyNumberFormat="1"/>
    <xf numFmtId="0" fontId="0" fillId="0" borderId="10" xfId="0" applyBorder="1"/>
    <xf numFmtId="0" fontId="20" fillId="33" borderId="0" xfId="0" applyFont="1" applyFill="1" applyAlignment="1">
      <alignment horizontal="center" vertical="center" wrapText="1"/>
    </xf>
    <xf numFmtId="0" fontId="0" fillId="0" borderId="10" xfId="0" applyBorder="1"/>
    <xf numFmtId="0" fontId="0" fillId="0" borderId="0" xfId="0"/>
    <xf numFmtId="0" fontId="20" fillId="33" borderId="0" xfId="0" applyFont="1" applyFill="1" applyAlignment="1">
      <alignment vertical="center" wrapText="1"/>
    </xf>
    <xf numFmtId="1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mens_RPI_regression!$E$2:$E$44</c:f>
              <c:numCache>
                <c:formatCode>General</c:formatCode>
                <c:ptCount val="43"/>
                <c:pt idx="0">
                  <c:v>0.66459999999999997</c:v>
                </c:pt>
                <c:pt idx="1">
                  <c:v>0.61829999999999996</c:v>
                </c:pt>
                <c:pt idx="2">
                  <c:v>0.57310000000000005</c:v>
                </c:pt>
                <c:pt idx="3">
                  <c:v>0.59460000000000002</c:v>
                </c:pt>
                <c:pt idx="4">
                  <c:v>0.60070000000000001</c:v>
                </c:pt>
                <c:pt idx="5">
                  <c:v>0.60750000000000004</c:v>
                </c:pt>
                <c:pt idx="6">
                  <c:v>0.60819999999999996</c:v>
                </c:pt>
                <c:pt idx="7">
                  <c:v>0.58150000000000002</c:v>
                </c:pt>
                <c:pt idx="8">
                  <c:v>0.62180000000000002</c:v>
                </c:pt>
                <c:pt idx="9">
                  <c:v>0.59540000000000004</c:v>
                </c:pt>
                <c:pt idx="10">
                  <c:v>0.59540000000000004</c:v>
                </c:pt>
                <c:pt idx="11">
                  <c:v>0.62539999999999996</c:v>
                </c:pt>
                <c:pt idx="12">
                  <c:v>0.61939999999999995</c:v>
                </c:pt>
                <c:pt idx="13">
                  <c:v>0.64270000000000005</c:v>
                </c:pt>
                <c:pt idx="14">
                  <c:v>0.64329999999999998</c:v>
                </c:pt>
                <c:pt idx="15">
                  <c:v>0.59889999999999999</c:v>
                </c:pt>
                <c:pt idx="16">
                  <c:v>0.64319999999999999</c:v>
                </c:pt>
                <c:pt idx="17">
                  <c:v>0.60880000000000001</c:v>
                </c:pt>
                <c:pt idx="18">
                  <c:v>0.57579999999999998</c:v>
                </c:pt>
                <c:pt idx="19">
                  <c:v>0.57889999999999997</c:v>
                </c:pt>
                <c:pt idx="20">
                  <c:v>0.57779999999999998</c:v>
                </c:pt>
                <c:pt idx="21">
                  <c:v>0.61860000000000004</c:v>
                </c:pt>
                <c:pt idx="22">
                  <c:v>0.62070000000000003</c:v>
                </c:pt>
                <c:pt idx="23">
                  <c:v>0.622</c:v>
                </c:pt>
                <c:pt idx="24">
                  <c:v>0.57889999999999997</c:v>
                </c:pt>
                <c:pt idx="25">
                  <c:v>0.57509999999999994</c:v>
                </c:pt>
                <c:pt idx="26">
                  <c:v>0.59050000000000002</c:v>
                </c:pt>
                <c:pt idx="27">
                  <c:v>0.59379999999999999</c:v>
                </c:pt>
                <c:pt idx="28">
                  <c:v>0.57479999999999998</c:v>
                </c:pt>
                <c:pt idx="29">
                  <c:v>0.57699999999999996</c:v>
                </c:pt>
                <c:pt idx="30">
                  <c:v>0.57999999999999996</c:v>
                </c:pt>
                <c:pt idx="31">
                  <c:v>0.57720000000000005</c:v>
                </c:pt>
                <c:pt idx="32">
                  <c:v>0.63539999999999996</c:v>
                </c:pt>
                <c:pt idx="33">
                  <c:v>0.62360000000000004</c:v>
                </c:pt>
                <c:pt idx="34">
                  <c:v>0.65849999999999997</c:v>
                </c:pt>
                <c:pt idx="35">
                  <c:v>0.61580000000000001</c:v>
                </c:pt>
                <c:pt idx="36">
                  <c:v>0.63300000000000001</c:v>
                </c:pt>
                <c:pt idx="37">
                  <c:v>0.60399999999999998</c:v>
                </c:pt>
                <c:pt idx="38">
                  <c:v>0.64380000000000004</c:v>
                </c:pt>
                <c:pt idx="39">
                  <c:v>0.61299999999999999</c:v>
                </c:pt>
                <c:pt idx="40">
                  <c:v>0.60640000000000005</c:v>
                </c:pt>
                <c:pt idx="41">
                  <c:v>0.59730000000000005</c:v>
                </c:pt>
                <c:pt idx="42">
                  <c:v>0.59950000000000003</c:v>
                </c:pt>
              </c:numCache>
            </c:numRef>
          </c:xVal>
          <c:yVal>
            <c:numRef>
              <c:f>mens_RPI_regression!$F$2:$F$44</c:f>
              <c:numCache>
                <c:formatCode>General</c:formatCode>
                <c:ptCount val="43"/>
                <c:pt idx="0">
                  <c:v>92.57</c:v>
                </c:pt>
                <c:pt idx="1">
                  <c:v>89</c:v>
                </c:pt>
                <c:pt idx="2">
                  <c:v>80.34</c:v>
                </c:pt>
                <c:pt idx="3">
                  <c:v>85.1</c:v>
                </c:pt>
                <c:pt idx="4">
                  <c:v>84.87</c:v>
                </c:pt>
                <c:pt idx="5">
                  <c:v>87.13</c:v>
                </c:pt>
                <c:pt idx="6">
                  <c:v>82.59</c:v>
                </c:pt>
                <c:pt idx="7">
                  <c:v>79.77</c:v>
                </c:pt>
                <c:pt idx="8">
                  <c:v>89.24</c:v>
                </c:pt>
                <c:pt idx="9">
                  <c:v>87.56</c:v>
                </c:pt>
                <c:pt idx="10">
                  <c:v>81.180000000000007</c:v>
                </c:pt>
                <c:pt idx="11">
                  <c:v>87.11</c:v>
                </c:pt>
                <c:pt idx="12">
                  <c:v>82.57</c:v>
                </c:pt>
                <c:pt idx="13">
                  <c:v>89.92</c:v>
                </c:pt>
                <c:pt idx="14">
                  <c:v>93.22</c:v>
                </c:pt>
                <c:pt idx="15">
                  <c:v>85.81</c:v>
                </c:pt>
                <c:pt idx="16">
                  <c:v>89.62</c:v>
                </c:pt>
                <c:pt idx="17">
                  <c:v>84.45</c:v>
                </c:pt>
                <c:pt idx="18">
                  <c:v>79.37</c:v>
                </c:pt>
                <c:pt idx="19">
                  <c:v>86.01</c:v>
                </c:pt>
                <c:pt idx="20">
                  <c:v>76.349999999999994</c:v>
                </c:pt>
                <c:pt idx="21">
                  <c:v>87.6</c:v>
                </c:pt>
                <c:pt idx="22">
                  <c:v>84.93</c:v>
                </c:pt>
                <c:pt idx="23">
                  <c:v>83.6</c:v>
                </c:pt>
                <c:pt idx="24">
                  <c:v>83.82</c:v>
                </c:pt>
                <c:pt idx="25">
                  <c:v>81.849999999999994</c:v>
                </c:pt>
                <c:pt idx="26">
                  <c:v>81.39</c:v>
                </c:pt>
                <c:pt idx="27">
                  <c:v>79.59</c:v>
                </c:pt>
                <c:pt idx="28">
                  <c:v>81.44</c:v>
                </c:pt>
                <c:pt idx="29">
                  <c:v>79.19</c:v>
                </c:pt>
                <c:pt idx="30">
                  <c:v>82.78</c:v>
                </c:pt>
                <c:pt idx="31">
                  <c:v>79.66</c:v>
                </c:pt>
                <c:pt idx="32">
                  <c:v>89.48</c:v>
                </c:pt>
                <c:pt idx="33">
                  <c:v>85.91</c:v>
                </c:pt>
                <c:pt idx="34">
                  <c:v>86.04</c:v>
                </c:pt>
                <c:pt idx="35">
                  <c:v>86.87</c:v>
                </c:pt>
                <c:pt idx="36">
                  <c:v>90.08</c:v>
                </c:pt>
                <c:pt idx="37">
                  <c:v>85.13</c:v>
                </c:pt>
                <c:pt idx="38">
                  <c:v>88.26</c:v>
                </c:pt>
                <c:pt idx="39">
                  <c:v>83.48</c:v>
                </c:pt>
                <c:pt idx="40">
                  <c:v>83.81</c:v>
                </c:pt>
                <c:pt idx="41">
                  <c:v>81.650000000000006</c:v>
                </c:pt>
                <c:pt idx="42">
                  <c:v>84.36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2F-444A-B851-A15589386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727951"/>
        <c:axId val="920737311"/>
      </c:scatterChart>
      <c:valAx>
        <c:axId val="92072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737311"/>
        <c:crosses val="autoZero"/>
        <c:crossBetween val="midCat"/>
      </c:valAx>
      <c:valAx>
        <c:axId val="920737311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72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634259259259263"/>
          <c:w val="0.8680441819772528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581671041119861"/>
                  <c:y val="-2.78875036453776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womens_RPI_regression!$E$2:$E$42</c:f>
              <c:numCache>
                <c:formatCode>General</c:formatCode>
                <c:ptCount val="41"/>
                <c:pt idx="0">
                  <c:v>0.59930000000000005</c:v>
                </c:pt>
                <c:pt idx="1">
                  <c:v>0.61770000000000003</c:v>
                </c:pt>
                <c:pt idx="2">
                  <c:v>0.59809999999999997</c:v>
                </c:pt>
                <c:pt idx="3">
                  <c:v>0.65259999999999996</c:v>
                </c:pt>
                <c:pt idx="4">
                  <c:v>0.67800000000000005</c:v>
                </c:pt>
                <c:pt idx="5">
                  <c:v>0.61599999999999999</c:v>
                </c:pt>
                <c:pt idx="6">
                  <c:v>0.65410000000000001</c:v>
                </c:pt>
                <c:pt idx="7">
                  <c:v>0.60060000000000002</c:v>
                </c:pt>
                <c:pt idx="8">
                  <c:v>0.60429999999999995</c:v>
                </c:pt>
                <c:pt idx="9">
                  <c:v>0.59750000000000003</c:v>
                </c:pt>
                <c:pt idx="10">
                  <c:v>0.6361</c:v>
                </c:pt>
                <c:pt idx="11">
                  <c:v>0.67689999999999995</c:v>
                </c:pt>
                <c:pt idx="12">
                  <c:v>0.67669999999999997</c:v>
                </c:pt>
                <c:pt idx="13">
                  <c:v>0.64419999999999999</c:v>
                </c:pt>
                <c:pt idx="14">
                  <c:v>0.62429999999999997</c:v>
                </c:pt>
                <c:pt idx="15">
                  <c:v>0.59870000000000001</c:v>
                </c:pt>
                <c:pt idx="16">
                  <c:v>0.67610000000000003</c:v>
                </c:pt>
                <c:pt idx="17">
                  <c:v>0.59330000000000005</c:v>
                </c:pt>
                <c:pt idx="18">
                  <c:v>0.61839999999999995</c:v>
                </c:pt>
                <c:pt idx="19">
                  <c:v>0.61719999999999997</c:v>
                </c:pt>
                <c:pt idx="20">
                  <c:v>0.60940000000000005</c:v>
                </c:pt>
                <c:pt idx="21">
                  <c:v>0.61850000000000005</c:v>
                </c:pt>
                <c:pt idx="22">
                  <c:v>0.626</c:v>
                </c:pt>
                <c:pt idx="23">
                  <c:v>0.65010000000000001</c:v>
                </c:pt>
                <c:pt idx="24">
                  <c:v>0.64259999999999995</c:v>
                </c:pt>
                <c:pt idx="25">
                  <c:v>0.63500000000000001</c:v>
                </c:pt>
                <c:pt idx="26">
                  <c:v>0.58789999999999998</c:v>
                </c:pt>
                <c:pt idx="27">
                  <c:v>0.58799999999999997</c:v>
                </c:pt>
                <c:pt idx="28">
                  <c:v>0.622</c:v>
                </c:pt>
                <c:pt idx="29">
                  <c:v>0.71870000000000001</c:v>
                </c:pt>
                <c:pt idx="30">
                  <c:v>0.5927</c:v>
                </c:pt>
                <c:pt idx="31">
                  <c:v>0.60980000000000001</c:v>
                </c:pt>
                <c:pt idx="32">
                  <c:v>0.67610000000000003</c:v>
                </c:pt>
                <c:pt idx="33">
                  <c:v>0.63749999999999996</c:v>
                </c:pt>
                <c:pt idx="34">
                  <c:v>0.63370000000000004</c:v>
                </c:pt>
                <c:pt idx="35">
                  <c:v>0.61519999999999997</c:v>
                </c:pt>
                <c:pt idx="36">
                  <c:v>0.64180000000000004</c:v>
                </c:pt>
                <c:pt idx="37">
                  <c:v>0.64880000000000004</c:v>
                </c:pt>
                <c:pt idx="38">
                  <c:v>0.64319999999999999</c:v>
                </c:pt>
                <c:pt idx="39">
                  <c:v>0.65600000000000003</c:v>
                </c:pt>
                <c:pt idx="40">
                  <c:v>0.62309999999999999</c:v>
                </c:pt>
              </c:numCache>
            </c:numRef>
          </c:xVal>
          <c:yVal>
            <c:numRef>
              <c:f>womens_RPI_regression!$F$2:$F$42</c:f>
              <c:numCache>
                <c:formatCode>General</c:formatCode>
                <c:ptCount val="41"/>
                <c:pt idx="0">
                  <c:v>82.91</c:v>
                </c:pt>
                <c:pt idx="1">
                  <c:v>87.05</c:v>
                </c:pt>
                <c:pt idx="2">
                  <c:v>86.61</c:v>
                </c:pt>
                <c:pt idx="3">
                  <c:v>87.25</c:v>
                </c:pt>
                <c:pt idx="4">
                  <c:v>98.59</c:v>
                </c:pt>
                <c:pt idx="5">
                  <c:v>88.66</c:v>
                </c:pt>
                <c:pt idx="6">
                  <c:v>90.13</c:v>
                </c:pt>
                <c:pt idx="7">
                  <c:v>82.94</c:v>
                </c:pt>
                <c:pt idx="8">
                  <c:v>86.22</c:v>
                </c:pt>
                <c:pt idx="9">
                  <c:v>85.4</c:v>
                </c:pt>
                <c:pt idx="10">
                  <c:v>84.68</c:v>
                </c:pt>
                <c:pt idx="11">
                  <c:v>98.7</c:v>
                </c:pt>
                <c:pt idx="12">
                  <c:v>97.19</c:v>
                </c:pt>
                <c:pt idx="13">
                  <c:v>91.57</c:v>
                </c:pt>
                <c:pt idx="14">
                  <c:v>91.45</c:v>
                </c:pt>
                <c:pt idx="15">
                  <c:v>82.79</c:v>
                </c:pt>
                <c:pt idx="16">
                  <c:v>93.6</c:v>
                </c:pt>
                <c:pt idx="17">
                  <c:v>83.49</c:v>
                </c:pt>
                <c:pt idx="18">
                  <c:v>87.77</c:v>
                </c:pt>
                <c:pt idx="19">
                  <c:v>82.91</c:v>
                </c:pt>
                <c:pt idx="20">
                  <c:v>87.34</c:v>
                </c:pt>
                <c:pt idx="21">
                  <c:v>89.69</c:v>
                </c:pt>
                <c:pt idx="22">
                  <c:v>89.4</c:v>
                </c:pt>
                <c:pt idx="23">
                  <c:v>93.82</c:v>
                </c:pt>
                <c:pt idx="24">
                  <c:v>91.03</c:v>
                </c:pt>
                <c:pt idx="25">
                  <c:v>87.9</c:v>
                </c:pt>
                <c:pt idx="26">
                  <c:v>83.17</c:v>
                </c:pt>
                <c:pt idx="27">
                  <c:v>77.989999999999995</c:v>
                </c:pt>
                <c:pt idx="28">
                  <c:v>83.69</c:v>
                </c:pt>
                <c:pt idx="29">
                  <c:v>110.03</c:v>
                </c:pt>
                <c:pt idx="30">
                  <c:v>85.75</c:v>
                </c:pt>
                <c:pt idx="31">
                  <c:v>83.98</c:v>
                </c:pt>
                <c:pt idx="32">
                  <c:v>100.55</c:v>
                </c:pt>
                <c:pt idx="33">
                  <c:v>93.45</c:v>
                </c:pt>
                <c:pt idx="34">
                  <c:v>94.62</c:v>
                </c:pt>
                <c:pt idx="35">
                  <c:v>79.989999999999995</c:v>
                </c:pt>
                <c:pt idx="36">
                  <c:v>88.67</c:v>
                </c:pt>
                <c:pt idx="37">
                  <c:v>92.15</c:v>
                </c:pt>
                <c:pt idx="38">
                  <c:v>88.55</c:v>
                </c:pt>
                <c:pt idx="39">
                  <c:v>95.72</c:v>
                </c:pt>
                <c:pt idx="40">
                  <c:v>86.55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79-4670-BB48-3EB5DF8EC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87199"/>
        <c:axId val="71183599"/>
      </c:scatterChart>
      <c:valAx>
        <c:axId val="71187199"/>
        <c:scaling>
          <c:orientation val="minMax"/>
          <c:min val="0.58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3599"/>
        <c:crosses val="autoZero"/>
        <c:crossBetween val="midCat"/>
      </c:valAx>
      <c:valAx>
        <c:axId val="71183599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7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0605424321959755E-2"/>
                  <c:y val="-3.94615777194517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mens_RPI_regression_v2!$D$2:$D$69</c:f>
              <c:numCache>
                <c:formatCode>General</c:formatCode>
                <c:ptCount val="68"/>
                <c:pt idx="0">
                  <c:v>0.66949999999999998</c:v>
                </c:pt>
                <c:pt idx="1">
                  <c:v>0.6371</c:v>
                </c:pt>
                <c:pt idx="2">
                  <c:v>0.58030000000000004</c:v>
                </c:pt>
                <c:pt idx="3">
                  <c:v>0.68240000000000001</c:v>
                </c:pt>
                <c:pt idx="4">
                  <c:v>0.62870000000000004</c:v>
                </c:pt>
                <c:pt idx="5">
                  <c:v>0.5907</c:v>
                </c:pt>
                <c:pt idx="6">
                  <c:v>0.63600000000000001</c:v>
                </c:pt>
                <c:pt idx="7">
                  <c:v>0.51580000000000004</c:v>
                </c:pt>
                <c:pt idx="8">
                  <c:v>0.62539999999999996</c:v>
                </c:pt>
                <c:pt idx="9">
                  <c:v>0.61680000000000001</c:v>
                </c:pt>
                <c:pt idx="10">
                  <c:v>0.61909999999999998</c:v>
                </c:pt>
                <c:pt idx="11">
                  <c:v>0.6048</c:v>
                </c:pt>
                <c:pt idx="12">
                  <c:v>0.60350000000000004</c:v>
                </c:pt>
                <c:pt idx="13">
                  <c:v>0.6452</c:v>
                </c:pt>
                <c:pt idx="14">
                  <c:v>0.59240000000000004</c:v>
                </c:pt>
                <c:pt idx="15">
                  <c:v>0.55469999999999997</c:v>
                </c:pt>
                <c:pt idx="16">
                  <c:v>0.55549999999999999</c:v>
                </c:pt>
                <c:pt idx="17">
                  <c:v>0.56789999999999996</c:v>
                </c:pt>
                <c:pt idx="18">
                  <c:v>0.65180000000000005</c:v>
                </c:pt>
                <c:pt idx="19">
                  <c:v>0.61880000000000002</c:v>
                </c:pt>
                <c:pt idx="20">
                  <c:v>0.62490000000000001</c:v>
                </c:pt>
                <c:pt idx="21">
                  <c:v>0.54920000000000002</c:v>
                </c:pt>
                <c:pt idx="22">
                  <c:v>0.58089999999999997</c:v>
                </c:pt>
                <c:pt idx="23">
                  <c:v>0.55030000000000001</c:v>
                </c:pt>
                <c:pt idx="24">
                  <c:v>0.58540000000000003</c:v>
                </c:pt>
                <c:pt idx="25">
                  <c:v>0.53510000000000002</c:v>
                </c:pt>
                <c:pt idx="26">
                  <c:v>0.58379999999999999</c:v>
                </c:pt>
                <c:pt idx="27">
                  <c:v>0.57299999999999995</c:v>
                </c:pt>
                <c:pt idx="28">
                  <c:v>0.57010000000000005</c:v>
                </c:pt>
                <c:pt idx="29">
                  <c:v>0.61529999999999996</c:v>
                </c:pt>
                <c:pt idx="30">
                  <c:v>0.5333</c:v>
                </c:pt>
                <c:pt idx="31">
                  <c:v>0.496</c:v>
                </c:pt>
                <c:pt idx="32">
                  <c:v>0.52769999999999995</c:v>
                </c:pt>
                <c:pt idx="33">
                  <c:v>0.63380000000000003</c:v>
                </c:pt>
                <c:pt idx="34">
                  <c:v>0.55300000000000005</c:v>
                </c:pt>
                <c:pt idx="35">
                  <c:v>0.5222</c:v>
                </c:pt>
                <c:pt idx="36">
                  <c:v>0.5998</c:v>
                </c:pt>
                <c:pt idx="37">
                  <c:v>0.60680000000000001</c:v>
                </c:pt>
                <c:pt idx="38">
                  <c:v>0.52129999999999999</c:v>
                </c:pt>
                <c:pt idx="39">
                  <c:v>0.60840000000000005</c:v>
                </c:pt>
                <c:pt idx="40">
                  <c:v>0.6149</c:v>
                </c:pt>
                <c:pt idx="41">
                  <c:v>0.57930000000000004</c:v>
                </c:pt>
                <c:pt idx="42">
                  <c:v>0.48209999999999997</c:v>
                </c:pt>
                <c:pt idx="43">
                  <c:v>0.54720000000000002</c:v>
                </c:pt>
                <c:pt idx="44">
                  <c:v>0.5726</c:v>
                </c:pt>
                <c:pt idx="45">
                  <c:v>0.53639999999999999</c:v>
                </c:pt>
                <c:pt idx="46">
                  <c:v>0.56079999999999997</c:v>
                </c:pt>
                <c:pt idx="47">
                  <c:v>0.55959999999999999</c:v>
                </c:pt>
                <c:pt idx="48">
                  <c:v>0.50039999999999996</c:v>
                </c:pt>
                <c:pt idx="49">
                  <c:v>0.60289999999999999</c:v>
                </c:pt>
                <c:pt idx="50">
                  <c:v>0.4602</c:v>
                </c:pt>
                <c:pt idx="51">
                  <c:v>0.51339999999999997</c:v>
                </c:pt>
                <c:pt idx="52">
                  <c:v>0.48520000000000002</c:v>
                </c:pt>
                <c:pt idx="53">
                  <c:v>0.53769999999999996</c:v>
                </c:pt>
                <c:pt idx="54">
                  <c:v>0.58620000000000005</c:v>
                </c:pt>
                <c:pt idx="55">
                  <c:v>0.6</c:v>
                </c:pt>
                <c:pt idx="56">
                  <c:v>0.53680000000000005</c:v>
                </c:pt>
                <c:pt idx="57">
                  <c:v>0.46450000000000002</c:v>
                </c:pt>
                <c:pt idx="58">
                  <c:v>0.49530000000000002</c:v>
                </c:pt>
                <c:pt idx="59">
                  <c:v>0.61599999999999999</c:v>
                </c:pt>
                <c:pt idx="60">
                  <c:v>0.47289999999999999</c:v>
                </c:pt>
                <c:pt idx="61">
                  <c:v>0.50860000000000005</c:v>
                </c:pt>
                <c:pt idx="62">
                  <c:v>0.55020000000000002</c:v>
                </c:pt>
                <c:pt idx="63">
                  <c:v>0.51249999999999996</c:v>
                </c:pt>
                <c:pt idx="64">
                  <c:v>0.41830000000000001</c:v>
                </c:pt>
                <c:pt idx="65">
                  <c:v>0.4481</c:v>
                </c:pt>
                <c:pt idx="66">
                  <c:v>0.48480000000000001</c:v>
                </c:pt>
                <c:pt idx="67">
                  <c:v>0.43880000000000002</c:v>
                </c:pt>
              </c:numCache>
            </c:numRef>
          </c:xVal>
          <c:yVal>
            <c:numRef>
              <c:f>mens_RPI_regression_v2!$E$2:$E$69</c:f>
              <c:numCache>
                <c:formatCode>General</c:formatCode>
                <c:ptCount val="68"/>
                <c:pt idx="0">
                  <c:v>93.22</c:v>
                </c:pt>
                <c:pt idx="1">
                  <c:v>92.57</c:v>
                </c:pt>
                <c:pt idx="2">
                  <c:v>90.08</c:v>
                </c:pt>
                <c:pt idx="3">
                  <c:v>89.48</c:v>
                </c:pt>
                <c:pt idx="4">
                  <c:v>89.62</c:v>
                </c:pt>
                <c:pt idx="5">
                  <c:v>89.92</c:v>
                </c:pt>
                <c:pt idx="6">
                  <c:v>89</c:v>
                </c:pt>
                <c:pt idx="7">
                  <c:v>88.26</c:v>
                </c:pt>
                <c:pt idx="8">
                  <c:v>89.24</c:v>
                </c:pt>
                <c:pt idx="9">
                  <c:v>87.6</c:v>
                </c:pt>
                <c:pt idx="10">
                  <c:v>87.13</c:v>
                </c:pt>
                <c:pt idx="11">
                  <c:v>87.56</c:v>
                </c:pt>
                <c:pt idx="12">
                  <c:v>87.11</c:v>
                </c:pt>
                <c:pt idx="13">
                  <c:v>86.87</c:v>
                </c:pt>
                <c:pt idx="14">
                  <c:v>86.01</c:v>
                </c:pt>
                <c:pt idx="15">
                  <c:v>85.81</c:v>
                </c:pt>
                <c:pt idx="16">
                  <c:v>85.13</c:v>
                </c:pt>
                <c:pt idx="17">
                  <c:v>85.41</c:v>
                </c:pt>
                <c:pt idx="18">
                  <c:v>86.04</c:v>
                </c:pt>
                <c:pt idx="19">
                  <c:v>84.52</c:v>
                </c:pt>
                <c:pt idx="20">
                  <c:v>84.87</c:v>
                </c:pt>
                <c:pt idx="21">
                  <c:v>84.36</c:v>
                </c:pt>
                <c:pt idx="22">
                  <c:v>84.93</c:v>
                </c:pt>
                <c:pt idx="23">
                  <c:v>84.45</c:v>
                </c:pt>
                <c:pt idx="24">
                  <c:v>85.91</c:v>
                </c:pt>
                <c:pt idx="25">
                  <c:v>85.1</c:v>
                </c:pt>
                <c:pt idx="26">
                  <c:v>83.81</c:v>
                </c:pt>
                <c:pt idx="27">
                  <c:v>83.82</c:v>
                </c:pt>
                <c:pt idx="28">
                  <c:v>84.44</c:v>
                </c:pt>
                <c:pt idx="29">
                  <c:v>84.54</c:v>
                </c:pt>
                <c:pt idx="30">
                  <c:v>84.5</c:v>
                </c:pt>
                <c:pt idx="31">
                  <c:v>84.15</c:v>
                </c:pt>
                <c:pt idx="32">
                  <c:v>83.6</c:v>
                </c:pt>
                <c:pt idx="33">
                  <c:v>83.48</c:v>
                </c:pt>
                <c:pt idx="34">
                  <c:v>82.77</c:v>
                </c:pt>
                <c:pt idx="35">
                  <c:v>82.78</c:v>
                </c:pt>
                <c:pt idx="36">
                  <c:v>81.849999999999994</c:v>
                </c:pt>
                <c:pt idx="37">
                  <c:v>82.59</c:v>
                </c:pt>
                <c:pt idx="38">
                  <c:v>83.04</c:v>
                </c:pt>
                <c:pt idx="39">
                  <c:v>82.57</c:v>
                </c:pt>
                <c:pt idx="40">
                  <c:v>81.180000000000007</c:v>
                </c:pt>
                <c:pt idx="41">
                  <c:v>82.24</c:v>
                </c:pt>
                <c:pt idx="42">
                  <c:v>81.39</c:v>
                </c:pt>
                <c:pt idx="43">
                  <c:v>81.44</c:v>
                </c:pt>
                <c:pt idx="44">
                  <c:v>81.650000000000006</c:v>
                </c:pt>
                <c:pt idx="45">
                  <c:v>80.34</c:v>
                </c:pt>
                <c:pt idx="46">
                  <c:v>79.77</c:v>
                </c:pt>
                <c:pt idx="47">
                  <c:v>79.66</c:v>
                </c:pt>
                <c:pt idx="48">
                  <c:v>79.37</c:v>
                </c:pt>
                <c:pt idx="49">
                  <c:v>79.59</c:v>
                </c:pt>
                <c:pt idx="50">
                  <c:v>79.19</c:v>
                </c:pt>
                <c:pt idx="51">
                  <c:v>78.23</c:v>
                </c:pt>
                <c:pt idx="52">
                  <c:v>79.63</c:v>
                </c:pt>
                <c:pt idx="53">
                  <c:v>76.349999999999994</c:v>
                </c:pt>
                <c:pt idx="54">
                  <c:v>76.260000000000005</c:v>
                </c:pt>
                <c:pt idx="55">
                  <c:v>75.900000000000006</c:v>
                </c:pt>
                <c:pt idx="56">
                  <c:v>76.2</c:v>
                </c:pt>
                <c:pt idx="57">
                  <c:v>75.319999999999993</c:v>
                </c:pt>
                <c:pt idx="58">
                  <c:v>75.52</c:v>
                </c:pt>
                <c:pt idx="59">
                  <c:v>75.41</c:v>
                </c:pt>
                <c:pt idx="60">
                  <c:v>73.28</c:v>
                </c:pt>
                <c:pt idx="61">
                  <c:v>72.86</c:v>
                </c:pt>
                <c:pt idx="62">
                  <c:v>73.02</c:v>
                </c:pt>
                <c:pt idx="63">
                  <c:v>69.92</c:v>
                </c:pt>
                <c:pt idx="64">
                  <c:v>67.709999999999994</c:v>
                </c:pt>
                <c:pt idx="65">
                  <c:v>69.31</c:v>
                </c:pt>
                <c:pt idx="66">
                  <c:v>66.56</c:v>
                </c:pt>
                <c:pt idx="67">
                  <c:v>64.400000000000006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C3-490A-ABA5-1387E85D2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01135"/>
        <c:axId val="591102215"/>
      </c:scatterChart>
      <c:valAx>
        <c:axId val="591101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02215"/>
        <c:crosses val="autoZero"/>
        <c:crossBetween val="midCat"/>
      </c:valAx>
      <c:valAx>
        <c:axId val="591102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01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659083309840225"/>
                  <c:y val="-0.124441163604549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mens_RPI_regression_v2!$E$2:$E$69</c:f>
              <c:numCache>
                <c:formatCode>General</c:formatCode>
                <c:ptCount val="68"/>
                <c:pt idx="0">
                  <c:v>93.22</c:v>
                </c:pt>
                <c:pt idx="1">
                  <c:v>92.57</c:v>
                </c:pt>
                <c:pt idx="2">
                  <c:v>90.08</c:v>
                </c:pt>
                <c:pt idx="3">
                  <c:v>89.48</c:v>
                </c:pt>
                <c:pt idx="4">
                  <c:v>89.62</c:v>
                </c:pt>
                <c:pt idx="5">
                  <c:v>89.92</c:v>
                </c:pt>
                <c:pt idx="6">
                  <c:v>89</c:v>
                </c:pt>
                <c:pt idx="7">
                  <c:v>88.26</c:v>
                </c:pt>
                <c:pt idx="8">
                  <c:v>89.24</c:v>
                </c:pt>
                <c:pt idx="9">
                  <c:v>87.6</c:v>
                </c:pt>
                <c:pt idx="10">
                  <c:v>87.13</c:v>
                </c:pt>
                <c:pt idx="11">
                  <c:v>87.56</c:v>
                </c:pt>
                <c:pt idx="12">
                  <c:v>87.11</c:v>
                </c:pt>
                <c:pt idx="13">
                  <c:v>86.87</c:v>
                </c:pt>
                <c:pt idx="14">
                  <c:v>86.01</c:v>
                </c:pt>
                <c:pt idx="15">
                  <c:v>85.81</c:v>
                </c:pt>
                <c:pt idx="16">
                  <c:v>85.13</c:v>
                </c:pt>
                <c:pt idx="17">
                  <c:v>85.41</c:v>
                </c:pt>
                <c:pt idx="18">
                  <c:v>86.04</c:v>
                </c:pt>
                <c:pt idx="19">
                  <c:v>84.52</c:v>
                </c:pt>
                <c:pt idx="20">
                  <c:v>84.87</c:v>
                </c:pt>
                <c:pt idx="21">
                  <c:v>84.36</c:v>
                </c:pt>
                <c:pt idx="22">
                  <c:v>84.93</c:v>
                </c:pt>
                <c:pt idx="23">
                  <c:v>84.45</c:v>
                </c:pt>
                <c:pt idx="24">
                  <c:v>85.91</c:v>
                </c:pt>
                <c:pt idx="25">
                  <c:v>85.1</c:v>
                </c:pt>
                <c:pt idx="26">
                  <c:v>83.81</c:v>
                </c:pt>
                <c:pt idx="27">
                  <c:v>83.82</c:v>
                </c:pt>
                <c:pt idx="28">
                  <c:v>84.44</c:v>
                </c:pt>
                <c:pt idx="29">
                  <c:v>84.54</c:v>
                </c:pt>
                <c:pt idx="30">
                  <c:v>84.5</c:v>
                </c:pt>
                <c:pt idx="31">
                  <c:v>84.15</c:v>
                </c:pt>
                <c:pt idx="32">
                  <c:v>83.6</c:v>
                </c:pt>
                <c:pt idx="33">
                  <c:v>83.48</c:v>
                </c:pt>
                <c:pt idx="34">
                  <c:v>82.77</c:v>
                </c:pt>
                <c:pt idx="35">
                  <c:v>82.78</c:v>
                </c:pt>
                <c:pt idx="36">
                  <c:v>81.849999999999994</c:v>
                </c:pt>
                <c:pt idx="37">
                  <c:v>82.59</c:v>
                </c:pt>
                <c:pt idx="38">
                  <c:v>83.04</c:v>
                </c:pt>
                <c:pt idx="39">
                  <c:v>82.57</c:v>
                </c:pt>
                <c:pt idx="40">
                  <c:v>81.180000000000007</c:v>
                </c:pt>
                <c:pt idx="41">
                  <c:v>82.24</c:v>
                </c:pt>
                <c:pt idx="42">
                  <c:v>81.39</c:v>
                </c:pt>
                <c:pt idx="43">
                  <c:v>81.44</c:v>
                </c:pt>
                <c:pt idx="44">
                  <c:v>81.650000000000006</c:v>
                </c:pt>
                <c:pt idx="45">
                  <c:v>80.34</c:v>
                </c:pt>
                <c:pt idx="46">
                  <c:v>79.77</c:v>
                </c:pt>
                <c:pt idx="47">
                  <c:v>79.66</c:v>
                </c:pt>
                <c:pt idx="48">
                  <c:v>79.37</c:v>
                </c:pt>
                <c:pt idx="49">
                  <c:v>79.59</c:v>
                </c:pt>
                <c:pt idx="50">
                  <c:v>79.19</c:v>
                </c:pt>
                <c:pt idx="51">
                  <c:v>78.23</c:v>
                </c:pt>
                <c:pt idx="52">
                  <c:v>79.63</c:v>
                </c:pt>
                <c:pt idx="53">
                  <c:v>76.349999999999994</c:v>
                </c:pt>
                <c:pt idx="54">
                  <c:v>76.260000000000005</c:v>
                </c:pt>
                <c:pt idx="55">
                  <c:v>75.900000000000006</c:v>
                </c:pt>
                <c:pt idx="56">
                  <c:v>76.2</c:v>
                </c:pt>
                <c:pt idx="57">
                  <c:v>75.319999999999993</c:v>
                </c:pt>
                <c:pt idx="58">
                  <c:v>75.52</c:v>
                </c:pt>
                <c:pt idx="59">
                  <c:v>75.41</c:v>
                </c:pt>
                <c:pt idx="60">
                  <c:v>73.28</c:v>
                </c:pt>
                <c:pt idx="61">
                  <c:v>72.86</c:v>
                </c:pt>
                <c:pt idx="62">
                  <c:v>73.02</c:v>
                </c:pt>
                <c:pt idx="63">
                  <c:v>69.92</c:v>
                </c:pt>
                <c:pt idx="64">
                  <c:v>67.709999999999994</c:v>
                </c:pt>
                <c:pt idx="65">
                  <c:v>69.31</c:v>
                </c:pt>
                <c:pt idx="66">
                  <c:v>66.56</c:v>
                </c:pt>
                <c:pt idx="67">
                  <c:v>64.400000000000006</c:v>
                </c:pt>
              </c:numCache>
            </c:numRef>
          </c:xVal>
          <c:yVal>
            <c:numRef>
              <c:f>mens_RPI_regression_v2!$H$2:$H$69</c:f>
              <c:numCache>
                <c:formatCode>0.00</c:formatCode>
                <c:ptCount val="68"/>
                <c:pt idx="0">
                  <c:v>94.725346446467441</c:v>
                </c:pt>
                <c:pt idx="1">
                  <c:v>92.339669646467442</c:v>
                </c:pt>
                <c:pt idx="2">
                  <c:v>87.523572344022668</c:v>
                </c:pt>
                <c:pt idx="3">
                  <c:v>95.675199246467443</c:v>
                </c:pt>
                <c:pt idx="4">
                  <c:v>91.721160846467455</c:v>
                </c:pt>
                <c:pt idx="5">
                  <c:v>87.655545441577885</c:v>
                </c:pt>
                <c:pt idx="6">
                  <c:v>91.624874744022662</c:v>
                </c:pt>
                <c:pt idx="7">
                  <c:v>82.774308344022671</c:v>
                </c:pt>
                <c:pt idx="8">
                  <c:v>89.576776139133116</c:v>
                </c:pt>
                <c:pt idx="9">
                  <c:v>90.211140344022667</c:v>
                </c:pt>
                <c:pt idx="10">
                  <c:v>89.746694241577899</c:v>
                </c:pt>
                <c:pt idx="11">
                  <c:v>86.792357534243578</c:v>
                </c:pt>
                <c:pt idx="12">
                  <c:v>87.330435636688364</c:v>
                </c:pt>
                <c:pt idx="13">
                  <c:v>91.034689739133128</c:v>
                </c:pt>
                <c:pt idx="14">
                  <c:v>85.879320734243578</c:v>
                </c:pt>
                <c:pt idx="15">
                  <c:v>84.370993739133127</c:v>
                </c:pt>
                <c:pt idx="16">
                  <c:v>82.528500231798802</c:v>
                </c:pt>
                <c:pt idx="17">
                  <c:v>84.075336734243578</c:v>
                </c:pt>
                <c:pt idx="18">
                  <c:v>90.886861236688347</c:v>
                </c:pt>
                <c:pt idx="19">
                  <c:v>87.82320553424357</c:v>
                </c:pt>
                <c:pt idx="20">
                  <c:v>86.370961626909249</c:v>
                </c:pt>
                <c:pt idx="21">
                  <c:v>84.599817441577898</c:v>
                </c:pt>
                <c:pt idx="22">
                  <c:v>83.764953329354014</c:v>
                </c:pt>
                <c:pt idx="23">
                  <c:v>84.680812641577887</c:v>
                </c:pt>
                <c:pt idx="24">
                  <c:v>85.997696436688358</c:v>
                </c:pt>
                <c:pt idx="25">
                  <c:v>80.392607729354026</c:v>
                </c:pt>
                <c:pt idx="26">
                  <c:v>86.513684939133128</c:v>
                </c:pt>
                <c:pt idx="27">
                  <c:v>83.817060231798806</c:v>
                </c:pt>
                <c:pt idx="28">
                  <c:v>82.969727729354034</c:v>
                </c:pt>
                <c:pt idx="29">
                  <c:v>85.664094426909244</c:v>
                </c:pt>
                <c:pt idx="30">
                  <c:v>80.26007012935402</c:v>
                </c:pt>
                <c:pt idx="31">
                  <c:v>76.879796826909242</c:v>
                </c:pt>
                <c:pt idx="32">
                  <c:v>81.749130036688356</c:v>
                </c:pt>
                <c:pt idx="33">
                  <c:v>86.39248672446449</c:v>
                </c:pt>
                <c:pt idx="34">
                  <c:v>79.809221422019718</c:v>
                </c:pt>
                <c:pt idx="35">
                  <c:v>78.175155524464486</c:v>
                </c:pt>
                <c:pt idx="36">
                  <c:v>83.25519902201971</c:v>
                </c:pt>
                <c:pt idx="37">
                  <c:v>84.404422724464496</c:v>
                </c:pt>
                <c:pt idx="38">
                  <c:v>78.108886724464483</c:v>
                </c:pt>
                <c:pt idx="39">
                  <c:v>85.156033626909263</c:v>
                </c:pt>
                <c:pt idx="40">
                  <c:v>83.733242519574929</c:v>
                </c:pt>
                <c:pt idx="41">
                  <c:v>84.280941831798813</c:v>
                </c:pt>
                <c:pt idx="42">
                  <c:v>77.123911431798788</c:v>
                </c:pt>
                <c:pt idx="43">
                  <c:v>79.382155822019712</c:v>
                </c:pt>
                <c:pt idx="44">
                  <c:v>80.618608919574939</c:v>
                </c:pt>
                <c:pt idx="45">
                  <c:v>78.586930222019703</c:v>
                </c:pt>
                <c:pt idx="46">
                  <c:v>79.749751319574926</c:v>
                </c:pt>
                <c:pt idx="47">
                  <c:v>80.295192622019712</c:v>
                </c:pt>
                <c:pt idx="48">
                  <c:v>74.668578817130154</c:v>
                </c:pt>
                <c:pt idx="49">
                  <c:v>83.483458222019721</c:v>
                </c:pt>
                <c:pt idx="50">
                  <c:v>72.342372119574932</c:v>
                </c:pt>
                <c:pt idx="51">
                  <c:v>75.625794817130156</c:v>
                </c:pt>
                <c:pt idx="52">
                  <c:v>73.549372417130158</c:v>
                </c:pt>
                <c:pt idx="53">
                  <c:v>77.415052417130156</c:v>
                </c:pt>
                <c:pt idx="54">
                  <c:v>79.718605012240602</c:v>
                </c:pt>
                <c:pt idx="55">
                  <c:v>81.368526314685383</c:v>
                </c:pt>
                <c:pt idx="56">
                  <c:v>76.081184212240615</c:v>
                </c:pt>
                <c:pt idx="57">
                  <c:v>71.391390314685395</c:v>
                </c:pt>
                <c:pt idx="58">
                  <c:v>73.659255914685389</c:v>
                </c:pt>
                <c:pt idx="59">
                  <c:v>81.912838612240606</c:v>
                </c:pt>
                <c:pt idx="60">
                  <c:v>72.009899114685382</c:v>
                </c:pt>
                <c:pt idx="61">
                  <c:v>73.37096210979584</c:v>
                </c:pt>
                <c:pt idx="62">
                  <c:v>77.067853012240619</c:v>
                </c:pt>
                <c:pt idx="63">
                  <c:v>73.65812690979584</c:v>
                </c:pt>
                <c:pt idx="64">
                  <c:v>66.72199250979584</c:v>
                </c:pt>
                <c:pt idx="65">
                  <c:v>68.916226109795844</c:v>
                </c:pt>
                <c:pt idx="66">
                  <c:v>71.618520509795843</c:v>
                </c:pt>
                <c:pt idx="67">
                  <c:v>68.23144850979584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F-4E1B-A5C9-EF74D310F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197432"/>
        <c:axId val="857198152"/>
      </c:scatterChart>
      <c:valAx>
        <c:axId val="857197432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98152"/>
        <c:crosses val="autoZero"/>
        <c:crossBetween val="midCat"/>
      </c:valAx>
      <c:valAx>
        <c:axId val="857198152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97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4456902887139107E-2"/>
                  <c:y val="-4.94305920093321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womens_RPI_regression_v2!$G$2:$G$35</c:f>
              <c:numCache>
                <c:formatCode>General</c:formatCode>
                <c:ptCount val="34"/>
                <c:pt idx="0">
                  <c:v>82.66</c:v>
                </c:pt>
                <c:pt idx="1">
                  <c:v>81.540000000000006</c:v>
                </c:pt>
                <c:pt idx="2">
                  <c:v>89.62</c:v>
                </c:pt>
                <c:pt idx="3">
                  <c:v>91.86</c:v>
                </c:pt>
                <c:pt idx="4">
                  <c:v>99.52</c:v>
                </c:pt>
                <c:pt idx="5">
                  <c:v>91.58</c:v>
                </c:pt>
                <c:pt idx="6">
                  <c:v>89.57</c:v>
                </c:pt>
                <c:pt idx="7">
                  <c:v>81.400000000000006</c:v>
                </c:pt>
                <c:pt idx="8">
                  <c:v>80.11</c:v>
                </c:pt>
                <c:pt idx="9">
                  <c:v>91.05</c:v>
                </c:pt>
                <c:pt idx="10">
                  <c:v>92.96</c:v>
                </c:pt>
                <c:pt idx="11">
                  <c:v>99.3</c:v>
                </c:pt>
                <c:pt idx="12">
                  <c:v>81.849999999999994</c:v>
                </c:pt>
                <c:pt idx="13">
                  <c:v>87.65</c:v>
                </c:pt>
                <c:pt idx="14">
                  <c:v>86.27</c:v>
                </c:pt>
                <c:pt idx="15">
                  <c:v>78.739999999999995</c:v>
                </c:pt>
                <c:pt idx="16">
                  <c:v>80.209999999999994</c:v>
                </c:pt>
                <c:pt idx="17">
                  <c:v>82.59</c:v>
                </c:pt>
                <c:pt idx="18">
                  <c:v>84.13</c:v>
                </c:pt>
                <c:pt idx="19">
                  <c:v>80.650000000000006</c:v>
                </c:pt>
                <c:pt idx="20">
                  <c:v>95.95</c:v>
                </c:pt>
                <c:pt idx="21">
                  <c:v>86.88</c:v>
                </c:pt>
                <c:pt idx="22">
                  <c:v>96.02</c:v>
                </c:pt>
                <c:pt idx="23">
                  <c:v>91.29</c:v>
                </c:pt>
                <c:pt idx="24">
                  <c:v>102.67</c:v>
                </c:pt>
                <c:pt idx="25">
                  <c:v>100.25</c:v>
                </c:pt>
                <c:pt idx="26">
                  <c:v>89.26</c:v>
                </c:pt>
                <c:pt idx="27">
                  <c:v>94.57</c:v>
                </c:pt>
                <c:pt idx="28">
                  <c:v>84.48</c:v>
                </c:pt>
                <c:pt idx="29">
                  <c:v>98.29</c:v>
                </c:pt>
                <c:pt idx="30">
                  <c:v>90.17</c:v>
                </c:pt>
                <c:pt idx="31">
                  <c:v>83.65</c:v>
                </c:pt>
                <c:pt idx="32">
                  <c:v>91.27</c:v>
                </c:pt>
                <c:pt idx="33">
                  <c:v>83.56</c:v>
                </c:pt>
              </c:numCache>
            </c:numRef>
          </c:xVal>
          <c:yVal>
            <c:numRef>
              <c:f>womens_RPI_regression_v2!$I$2:$I$35</c:f>
              <c:numCache>
                <c:formatCode>General</c:formatCode>
                <c:ptCount val="34"/>
                <c:pt idx="0">
                  <c:v>79.224878802103177</c:v>
                </c:pt>
                <c:pt idx="1">
                  <c:v>81.94329810565975</c:v>
                </c:pt>
                <c:pt idx="2">
                  <c:v>82.924170980763748</c:v>
                </c:pt>
                <c:pt idx="3">
                  <c:v>93.563947677207167</c:v>
                </c:pt>
                <c:pt idx="4">
                  <c:v>100.17783376653747</c:v>
                </c:pt>
                <c:pt idx="5">
                  <c:v>86.857363677207175</c:v>
                </c:pt>
                <c:pt idx="6">
                  <c:v>93.185610980763741</c:v>
                </c:pt>
                <c:pt idx="7">
                  <c:v>78.809894105659751</c:v>
                </c:pt>
                <c:pt idx="8">
                  <c:v>77.528292016329445</c:v>
                </c:pt>
                <c:pt idx="9">
                  <c:v>89.887290980763751</c:v>
                </c:pt>
                <c:pt idx="10">
                  <c:v>98.669876373650595</c:v>
                </c:pt>
                <c:pt idx="11">
                  <c:v>99.939621766537456</c:v>
                </c:pt>
                <c:pt idx="12">
                  <c:v>87.452354802103173</c:v>
                </c:pt>
                <c:pt idx="13">
                  <c:v>86.418665587876887</c:v>
                </c:pt>
                <c:pt idx="14">
                  <c:v>95.257300891433474</c:v>
                </c:pt>
                <c:pt idx="15">
                  <c:v>74.859455319886038</c:v>
                </c:pt>
                <c:pt idx="16">
                  <c:v>80.765172712772866</c:v>
                </c:pt>
                <c:pt idx="17">
                  <c:v>82.50487480210316</c:v>
                </c:pt>
                <c:pt idx="18">
                  <c:v>82.381996194990037</c:v>
                </c:pt>
                <c:pt idx="19">
                  <c:v>80.783496712772887</c:v>
                </c:pt>
                <c:pt idx="20">
                  <c:v>89.996157070094029</c:v>
                </c:pt>
                <c:pt idx="21">
                  <c:v>91.146257587876889</c:v>
                </c:pt>
                <c:pt idx="22">
                  <c:v>93.037941070094021</c:v>
                </c:pt>
                <c:pt idx="23">
                  <c:v>90.338923677207177</c:v>
                </c:pt>
                <c:pt idx="24">
                  <c:v>107.63570176653747</c:v>
                </c:pt>
                <c:pt idx="25">
                  <c:v>99.829677766537472</c:v>
                </c:pt>
                <c:pt idx="26">
                  <c:v>89.490630284320318</c:v>
                </c:pt>
                <c:pt idx="27">
                  <c:v>90.753908373650603</c:v>
                </c:pt>
                <c:pt idx="28">
                  <c:v>84.097984891433455</c:v>
                </c:pt>
                <c:pt idx="29">
                  <c:v>92.891349070094037</c:v>
                </c:pt>
                <c:pt idx="30">
                  <c:v>92.214438980763745</c:v>
                </c:pt>
                <c:pt idx="31">
                  <c:v>88.575508194990036</c:v>
                </c:pt>
                <c:pt idx="32">
                  <c:v>94.186963677207174</c:v>
                </c:pt>
                <c:pt idx="33">
                  <c:v>84.239187498546599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50-4AEC-BC2F-F062C62C4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096455"/>
        <c:axId val="591095015"/>
      </c:scatterChart>
      <c:valAx>
        <c:axId val="591096455"/>
        <c:scaling>
          <c:orientation val="minMax"/>
          <c:min val="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095015"/>
        <c:crosses val="autoZero"/>
        <c:crossBetween val="midCat"/>
      </c:valAx>
      <c:valAx>
        <c:axId val="591095015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096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1</xdr:row>
      <xdr:rowOff>149225</xdr:rowOff>
    </xdr:from>
    <xdr:to>
      <xdr:col>15</xdr:col>
      <xdr:colOff>371475</xdr:colOff>
      <xdr:row>16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0115EA-5183-9FE9-A782-02E3258B57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456565</xdr:colOff>
      <xdr:row>1</xdr:row>
      <xdr:rowOff>147320</xdr:rowOff>
    </xdr:from>
    <xdr:to>
      <xdr:col>16</xdr:col>
      <xdr:colOff>151765</xdr:colOff>
      <xdr:row>16</xdr:row>
      <xdr:rowOff>33020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A5FF5A-03CA-F6AB-BCC2-F424190B6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15240</xdr:colOff>
      <xdr:row>34</xdr:row>
      <xdr:rowOff>107950</xdr:rowOff>
    </xdr:from>
    <xdr:to>
      <xdr:col>31</xdr:col>
      <xdr:colOff>384810</xdr:colOff>
      <xdr:row>48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B865C7-7EDE-2179-6E18-B492AE1E3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295275</xdr:colOff>
      <xdr:row>3</xdr:row>
      <xdr:rowOff>160020</xdr:rowOff>
    </xdr:from>
    <xdr:to>
      <xdr:col>11</xdr:col>
      <xdr:colOff>596265</xdr:colOff>
      <xdr:row>18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4FFC22-2073-503A-20F7-C8ABDEE70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155575</xdr:colOff>
      <xdr:row>17</xdr:row>
      <xdr:rowOff>15875</xdr:rowOff>
    </xdr:from>
    <xdr:to>
      <xdr:col>19</xdr:col>
      <xdr:colOff>41275</xdr:colOff>
      <xdr:row>31</xdr:row>
      <xdr:rowOff>92075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8227F6-52E1-81A5-982D-3602C1D79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realtimerpi.com/rpi_167_Women.html" TargetMode="External"/><Relationship Id="rId21" Type="http://schemas.openxmlformats.org/officeDocument/2006/relationships/hyperlink" Target="http://realtimerpi.com/rpi_341_Women.html" TargetMode="External"/><Relationship Id="rId42" Type="http://schemas.openxmlformats.org/officeDocument/2006/relationships/hyperlink" Target="http://realtimerpi.com/cgi-bin/rpi/rpi_wk.pl?id=338&amp;gender=Women&amp;season=2023-2024" TargetMode="External"/><Relationship Id="rId63" Type="http://schemas.openxmlformats.org/officeDocument/2006/relationships/hyperlink" Target="http://realtimerpi.com/cgi-bin/rpi/rpi_wk.pl?id=158&amp;gender=Women&amp;season=2023-2024" TargetMode="External"/><Relationship Id="rId84" Type="http://schemas.openxmlformats.org/officeDocument/2006/relationships/hyperlink" Target="http://realtimerpi.com/rpi_big12_Women.html" TargetMode="External"/><Relationship Id="rId138" Type="http://schemas.openxmlformats.org/officeDocument/2006/relationships/hyperlink" Target="http://realtimerpi.com/cgi-bin/rpi/rpi_wk.pl?id=214&amp;gender=Women&amp;season=2023-2024" TargetMode="External"/><Relationship Id="rId159" Type="http://schemas.openxmlformats.org/officeDocument/2006/relationships/hyperlink" Target="http://realtimerpi.com/cgi-bin/rpi/rpi_wk.pl?id=352&amp;gender=Women&amp;season=2023-2024" TargetMode="External"/><Relationship Id="rId170" Type="http://schemas.openxmlformats.org/officeDocument/2006/relationships/hyperlink" Target="http://realtimerpi.com/cgi-bin/rpi/rpi_wk.pl?id=164&amp;gender=Women&amp;season=2023-2024" TargetMode="External"/><Relationship Id="rId191" Type="http://schemas.openxmlformats.org/officeDocument/2006/relationships/hyperlink" Target="http://realtimerpi.com/cgi-bin/rpi/rpi_wk.pl?id=127&amp;gender=Women&amp;season=2023-2024" TargetMode="External"/><Relationship Id="rId196" Type="http://schemas.openxmlformats.org/officeDocument/2006/relationships/hyperlink" Target="http://realtimerpi.com/rpi_bige_Women.html" TargetMode="External"/><Relationship Id="rId200" Type="http://schemas.openxmlformats.org/officeDocument/2006/relationships/hyperlink" Target="http://realtimerpi.com/rpi_atl10_Women.html" TargetMode="External"/><Relationship Id="rId16" Type="http://schemas.openxmlformats.org/officeDocument/2006/relationships/hyperlink" Target="http://realtimerpi.com/rpi_pac12_Women.html" TargetMode="External"/><Relationship Id="rId107" Type="http://schemas.openxmlformats.org/officeDocument/2006/relationships/hyperlink" Target="http://realtimerpi.com/cgi-bin/rpi/rpi_wk.pl?id=142&amp;gender=Women&amp;season=2023-2024" TargetMode="External"/><Relationship Id="rId11" Type="http://schemas.openxmlformats.org/officeDocument/2006/relationships/hyperlink" Target="http://realtimerpi.com/cgi-bin/rpi/rpi_wk.pl?id=155&amp;gender=Women&amp;season=2023-2024" TargetMode="External"/><Relationship Id="rId32" Type="http://schemas.openxmlformats.org/officeDocument/2006/relationships/hyperlink" Target="http://realtimerpi.com/rpi_acc_Women.html" TargetMode="External"/><Relationship Id="rId37" Type="http://schemas.openxmlformats.org/officeDocument/2006/relationships/hyperlink" Target="http://realtimerpi.com/rpi_186_Women.html" TargetMode="External"/><Relationship Id="rId53" Type="http://schemas.openxmlformats.org/officeDocument/2006/relationships/hyperlink" Target="http://realtimerpi.com/rpi_295_Women.html" TargetMode="External"/><Relationship Id="rId58" Type="http://schemas.openxmlformats.org/officeDocument/2006/relationships/hyperlink" Target="http://realtimerpi.com/cgi-bin/rpi/rpi_wk.pl?id=146&amp;gender=Women&amp;season=2023-2024" TargetMode="External"/><Relationship Id="rId74" Type="http://schemas.openxmlformats.org/officeDocument/2006/relationships/hyperlink" Target="http://realtimerpi.com/cgi-bin/rpi/rpi_wk.pl?id=143&amp;gender=Women&amp;season=2023-2024" TargetMode="External"/><Relationship Id="rId79" Type="http://schemas.openxmlformats.org/officeDocument/2006/relationships/hyperlink" Target="http://realtimerpi.com/cgi-bin/rpi/rpi_wk.pl?id=362&amp;gender=Women&amp;season=2023-2024" TargetMode="External"/><Relationship Id="rId102" Type="http://schemas.openxmlformats.org/officeDocument/2006/relationships/hyperlink" Target="http://realtimerpi.com/cgi-bin/rpi/rpi_wk.pl?id=221&amp;gender=Women&amp;season=2023-2024" TargetMode="External"/><Relationship Id="rId123" Type="http://schemas.openxmlformats.org/officeDocument/2006/relationships/hyperlink" Target="http://realtimerpi.com/cgi-bin/rpi/rpi_wk.pl?id=126&amp;gender=Women&amp;season=2023-2024" TargetMode="External"/><Relationship Id="rId128" Type="http://schemas.openxmlformats.org/officeDocument/2006/relationships/hyperlink" Target="http://realtimerpi.com/rpi_sbelt_Women.html" TargetMode="External"/><Relationship Id="rId144" Type="http://schemas.openxmlformats.org/officeDocument/2006/relationships/hyperlink" Target="http://realtimerpi.com/rpi_sec_Women.html" TargetMode="External"/><Relationship Id="rId149" Type="http://schemas.openxmlformats.org/officeDocument/2006/relationships/hyperlink" Target="http://realtimerpi.com/rpi_272_Women.html" TargetMode="External"/><Relationship Id="rId5" Type="http://schemas.openxmlformats.org/officeDocument/2006/relationships/hyperlink" Target="http://realtimerpi.com/rpi_187_Women.html" TargetMode="External"/><Relationship Id="rId90" Type="http://schemas.openxmlformats.org/officeDocument/2006/relationships/hyperlink" Target="http://realtimerpi.com/cgi-bin/rpi/rpi_wk.pl?id=144&amp;gender=Women&amp;season=2023-2024" TargetMode="External"/><Relationship Id="rId95" Type="http://schemas.openxmlformats.org/officeDocument/2006/relationships/hyperlink" Target="http://realtimerpi.com/cgi-bin/rpi/rpi_wk.pl?id=309&amp;gender=Women&amp;season=2023-2024" TargetMode="External"/><Relationship Id="rId160" Type="http://schemas.openxmlformats.org/officeDocument/2006/relationships/hyperlink" Target="http://realtimerpi.com/rpi_sec_Women.html" TargetMode="External"/><Relationship Id="rId165" Type="http://schemas.openxmlformats.org/officeDocument/2006/relationships/hyperlink" Target="http://realtimerpi.com/rpi_165_Women.html" TargetMode="External"/><Relationship Id="rId181" Type="http://schemas.openxmlformats.org/officeDocument/2006/relationships/hyperlink" Target="http://realtimerpi.com/rpi_437_Women.html" TargetMode="External"/><Relationship Id="rId186" Type="http://schemas.openxmlformats.org/officeDocument/2006/relationships/hyperlink" Target="http://realtimerpi.com/cgi-bin/rpi/rpi_wk.pl?id=366&amp;gender=Women&amp;season=2023-2024" TargetMode="External"/><Relationship Id="rId22" Type="http://schemas.openxmlformats.org/officeDocument/2006/relationships/hyperlink" Target="http://realtimerpi.com/cgi-bin/rpi/rpi_wk.pl?id=341&amp;gender=Women&amp;season=2023-2024" TargetMode="External"/><Relationship Id="rId27" Type="http://schemas.openxmlformats.org/officeDocument/2006/relationships/hyperlink" Target="http://realtimerpi.com/cgi-bin/rpi/rpi_wk.pl?id=151&amp;gender=Women&amp;season=2023-2024" TargetMode="External"/><Relationship Id="rId43" Type="http://schemas.openxmlformats.org/officeDocument/2006/relationships/hyperlink" Target="http://realtimerpi.com/cgi-bin/rpi/rpi_wk.pl?id=338&amp;gender=Women&amp;season=2023-2024" TargetMode="External"/><Relationship Id="rId48" Type="http://schemas.openxmlformats.org/officeDocument/2006/relationships/hyperlink" Target="http://realtimerpi.com/rpi_ivy_Women.html" TargetMode="External"/><Relationship Id="rId64" Type="http://schemas.openxmlformats.org/officeDocument/2006/relationships/hyperlink" Target="http://realtimerpi.com/rpi_acc_Women.html" TargetMode="External"/><Relationship Id="rId69" Type="http://schemas.openxmlformats.org/officeDocument/2006/relationships/hyperlink" Target="http://realtimerpi.com/rpi_358_Women.html" TargetMode="External"/><Relationship Id="rId113" Type="http://schemas.openxmlformats.org/officeDocument/2006/relationships/hyperlink" Target="http://realtimerpi.com/rpi_310_Women.html" TargetMode="External"/><Relationship Id="rId118" Type="http://schemas.openxmlformats.org/officeDocument/2006/relationships/hyperlink" Target="http://realtimerpi.com/cgi-bin/rpi/rpi_wk.pl?id=167&amp;gender=Women&amp;season=2023-2024" TargetMode="External"/><Relationship Id="rId134" Type="http://schemas.openxmlformats.org/officeDocument/2006/relationships/hyperlink" Target="http://realtimerpi.com/cgi-bin/rpi/rpi_wk.pl?id=252&amp;gender=Women&amp;season=2023-2024" TargetMode="External"/><Relationship Id="rId139" Type="http://schemas.openxmlformats.org/officeDocument/2006/relationships/hyperlink" Target="http://realtimerpi.com/cgi-bin/rpi/rpi_wk.pl?id=214&amp;gender=Women&amp;season=2023-2024" TargetMode="External"/><Relationship Id="rId80" Type="http://schemas.openxmlformats.org/officeDocument/2006/relationships/hyperlink" Target="http://realtimerpi.com/rpi_sec_Women.html" TargetMode="External"/><Relationship Id="rId85" Type="http://schemas.openxmlformats.org/officeDocument/2006/relationships/hyperlink" Target="http://realtimerpi.com/rpi_123_Women.html" TargetMode="External"/><Relationship Id="rId150" Type="http://schemas.openxmlformats.org/officeDocument/2006/relationships/hyperlink" Target="http://realtimerpi.com/cgi-bin/rpi/rpi_wk.pl?id=272&amp;gender=Women&amp;season=2023-2024" TargetMode="External"/><Relationship Id="rId155" Type="http://schemas.openxmlformats.org/officeDocument/2006/relationships/hyperlink" Target="http://realtimerpi.com/cgi-bin/rpi/rpi_wk.pl?id=244&amp;gender=Women&amp;season=2023-2024" TargetMode="External"/><Relationship Id="rId171" Type="http://schemas.openxmlformats.org/officeDocument/2006/relationships/hyperlink" Target="http://realtimerpi.com/cgi-bin/rpi/rpi_wk.pl?id=164&amp;gender=Women&amp;season=2023-2024" TargetMode="External"/><Relationship Id="rId176" Type="http://schemas.openxmlformats.org/officeDocument/2006/relationships/hyperlink" Target="http://realtimerpi.com/rpi_cusa_Women.html" TargetMode="External"/><Relationship Id="rId192" Type="http://schemas.openxmlformats.org/officeDocument/2006/relationships/hyperlink" Target="http://realtimerpi.com/rpi_acc_Women.html" TargetMode="External"/><Relationship Id="rId197" Type="http://schemas.openxmlformats.org/officeDocument/2006/relationships/hyperlink" Target="http://realtimerpi.com/rpi_208_Women.html" TargetMode="External"/><Relationship Id="rId12" Type="http://schemas.openxmlformats.org/officeDocument/2006/relationships/hyperlink" Target="http://realtimerpi.com/rpi_bige_Women.html" TargetMode="External"/><Relationship Id="rId17" Type="http://schemas.openxmlformats.org/officeDocument/2006/relationships/hyperlink" Target="http://realtimerpi.com/rpi_340_Women.html" TargetMode="External"/><Relationship Id="rId33" Type="http://schemas.openxmlformats.org/officeDocument/2006/relationships/hyperlink" Target="http://realtimerpi.com/rpi_192_Women.html" TargetMode="External"/><Relationship Id="rId38" Type="http://schemas.openxmlformats.org/officeDocument/2006/relationships/hyperlink" Target="http://realtimerpi.com/cgi-bin/rpi/rpi_wk.pl?id=186&amp;gender=Women&amp;season=2023-2024" TargetMode="External"/><Relationship Id="rId59" Type="http://schemas.openxmlformats.org/officeDocument/2006/relationships/hyperlink" Target="http://realtimerpi.com/cgi-bin/rpi/rpi_wk.pl?id=146&amp;gender=Women&amp;season=2023-2024" TargetMode="External"/><Relationship Id="rId103" Type="http://schemas.openxmlformats.org/officeDocument/2006/relationships/hyperlink" Target="http://realtimerpi.com/cgi-bin/rpi/rpi_wk.pl?id=221&amp;gender=Women&amp;season=2023-2024" TargetMode="External"/><Relationship Id="rId108" Type="http://schemas.openxmlformats.org/officeDocument/2006/relationships/hyperlink" Target="http://realtimerpi.com/rpi_big12_Women.html" TargetMode="External"/><Relationship Id="rId124" Type="http://schemas.openxmlformats.org/officeDocument/2006/relationships/hyperlink" Target="http://realtimerpi.com/rpi_big10_Women.html" TargetMode="External"/><Relationship Id="rId129" Type="http://schemas.openxmlformats.org/officeDocument/2006/relationships/hyperlink" Target="http://realtimerpi.com/rpi_296_Women.html" TargetMode="External"/><Relationship Id="rId54" Type="http://schemas.openxmlformats.org/officeDocument/2006/relationships/hyperlink" Target="http://realtimerpi.com/cgi-bin/rpi/rpi_wk.pl?id=295&amp;gender=Women&amp;season=2023-2024" TargetMode="External"/><Relationship Id="rId70" Type="http://schemas.openxmlformats.org/officeDocument/2006/relationships/hyperlink" Target="http://realtimerpi.com/cgi-bin/rpi/rpi_wk.pl?id=358&amp;gender=Women&amp;season=2023-2024" TargetMode="External"/><Relationship Id="rId75" Type="http://schemas.openxmlformats.org/officeDocument/2006/relationships/hyperlink" Target="http://realtimerpi.com/cgi-bin/rpi/rpi_wk.pl?id=143&amp;gender=Women&amp;season=2023-2024" TargetMode="External"/><Relationship Id="rId91" Type="http://schemas.openxmlformats.org/officeDocument/2006/relationships/hyperlink" Target="http://realtimerpi.com/cgi-bin/rpi/rpi_wk.pl?id=144&amp;gender=Women&amp;season=2023-2024" TargetMode="External"/><Relationship Id="rId96" Type="http://schemas.openxmlformats.org/officeDocument/2006/relationships/hyperlink" Target="http://realtimerpi.com/rpi_mwest_Women.html" TargetMode="External"/><Relationship Id="rId140" Type="http://schemas.openxmlformats.org/officeDocument/2006/relationships/hyperlink" Target="http://realtimerpi.com/rpi_atl10_Women.html" TargetMode="External"/><Relationship Id="rId145" Type="http://schemas.openxmlformats.org/officeDocument/2006/relationships/hyperlink" Target="http://realtimerpi.com/rpi_433_Women.html" TargetMode="External"/><Relationship Id="rId161" Type="http://schemas.openxmlformats.org/officeDocument/2006/relationships/hyperlink" Target="http://realtimerpi.com/rpi_148_Women.html" TargetMode="External"/><Relationship Id="rId166" Type="http://schemas.openxmlformats.org/officeDocument/2006/relationships/hyperlink" Target="http://realtimerpi.com/cgi-bin/rpi/rpi_wk.pl?id=165&amp;gender=Women&amp;season=2023-2024" TargetMode="External"/><Relationship Id="rId182" Type="http://schemas.openxmlformats.org/officeDocument/2006/relationships/hyperlink" Target="http://realtimerpi.com/cgi-bin/rpi/rpi_wk.pl?id=437&amp;gender=Women&amp;season=2023-2024" TargetMode="External"/><Relationship Id="rId187" Type="http://schemas.openxmlformats.org/officeDocument/2006/relationships/hyperlink" Target="http://realtimerpi.com/cgi-bin/rpi/rpi_wk.pl?id=366&amp;gender=Women&amp;season=2023-2024" TargetMode="External"/><Relationship Id="rId1" Type="http://schemas.openxmlformats.org/officeDocument/2006/relationships/hyperlink" Target="http://realtimerpi.com/rpi_361_Women.html" TargetMode="External"/><Relationship Id="rId6" Type="http://schemas.openxmlformats.org/officeDocument/2006/relationships/hyperlink" Target="http://realtimerpi.com/cgi-bin/rpi/rpi_wk.pl?id=187&amp;gender=Women&amp;season=2023-2024" TargetMode="External"/><Relationship Id="rId23" Type="http://schemas.openxmlformats.org/officeDocument/2006/relationships/hyperlink" Target="http://realtimerpi.com/cgi-bin/rpi/rpi_wk.pl?id=341&amp;gender=Women&amp;season=2023-2024" TargetMode="External"/><Relationship Id="rId28" Type="http://schemas.openxmlformats.org/officeDocument/2006/relationships/hyperlink" Target="http://realtimerpi.com/rpi_big12_Women.html" TargetMode="External"/><Relationship Id="rId49" Type="http://schemas.openxmlformats.org/officeDocument/2006/relationships/hyperlink" Target="http://realtimerpi.com/rpi_408_Women.html" TargetMode="External"/><Relationship Id="rId114" Type="http://schemas.openxmlformats.org/officeDocument/2006/relationships/hyperlink" Target="http://realtimerpi.com/cgi-bin/rpi/rpi_wk.pl?id=310&amp;gender=Women&amp;season=2023-2024" TargetMode="External"/><Relationship Id="rId119" Type="http://schemas.openxmlformats.org/officeDocument/2006/relationships/hyperlink" Target="http://realtimerpi.com/cgi-bin/rpi/rpi_wk.pl?id=167&amp;gender=Women&amp;season=2023-2024" TargetMode="External"/><Relationship Id="rId44" Type="http://schemas.openxmlformats.org/officeDocument/2006/relationships/hyperlink" Target="http://realtimerpi.com/rpi_pac12_Women.html" TargetMode="External"/><Relationship Id="rId60" Type="http://schemas.openxmlformats.org/officeDocument/2006/relationships/hyperlink" Target="http://realtimerpi.com/rpi_big12_Women.html" TargetMode="External"/><Relationship Id="rId65" Type="http://schemas.openxmlformats.org/officeDocument/2006/relationships/hyperlink" Target="http://realtimerpi.com/rpi_117_Women.html" TargetMode="External"/><Relationship Id="rId81" Type="http://schemas.openxmlformats.org/officeDocument/2006/relationships/hyperlink" Target="http://realtimerpi.com/rpi_149_Women.html" TargetMode="External"/><Relationship Id="rId86" Type="http://schemas.openxmlformats.org/officeDocument/2006/relationships/hyperlink" Target="http://realtimerpi.com/cgi-bin/rpi/rpi_wk.pl?id=123&amp;gender=Women&amp;season=2023-2024" TargetMode="External"/><Relationship Id="rId130" Type="http://schemas.openxmlformats.org/officeDocument/2006/relationships/hyperlink" Target="http://realtimerpi.com/cgi-bin/rpi/rpi_wk.pl?id=296&amp;gender=Women&amp;season=2023-2024" TargetMode="External"/><Relationship Id="rId135" Type="http://schemas.openxmlformats.org/officeDocument/2006/relationships/hyperlink" Target="http://realtimerpi.com/cgi-bin/rpi/rpi_wk.pl?id=252&amp;gender=Women&amp;season=2023-2024" TargetMode="External"/><Relationship Id="rId151" Type="http://schemas.openxmlformats.org/officeDocument/2006/relationships/hyperlink" Target="http://realtimerpi.com/cgi-bin/rpi/rpi_wk.pl?id=272&amp;gender=Women&amp;season=2023-2024" TargetMode="External"/><Relationship Id="rId156" Type="http://schemas.openxmlformats.org/officeDocument/2006/relationships/hyperlink" Target="http://realtimerpi.com/rpi_ivy_Women.html" TargetMode="External"/><Relationship Id="rId177" Type="http://schemas.openxmlformats.org/officeDocument/2006/relationships/hyperlink" Target="http://realtimerpi.com/rpi_235_Women.html" TargetMode="External"/><Relationship Id="rId198" Type="http://schemas.openxmlformats.org/officeDocument/2006/relationships/hyperlink" Target="http://realtimerpi.com/cgi-bin/rpi/rpi_wk.pl?id=208&amp;gender=Women&amp;season=2023-2024" TargetMode="External"/><Relationship Id="rId172" Type="http://schemas.openxmlformats.org/officeDocument/2006/relationships/hyperlink" Target="http://realtimerpi.com/rpi_acc_Women.html" TargetMode="External"/><Relationship Id="rId193" Type="http://schemas.openxmlformats.org/officeDocument/2006/relationships/hyperlink" Target="http://realtimerpi.com/rpi_222_Women.html" TargetMode="External"/><Relationship Id="rId13" Type="http://schemas.openxmlformats.org/officeDocument/2006/relationships/hyperlink" Target="http://realtimerpi.com/rpi_339_Women.html" TargetMode="External"/><Relationship Id="rId18" Type="http://schemas.openxmlformats.org/officeDocument/2006/relationships/hyperlink" Target="http://realtimerpi.com/cgi-bin/rpi/rpi_wk.pl?id=340&amp;gender=Women&amp;season=2023-2024" TargetMode="External"/><Relationship Id="rId39" Type="http://schemas.openxmlformats.org/officeDocument/2006/relationships/hyperlink" Target="http://realtimerpi.com/cgi-bin/rpi/rpi_wk.pl?id=186&amp;gender=Women&amp;season=2023-2024" TargetMode="External"/><Relationship Id="rId109" Type="http://schemas.openxmlformats.org/officeDocument/2006/relationships/hyperlink" Target="http://realtimerpi.com/rpi_145_Women.html" TargetMode="External"/><Relationship Id="rId34" Type="http://schemas.openxmlformats.org/officeDocument/2006/relationships/hyperlink" Target="http://realtimerpi.com/cgi-bin/rpi/rpi_wk.pl?id=192&amp;gender=Women&amp;season=2023-2024" TargetMode="External"/><Relationship Id="rId50" Type="http://schemas.openxmlformats.org/officeDocument/2006/relationships/hyperlink" Target="http://realtimerpi.com/cgi-bin/rpi/rpi_wk.pl?id=408&amp;gender=Women&amp;season=2023-2024" TargetMode="External"/><Relationship Id="rId55" Type="http://schemas.openxmlformats.org/officeDocument/2006/relationships/hyperlink" Target="http://realtimerpi.com/cgi-bin/rpi/rpi_wk.pl?id=295&amp;gender=Women&amp;season=2023-2024" TargetMode="External"/><Relationship Id="rId76" Type="http://schemas.openxmlformats.org/officeDocument/2006/relationships/hyperlink" Target="http://realtimerpi.com/rpi_pac12_Women.html" TargetMode="External"/><Relationship Id="rId97" Type="http://schemas.openxmlformats.org/officeDocument/2006/relationships/hyperlink" Target="http://realtimerpi.com/rpi_166_Women.html" TargetMode="External"/><Relationship Id="rId104" Type="http://schemas.openxmlformats.org/officeDocument/2006/relationships/hyperlink" Target="http://realtimerpi.com/rpi_acc_Women.html" TargetMode="External"/><Relationship Id="rId120" Type="http://schemas.openxmlformats.org/officeDocument/2006/relationships/hyperlink" Target="http://realtimerpi.com/rpi_big12_Women.html" TargetMode="External"/><Relationship Id="rId125" Type="http://schemas.openxmlformats.org/officeDocument/2006/relationships/hyperlink" Target="http://realtimerpi.com/rpi_268_Women.html" TargetMode="External"/><Relationship Id="rId141" Type="http://schemas.openxmlformats.org/officeDocument/2006/relationships/hyperlink" Target="http://realtimerpi.com/rpi_359_Women.html" TargetMode="External"/><Relationship Id="rId146" Type="http://schemas.openxmlformats.org/officeDocument/2006/relationships/hyperlink" Target="http://realtimerpi.com/cgi-bin/rpi/rpi_wk.pl?id=433&amp;gender=Women&amp;season=2023-2024" TargetMode="External"/><Relationship Id="rId167" Type="http://schemas.openxmlformats.org/officeDocument/2006/relationships/hyperlink" Target="http://realtimerpi.com/cgi-bin/rpi/rpi_wk.pl?id=165&amp;gender=Women&amp;season=2023-2024" TargetMode="External"/><Relationship Id="rId188" Type="http://schemas.openxmlformats.org/officeDocument/2006/relationships/hyperlink" Target="http://realtimerpi.com/rpi_south_Women.html" TargetMode="External"/><Relationship Id="rId7" Type="http://schemas.openxmlformats.org/officeDocument/2006/relationships/hyperlink" Target="http://realtimerpi.com/cgi-bin/rpi/rpi_wk.pl?id=187&amp;gender=Women&amp;season=2023-2024" TargetMode="External"/><Relationship Id="rId71" Type="http://schemas.openxmlformats.org/officeDocument/2006/relationships/hyperlink" Target="http://realtimerpi.com/cgi-bin/rpi/rpi_wk.pl?id=358&amp;gender=Women&amp;season=2023-2024" TargetMode="External"/><Relationship Id="rId92" Type="http://schemas.openxmlformats.org/officeDocument/2006/relationships/hyperlink" Target="http://realtimerpi.com/rpi_big12_Women.html" TargetMode="External"/><Relationship Id="rId162" Type="http://schemas.openxmlformats.org/officeDocument/2006/relationships/hyperlink" Target="http://realtimerpi.com/cgi-bin/rpi/rpi_wk.pl?id=148&amp;gender=Women&amp;season=2023-2024" TargetMode="External"/><Relationship Id="rId183" Type="http://schemas.openxmlformats.org/officeDocument/2006/relationships/hyperlink" Target="http://realtimerpi.com/cgi-bin/rpi/rpi_wk.pl?id=437&amp;gender=Women&amp;season=2023-2024" TargetMode="External"/><Relationship Id="rId2" Type="http://schemas.openxmlformats.org/officeDocument/2006/relationships/hyperlink" Target="http://realtimerpi.com/cgi-bin/rpi/rpi_wk.pl?id=361&amp;gender=Women&amp;season=2023-2024" TargetMode="External"/><Relationship Id="rId29" Type="http://schemas.openxmlformats.org/officeDocument/2006/relationships/hyperlink" Target="http://realtimerpi.com/rpi_128_Women.html" TargetMode="External"/><Relationship Id="rId24" Type="http://schemas.openxmlformats.org/officeDocument/2006/relationships/hyperlink" Target="http://realtimerpi.com/rpi_pac12_Women.html" TargetMode="External"/><Relationship Id="rId40" Type="http://schemas.openxmlformats.org/officeDocument/2006/relationships/hyperlink" Target="http://realtimerpi.com/rpi_big10_Women.html" TargetMode="External"/><Relationship Id="rId45" Type="http://schemas.openxmlformats.org/officeDocument/2006/relationships/hyperlink" Target="http://realtimerpi.com/rpi_249_Women.html" TargetMode="External"/><Relationship Id="rId66" Type="http://schemas.openxmlformats.org/officeDocument/2006/relationships/hyperlink" Target="http://realtimerpi.com/cgi-bin/rpi/rpi_wk.pl?id=117&amp;gender=Women&amp;season=2023-2024" TargetMode="External"/><Relationship Id="rId87" Type="http://schemas.openxmlformats.org/officeDocument/2006/relationships/hyperlink" Target="http://realtimerpi.com/cgi-bin/rpi/rpi_wk.pl?id=123&amp;gender=Women&amp;season=2023-2024" TargetMode="External"/><Relationship Id="rId110" Type="http://schemas.openxmlformats.org/officeDocument/2006/relationships/hyperlink" Target="http://realtimerpi.com/cgi-bin/rpi/rpi_wk.pl?id=145&amp;gender=Women&amp;season=2023-2024" TargetMode="External"/><Relationship Id="rId115" Type="http://schemas.openxmlformats.org/officeDocument/2006/relationships/hyperlink" Target="http://realtimerpi.com/cgi-bin/rpi/rpi_wk.pl?id=310&amp;gender=Women&amp;season=2023-2024" TargetMode="External"/><Relationship Id="rId131" Type="http://schemas.openxmlformats.org/officeDocument/2006/relationships/hyperlink" Target="http://realtimerpi.com/cgi-bin/rpi/rpi_wk.pl?id=296&amp;gender=Women&amp;season=2023-2024" TargetMode="External"/><Relationship Id="rId136" Type="http://schemas.openxmlformats.org/officeDocument/2006/relationships/hyperlink" Target="http://realtimerpi.com/rpi_maac_Women.html" TargetMode="External"/><Relationship Id="rId157" Type="http://schemas.openxmlformats.org/officeDocument/2006/relationships/hyperlink" Target="http://realtimerpi.com/rpi_352_Women.html" TargetMode="External"/><Relationship Id="rId178" Type="http://schemas.openxmlformats.org/officeDocument/2006/relationships/hyperlink" Target="http://realtimerpi.com/cgi-bin/rpi/rpi_wk.pl?id=235&amp;gender=Women&amp;season=2023-2024" TargetMode="External"/><Relationship Id="rId61" Type="http://schemas.openxmlformats.org/officeDocument/2006/relationships/hyperlink" Target="http://realtimerpi.com/rpi_158_Women.html" TargetMode="External"/><Relationship Id="rId82" Type="http://schemas.openxmlformats.org/officeDocument/2006/relationships/hyperlink" Target="http://realtimerpi.com/cgi-bin/rpi/rpi_wk.pl?id=149&amp;gender=Women&amp;season=2023-2024" TargetMode="External"/><Relationship Id="rId152" Type="http://schemas.openxmlformats.org/officeDocument/2006/relationships/hyperlink" Target="http://realtimerpi.com/rpi_midam_Women.html" TargetMode="External"/><Relationship Id="rId173" Type="http://schemas.openxmlformats.org/officeDocument/2006/relationships/hyperlink" Target="http://realtimerpi.com/rpi_402_Women.html" TargetMode="External"/><Relationship Id="rId194" Type="http://schemas.openxmlformats.org/officeDocument/2006/relationships/hyperlink" Target="http://realtimerpi.com/cgi-bin/rpi/rpi_wk.pl?id=222&amp;gender=Women&amp;season=2023-2024" TargetMode="External"/><Relationship Id="rId199" Type="http://schemas.openxmlformats.org/officeDocument/2006/relationships/hyperlink" Target="http://realtimerpi.com/cgi-bin/rpi/rpi_wk.pl?id=208&amp;gender=Women&amp;season=2023-2024" TargetMode="External"/><Relationship Id="rId19" Type="http://schemas.openxmlformats.org/officeDocument/2006/relationships/hyperlink" Target="http://realtimerpi.com/cgi-bin/rpi/rpi_wk.pl?id=340&amp;gender=Women&amp;season=2023-2024" TargetMode="External"/><Relationship Id="rId14" Type="http://schemas.openxmlformats.org/officeDocument/2006/relationships/hyperlink" Target="http://realtimerpi.com/cgi-bin/rpi/rpi_wk.pl?id=339&amp;gender=Women&amp;season=2023-2024" TargetMode="External"/><Relationship Id="rId30" Type="http://schemas.openxmlformats.org/officeDocument/2006/relationships/hyperlink" Target="http://realtimerpi.com/cgi-bin/rpi/rpi_wk.pl?id=128&amp;gender=Women&amp;season=2023-2024" TargetMode="External"/><Relationship Id="rId35" Type="http://schemas.openxmlformats.org/officeDocument/2006/relationships/hyperlink" Target="http://realtimerpi.com/cgi-bin/rpi/rpi_wk.pl?id=192&amp;gender=Women&amp;season=2023-2024" TargetMode="External"/><Relationship Id="rId56" Type="http://schemas.openxmlformats.org/officeDocument/2006/relationships/hyperlink" Target="http://realtimerpi.com/rpi_bige_Women.html" TargetMode="External"/><Relationship Id="rId77" Type="http://schemas.openxmlformats.org/officeDocument/2006/relationships/hyperlink" Target="http://realtimerpi.com/rpi_362_Women.html" TargetMode="External"/><Relationship Id="rId100" Type="http://schemas.openxmlformats.org/officeDocument/2006/relationships/hyperlink" Target="http://realtimerpi.com/rpi_acc_Women.html" TargetMode="External"/><Relationship Id="rId105" Type="http://schemas.openxmlformats.org/officeDocument/2006/relationships/hyperlink" Target="http://realtimerpi.com/rpi_142_Women.html" TargetMode="External"/><Relationship Id="rId126" Type="http://schemas.openxmlformats.org/officeDocument/2006/relationships/hyperlink" Target="http://realtimerpi.com/cgi-bin/rpi/rpi_wk.pl?id=268&amp;gender=Women&amp;season=2023-2024" TargetMode="External"/><Relationship Id="rId147" Type="http://schemas.openxmlformats.org/officeDocument/2006/relationships/hyperlink" Target="http://realtimerpi.com/cgi-bin/rpi/rpi_wk.pl?id=433&amp;gender=Women&amp;season=2023-2024" TargetMode="External"/><Relationship Id="rId168" Type="http://schemas.openxmlformats.org/officeDocument/2006/relationships/hyperlink" Target="http://realtimerpi.com/rpi_bige_Women.html" TargetMode="External"/><Relationship Id="rId8" Type="http://schemas.openxmlformats.org/officeDocument/2006/relationships/hyperlink" Target="http://realtimerpi.com/rpi_big10_Women.html" TargetMode="External"/><Relationship Id="rId51" Type="http://schemas.openxmlformats.org/officeDocument/2006/relationships/hyperlink" Target="http://realtimerpi.com/cgi-bin/rpi/rpi_wk.pl?id=408&amp;gender=Women&amp;season=2023-2024" TargetMode="External"/><Relationship Id="rId72" Type="http://schemas.openxmlformats.org/officeDocument/2006/relationships/hyperlink" Target="http://realtimerpi.com/rpi_sec_Women.html" TargetMode="External"/><Relationship Id="rId93" Type="http://schemas.openxmlformats.org/officeDocument/2006/relationships/hyperlink" Target="http://realtimerpi.com/rpi_309_Women.html" TargetMode="External"/><Relationship Id="rId98" Type="http://schemas.openxmlformats.org/officeDocument/2006/relationships/hyperlink" Target="http://realtimerpi.com/cgi-bin/rpi/rpi_wk.pl?id=166&amp;gender=Women&amp;season=2023-2024" TargetMode="External"/><Relationship Id="rId121" Type="http://schemas.openxmlformats.org/officeDocument/2006/relationships/hyperlink" Target="http://realtimerpi.com/rpi_126_Women.html" TargetMode="External"/><Relationship Id="rId142" Type="http://schemas.openxmlformats.org/officeDocument/2006/relationships/hyperlink" Target="http://realtimerpi.com/cgi-bin/rpi/rpi_wk.pl?id=359&amp;gender=Women&amp;season=2023-2024" TargetMode="External"/><Relationship Id="rId163" Type="http://schemas.openxmlformats.org/officeDocument/2006/relationships/hyperlink" Target="http://realtimerpi.com/cgi-bin/rpi/rpi_wk.pl?id=148&amp;gender=Women&amp;season=2023-2024" TargetMode="External"/><Relationship Id="rId184" Type="http://schemas.openxmlformats.org/officeDocument/2006/relationships/hyperlink" Target="http://realtimerpi.com/rpi_atsun_Women.html" TargetMode="External"/><Relationship Id="rId189" Type="http://schemas.openxmlformats.org/officeDocument/2006/relationships/hyperlink" Target="http://realtimerpi.com/rpi_127_Women.html" TargetMode="External"/><Relationship Id="rId3" Type="http://schemas.openxmlformats.org/officeDocument/2006/relationships/hyperlink" Target="http://realtimerpi.com/cgi-bin/rpi/rpi_wk.pl?id=361&amp;gender=Women&amp;season=2023-2024" TargetMode="External"/><Relationship Id="rId25" Type="http://schemas.openxmlformats.org/officeDocument/2006/relationships/hyperlink" Target="http://realtimerpi.com/rpi_151_Women.html" TargetMode="External"/><Relationship Id="rId46" Type="http://schemas.openxmlformats.org/officeDocument/2006/relationships/hyperlink" Target="http://realtimerpi.com/cgi-bin/rpi/rpi_wk.pl?id=249&amp;gender=Women&amp;season=2023-2024" TargetMode="External"/><Relationship Id="rId67" Type="http://schemas.openxmlformats.org/officeDocument/2006/relationships/hyperlink" Target="http://realtimerpi.com/cgi-bin/rpi/rpi_wk.pl?id=117&amp;gender=Women&amp;season=2023-2024" TargetMode="External"/><Relationship Id="rId116" Type="http://schemas.openxmlformats.org/officeDocument/2006/relationships/hyperlink" Target="http://realtimerpi.com/rpi_pac12_Women.html" TargetMode="External"/><Relationship Id="rId137" Type="http://schemas.openxmlformats.org/officeDocument/2006/relationships/hyperlink" Target="http://realtimerpi.com/rpi_214_Women.html" TargetMode="External"/><Relationship Id="rId158" Type="http://schemas.openxmlformats.org/officeDocument/2006/relationships/hyperlink" Target="http://realtimerpi.com/cgi-bin/rpi/rpi_wk.pl?id=352&amp;gender=Women&amp;season=2023-2024" TargetMode="External"/><Relationship Id="rId20" Type="http://schemas.openxmlformats.org/officeDocument/2006/relationships/hyperlink" Target="http://realtimerpi.com/rpi_pac12_Women.html" TargetMode="External"/><Relationship Id="rId41" Type="http://schemas.openxmlformats.org/officeDocument/2006/relationships/hyperlink" Target="http://realtimerpi.com/rpi_338_Women.html" TargetMode="External"/><Relationship Id="rId62" Type="http://schemas.openxmlformats.org/officeDocument/2006/relationships/hyperlink" Target="http://realtimerpi.com/cgi-bin/rpi/rpi_wk.pl?id=158&amp;gender=Women&amp;season=2023-2024" TargetMode="External"/><Relationship Id="rId83" Type="http://schemas.openxmlformats.org/officeDocument/2006/relationships/hyperlink" Target="http://realtimerpi.com/cgi-bin/rpi/rpi_wk.pl?id=149&amp;gender=Women&amp;season=2023-2024" TargetMode="External"/><Relationship Id="rId88" Type="http://schemas.openxmlformats.org/officeDocument/2006/relationships/hyperlink" Target="http://realtimerpi.com/rpi_acc_Women.html" TargetMode="External"/><Relationship Id="rId111" Type="http://schemas.openxmlformats.org/officeDocument/2006/relationships/hyperlink" Target="http://realtimerpi.com/cgi-bin/rpi/rpi_wk.pl?id=145&amp;gender=Women&amp;season=2023-2024" TargetMode="External"/><Relationship Id="rId132" Type="http://schemas.openxmlformats.org/officeDocument/2006/relationships/hyperlink" Target="http://realtimerpi.com/rpi_mvc_Women.html" TargetMode="External"/><Relationship Id="rId153" Type="http://schemas.openxmlformats.org/officeDocument/2006/relationships/hyperlink" Target="http://realtimerpi.com/rpi_244_Women.html" TargetMode="External"/><Relationship Id="rId174" Type="http://schemas.openxmlformats.org/officeDocument/2006/relationships/hyperlink" Target="http://realtimerpi.com/cgi-bin/rpi/rpi_wk.pl?id=402&amp;gender=Women&amp;season=2023-2024" TargetMode="External"/><Relationship Id="rId179" Type="http://schemas.openxmlformats.org/officeDocument/2006/relationships/hyperlink" Target="http://realtimerpi.com/cgi-bin/rpi/rpi_wk.pl?id=235&amp;gender=Women&amp;season=2023-2024" TargetMode="External"/><Relationship Id="rId195" Type="http://schemas.openxmlformats.org/officeDocument/2006/relationships/hyperlink" Target="http://realtimerpi.com/cgi-bin/rpi/rpi_wk.pl?id=222&amp;gender=Women&amp;season=2023-2024" TargetMode="External"/><Relationship Id="rId190" Type="http://schemas.openxmlformats.org/officeDocument/2006/relationships/hyperlink" Target="http://realtimerpi.com/cgi-bin/rpi/rpi_wk.pl?id=127&amp;gender=Women&amp;season=2023-2024" TargetMode="External"/><Relationship Id="rId15" Type="http://schemas.openxmlformats.org/officeDocument/2006/relationships/hyperlink" Target="http://realtimerpi.com/cgi-bin/rpi/rpi_wk.pl?id=339&amp;gender=Women&amp;season=2023-2024" TargetMode="External"/><Relationship Id="rId36" Type="http://schemas.openxmlformats.org/officeDocument/2006/relationships/hyperlink" Target="http://realtimerpi.com/rpi_big10_Women.html" TargetMode="External"/><Relationship Id="rId57" Type="http://schemas.openxmlformats.org/officeDocument/2006/relationships/hyperlink" Target="http://realtimerpi.com/rpi_146_Women.html" TargetMode="External"/><Relationship Id="rId106" Type="http://schemas.openxmlformats.org/officeDocument/2006/relationships/hyperlink" Target="http://realtimerpi.com/cgi-bin/rpi/rpi_wk.pl?id=142&amp;gender=Women&amp;season=2023-2024" TargetMode="External"/><Relationship Id="rId127" Type="http://schemas.openxmlformats.org/officeDocument/2006/relationships/hyperlink" Target="http://realtimerpi.com/cgi-bin/rpi/rpi_wk.pl?id=268&amp;gender=Women&amp;season=2023-2024" TargetMode="External"/><Relationship Id="rId10" Type="http://schemas.openxmlformats.org/officeDocument/2006/relationships/hyperlink" Target="http://realtimerpi.com/cgi-bin/rpi/rpi_wk.pl?id=155&amp;gender=Women&amp;season=2023-2024" TargetMode="External"/><Relationship Id="rId31" Type="http://schemas.openxmlformats.org/officeDocument/2006/relationships/hyperlink" Target="http://realtimerpi.com/cgi-bin/rpi/rpi_wk.pl?id=128&amp;gender=Women&amp;season=2023-2024" TargetMode="External"/><Relationship Id="rId52" Type="http://schemas.openxmlformats.org/officeDocument/2006/relationships/hyperlink" Target="http://realtimerpi.com/rpi_wcc_Women.html" TargetMode="External"/><Relationship Id="rId73" Type="http://schemas.openxmlformats.org/officeDocument/2006/relationships/hyperlink" Target="http://realtimerpi.com/rpi_143_Women.html" TargetMode="External"/><Relationship Id="rId78" Type="http://schemas.openxmlformats.org/officeDocument/2006/relationships/hyperlink" Target="http://realtimerpi.com/cgi-bin/rpi/rpi_wk.pl?id=362&amp;gender=Women&amp;season=2023-2024" TargetMode="External"/><Relationship Id="rId94" Type="http://schemas.openxmlformats.org/officeDocument/2006/relationships/hyperlink" Target="http://realtimerpi.com/cgi-bin/rpi/rpi_wk.pl?id=309&amp;gender=Women&amp;season=2023-2024" TargetMode="External"/><Relationship Id="rId99" Type="http://schemas.openxmlformats.org/officeDocument/2006/relationships/hyperlink" Target="http://realtimerpi.com/cgi-bin/rpi/rpi_wk.pl?id=166&amp;gender=Women&amp;season=2023-2024" TargetMode="External"/><Relationship Id="rId101" Type="http://schemas.openxmlformats.org/officeDocument/2006/relationships/hyperlink" Target="http://realtimerpi.com/rpi_221_Women.html" TargetMode="External"/><Relationship Id="rId122" Type="http://schemas.openxmlformats.org/officeDocument/2006/relationships/hyperlink" Target="http://realtimerpi.com/cgi-bin/rpi/rpi_wk.pl?id=126&amp;gender=Women&amp;season=2023-2024" TargetMode="External"/><Relationship Id="rId143" Type="http://schemas.openxmlformats.org/officeDocument/2006/relationships/hyperlink" Target="http://realtimerpi.com/cgi-bin/rpi/rpi_wk.pl?id=359&amp;gender=Women&amp;season=2023-2024" TargetMode="External"/><Relationship Id="rId148" Type="http://schemas.openxmlformats.org/officeDocument/2006/relationships/hyperlink" Target="http://realtimerpi.com/rpi_summit_Women.html" TargetMode="External"/><Relationship Id="rId164" Type="http://schemas.openxmlformats.org/officeDocument/2006/relationships/hyperlink" Target="http://realtimerpi.com/rpi_big10_Women.html" TargetMode="External"/><Relationship Id="rId169" Type="http://schemas.openxmlformats.org/officeDocument/2006/relationships/hyperlink" Target="http://realtimerpi.com/rpi_164_Women.html" TargetMode="External"/><Relationship Id="rId185" Type="http://schemas.openxmlformats.org/officeDocument/2006/relationships/hyperlink" Target="http://realtimerpi.com/rpi_366_Women.html" TargetMode="External"/><Relationship Id="rId4" Type="http://schemas.openxmlformats.org/officeDocument/2006/relationships/hyperlink" Target="http://realtimerpi.com/rpi_sec_Women.html" TargetMode="External"/><Relationship Id="rId9" Type="http://schemas.openxmlformats.org/officeDocument/2006/relationships/hyperlink" Target="http://realtimerpi.com/rpi_155_Women.html" TargetMode="External"/><Relationship Id="rId180" Type="http://schemas.openxmlformats.org/officeDocument/2006/relationships/hyperlink" Target="http://realtimerpi.com/rpi_horiz_Women.html" TargetMode="External"/><Relationship Id="rId26" Type="http://schemas.openxmlformats.org/officeDocument/2006/relationships/hyperlink" Target="http://realtimerpi.com/cgi-bin/rpi/rpi_wk.pl?id=151&amp;gender=Women&amp;season=2023-2024" TargetMode="External"/><Relationship Id="rId47" Type="http://schemas.openxmlformats.org/officeDocument/2006/relationships/hyperlink" Target="http://realtimerpi.com/cgi-bin/rpi/rpi_wk.pl?id=249&amp;gender=Women&amp;season=2023-2024" TargetMode="External"/><Relationship Id="rId68" Type="http://schemas.openxmlformats.org/officeDocument/2006/relationships/hyperlink" Target="http://realtimerpi.com/rpi_atl10_Women.html" TargetMode="External"/><Relationship Id="rId89" Type="http://schemas.openxmlformats.org/officeDocument/2006/relationships/hyperlink" Target="http://realtimerpi.com/rpi_144_Women.html" TargetMode="External"/><Relationship Id="rId112" Type="http://schemas.openxmlformats.org/officeDocument/2006/relationships/hyperlink" Target="http://realtimerpi.com/rpi_big12_Women.html" TargetMode="External"/><Relationship Id="rId133" Type="http://schemas.openxmlformats.org/officeDocument/2006/relationships/hyperlink" Target="http://realtimerpi.com/rpi_252_Women.html" TargetMode="External"/><Relationship Id="rId154" Type="http://schemas.openxmlformats.org/officeDocument/2006/relationships/hyperlink" Target="http://realtimerpi.com/cgi-bin/rpi/rpi_wk.pl?id=244&amp;gender=Women&amp;season=2023-2024" TargetMode="External"/><Relationship Id="rId175" Type="http://schemas.openxmlformats.org/officeDocument/2006/relationships/hyperlink" Target="http://realtimerpi.com/cgi-bin/rpi/rpi_wk.pl?id=402&amp;gender=Women&amp;season=2023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7"/>
  <sheetViews>
    <sheetView tabSelected="1" topLeftCell="A99" zoomScale="85" zoomScaleNormal="85" workbookViewId="0">
      <selection activeCell="X132" sqref="X132"/>
    </sheetView>
  </sheetViews>
  <sheetFormatPr defaultRowHeight="15" x14ac:dyDescent="0.25"/>
  <cols>
    <col min="14" max="14" width="17" bestFit="1" customWidth="1"/>
    <col min="15" max="15" width="12" bestFit="1" customWidth="1"/>
    <col min="16" max="16" width="11.28515625" customWidth="1"/>
    <col min="22" max="22" width="12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734</v>
      </c>
      <c r="T1" t="s">
        <v>322</v>
      </c>
      <c r="U1" t="s">
        <v>739</v>
      </c>
      <c r="V1" t="s">
        <v>738</v>
      </c>
    </row>
    <row r="2" spans="1:22" x14ac:dyDescent="0.25">
      <c r="A2" t="s">
        <v>18</v>
      </c>
      <c r="B2" s="1">
        <v>44997</v>
      </c>
      <c r="C2">
        <v>0</v>
      </c>
      <c r="D2">
        <v>1</v>
      </c>
      <c r="E2">
        <v>0.98487437799999999</v>
      </c>
      <c r="F2">
        <v>0.69478706000000001</v>
      </c>
      <c r="G2">
        <v>0.407203221</v>
      </c>
      <c r="H2">
        <v>0.25328404900000001</v>
      </c>
      <c r="I2">
        <v>0.11982747000000001</v>
      </c>
      <c r="J2">
        <v>5.2968225000000001E-2</v>
      </c>
      <c r="K2">
        <v>1</v>
      </c>
      <c r="L2">
        <v>1</v>
      </c>
      <c r="M2">
        <v>2509</v>
      </c>
      <c r="N2" t="s">
        <v>400</v>
      </c>
      <c r="O2" s="24">
        <f t="shared" ref="O2:O65" si="0">V2</f>
        <v>92.479570446467449</v>
      </c>
      <c r="P2" t="s">
        <v>25</v>
      </c>
      <c r="Q2">
        <v>1</v>
      </c>
      <c r="R2">
        <v>0</v>
      </c>
      <c r="S2">
        <f>MATCH(N2,mens_RPI_2024!J:J,)</f>
        <v>4</v>
      </c>
      <c r="T2" t="str" cm="1">
        <f t="array" ref="T2">INDEX(mens_RPI_2024!D:D,fivethirtyeight_ncaa_forecasts!S2)</f>
        <v>0.6390</v>
      </c>
      <c r="U2">
        <f t="shared" ref="U2:U65" si="1">_xlfn.NUMBERVALUE(LEFT(Q2,2))</f>
        <v>1</v>
      </c>
      <c r="V2">
        <f>T2*mens_RPI_regression_v2!$D$1+mens_RPI_regression_v2!$E$1+U2*mens_RPI_regression_v2!$F$1+mens_RPI_regression_v2!$G$1</f>
        <v>92.479570446467449</v>
      </c>
    </row>
    <row r="3" spans="1:22" x14ac:dyDescent="0.25">
      <c r="A3" t="s">
        <v>18</v>
      </c>
      <c r="B3" s="1">
        <v>44997</v>
      </c>
      <c r="C3">
        <v>0</v>
      </c>
      <c r="D3">
        <v>1</v>
      </c>
      <c r="E3">
        <v>9.2511150000000007E-3</v>
      </c>
      <c r="F3">
        <v>5.3346899999999996E-4</v>
      </c>
      <c r="G3" s="2">
        <v>2.8200000000000001E-5</v>
      </c>
      <c r="H3" s="2">
        <v>1.99E-6</v>
      </c>
      <c r="I3" s="2">
        <v>1.91E-7</v>
      </c>
      <c r="J3" s="2">
        <v>1.92E-8</v>
      </c>
      <c r="K3">
        <v>1</v>
      </c>
      <c r="L3">
        <v>1</v>
      </c>
      <c r="M3">
        <v>2640</v>
      </c>
      <c r="N3" t="s">
        <v>508</v>
      </c>
      <c r="O3" s="24">
        <f t="shared" si="0"/>
        <v>74.799422909795851</v>
      </c>
      <c r="P3" t="s">
        <v>25</v>
      </c>
      <c r="Q3">
        <v>16</v>
      </c>
      <c r="R3">
        <v>2</v>
      </c>
      <c r="S3">
        <f>MATCH(N3,mens_RPI_2024!J:J,)</f>
        <v>133</v>
      </c>
      <c r="T3" t="str" cm="1">
        <f t="array" ref="T3">INDEX(mens_RPI_2024!D:D,fivethirtyeight_ncaa_forecasts!S3)</f>
        <v>0.5280</v>
      </c>
      <c r="U3">
        <f t="shared" si="1"/>
        <v>16</v>
      </c>
      <c r="V3">
        <f>T3*mens_RPI_regression_v2!$D$1+mens_RPI_regression_v2!$E$1+U3*mens_RPI_regression_v2!$F$1+mens_RPI_regression_v2!$G$1</f>
        <v>74.799422909795851</v>
      </c>
    </row>
    <row r="4" spans="1:22" x14ac:dyDescent="0.25">
      <c r="A4" t="s">
        <v>18</v>
      </c>
      <c r="B4" s="1">
        <v>44997</v>
      </c>
      <c r="C4">
        <v>0</v>
      </c>
      <c r="D4">
        <v>1</v>
      </c>
      <c r="E4">
        <v>0.64122207499999995</v>
      </c>
      <c r="F4">
        <v>0.216370178</v>
      </c>
      <c r="G4">
        <v>9.9449089000000004E-2</v>
      </c>
      <c r="H4">
        <v>5.0560151999999997E-2</v>
      </c>
      <c r="I4">
        <v>1.9715272999999998E-2</v>
      </c>
      <c r="J4">
        <v>7.2936449999999996E-3</v>
      </c>
      <c r="K4">
        <v>1</v>
      </c>
      <c r="L4">
        <v>1</v>
      </c>
      <c r="M4">
        <v>235</v>
      </c>
      <c r="N4" t="s">
        <v>61</v>
      </c>
      <c r="O4" s="24">
        <f t="shared" si="0"/>
        <v>85.613116529354031</v>
      </c>
      <c r="P4" t="s">
        <v>25</v>
      </c>
      <c r="Q4">
        <v>8</v>
      </c>
      <c r="R4">
        <v>4</v>
      </c>
      <c r="S4">
        <f>MATCH(N4,mens_RPI_2024!J:J,)</f>
        <v>23</v>
      </c>
      <c r="T4" t="str" cm="1">
        <f t="array" ref="T4">INDEX(mens_RPI_2024!D:D,fivethirtyeight_ncaa_forecasts!S4)</f>
        <v>0.6060</v>
      </c>
      <c r="U4">
        <f t="shared" si="1"/>
        <v>8</v>
      </c>
      <c r="V4">
        <f>T4*mens_RPI_regression_v2!$D$1+mens_RPI_regression_v2!$E$1+U4*mens_RPI_regression_v2!$F$1+mens_RPI_regression_v2!$G$1</f>
        <v>85.613116529354031</v>
      </c>
    </row>
    <row r="5" spans="1:22" x14ac:dyDescent="0.25">
      <c r="A5" t="s">
        <v>18</v>
      </c>
      <c r="B5" s="1">
        <v>44997</v>
      </c>
      <c r="C5">
        <v>0</v>
      </c>
      <c r="D5">
        <v>1</v>
      </c>
      <c r="E5">
        <v>0.358777925</v>
      </c>
      <c r="F5">
        <v>8.8024072999999994E-2</v>
      </c>
      <c r="G5">
        <v>3.3883018000000001E-2</v>
      </c>
      <c r="H5">
        <v>1.4851598000000001E-2</v>
      </c>
      <c r="I5">
        <v>4.9819879999999997E-3</v>
      </c>
      <c r="J5">
        <v>1.6064810000000001E-3</v>
      </c>
      <c r="K5">
        <v>1</v>
      </c>
      <c r="L5">
        <v>1</v>
      </c>
      <c r="M5">
        <v>2226</v>
      </c>
      <c r="N5" t="s">
        <v>63</v>
      </c>
      <c r="O5" s="24">
        <f t="shared" si="0"/>
        <v>82.15921122690925</v>
      </c>
      <c r="P5" t="s">
        <v>25</v>
      </c>
      <c r="Q5">
        <v>9</v>
      </c>
      <c r="R5">
        <v>6</v>
      </c>
      <c r="S5">
        <f>MATCH(N5,mens_RPI_2024!J:J,)</f>
        <v>65</v>
      </c>
      <c r="T5" t="str" cm="1">
        <f t="array" ref="T5">INDEX(mens_RPI_2024!D:D,fivethirtyeight_ncaa_forecasts!S5)</f>
        <v>0.5677</v>
      </c>
      <c r="U5">
        <f t="shared" si="1"/>
        <v>9</v>
      </c>
      <c r="V5">
        <f>T5*mens_RPI_regression_v2!$D$1+mens_RPI_regression_v2!$E$1+U5*mens_RPI_regression_v2!$F$1+mens_RPI_regression_v2!$G$1</f>
        <v>82.15921122690925</v>
      </c>
    </row>
    <row r="6" spans="1:22" x14ac:dyDescent="0.25">
      <c r="A6" t="s">
        <v>18</v>
      </c>
      <c r="B6" s="1">
        <v>44997</v>
      </c>
      <c r="C6">
        <v>0</v>
      </c>
      <c r="D6">
        <v>1</v>
      </c>
      <c r="E6">
        <v>0.81903226600000001</v>
      </c>
      <c r="F6">
        <v>0.45711228599999998</v>
      </c>
      <c r="G6">
        <v>0.226753343</v>
      </c>
      <c r="H6">
        <v>0.13218460700000001</v>
      </c>
      <c r="I6">
        <v>5.4081810000000001E-2</v>
      </c>
      <c r="J6">
        <v>2.0908122000000001E-2</v>
      </c>
      <c r="K6">
        <v>1</v>
      </c>
      <c r="L6">
        <v>1</v>
      </c>
      <c r="M6">
        <v>150</v>
      </c>
      <c r="N6" t="s">
        <v>40</v>
      </c>
      <c r="O6" s="24">
        <f t="shared" si="0"/>
        <v>89.782381236688352</v>
      </c>
      <c r="P6" t="s">
        <v>25</v>
      </c>
      <c r="Q6">
        <v>5</v>
      </c>
      <c r="R6">
        <v>8</v>
      </c>
      <c r="S6">
        <f>MATCH(N6,mens_RPI_2024!J:J,)</f>
        <v>5</v>
      </c>
      <c r="T6" t="str" cm="1">
        <f t="array" ref="T6">INDEX(mens_RPI_2024!D:D,fivethirtyeight_ncaa_forecasts!S6)</f>
        <v>0.6368</v>
      </c>
      <c r="U6">
        <f t="shared" si="1"/>
        <v>5</v>
      </c>
      <c r="V6">
        <f>T6*mens_RPI_regression_v2!$D$1+mens_RPI_regression_v2!$E$1+U6*mens_RPI_regression_v2!$F$1+mens_RPI_regression_v2!$G$1</f>
        <v>89.782381236688352</v>
      </c>
    </row>
    <row r="7" spans="1:22" x14ac:dyDescent="0.25">
      <c r="A7" t="s">
        <v>18</v>
      </c>
      <c r="B7" s="1">
        <v>44997</v>
      </c>
      <c r="C7">
        <v>0</v>
      </c>
      <c r="D7">
        <v>1</v>
      </c>
      <c r="E7">
        <v>0.18096773399999999</v>
      </c>
      <c r="F7">
        <v>5.1100857E-2</v>
      </c>
      <c r="G7">
        <v>1.1754228E-2</v>
      </c>
      <c r="H7">
        <v>3.7480819999999998E-3</v>
      </c>
      <c r="I7">
        <v>1.028003E-3</v>
      </c>
      <c r="J7">
        <v>2.7586100000000002E-4</v>
      </c>
      <c r="K7">
        <v>1</v>
      </c>
      <c r="L7">
        <v>1</v>
      </c>
      <c r="M7">
        <v>198</v>
      </c>
      <c r="N7" t="s">
        <v>444</v>
      </c>
      <c r="O7" s="24">
        <f t="shared" si="0"/>
        <v>81.134032919574935</v>
      </c>
      <c r="P7" t="s">
        <v>25</v>
      </c>
      <c r="Q7">
        <v>12</v>
      </c>
      <c r="R7">
        <v>10</v>
      </c>
      <c r="S7">
        <f>MATCH(N7,mens_RPI_2024!J:J,)</f>
        <v>50</v>
      </c>
      <c r="T7" t="str" cm="1">
        <f t="array" ref="T7">INDEX(mens_RPI_2024!D:D,fivethirtyeight_ncaa_forecasts!S7)</f>
        <v>0.5796</v>
      </c>
      <c r="U7">
        <f t="shared" si="1"/>
        <v>12</v>
      </c>
      <c r="V7">
        <f>T7*mens_RPI_regression_v2!$D$1+mens_RPI_regression_v2!$E$1+U7*mens_RPI_regression_v2!$F$1+mens_RPI_regression_v2!$G$1</f>
        <v>81.134032919574935</v>
      </c>
    </row>
    <row r="8" spans="1:22" x14ac:dyDescent="0.25">
      <c r="A8" t="s">
        <v>18</v>
      </c>
      <c r="B8" s="1">
        <v>44997</v>
      </c>
      <c r="C8">
        <v>0</v>
      </c>
      <c r="D8">
        <v>1</v>
      </c>
      <c r="E8">
        <v>0.86760516600000004</v>
      </c>
      <c r="F8">
        <v>0.46447596000000002</v>
      </c>
      <c r="G8">
        <v>0.216502044</v>
      </c>
      <c r="H8">
        <v>0.12043256400000001</v>
      </c>
      <c r="I8">
        <v>5.0080183E-2</v>
      </c>
      <c r="J8">
        <v>1.9651727000000001E-2</v>
      </c>
      <c r="K8">
        <v>1</v>
      </c>
      <c r="L8">
        <v>1</v>
      </c>
      <c r="M8">
        <v>2633</v>
      </c>
      <c r="N8" t="s">
        <v>42</v>
      </c>
      <c r="O8" s="24">
        <f t="shared" si="0"/>
        <v>89.635681739133119</v>
      </c>
      <c r="P8" t="s">
        <v>25</v>
      </c>
      <c r="Q8">
        <v>4</v>
      </c>
      <c r="R8">
        <v>12</v>
      </c>
      <c r="S8">
        <f>MATCH(N8,mens_RPI_2024!J:J,)</f>
        <v>10</v>
      </c>
      <c r="T8" t="str" cm="1">
        <f t="array" ref="T8">INDEX(mens_RPI_2024!D:D,fivethirtyeight_ncaa_forecasts!S8)</f>
        <v>0.6262</v>
      </c>
      <c r="U8">
        <f t="shared" si="1"/>
        <v>4</v>
      </c>
      <c r="V8">
        <f>T8*mens_RPI_regression_v2!$D$1+mens_RPI_regression_v2!$E$1+U8*mens_RPI_regression_v2!$F$1+mens_RPI_regression_v2!$G$1</f>
        <v>89.635681739133119</v>
      </c>
    </row>
    <row r="9" spans="1:22" x14ac:dyDescent="0.25">
      <c r="A9" t="s">
        <v>18</v>
      </c>
      <c r="B9" s="1">
        <v>44997</v>
      </c>
      <c r="C9">
        <v>0</v>
      </c>
      <c r="D9">
        <v>1</v>
      </c>
      <c r="E9">
        <v>0.13239483399999999</v>
      </c>
      <c r="F9">
        <v>2.7310897000000001E-2</v>
      </c>
      <c r="G9">
        <v>4.4079810000000001E-3</v>
      </c>
      <c r="H9">
        <v>1.041674E-3</v>
      </c>
      <c r="I9">
        <v>2.34214E-4</v>
      </c>
      <c r="J9" s="2">
        <v>5.24E-5</v>
      </c>
      <c r="K9">
        <v>1</v>
      </c>
      <c r="L9">
        <v>1</v>
      </c>
      <c r="M9">
        <v>309</v>
      </c>
      <c r="N9" t="s">
        <v>409</v>
      </c>
      <c r="O9" s="24">
        <f t="shared" si="0"/>
        <v>81.847698817130151</v>
      </c>
      <c r="P9" t="s">
        <v>25</v>
      </c>
      <c r="Q9">
        <v>13</v>
      </c>
      <c r="R9">
        <v>14</v>
      </c>
      <c r="S9">
        <f>MATCH(N9,mens_RPI_2024!J:J,)</f>
        <v>29</v>
      </c>
      <c r="T9" t="str" cm="1">
        <f t="array" ref="T9">INDEX(mens_RPI_2024!D:D,fivethirtyeight_ncaa_forecasts!S9)</f>
        <v>0.5979</v>
      </c>
      <c r="U9">
        <f t="shared" si="1"/>
        <v>13</v>
      </c>
      <c r="V9">
        <f>T9*mens_RPI_regression_v2!$D$1+mens_RPI_regression_v2!$E$1+U9*mens_RPI_regression_v2!$F$1+mens_RPI_regression_v2!$G$1</f>
        <v>81.847698817130151</v>
      </c>
    </row>
    <row r="10" spans="1:22" x14ac:dyDescent="0.25">
      <c r="A10" t="s">
        <v>18</v>
      </c>
      <c r="B10" s="1">
        <v>44997</v>
      </c>
      <c r="C10">
        <v>0</v>
      </c>
      <c r="D10">
        <v>1</v>
      </c>
      <c r="E10">
        <v>0.66448807200000004</v>
      </c>
      <c r="F10">
        <v>0.44621080600000002</v>
      </c>
      <c r="G10">
        <v>0.23208289400000001</v>
      </c>
      <c r="H10">
        <v>0.103480708</v>
      </c>
      <c r="I10">
        <v>4.0300937000000002E-2</v>
      </c>
      <c r="J10">
        <v>1.4892381999999999E-2</v>
      </c>
      <c r="K10">
        <v>1</v>
      </c>
      <c r="L10">
        <v>1</v>
      </c>
      <c r="M10">
        <v>96</v>
      </c>
      <c r="N10" t="s">
        <v>416</v>
      </c>
      <c r="O10" s="24">
        <f t="shared" si="0"/>
        <v>85.31235433424358</v>
      </c>
      <c r="P10" t="s">
        <v>25</v>
      </c>
      <c r="Q10">
        <v>6</v>
      </c>
      <c r="R10">
        <v>16</v>
      </c>
      <c r="S10">
        <f>MATCH(N10,mens_RPI_2024!J:J,)</f>
        <v>44</v>
      </c>
      <c r="T10" t="str" cm="1">
        <f t="array" ref="T10">INDEX(mens_RPI_2024!D:D,fivethirtyeight_ncaa_forecasts!S10)</f>
        <v>0.5847</v>
      </c>
      <c r="U10">
        <f t="shared" si="1"/>
        <v>6</v>
      </c>
      <c r="V10">
        <f>T10*mens_RPI_regression_v2!$D$1+mens_RPI_regression_v2!$E$1+U10*mens_RPI_regression_v2!$F$1+mens_RPI_regression_v2!$G$1</f>
        <v>85.31235433424358</v>
      </c>
    </row>
    <row r="11" spans="1:22" x14ac:dyDescent="0.25">
      <c r="A11" t="s">
        <v>18</v>
      </c>
      <c r="B11" s="1">
        <v>44997</v>
      </c>
      <c r="C11">
        <v>0</v>
      </c>
      <c r="D11">
        <v>1</v>
      </c>
      <c r="E11">
        <v>0.33551192800000001</v>
      </c>
      <c r="F11">
        <v>0.18370883800000001</v>
      </c>
      <c r="G11">
        <v>8.7291372000000006E-2</v>
      </c>
      <c r="H11">
        <v>3.5433441000000003E-2</v>
      </c>
      <c r="I11">
        <v>1.0109748999999999E-2</v>
      </c>
      <c r="J11">
        <v>2.8125089999999999E-3</v>
      </c>
      <c r="K11">
        <v>1</v>
      </c>
      <c r="L11">
        <v>1</v>
      </c>
      <c r="M11">
        <v>2507</v>
      </c>
      <c r="N11" t="s">
        <v>441</v>
      </c>
      <c r="O11" s="24">
        <f t="shared" si="0"/>
        <v>83.063755822019715</v>
      </c>
      <c r="P11" t="s">
        <v>25</v>
      </c>
      <c r="Q11">
        <v>11</v>
      </c>
      <c r="R11">
        <v>18</v>
      </c>
      <c r="S11">
        <f>MATCH(N11,mens_RPI_2024!J:J,)</f>
        <v>31</v>
      </c>
      <c r="T11" t="str" cm="1">
        <f t="array" ref="T11">INDEX(mens_RPI_2024!D:D,fivethirtyeight_ncaa_forecasts!S11)</f>
        <v>0.5972</v>
      </c>
      <c r="U11">
        <f t="shared" si="1"/>
        <v>11</v>
      </c>
      <c r="V11">
        <f>T11*mens_RPI_regression_v2!$D$1+mens_RPI_regression_v2!$E$1+U11*mens_RPI_regression_v2!$F$1+mens_RPI_regression_v2!$G$1</f>
        <v>83.063755822019715</v>
      </c>
    </row>
    <row r="12" spans="1:22" x14ac:dyDescent="0.25">
      <c r="A12" t="s">
        <v>18</v>
      </c>
      <c r="B12" s="1">
        <v>44997</v>
      </c>
      <c r="C12">
        <v>0</v>
      </c>
      <c r="D12">
        <v>1</v>
      </c>
      <c r="E12">
        <v>0.85140790700000002</v>
      </c>
      <c r="F12">
        <v>0.34900083100000001</v>
      </c>
      <c r="G12">
        <v>0.14898215400000001</v>
      </c>
      <c r="H12">
        <v>5.4215416000000002E-2</v>
      </c>
      <c r="I12">
        <v>1.9647872E-2</v>
      </c>
      <c r="J12">
        <v>6.7983139999999997E-3</v>
      </c>
      <c r="K12">
        <v>1</v>
      </c>
      <c r="L12">
        <v>1</v>
      </c>
      <c r="M12">
        <v>2306</v>
      </c>
      <c r="N12" t="s">
        <v>51</v>
      </c>
      <c r="O12" s="24">
        <f t="shared" si="0"/>
        <v>89.474255841577886</v>
      </c>
      <c r="P12" t="s">
        <v>25</v>
      </c>
      <c r="Q12">
        <v>3</v>
      </c>
      <c r="R12">
        <v>20</v>
      </c>
      <c r="S12">
        <f>MATCH(N12,mens_RPI_2024!J:J,)</f>
        <v>16</v>
      </c>
      <c r="T12" t="str" cm="1">
        <f t="array" ref="T12">INDEX(mens_RPI_2024!D:D,fivethirtyeight_ncaa_forecasts!S12)</f>
        <v>0.6154</v>
      </c>
      <c r="U12">
        <f t="shared" si="1"/>
        <v>3</v>
      </c>
      <c r="V12">
        <f>T12*mens_RPI_regression_v2!$D$1+mens_RPI_regression_v2!$E$1+U12*mens_RPI_regression_v2!$F$1+mens_RPI_regression_v2!$G$1</f>
        <v>89.474255841577886</v>
      </c>
    </row>
    <row r="13" spans="1:22" x14ac:dyDescent="0.25">
      <c r="A13" t="s">
        <v>18</v>
      </c>
      <c r="B13" s="1">
        <v>44997</v>
      </c>
      <c r="C13">
        <v>0</v>
      </c>
      <c r="D13">
        <v>1</v>
      </c>
      <c r="E13">
        <v>0.14859209300000001</v>
      </c>
      <c r="F13">
        <v>2.1079525000000002E-2</v>
      </c>
      <c r="G13">
        <v>3.6164809999999999E-3</v>
      </c>
      <c r="H13">
        <v>5.3669999999999998E-4</v>
      </c>
      <c r="I13" s="2">
        <v>8.3399999999999994E-5</v>
      </c>
      <c r="J13" s="2">
        <v>1.3200000000000001E-5</v>
      </c>
      <c r="K13">
        <v>1</v>
      </c>
      <c r="L13">
        <v>1</v>
      </c>
      <c r="M13">
        <v>147</v>
      </c>
      <c r="N13" t="s">
        <v>459</v>
      </c>
      <c r="O13" s="24">
        <f t="shared" si="0"/>
        <v>78.563147114685378</v>
      </c>
      <c r="P13" t="s">
        <v>25</v>
      </c>
      <c r="Q13">
        <v>14</v>
      </c>
      <c r="R13">
        <v>22</v>
      </c>
      <c r="S13">
        <f>MATCH(N13,mens_RPI_2024!J:J,)</f>
        <v>74</v>
      </c>
      <c r="T13" t="str" cm="1">
        <f t="array" ref="T13">INDEX(mens_RPI_2024!D:D,fivethirtyeight_ncaa_forecasts!S13)</f>
        <v>0.5619</v>
      </c>
      <c r="U13">
        <f t="shared" si="1"/>
        <v>14</v>
      </c>
      <c r="V13">
        <f>T13*mens_RPI_regression_v2!$D$1+mens_RPI_regression_v2!$E$1+U13*mens_RPI_regression_v2!$F$1+mens_RPI_regression_v2!$G$1</f>
        <v>78.563147114685378</v>
      </c>
    </row>
    <row r="14" spans="1:22" x14ac:dyDescent="0.25">
      <c r="A14" t="s">
        <v>18</v>
      </c>
      <c r="B14" s="1">
        <v>44997</v>
      </c>
      <c r="C14">
        <v>0</v>
      </c>
      <c r="D14">
        <v>1</v>
      </c>
      <c r="E14">
        <v>0.63702703800000005</v>
      </c>
      <c r="F14">
        <v>0.269577385</v>
      </c>
      <c r="G14">
        <v>0.12995894199999999</v>
      </c>
      <c r="H14">
        <v>4.9984700999999999E-2</v>
      </c>
      <c r="I14">
        <v>1.6473308999999998E-2</v>
      </c>
      <c r="J14">
        <v>5.2269329999999996E-3</v>
      </c>
      <c r="K14">
        <v>1</v>
      </c>
      <c r="L14">
        <v>1</v>
      </c>
      <c r="M14">
        <v>127</v>
      </c>
      <c r="N14" t="s">
        <v>103</v>
      </c>
      <c r="O14" s="24">
        <f t="shared" si="0"/>
        <v>84.50920103179881</v>
      </c>
      <c r="P14" t="s">
        <v>25</v>
      </c>
      <c r="Q14">
        <v>7</v>
      </c>
      <c r="R14">
        <v>24</v>
      </c>
      <c r="S14">
        <f>MATCH(N14,mens_RPI_2024!J:J,)</f>
        <v>48</v>
      </c>
      <c r="T14" t="str" cm="1">
        <f t="array" ref="T14">INDEX(mens_RPI_2024!D:D,fivethirtyeight_ncaa_forecasts!S14)</f>
        <v>0.5824</v>
      </c>
      <c r="U14">
        <f t="shared" si="1"/>
        <v>7</v>
      </c>
      <c r="V14">
        <f>T14*mens_RPI_regression_v2!$D$1+mens_RPI_regression_v2!$E$1+U14*mens_RPI_regression_v2!$F$1+mens_RPI_regression_v2!$G$1</f>
        <v>84.50920103179881</v>
      </c>
    </row>
    <row r="15" spans="1:22" x14ac:dyDescent="0.25">
      <c r="A15" t="s">
        <v>18</v>
      </c>
      <c r="B15" s="1">
        <v>44997</v>
      </c>
      <c r="C15">
        <v>0</v>
      </c>
      <c r="D15">
        <v>1</v>
      </c>
      <c r="E15">
        <v>0.36297296200000001</v>
      </c>
      <c r="F15">
        <v>0.11828889099999999</v>
      </c>
      <c r="G15">
        <v>4.8212049E-2</v>
      </c>
      <c r="H15">
        <v>1.5544351E-2</v>
      </c>
      <c r="I15">
        <v>5.1509570000000003E-3</v>
      </c>
      <c r="J15">
        <v>1.6425400000000001E-3</v>
      </c>
      <c r="K15">
        <v>1</v>
      </c>
      <c r="L15">
        <v>1</v>
      </c>
      <c r="M15">
        <v>30</v>
      </c>
      <c r="N15" t="s">
        <v>62</v>
      </c>
      <c r="O15" s="24">
        <f t="shared" si="0"/>
        <v>86.201043524464495</v>
      </c>
      <c r="P15" t="s">
        <v>25</v>
      </c>
      <c r="Q15">
        <v>10</v>
      </c>
      <c r="R15">
        <v>26</v>
      </c>
      <c r="S15">
        <f>MATCH(N15,mens_RPI_2024!J:J,)</f>
        <v>8</v>
      </c>
      <c r="T15" t="str" cm="1">
        <f t="array" ref="T15">INDEX(mens_RPI_2024!D:D,fivethirtyeight_ncaa_forecasts!S15)</f>
        <v>0.6312</v>
      </c>
      <c r="U15">
        <f t="shared" si="1"/>
        <v>10</v>
      </c>
      <c r="V15">
        <f>T15*mens_RPI_regression_v2!$D$1+mens_RPI_regression_v2!$E$1+U15*mens_RPI_regression_v2!$F$1+mens_RPI_regression_v2!$G$1</f>
        <v>86.201043524464495</v>
      </c>
    </row>
    <row r="16" spans="1:22" x14ac:dyDescent="0.25">
      <c r="A16" t="s">
        <v>18</v>
      </c>
      <c r="B16" s="1">
        <v>44997</v>
      </c>
      <c r="C16">
        <v>0</v>
      </c>
      <c r="D16">
        <v>1</v>
      </c>
      <c r="E16">
        <v>0.88920326299999997</v>
      </c>
      <c r="F16">
        <v>0.58427701700000001</v>
      </c>
      <c r="G16">
        <v>0.34215683899999999</v>
      </c>
      <c r="H16">
        <v>0.16302377300000001</v>
      </c>
      <c r="I16">
        <v>6.7898240999999998E-2</v>
      </c>
      <c r="J16">
        <v>2.6682274999999998E-2</v>
      </c>
      <c r="K16">
        <v>1</v>
      </c>
      <c r="L16">
        <v>1</v>
      </c>
      <c r="M16">
        <v>269</v>
      </c>
      <c r="N16" t="s">
        <v>41</v>
      </c>
      <c r="O16" s="24">
        <f t="shared" si="0"/>
        <v>90.439399544022677</v>
      </c>
      <c r="P16" t="s">
        <v>25</v>
      </c>
      <c r="Q16">
        <v>2</v>
      </c>
      <c r="R16">
        <v>28</v>
      </c>
      <c r="S16">
        <f>MATCH(N16,mens_RPI_2024!J:J,)</f>
        <v>14</v>
      </c>
      <c r="T16" t="str" cm="1">
        <f t="array" ref="T16">INDEX(mens_RPI_2024!D:D,fivethirtyeight_ncaa_forecasts!S16)</f>
        <v>0.6199</v>
      </c>
      <c r="U16">
        <f t="shared" si="1"/>
        <v>2</v>
      </c>
      <c r="V16">
        <f>T16*mens_RPI_regression_v2!$D$1+mens_RPI_regression_v2!$E$1+U16*mens_RPI_regression_v2!$F$1+mens_RPI_regression_v2!$G$1</f>
        <v>90.439399544022677</v>
      </c>
    </row>
    <row r="17" spans="1:22" x14ac:dyDescent="0.25">
      <c r="A17" t="s">
        <v>18</v>
      </c>
      <c r="B17" s="1">
        <v>44997</v>
      </c>
      <c r="C17">
        <v>0</v>
      </c>
      <c r="D17">
        <v>1</v>
      </c>
      <c r="E17">
        <v>0.11079673700000001</v>
      </c>
      <c r="F17">
        <v>2.7856708000000001E-2</v>
      </c>
      <c r="G17">
        <v>7.6992680000000004E-3</v>
      </c>
      <c r="H17">
        <v>1.674537E-3</v>
      </c>
      <c r="I17">
        <v>2.6691200000000001E-4</v>
      </c>
      <c r="J17" s="2">
        <v>4.3399999999999998E-5</v>
      </c>
      <c r="K17">
        <v>1</v>
      </c>
      <c r="L17">
        <v>1</v>
      </c>
      <c r="M17">
        <v>261</v>
      </c>
      <c r="N17" t="s">
        <v>104</v>
      </c>
      <c r="O17" s="24">
        <f t="shared" si="0"/>
        <v>75.447949012240599</v>
      </c>
      <c r="P17" t="s">
        <v>25</v>
      </c>
      <c r="Q17">
        <v>15</v>
      </c>
      <c r="R17">
        <v>30</v>
      </c>
      <c r="S17">
        <f>MATCH(N17,mens_RPI_2024!J:J,)</f>
        <v>132</v>
      </c>
      <c r="T17" t="str" cm="1">
        <f t="array" ref="T17">INDEX(mens_RPI_2024!D:D,fivethirtyeight_ncaa_forecasts!S17)</f>
        <v>0.5282</v>
      </c>
      <c r="U17">
        <f t="shared" si="1"/>
        <v>15</v>
      </c>
      <c r="V17">
        <f>T17*mens_RPI_regression_v2!$D$1+mens_RPI_regression_v2!$E$1+U17*mens_RPI_regression_v2!$F$1+mens_RPI_regression_v2!$G$1</f>
        <v>75.447949012240599</v>
      </c>
    </row>
    <row r="18" spans="1:22" x14ac:dyDescent="0.25">
      <c r="A18" t="s">
        <v>18</v>
      </c>
      <c r="B18" s="1">
        <v>44997</v>
      </c>
      <c r="C18">
        <v>0</v>
      </c>
      <c r="D18">
        <v>1</v>
      </c>
      <c r="E18">
        <v>0.97820868500000002</v>
      </c>
      <c r="F18">
        <v>0.656920532</v>
      </c>
      <c r="G18">
        <v>0.38998083900000002</v>
      </c>
      <c r="H18">
        <v>0.20277472899999999</v>
      </c>
      <c r="I18">
        <v>9.1264955999999994E-2</v>
      </c>
      <c r="J18">
        <v>4.9550306000000002E-2</v>
      </c>
      <c r="K18">
        <v>1</v>
      </c>
      <c r="L18">
        <v>1</v>
      </c>
      <c r="M18">
        <v>2305</v>
      </c>
      <c r="N18" t="s">
        <v>99</v>
      </c>
      <c r="O18" s="24">
        <f t="shared" si="0"/>
        <v>91.765340046467443</v>
      </c>
      <c r="P18" t="s">
        <v>27</v>
      </c>
      <c r="Q18">
        <v>1</v>
      </c>
      <c r="R18">
        <v>32</v>
      </c>
      <c r="S18">
        <f>MATCH(N18,mens_RPI_2024!J:J,)</f>
        <v>9</v>
      </c>
      <c r="T18" t="str" cm="1">
        <f t="array" ref="T18">INDEX(mens_RPI_2024!D:D,fivethirtyeight_ncaa_forecasts!S18)</f>
        <v>0.6293</v>
      </c>
      <c r="U18">
        <f t="shared" si="1"/>
        <v>1</v>
      </c>
      <c r="V18">
        <f>T18*mens_RPI_regression_v2!$D$1+mens_RPI_regression_v2!$E$1+U18*mens_RPI_regression_v2!$F$1+mens_RPI_regression_v2!$G$1</f>
        <v>91.765340046467443</v>
      </c>
    </row>
    <row r="19" spans="1:22" x14ac:dyDescent="0.25">
      <c r="A19" t="s">
        <v>18</v>
      </c>
      <c r="B19" s="1">
        <v>44997</v>
      </c>
      <c r="C19">
        <v>1</v>
      </c>
      <c r="D19">
        <v>0.5</v>
      </c>
      <c r="E19">
        <v>2.1791314999999999E-2</v>
      </c>
      <c r="F19">
        <v>1.3815520000000001E-3</v>
      </c>
      <c r="G19" s="2">
        <v>9.6899999999999997E-5</v>
      </c>
      <c r="H19" s="2">
        <v>6.0000000000000002E-6</v>
      </c>
      <c r="I19" s="2">
        <v>3.9000000000000002E-7</v>
      </c>
      <c r="J19" s="2">
        <v>3.6699999999999998E-8</v>
      </c>
      <c r="K19">
        <v>0</v>
      </c>
      <c r="L19">
        <v>1</v>
      </c>
      <c r="M19">
        <v>47</v>
      </c>
      <c r="N19" t="s">
        <v>87</v>
      </c>
      <c r="O19" s="24">
        <f t="shared" si="0"/>
        <v>70.315234109795824</v>
      </c>
      <c r="P19" t="s">
        <v>27</v>
      </c>
      <c r="Q19" t="s">
        <v>84</v>
      </c>
      <c r="R19">
        <v>34</v>
      </c>
      <c r="S19">
        <f>MATCH(N19,mens_RPI_2024!J:J,)</f>
        <v>273</v>
      </c>
      <c r="T19" t="str" cm="1">
        <f t="array" ref="T19">INDEX(mens_RPI_2024!D:D,fivethirtyeight_ncaa_forecasts!S19)</f>
        <v>0.4671</v>
      </c>
      <c r="U19">
        <f t="shared" si="1"/>
        <v>16</v>
      </c>
      <c r="V19">
        <f>T19*mens_RPI_regression_v2!$D$1+mens_RPI_regression_v2!$E$1+U19*mens_RPI_regression_v2!$F$1+mens_RPI_regression_v2!$G$1</f>
        <v>70.315234109795824</v>
      </c>
    </row>
    <row r="20" spans="1:22" x14ac:dyDescent="0.25">
      <c r="A20" t="s">
        <v>18</v>
      </c>
      <c r="B20" s="1">
        <v>44997</v>
      </c>
      <c r="C20">
        <v>1</v>
      </c>
      <c r="D20">
        <v>0.5</v>
      </c>
      <c r="E20">
        <v>2.1791314999999999E-2</v>
      </c>
      <c r="F20">
        <v>1.3815520000000001E-3</v>
      </c>
      <c r="G20" s="2">
        <v>9.6899999999999997E-5</v>
      </c>
      <c r="H20" s="2">
        <v>6.0000000000000002E-6</v>
      </c>
      <c r="I20" s="2">
        <v>3.9000000000000002E-7</v>
      </c>
      <c r="J20" s="2">
        <v>3.6699999999999998E-8</v>
      </c>
      <c r="K20">
        <v>0</v>
      </c>
      <c r="L20">
        <v>1</v>
      </c>
      <c r="M20">
        <v>47</v>
      </c>
      <c r="N20" t="s">
        <v>642</v>
      </c>
      <c r="O20" s="24">
        <f t="shared" ref="O20" si="2">V20</f>
        <v>70.079611709795842</v>
      </c>
      <c r="P20" t="s">
        <v>27</v>
      </c>
      <c r="Q20" t="s">
        <v>86</v>
      </c>
      <c r="R20">
        <v>35</v>
      </c>
      <c r="S20">
        <f>MATCH(N20,mens_RPI_2024!J:J,)</f>
        <v>280</v>
      </c>
      <c r="T20" t="str" cm="1">
        <f t="array" ref="T20">INDEX(mens_RPI_2024!D:D,fivethirtyeight_ncaa_forecasts!S20)</f>
        <v>0.4639</v>
      </c>
      <c r="U20">
        <f t="shared" ref="U20" si="3">_xlfn.NUMBERVALUE(LEFT(Q20,2))</f>
        <v>16</v>
      </c>
      <c r="V20">
        <f>T20*mens_RPI_regression_v2!$D$1+mens_RPI_regression_v2!$E$1+U20*mens_RPI_regression_v2!$F$1+mens_RPI_regression_v2!$G$1</f>
        <v>70.079611709795842</v>
      </c>
    </row>
    <row r="21" spans="1:22" x14ac:dyDescent="0.25">
      <c r="A21" t="s">
        <v>18</v>
      </c>
      <c r="B21" s="1">
        <v>44997</v>
      </c>
      <c r="C21">
        <v>0</v>
      </c>
      <c r="D21">
        <v>1</v>
      </c>
      <c r="E21">
        <v>0.515279284</v>
      </c>
      <c r="F21">
        <v>0.17869779299999999</v>
      </c>
      <c r="G21">
        <v>8.5600100999999998E-2</v>
      </c>
      <c r="H21">
        <v>3.5551209E-2</v>
      </c>
      <c r="I21">
        <v>1.3563825E-2</v>
      </c>
      <c r="J21">
        <v>6.4235100000000003E-3</v>
      </c>
      <c r="K21">
        <v>1</v>
      </c>
      <c r="L21">
        <v>1</v>
      </c>
      <c r="M21">
        <v>8</v>
      </c>
      <c r="N21" t="s">
        <v>58</v>
      </c>
      <c r="O21" s="24">
        <f t="shared" si="0"/>
        <v>84.376098929354029</v>
      </c>
      <c r="P21" t="s">
        <v>27</v>
      </c>
      <c r="Q21">
        <v>8</v>
      </c>
      <c r="R21">
        <v>36</v>
      </c>
      <c r="S21">
        <f>MATCH(N21,mens_RPI_2024!J:J,)</f>
        <v>41</v>
      </c>
      <c r="T21" t="str" cm="1">
        <f t="array" ref="T21">INDEX(mens_RPI_2024!D:D,fivethirtyeight_ncaa_forecasts!S21)</f>
        <v>0.5892</v>
      </c>
      <c r="U21">
        <f t="shared" si="1"/>
        <v>8</v>
      </c>
      <c r="V21">
        <f>T21*mens_RPI_regression_v2!$D$1+mens_RPI_regression_v2!$E$1+U21*mens_RPI_regression_v2!$F$1+mens_RPI_regression_v2!$G$1</f>
        <v>84.376098929354029</v>
      </c>
    </row>
    <row r="22" spans="1:22" x14ac:dyDescent="0.25">
      <c r="A22" t="s">
        <v>18</v>
      </c>
      <c r="B22" s="1">
        <v>44997</v>
      </c>
      <c r="C22">
        <v>0</v>
      </c>
      <c r="D22">
        <v>1</v>
      </c>
      <c r="E22">
        <v>0.484720716</v>
      </c>
      <c r="F22">
        <v>0.163000123</v>
      </c>
      <c r="G22">
        <v>7.2760620999999998E-2</v>
      </c>
      <c r="H22">
        <v>2.8121139999999999E-2</v>
      </c>
      <c r="I22">
        <v>9.7394089999999992E-3</v>
      </c>
      <c r="J22">
        <v>4.2509280000000002E-3</v>
      </c>
      <c r="K22">
        <v>1</v>
      </c>
      <c r="L22">
        <v>1</v>
      </c>
      <c r="M22">
        <v>356</v>
      </c>
      <c r="N22" t="s">
        <v>49</v>
      </c>
      <c r="O22" s="24">
        <f t="shared" si="0"/>
        <v>82.46846562690925</v>
      </c>
      <c r="P22" t="s">
        <v>27</v>
      </c>
      <c r="Q22">
        <v>9</v>
      </c>
      <c r="R22">
        <v>38</v>
      </c>
      <c r="S22">
        <f>MATCH(N22,mens_RPI_2024!J:J,)</f>
        <v>63</v>
      </c>
      <c r="T22" t="str" cm="1">
        <f t="array" ref="T22">INDEX(mens_RPI_2024!D:D,fivethirtyeight_ncaa_forecasts!S22)</f>
        <v>0.5719</v>
      </c>
      <c r="U22">
        <f t="shared" si="1"/>
        <v>9</v>
      </c>
      <c r="V22">
        <f>T22*mens_RPI_regression_v2!$D$1+mens_RPI_regression_v2!$E$1+U22*mens_RPI_regression_v2!$F$1+mens_RPI_regression_v2!$G$1</f>
        <v>82.46846562690925</v>
      </c>
    </row>
    <row r="23" spans="1:22" x14ac:dyDescent="0.25">
      <c r="A23" t="s">
        <v>18</v>
      </c>
      <c r="B23" s="1">
        <v>44997</v>
      </c>
      <c r="C23">
        <v>0</v>
      </c>
      <c r="D23">
        <v>1</v>
      </c>
      <c r="E23">
        <v>0.58506193399999995</v>
      </c>
      <c r="F23">
        <v>0.180580515</v>
      </c>
      <c r="G23">
        <v>9.2029519000000004E-2</v>
      </c>
      <c r="H23">
        <v>4.5293660999999999E-2</v>
      </c>
      <c r="I23">
        <v>1.5549224E-2</v>
      </c>
      <c r="J23">
        <v>6.7360919999999999E-3</v>
      </c>
      <c r="K23">
        <v>1</v>
      </c>
      <c r="L23">
        <v>1</v>
      </c>
      <c r="M23">
        <v>2608</v>
      </c>
      <c r="N23" t="s">
        <v>420</v>
      </c>
      <c r="O23" s="24">
        <f t="shared" si="0"/>
        <v>86.446851636688351</v>
      </c>
      <c r="P23" t="s">
        <v>27</v>
      </c>
      <c r="Q23">
        <v>5</v>
      </c>
      <c r="R23">
        <v>40</v>
      </c>
      <c r="S23">
        <f>MATCH(N23,mens_RPI_2024!J:J,)</f>
        <v>37</v>
      </c>
      <c r="T23" t="str" cm="1">
        <f t="array" ref="T23">INDEX(mens_RPI_2024!D:D,fivethirtyeight_ncaa_forecasts!S23)</f>
        <v>0.5915</v>
      </c>
      <c r="U23">
        <f t="shared" si="1"/>
        <v>5</v>
      </c>
      <c r="V23">
        <f>T23*mens_RPI_regression_v2!$D$1+mens_RPI_regression_v2!$E$1+U23*mens_RPI_regression_v2!$F$1+mens_RPI_regression_v2!$G$1</f>
        <v>86.446851636688351</v>
      </c>
    </row>
    <row r="24" spans="1:22" x14ac:dyDescent="0.25">
      <c r="A24" t="s">
        <v>18</v>
      </c>
      <c r="B24" s="1">
        <v>44997</v>
      </c>
      <c r="C24">
        <v>0</v>
      </c>
      <c r="D24">
        <v>1</v>
      </c>
      <c r="E24">
        <v>0.41493806599999999</v>
      </c>
      <c r="F24">
        <v>0.106666754</v>
      </c>
      <c r="G24">
        <v>2.9900908E-2</v>
      </c>
      <c r="H24">
        <v>8.561071E-3</v>
      </c>
      <c r="I24">
        <v>2.2901219999999999E-3</v>
      </c>
      <c r="J24">
        <v>7.99867E-4</v>
      </c>
      <c r="K24">
        <v>1</v>
      </c>
      <c r="L24">
        <v>1</v>
      </c>
      <c r="M24">
        <v>2670</v>
      </c>
      <c r="N24" t="s">
        <v>78</v>
      </c>
      <c r="O24" s="24">
        <f t="shared" si="0"/>
        <v>82.636125719574935</v>
      </c>
      <c r="P24" t="s">
        <v>27</v>
      </c>
      <c r="Q24">
        <v>12</v>
      </c>
      <c r="R24">
        <v>42</v>
      </c>
      <c r="S24">
        <f>MATCH(N24,mens_RPI_2024!J:J,)</f>
        <v>27</v>
      </c>
      <c r="T24" t="str" cm="1">
        <f t="array" ref="T24">INDEX(mens_RPI_2024!D:D,fivethirtyeight_ncaa_forecasts!S24)</f>
        <v>0.6000</v>
      </c>
      <c r="U24">
        <f t="shared" si="1"/>
        <v>12</v>
      </c>
      <c r="V24">
        <f>T24*mens_RPI_regression_v2!$D$1+mens_RPI_regression_v2!$E$1+U24*mens_RPI_regression_v2!$F$1+mens_RPI_regression_v2!$G$1</f>
        <v>82.636125719574935</v>
      </c>
    </row>
    <row r="25" spans="1:22" x14ac:dyDescent="0.25">
      <c r="A25" t="s">
        <v>18</v>
      </c>
      <c r="B25" s="1">
        <v>44997</v>
      </c>
      <c r="C25">
        <v>0</v>
      </c>
      <c r="D25">
        <v>1</v>
      </c>
      <c r="E25">
        <v>0.84639202899999999</v>
      </c>
      <c r="F25">
        <v>0.64540220100000001</v>
      </c>
      <c r="G25">
        <v>0.31498795400000001</v>
      </c>
      <c r="H25">
        <v>0.148964715</v>
      </c>
      <c r="I25">
        <v>6.1235588000000001E-2</v>
      </c>
      <c r="J25">
        <v>3.0858307000000001E-2</v>
      </c>
      <c r="K25">
        <v>1</v>
      </c>
      <c r="L25">
        <v>1</v>
      </c>
      <c r="M25">
        <v>41</v>
      </c>
      <c r="N25" t="s">
        <v>21</v>
      </c>
      <c r="O25" s="24">
        <f t="shared" si="0"/>
        <v>89.282248139133131</v>
      </c>
      <c r="P25" t="s">
        <v>27</v>
      </c>
      <c r="Q25">
        <v>4</v>
      </c>
      <c r="R25">
        <v>44</v>
      </c>
      <c r="S25">
        <f>MATCH(N25,mens_RPI_2024!J:J,)</f>
        <v>13</v>
      </c>
      <c r="T25" t="str" cm="1">
        <f t="array" ref="T25">INDEX(mens_RPI_2024!D:D,fivethirtyeight_ncaa_forecasts!S25)</f>
        <v>0.6214</v>
      </c>
      <c r="U25">
        <f t="shared" si="1"/>
        <v>4</v>
      </c>
      <c r="V25">
        <f>T25*mens_RPI_regression_v2!$D$1+mens_RPI_regression_v2!$E$1+U25*mens_RPI_regression_v2!$F$1+mens_RPI_regression_v2!$G$1</f>
        <v>89.282248139133131</v>
      </c>
    </row>
    <row r="26" spans="1:22" x14ac:dyDescent="0.25">
      <c r="A26" t="s">
        <v>18</v>
      </c>
      <c r="B26" s="1">
        <v>44997</v>
      </c>
      <c r="C26">
        <v>0</v>
      </c>
      <c r="D26">
        <v>1</v>
      </c>
      <c r="E26">
        <v>0.15360797100000001</v>
      </c>
      <c r="F26">
        <v>6.7350530000000006E-2</v>
      </c>
      <c r="G26">
        <v>1.4643122999999999E-2</v>
      </c>
      <c r="H26">
        <v>3.3287630000000002E-3</v>
      </c>
      <c r="I26">
        <v>7.1082000000000003E-4</v>
      </c>
      <c r="J26">
        <v>2.03313E-4</v>
      </c>
      <c r="K26">
        <v>1</v>
      </c>
      <c r="L26">
        <v>1</v>
      </c>
      <c r="M26">
        <v>314</v>
      </c>
      <c r="N26" t="s">
        <v>458</v>
      </c>
      <c r="O26" s="24">
        <f t="shared" si="0"/>
        <v>79.955356417130162</v>
      </c>
      <c r="P26" t="s">
        <v>27</v>
      </c>
      <c r="Q26">
        <v>13</v>
      </c>
      <c r="R26">
        <v>46</v>
      </c>
      <c r="S26">
        <f>MATCH(N26,mens_RPI_2024!J:J,)</f>
        <v>62</v>
      </c>
      <c r="T26" t="str" cm="1">
        <f t="array" ref="T26">INDEX(mens_RPI_2024!D:D,fivethirtyeight_ncaa_forecasts!S26)</f>
        <v>0.5722</v>
      </c>
      <c r="U26">
        <f t="shared" si="1"/>
        <v>13</v>
      </c>
      <c r="V26">
        <f>T26*mens_RPI_regression_v2!$D$1+mens_RPI_regression_v2!$E$1+U26*mens_RPI_regression_v2!$F$1+mens_RPI_regression_v2!$G$1</f>
        <v>79.955356417130162</v>
      </c>
    </row>
    <row r="27" spans="1:22" x14ac:dyDescent="0.25">
      <c r="A27" t="s">
        <v>18</v>
      </c>
      <c r="B27" s="1">
        <v>44997</v>
      </c>
      <c r="C27">
        <v>0</v>
      </c>
      <c r="D27">
        <v>1</v>
      </c>
      <c r="E27">
        <v>0.67896428799999997</v>
      </c>
      <c r="F27">
        <v>0.25955057300000001</v>
      </c>
      <c r="G27">
        <v>0.11542208700000001</v>
      </c>
      <c r="H27">
        <v>5.1341087000000001E-2</v>
      </c>
      <c r="I27">
        <v>2.0315669000000001E-2</v>
      </c>
      <c r="J27">
        <v>9.9185850000000006E-3</v>
      </c>
      <c r="K27">
        <v>1</v>
      </c>
      <c r="L27">
        <v>1</v>
      </c>
      <c r="M27">
        <v>2628</v>
      </c>
      <c r="N27" t="s">
        <v>404</v>
      </c>
      <c r="O27" s="24">
        <f t="shared" si="0"/>
        <v>85.783599134243573</v>
      </c>
      <c r="P27" t="s">
        <v>27</v>
      </c>
      <c r="Q27">
        <v>6</v>
      </c>
      <c r="R27">
        <v>48</v>
      </c>
      <c r="S27">
        <f>MATCH(N27,mens_RPI_2024!J:J,)</f>
        <v>38</v>
      </c>
      <c r="T27" t="str" cm="1">
        <f t="array" ref="T27">INDEX(mens_RPI_2024!D:D,fivethirtyeight_ncaa_forecasts!S27)</f>
        <v>0.5911</v>
      </c>
      <c r="U27">
        <f t="shared" si="1"/>
        <v>6</v>
      </c>
      <c r="V27">
        <f>T27*mens_RPI_regression_v2!$D$1+mens_RPI_regression_v2!$E$1+U27*mens_RPI_regression_v2!$F$1+mens_RPI_regression_v2!$G$1</f>
        <v>85.783599134243573</v>
      </c>
    </row>
    <row r="28" spans="1:22" x14ac:dyDescent="0.25">
      <c r="A28" t="s">
        <v>18</v>
      </c>
      <c r="B28" s="1">
        <v>44997</v>
      </c>
      <c r="C28">
        <v>0</v>
      </c>
      <c r="D28">
        <v>1</v>
      </c>
      <c r="E28">
        <v>0.182820818</v>
      </c>
      <c r="F28">
        <v>5.0011477999999998E-2</v>
      </c>
      <c r="G28">
        <v>1.9086405000000001E-2</v>
      </c>
      <c r="H28">
        <v>7.3681550000000004E-3</v>
      </c>
      <c r="I28">
        <v>1.883724E-3</v>
      </c>
      <c r="J28">
        <v>6.3226299999999999E-4</v>
      </c>
      <c r="K28">
        <v>1</v>
      </c>
      <c r="L28">
        <v>1</v>
      </c>
      <c r="M28">
        <v>9</v>
      </c>
      <c r="N28" t="s">
        <v>406</v>
      </c>
      <c r="O28" s="24">
        <f t="shared" si="0"/>
        <v>83.954703022019714</v>
      </c>
      <c r="P28" t="s">
        <v>27</v>
      </c>
      <c r="Q28">
        <v>11</v>
      </c>
      <c r="R28">
        <v>50</v>
      </c>
      <c r="S28">
        <f>MATCH(N28,mens_RPI_2024!J:J,)</f>
        <v>20</v>
      </c>
      <c r="T28" t="str" cm="1">
        <f t="array" ref="T28">INDEX(mens_RPI_2024!D:D,fivethirtyeight_ncaa_forecasts!S28)</f>
        <v>0.6093</v>
      </c>
      <c r="U28">
        <f t="shared" si="1"/>
        <v>11</v>
      </c>
      <c r="V28">
        <f>T28*mens_RPI_regression_v2!$D$1+mens_RPI_regression_v2!$E$1+U28*mens_RPI_regression_v2!$F$1+mens_RPI_regression_v2!$G$1</f>
        <v>83.954703022019714</v>
      </c>
    </row>
    <row r="29" spans="1:22" x14ac:dyDescent="0.25">
      <c r="A29" t="s">
        <v>18</v>
      </c>
      <c r="B29" s="1">
        <v>44997</v>
      </c>
      <c r="C29">
        <v>0</v>
      </c>
      <c r="D29">
        <v>1</v>
      </c>
      <c r="E29">
        <v>0.91632414600000001</v>
      </c>
      <c r="F29">
        <v>0.63650546500000005</v>
      </c>
      <c r="G29">
        <v>0.37658919800000001</v>
      </c>
      <c r="H29">
        <v>0.218817242</v>
      </c>
      <c r="I29">
        <v>9.0201724999999996E-2</v>
      </c>
      <c r="J29">
        <v>4.5560372000000002E-2</v>
      </c>
      <c r="K29">
        <v>1</v>
      </c>
      <c r="L29">
        <v>1</v>
      </c>
      <c r="M29">
        <v>2250</v>
      </c>
      <c r="N29" t="s">
        <v>33</v>
      </c>
      <c r="O29" s="24">
        <f t="shared" si="0"/>
        <v>89.26808624157789</v>
      </c>
      <c r="P29" t="s">
        <v>27</v>
      </c>
      <c r="Q29">
        <v>3</v>
      </c>
      <c r="R29">
        <v>52</v>
      </c>
      <c r="S29">
        <f>MATCH(N29,mens_RPI_2024!J:J,)</f>
        <v>19</v>
      </c>
      <c r="T29" t="str" cm="1">
        <f t="array" ref="T29">INDEX(mens_RPI_2024!D:D,fivethirtyeight_ncaa_forecasts!S29)</f>
        <v>0.6126</v>
      </c>
      <c r="U29">
        <f t="shared" si="1"/>
        <v>3</v>
      </c>
      <c r="V29">
        <f>T29*mens_RPI_regression_v2!$D$1+mens_RPI_regression_v2!$E$1+U29*mens_RPI_regression_v2!$F$1+mens_RPI_regression_v2!$G$1</f>
        <v>89.26808624157789</v>
      </c>
    </row>
    <row r="30" spans="1:22" x14ac:dyDescent="0.25">
      <c r="A30" t="s">
        <v>18</v>
      </c>
      <c r="B30" s="1">
        <v>44997</v>
      </c>
      <c r="C30">
        <v>0</v>
      </c>
      <c r="D30">
        <v>1</v>
      </c>
      <c r="E30">
        <v>8.3675853999999994E-2</v>
      </c>
      <c r="F30">
        <v>1.9520969999999999E-2</v>
      </c>
      <c r="G30">
        <v>4.2240460000000004E-3</v>
      </c>
      <c r="H30">
        <v>9.6037200000000003E-4</v>
      </c>
      <c r="I30">
        <v>1.4397499999999999E-4</v>
      </c>
      <c r="J30" s="2">
        <v>2.9799999999999999E-5</v>
      </c>
      <c r="K30">
        <v>1</v>
      </c>
      <c r="L30">
        <v>1</v>
      </c>
      <c r="M30">
        <v>2253</v>
      </c>
      <c r="N30" t="s">
        <v>79</v>
      </c>
      <c r="O30" s="24">
        <f t="shared" si="0"/>
        <v>76.678167914685389</v>
      </c>
      <c r="P30" t="s">
        <v>27</v>
      </c>
      <c r="Q30">
        <v>14</v>
      </c>
      <c r="R30">
        <v>54</v>
      </c>
      <c r="S30">
        <f>MATCH(N30,mens_RPI_2024!J:J,)</f>
        <v>119</v>
      </c>
      <c r="T30" t="str" cm="1">
        <f t="array" ref="T30">INDEX(mens_RPI_2024!D:D,fivethirtyeight_ncaa_forecasts!S30)</f>
        <v>0.5363</v>
      </c>
      <c r="U30">
        <f t="shared" si="1"/>
        <v>14</v>
      </c>
      <c r="V30">
        <f>T30*mens_RPI_regression_v2!$D$1+mens_RPI_regression_v2!$E$1+U30*mens_RPI_regression_v2!$F$1+mens_RPI_regression_v2!$G$1</f>
        <v>76.678167914685389</v>
      </c>
    </row>
    <row r="31" spans="1:22" x14ac:dyDescent="0.25">
      <c r="A31" t="s">
        <v>18</v>
      </c>
      <c r="B31" s="1">
        <v>44997</v>
      </c>
      <c r="C31">
        <v>0</v>
      </c>
      <c r="D31">
        <v>1</v>
      </c>
      <c r="E31">
        <v>0.41267379599999998</v>
      </c>
      <c r="F31">
        <v>0.10955786200000001</v>
      </c>
      <c r="G31">
        <v>3.3836190000000002E-2</v>
      </c>
      <c r="H31">
        <v>1.1655362000000001E-2</v>
      </c>
      <c r="I31">
        <v>3.3463730000000001E-3</v>
      </c>
      <c r="J31">
        <v>1.243199E-3</v>
      </c>
      <c r="K31">
        <v>1</v>
      </c>
      <c r="L31">
        <v>1</v>
      </c>
      <c r="M31">
        <v>77</v>
      </c>
      <c r="N31" t="s">
        <v>396</v>
      </c>
      <c r="O31" s="24">
        <f t="shared" si="0"/>
        <v>88.2276170317988</v>
      </c>
      <c r="P31" t="s">
        <v>27</v>
      </c>
      <c r="Q31">
        <v>7</v>
      </c>
      <c r="R31">
        <v>56</v>
      </c>
      <c r="S31">
        <f>MATCH(N31,mens_RPI_2024!J:J,)</f>
        <v>6</v>
      </c>
      <c r="T31" t="str" cm="1">
        <f t="array" ref="T31">INDEX(mens_RPI_2024!D:D,fivethirtyeight_ncaa_forecasts!S31)</f>
        <v>0.6329</v>
      </c>
      <c r="U31">
        <f t="shared" si="1"/>
        <v>7</v>
      </c>
      <c r="V31">
        <f>T31*mens_RPI_regression_v2!$D$1+mens_RPI_regression_v2!$E$1+U31*mens_RPI_regression_v2!$F$1+mens_RPI_regression_v2!$G$1</f>
        <v>88.2276170317988</v>
      </c>
    </row>
    <row r="32" spans="1:22" x14ac:dyDescent="0.25">
      <c r="A32" t="s">
        <v>18</v>
      </c>
      <c r="B32" s="1">
        <v>44997</v>
      </c>
      <c r="C32">
        <v>0</v>
      </c>
      <c r="D32">
        <v>1</v>
      </c>
      <c r="E32">
        <v>0.58732620400000002</v>
      </c>
      <c r="F32">
        <v>0.187608998</v>
      </c>
      <c r="G32">
        <v>6.5581354999999994E-2</v>
      </c>
      <c r="H32">
        <v>2.5198346999999999E-2</v>
      </c>
      <c r="I32">
        <v>6.4704979999999999E-3</v>
      </c>
      <c r="J32">
        <v>2.1802050000000002E-3</v>
      </c>
      <c r="K32">
        <v>1</v>
      </c>
      <c r="L32">
        <v>1</v>
      </c>
      <c r="M32">
        <v>68</v>
      </c>
      <c r="N32" t="s">
        <v>72</v>
      </c>
      <c r="O32" s="24">
        <f t="shared" si="0"/>
        <v>84.360243524464494</v>
      </c>
      <c r="P32" t="s">
        <v>27</v>
      </c>
      <c r="Q32">
        <v>10</v>
      </c>
      <c r="R32">
        <v>58</v>
      </c>
      <c r="S32">
        <f>MATCH(N32,mens_RPI_2024!J:J,)</f>
        <v>22</v>
      </c>
      <c r="T32" t="str" cm="1">
        <f t="array" ref="T32">INDEX(mens_RPI_2024!D:D,fivethirtyeight_ncaa_forecasts!S32)</f>
        <v>0.6062</v>
      </c>
      <c r="U32">
        <f t="shared" si="1"/>
        <v>10</v>
      </c>
      <c r="V32">
        <f>T32*mens_RPI_regression_v2!$D$1+mens_RPI_regression_v2!$E$1+U32*mens_RPI_regression_v2!$F$1+mens_RPI_regression_v2!$G$1</f>
        <v>84.360243524464494</v>
      </c>
    </row>
    <row r="33" spans="1:22" x14ac:dyDescent="0.25">
      <c r="A33" t="s">
        <v>18</v>
      </c>
      <c r="B33" s="1">
        <v>44997</v>
      </c>
      <c r="C33">
        <v>0</v>
      </c>
      <c r="D33">
        <v>1</v>
      </c>
      <c r="E33">
        <v>0.95459361600000003</v>
      </c>
      <c r="F33">
        <v>0.695641022</v>
      </c>
      <c r="G33">
        <v>0.37227943699999999</v>
      </c>
      <c r="H33">
        <v>0.20751946399999999</v>
      </c>
      <c r="I33">
        <v>7.5046756000000006E-2</v>
      </c>
      <c r="J33">
        <v>3.3976024000000001E-2</v>
      </c>
      <c r="K33">
        <v>1</v>
      </c>
      <c r="L33">
        <v>1</v>
      </c>
      <c r="M33">
        <v>26</v>
      </c>
      <c r="N33" t="s">
        <v>29</v>
      </c>
      <c r="O33" s="24">
        <f t="shared" si="0"/>
        <v>90.549847544022668</v>
      </c>
      <c r="P33" t="s">
        <v>27</v>
      </c>
      <c r="Q33">
        <v>2</v>
      </c>
      <c r="R33">
        <v>60</v>
      </c>
      <c r="S33">
        <f>MATCH(N33,mens_RPI_2024!J:J,)</f>
        <v>12</v>
      </c>
      <c r="T33" t="str" cm="1">
        <f t="array" ref="T33">INDEX(mens_RPI_2024!D:D,fivethirtyeight_ncaa_forecasts!S33)</f>
        <v>0.6214</v>
      </c>
      <c r="U33">
        <f t="shared" si="1"/>
        <v>2</v>
      </c>
      <c r="V33">
        <f>T33*mens_RPI_regression_v2!$D$1+mens_RPI_regression_v2!$E$1+U33*mens_RPI_regression_v2!$F$1+mens_RPI_regression_v2!$G$1</f>
        <v>90.549847544022668</v>
      </c>
    </row>
    <row r="34" spans="1:22" x14ac:dyDescent="0.25">
      <c r="A34" t="s">
        <v>18</v>
      </c>
      <c r="B34" s="1">
        <v>44997</v>
      </c>
      <c r="C34">
        <v>0</v>
      </c>
      <c r="D34">
        <v>1</v>
      </c>
      <c r="E34">
        <v>4.5406384000000001E-2</v>
      </c>
      <c r="F34">
        <v>7.1921179999999999E-3</v>
      </c>
      <c r="G34">
        <v>7.0056299999999997E-4</v>
      </c>
      <c r="H34" s="2">
        <v>8.3499999999999997E-5</v>
      </c>
      <c r="I34" s="2">
        <v>9.5799999999999998E-6</v>
      </c>
      <c r="J34" s="2">
        <v>1.55E-6</v>
      </c>
      <c r="K34">
        <v>1</v>
      </c>
      <c r="L34">
        <v>1</v>
      </c>
      <c r="M34">
        <v>2427</v>
      </c>
      <c r="N34" t="s">
        <v>517</v>
      </c>
      <c r="O34" s="24">
        <f t="shared" si="0"/>
        <v>74.976704212240605</v>
      </c>
      <c r="P34" t="s">
        <v>27</v>
      </c>
      <c r="Q34">
        <v>15</v>
      </c>
      <c r="R34">
        <v>62</v>
      </c>
      <c r="S34">
        <f>MATCH(N34,mens_RPI_2024!J:J,)</f>
        <v>148</v>
      </c>
      <c r="T34" t="str" cm="1">
        <f t="array" ref="T34">INDEX(mens_RPI_2024!D:D,fivethirtyeight_ncaa_forecasts!S34)</f>
        <v>0.5218</v>
      </c>
      <c r="U34">
        <f t="shared" si="1"/>
        <v>15</v>
      </c>
      <c r="V34">
        <f>T34*mens_RPI_regression_v2!$D$1+mens_RPI_regression_v2!$E$1+U34*mens_RPI_regression_v2!$F$1+mens_RPI_regression_v2!$G$1</f>
        <v>74.976704212240605</v>
      </c>
    </row>
    <row r="35" spans="1:22" x14ac:dyDescent="0.25">
      <c r="A35" t="s">
        <v>18</v>
      </c>
      <c r="B35" s="1">
        <v>44997</v>
      </c>
      <c r="C35">
        <v>0</v>
      </c>
      <c r="D35">
        <v>1</v>
      </c>
      <c r="E35">
        <v>0.98601830700000004</v>
      </c>
      <c r="F35">
        <v>0.81950726200000001</v>
      </c>
      <c r="G35">
        <v>0.654195843</v>
      </c>
      <c r="H35">
        <v>0.45290639399999999</v>
      </c>
      <c r="I35">
        <v>0.30491787199999998</v>
      </c>
      <c r="J35">
        <v>0.161761185</v>
      </c>
      <c r="K35">
        <v>1</v>
      </c>
      <c r="L35">
        <v>1</v>
      </c>
      <c r="M35">
        <v>333</v>
      </c>
      <c r="N35" t="s">
        <v>19</v>
      </c>
      <c r="O35" s="24">
        <f>V35</f>
        <v>94.519176846467445</v>
      </c>
      <c r="P35" t="s">
        <v>22</v>
      </c>
      <c r="Q35">
        <v>1</v>
      </c>
      <c r="R35">
        <v>64</v>
      </c>
      <c r="S35">
        <f>MATCH(N35,mens_RPI_2024!J:J,)</f>
        <v>3</v>
      </c>
      <c r="T35" t="str" cm="1">
        <f t="array" ref="T35">INDEX(mens_RPI_2024!D:D,fivethirtyeight_ncaa_forecasts!S35)</f>
        <v>0.6667</v>
      </c>
      <c r="U35">
        <f>_xlfn.NUMBERVALUE(LEFT(Q35,2))</f>
        <v>1</v>
      </c>
      <c r="V35">
        <f>T35*mens_RPI_regression_v2!$D$1+mens_RPI_regression_v2!$E$1+U35*mens_RPI_regression_v2!$F$1+mens_RPI_regression_v2!$G$1</f>
        <v>94.519176846467445</v>
      </c>
    </row>
    <row r="36" spans="1:22" x14ac:dyDescent="0.25">
      <c r="A36" t="s">
        <v>18</v>
      </c>
      <c r="B36" s="1">
        <v>44997</v>
      </c>
      <c r="C36">
        <v>0</v>
      </c>
      <c r="D36">
        <v>1</v>
      </c>
      <c r="E36">
        <v>8.2539029999999999E-3</v>
      </c>
      <c r="F36">
        <v>8.4412400000000002E-4</v>
      </c>
      <c r="G36">
        <v>1.1663900000000001E-4</v>
      </c>
      <c r="H36" s="2">
        <v>1.2300000000000001E-5</v>
      </c>
      <c r="I36" s="2">
        <v>1.9700000000000002E-6</v>
      </c>
      <c r="J36" s="2">
        <v>2.4200000000000002E-7</v>
      </c>
      <c r="K36">
        <v>1</v>
      </c>
      <c r="L36">
        <v>1</v>
      </c>
      <c r="M36">
        <v>357</v>
      </c>
      <c r="N36" t="s">
        <v>574</v>
      </c>
      <c r="O36" s="24">
        <f>V36</f>
        <v>74.247182909795839</v>
      </c>
      <c r="P36" t="s">
        <v>22</v>
      </c>
      <c r="Q36">
        <v>16</v>
      </c>
      <c r="R36">
        <v>66</v>
      </c>
      <c r="S36">
        <f>MATCH(N36,mens_RPI_2024!J:J,)</f>
        <v>151</v>
      </c>
      <c r="T36" t="str" cm="1">
        <f t="array" ref="T36">INDEX(mens_RPI_2024!D:D,fivethirtyeight_ncaa_forecasts!S36)</f>
        <v>0.5205</v>
      </c>
      <c r="U36">
        <f>_xlfn.NUMBERVALUE(LEFT(Q36,2))</f>
        <v>16</v>
      </c>
      <c r="V36">
        <f>T36*mens_RPI_regression_v2!$D$1+mens_RPI_regression_v2!$E$1+U36*mens_RPI_regression_v2!$F$1+mens_RPI_regression_v2!$G$1</f>
        <v>74.247182909795839</v>
      </c>
    </row>
    <row r="37" spans="1:22" x14ac:dyDescent="0.25">
      <c r="A37" t="s">
        <v>18</v>
      </c>
      <c r="B37" s="1">
        <v>44997</v>
      </c>
      <c r="C37">
        <v>0</v>
      </c>
      <c r="D37">
        <v>1</v>
      </c>
      <c r="E37">
        <v>0.50812652800000002</v>
      </c>
      <c r="F37">
        <v>9.1935716000000001E-2</v>
      </c>
      <c r="G37">
        <v>5.4967897000000002E-2</v>
      </c>
      <c r="H37">
        <v>2.6262054999999999E-2</v>
      </c>
      <c r="I37">
        <v>1.1800902E-2</v>
      </c>
      <c r="J37">
        <v>3.9879449999999997E-3</v>
      </c>
      <c r="K37">
        <v>1</v>
      </c>
      <c r="L37">
        <v>1</v>
      </c>
      <c r="M37">
        <v>120</v>
      </c>
      <c r="N37" t="s">
        <v>419</v>
      </c>
      <c r="O37" s="24">
        <f>V37</f>
        <v>84.221471729354022</v>
      </c>
      <c r="P37" t="s">
        <v>22</v>
      </c>
      <c r="Q37">
        <v>8</v>
      </c>
      <c r="R37">
        <v>68</v>
      </c>
      <c r="S37">
        <f>MATCH(N37,mens_RPI_2024!J:J,)</f>
        <v>43</v>
      </c>
      <c r="T37" t="str" cm="1">
        <f t="array" ref="T37">INDEX(mens_RPI_2024!D:D,fivethirtyeight_ncaa_forecasts!S37)</f>
        <v>0.5871</v>
      </c>
      <c r="U37">
        <f>_xlfn.NUMBERVALUE(LEFT(Q37,2))</f>
        <v>8</v>
      </c>
      <c r="V37">
        <f>T37*mens_RPI_regression_v2!$D$1+mens_RPI_regression_v2!$E$1+U37*mens_RPI_regression_v2!$F$1+mens_RPI_regression_v2!$G$1</f>
        <v>84.221471729354022</v>
      </c>
    </row>
    <row r="38" spans="1:22" x14ac:dyDescent="0.25">
      <c r="A38" t="s">
        <v>18</v>
      </c>
      <c r="B38" s="1">
        <v>44997</v>
      </c>
      <c r="C38">
        <v>0</v>
      </c>
      <c r="D38">
        <v>1</v>
      </c>
      <c r="E38">
        <v>0.49187347199999998</v>
      </c>
      <c r="F38">
        <v>8.7225019000000001E-2</v>
      </c>
      <c r="G38">
        <v>5.2298325E-2</v>
      </c>
      <c r="H38">
        <v>2.5069596999999999E-2</v>
      </c>
      <c r="I38">
        <v>1.1070389999999999E-2</v>
      </c>
      <c r="J38">
        <v>3.6742929999999999E-3</v>
      </c>
      <c r="K38">
        <v>1</v>
      </c>
      <c r="L38">
        <v>1</v>
      </c>
      <c r="M38">
        <v>277</v>
      </c>
      <c r="N38" t="s">
        <v>39</v>
      </c>
      <c r="O38" s="24">
        <f>V38</f>
        <v>82.269659226909255</v>
      </c>
      <c r="P38" t="s">
        <v>22</v>
      </c>
      <c r="Q38">
        <v>9</v>
      </c>
      <c r="R38">
        <v>70</v>
      </c>
      <c r="S38">
        <f>MATCH(N38,mens_RPI_2024!J:J,)</f>
        <v>64</v>
      </c>
      <c r="T38" t="str" cm="1">
        <f t="array" ref="T38">INDEX(mens_RPI_2024!D:D,fivethirtyeight_ncaa_forecasts!S38)</f>
        <v>0.5692</v>
      </c>
      <c r="U38">
        <f>_xlfn.NUMBERVALUE(LEFT(Q38,2))</f>
        <v>9</v>
      </c>
      <c r="V38">
        <f>T38*mens_RPI_regression_v2!$D$1+mens_RPI_regression_v2!$E$1+U38*mens_RPI_regression_v2!$F$1+mens_RPI_regression_v2!$G$1</f>
        <v>82.269659226909255</v>
      </c>
    </row>
    <row r="39" spans="1:22" x14ac:dyDescent="0.25">
      <c r="A39" t="s">
        <v>18</v>
      </c>
      <c r="B39" s="1">
        <v>44997</v>
      </c>
      <c r="C39">
        <v>0</v>
      </c>
      <c r="D39">
        <v>1</v>
      </c>
      <c r="E39">
        <v>0.66924270699999999</v>
      </c>
      <c r="F39">
        <v>0.385298635</v>
      </c>
      <c r="G39">
        <v>0.102075736</v>
      </c>
      <c r="H39">
        <v>4.6222328E-2</v>
      </c>
      <c r="I39">
        <v>2.2748117000000002E-2</v>
      </c>
      <c r="J39">
        <v>8.4560920000000001E-3</v>
      </c>
      <c r="K39">
        <v>1</v>
      </c>
      <c r="L39">
        <v>1</v>
      </c>
      <c r="M39">
        <v>21</v>
      </c>
      <c r="N39" t="s">
        <v>408</v>
      </c>
      <c r="O39" s="24">
        <f>V39</f>
        <v>87.54396843668836</v>
      </c>
      <c r="P39" t="s">
        <v>22</v>
      </c>
      <c r="Q39">
        <v>5</v>
      </c>
      <c r="R39">
        <v>72</v>
      </c>
      <c r="S39">
        <f>MATCH(N39,mens_RPI_2024!J:J,)</f>
        <v>21</v>
      </c>
      <c r="T39" t="str" cm="1">
        <f t="array" ref="T39">INDEX(mens_RPI_2024!D:D,fivethirtyeight_ncaa_forecasts!S39)</f>
        <v>0.6064</v>
      </c>
      <c r="U39">
        <f>_xlfn.NUMBERVALUE(LEFT(Q39,2))</f>
        <v>5</v>
      </c>
      <c r="V39">
        <f>T39*mens_RPI_regression_v2!$D$1+mens_RPI_regression_v2!$E$1+U39*mens_RPI_regression_v2!$F$1+mens_RPI_regression_v2!$G$1</f>
        <v>87.54396843668836</v>
      </c>
    </row>
    <row r="40" spans="1:22" x14ac:dyDescent="0.25">
      <c r="A40" t="s">
        <v>18</v>
      </c>
      <c r="B40" s="1">
        <v>44997</v>
      </c>
      <c r="C40">
        <v>0</v>
      </c>
      <c r="D40">
        <v>1</v>
      </c>
      <c r="E40">
        <v>0.33075729300000001</v>
      </c>
      <c r="F40">
        <v>0.145341635</v>
      </c>
      <c r="G40">
        <v>2.3798191E-2</v>
      </c>
      <c r="H40">
        <v>7.5248399999999997E-3</v>
      </c>
      <c r="I40">
        <v>2.4060980000000002E-3</v>
      </c>
      <c r="J40">
        <v>5.7751600000000003E-4</v>
      </c>
      <c r="K40">
        <v>1</v>
      </c>
      <c r="L40">
        <v>1</v>
      </c>
      <c r="M40">
        <v>232</v>
      </c>
      <c r="N40" t="s">
        <v>115</v>
      </c>
      <c r="O40" s="24">
        <f>V40</f>
        <v>80.014826519574939</v>
      </c>
      <c r="P40" t="s">
        <v>22</v>
      </c>
      <c r="Q40">
        <v>12</v>
      </c>
      <c r="R40">
        <v>74</v>
      </c>
      <c r="S40">
        <f>MATCH(N40,mens_RPI_2024!J:J,)</f>
        <v>69</v>
      </c>
      <c r="T40" t="str" cm="1">
        <f t="array" ref="T40">INDEX(mens_RPI_2024!D:D,fivethirtyeight_ncaa_forecasts!S40)</f>
        <v>0.5644</v>
      </c>
      <c r="U40">
        <f>_xlfn.NUMBERVALUE(LEFT(Q40,2))</f>
        <v>12</v>
      </c>
      <c r="V40">
        <f>T40*mens_RPI_regression_v2!$D$1+mens_RPI_regression_v2!$E$1+U40*mens_RPI_regression_v2!$F$1+mens_RPI_regression_v2!$G$1</f>
        <v>80.014826519574939</v>
      </c>
    </row>
    <row r="41" spans="1:22" x14ac:dyDescent="0.25">
      <c r="A41" t="s">
        <v>18</v>
      </c>
      <c r="B41" s="1">
        <v>44997</v>
      </c>
      <c r="C41">
        <v>0</v>
      </c>
      <c r="D41">
        <v>1</v>
      </c>
      <c r="E41">
        <v>0.72141083800000005</v>
      </c>
      <c r="F41">
        <v>0.37530574900000002</v>
      </c>
      <c r="G41">
        <v>9.8569751999999997E-2</v>
      </c>
      <c r="H41">
        <v>4.4362886999999997E-2</v>
      </c>
      <c r="I41">
        <v>1.9295837999999999E-2</v>
      </c>
      <c r="J41">
        <v>6.3053450000000004E-3</v>
      </c>
      <c r="K41">
        <v>1</v>
      </c>
      <c r="L41">
        <v>1</v>
      </c>
      <c r="M41">
        <v>258</v>
      </c>
      <c r="N41" t="s">
        <v>35</v>
      </c>
      <c r="O41" s="24">
        <f>V41</f>
        <v>87.014382539133138</v>
      </c>
      <c r="P41" t="s">
        <v>22</v>
      </c>
      <c r="Q41">
        <v>4</v>
      </c>
      <c r="R41">
        <v>76</v>
      </c>
      <c r="S41">
        <f>MATCH(N41,mens_RPI_2024!J:J,)</f>
        <v>39</v>
      </c>
      <c r="T41" t="str" cm="1">
        <f t="array" ref="T41">INDEX(mens_RPI_2024!D:D,fivethirtyeight_ncaa_forecasts!S41)</f>
        <v>0.5906</v>
      </c>
      <c r="U41">
        <f>_xlfn.NUMBERVALUE(LEFT(Q41,2))</f>
        <v>4</v>
      </c>
      <c r="V41">
        <f>T41*mens_RPI_regression_v2!$D$1+mens_RPI_regression_v2!$E$1+U41*mens_RPI_regression_v2!$F$1+mens_RPI_regression_v2!$G$1</f>
        <v>87.014382539133138</v>
      </c>
    </row>
    <row r="42" spans="1:22" x14ac:dyDescent="0.25">
      <c r="A42" t="s">
        <v>18</v>
      </c>
      <c r="B42" s="1">
        <v>44997</v>
      </c>
      <c r="C42">
        <v>0</v>
      </c>
      <c r="D42">
        <v>1</v>
      </c>
      <c r="E42">
        <v>0.278589162</v>
      </c>
      <c r="F42">
        <v>9.4053980999999995E-2</v>
      </c>
      <c r="G42">
        <v>1.3915189999999999E-2</v>
      </c>
      <c r="H42">
        <v>4.0591450000000001E-3</v>
      </c>
      <c r="I42">
        <v>1.157052E-3</v>
      </c>
      <c r="J42">
        <v>2.4812100000000002E-4</v>
      </c>
      <c r="K42">
        <v>1</v>
      </c>
      <c r="L42">
        <v>1</v>
      </c>
      <c r="M42">
        <v>231</v>
      </c>
      <c r="N42" t="s">
        <v>77</v>
      </c>
      <c r="O42" s="24">
        <f>V42</f>
        <v>81.494265217130163</v>
      </c>
      <c r="P42" t="s">
        <v>22</v>
      </c>
      <c r="Q42">
        <v>13</v>
      </c>
      <c r="R42">
        <v>78</v>
      </c>
      <c r="S42">
        <f>MATCH(N42,mens_RPI_2024!J:J,)</f>
        <v>34</v>
      </c>
      <c r="T42" t="str" cm="1">
        <f t="array" ref="T42">INDEX(mens_RPI_2024!D:D,fivethirtyeight_ncaa_forecasts!S42)</f>
        <v>0.5931</v>
      </c>
      <c r="U42">
        <f>_xlfn.NUMBERVALUE(LEFT(Q42,2))</f>
        <v>13</v>
      </c>
      <c r="V42">
        <f>T42*mens_RPI_regression_v2!$D$1+mens_RPI_regression_v2!$E$1+U42*mens_RPI_regression_v2!$F$1+mens_RPI_regression_v2!$G$1</f>
        <v>81.494265217130163</v>
      </c>
    </row>
    <row r="43" spans="1:22" x14ac:dyDescent="0.25">
      <c r="A43" t="s">
        <v>18</v>
      </c>
      <c r="B43" s="1">
        <v>44997</v>
      </c>
      <c r="C43">
        <v>0</v>
      </c>
      <c r="D43">
        <v>1</v>
      </c>
      <c r="E43">
        <v>0.78533586200000005</v>
      </c>
      <c r="F43">
        <v>0.45792550300000001</v>
      </c>
      <c r="G43">
        <v>0.26087476100000001</v>
      </c>
      <c r="H43">
        <v>0.110836055</v>
      </c>
      <c r="I43">
        <v>6.0183227999999998E-2</v>
      </c>
      <c r="J43">
        <v>2.4875662E-2</v>
      </c>
      <c r="K43">
        <v>1</v>
      </c>
      <c r="L43">
        <v>1</v>
      </c>
      <c r="M43">
        <v>156</v>
      </c>
      <c r="N43" t="s">
        <v>423</v>
      </c>
      <c r="O43" s="24">
        <f>V43</f>
        <v>85.901410334243579</v>
      </c>
      <c r="P43" t="s">
        <v>22</v>
      </c>
      <c r="Q43">
        <v>6</v>
      </c>
      <c r="R43">
        <v>80</v>
      </c>
      <c r="S43">
        <f>MATCH(N43,mens_RPI_2024!J:J,)</f>
        <v>35</v>
      </c>
      <c r="T43" t="str" cm="1">
        <f t="array" ref="T43">INDEX(mens_RPI_2024!D:D,fivethirtyeight_ncaa_forecasts!S43)</f>
        <v>0.5927</v>
      </c>
      <c r="U43">
        <f>_xlfn.NUMBERVALUE(LEFT(Q43,2))</f>
        <v>6</v>
      </c>
      <c r="V43">
        <f>T43*mens_RPI_regression_v2!$D$1+mens_RPI_regression_v2!$E$1+U43*mens_RPI_regression_v2!$F$1+mens_RPI_regression_v2!$G$1</f>
        <v>85.901410334243579</v>
      </c>
    </row>
    <row r="44" spans="1:22" x14ac:dyDescent="0.25">
      <c r="A44" t="s">
        <v>18</v>
      </c>
      <c r="B44" s="1">
        <v>44997</v>
      </c>
      <c r="C44">
        <v>0</v>
      </c>
      <c r="D44">
        <v>1</v>
      </c>
      <c r="E44">
        <v>0.214664138</v>
      </c>
      <c r="F44">
        <v>7.3063974000000004E-2</v>
      </c>
      <c r="G44">
        <v>2.9584659999999999E-2</v>
      </c>
      <c r="H44">
        <v>8.6669109999999994E-3</v>
      </c>
      <c r="I44">
        <v>3.2875270000000002E-3</v>
      </c>
      <c r="J44">
        <v>9.3498099999999998E-4</v>
      </c>
      <c r="K44">
        <v>1</v>
      </c>
      <c r="L44">
        <v>1</v>
      </c>
      <c r="M44">
        <v>152</v>
      </c>
      <c r="N44" t="s">
        <v>472</v>
      </c>
      <c r="O44" s="24">
        <f>V44</f>
        <v>80.582357422019712</v>
      </c>
      <c r="P44" t="s">
        <v>22</v>
      </c>
      <c r="Q44">
        <v>11</v>
      </c>
      <c r="R44">
        <v>82</v>
      </c>
      <c r="S44">
        <f>MATCH(N44,mens_RPI_2024!J:J,)</f>
        <v>71</v>
      </c>
      <c r="T44" t="str" cm="1">
        <f t="array" ref="T44">INDEX(mens_RPI_2024!D:D,fivethirtyeight_ncaa_forecasts!S44)</f>
        <v>0.5635</v>
      </c>
      <c r="U44">
        <f>_xlfn.NUMBERVALUE(LEFT(Q44,2))</f>
        <v>11</v>
      </c>
      <c r="V44">
        <f>T44*mens_RPI_regression_v2!$D$1+mens_RPI_regression_v2!$E$1+U44*mens_RPI_regression_v2!$F$1+mens_RPI_regression_v2!$G$1</f>
        <v>80.582357422019712</v>
      </c>
    </row>
    <row r="45" spans="1:22" x14ac:dyDescent="0.25">
      <c r="A45" t="s">
        <v>18</v>
      </c>
      <c r="B45" s="1">
        <v>44997</v>
      </c>
      <c r="C45">
        <v>0</v>
      </c>
      <c r="D45">
        <v>1</v>
      </c>
      <c r="E45">
        <v>0.88901097399999995</v>
      </c>
      <c r="F45">
        <v>0.45115392599999998</v>
      </c>
      <c r="G45">
        <v>0.24132156499999999</v>
      </c>
      <c r="H45">
        <v>9.5409239000000007E-2</v>
      </c>
      <c r="I45">
        <v>5.6138544999999998E-2</v>
      </c>
      <c r="J45">
        <v>2.5384482E-2</v>
      </c>
      <c r="K45">
        <v>1</v>
      </c>
      <c r="L45">
        <v>1</v>
      </c>
      <c r="M45">
        <v>239</v>
      </c>
      <c r="N45" t="s">
        <v>37</v>
      </c>
      <c r="O45" s="24">
        <f>V45</f>
        <v>87.213753441577893</v>
      </c>
      <c r="P45" t="s">
        <v>22</v>
      </c>
      <c r="Q45">
        <v>3</v>
      </c>
      <c r="R45">
        <v>84</v>
      </c>
      <c r="S45">
        <f>MATCH(N45,mens_RPI_2024!J:J,)</f>
        <v>45</v>
      </c>
      <c r="T45" t="str" cm="1">
        <f t="array" ref="T45">INDEX(mens_RPI_2024!D:D,fivethirtyeight_ncaa_forecasts!S45)</f>
        <v>0.5847</v>
      </c>
      <c r="U45">
        <f>_xlfn.NUMBERVALUE(LEFT(Q45,2))</f>
        <v>3</v>
      </c>
      <c r="V45">
        <f>T45*mens_RPI_regression_v2!$D$1+mens_RPI_regression_v2!$E$1+U45*mens_RPI_regression_v2!$F$1+mens_RPI_regression_v2!$G$1</f>
        <v>87.213753441577893</v>
      </c>
    </row>
    <row r="46" spans="1:22" x14ac:dyDescent="0.25">
      <c r="A46" t="s">
        <v>18</v>
      </c>
      <c r="B46" s="1">
        <v>44997</v>
      </c>
      <c r="C46">
        <v>0</v>
      </c>
      <c r="D46">
        <v>1</v>
      </c>
      <c r="E46">
        <v>0.110989026</v>
      </c>
      <c r="F46">
        <v>1.7856596999999998E-2</v>
      </c>
      <c r="G46">
        <v>3.037756E-3</v>
      </c>
      <c r="H46">
        <v>3.7484999999999998E-4</v>
      </c>
      <c r="I46" s="2">
        <v>7.9599999999999997E-5</v>
      </c>
      <c r="J46" s="2">
        <v>1.2799999999999999E-5</v>
      </c>
      <c r="K46">
        <v>1</v>
      </c>
      <c r="L46">
        <v>1</v>
      </c>
      <c r="M46">
        <v>2540</v>
      </c>
      <c r="N46" t="s">
        <v>464</v>
      </c>
      <c r="O46" s="24">
        <f>V46</f>
        <v>78.275982314685393</v>
      </c>
      <c r="P46" t="s">
        <v>22</v>
      </c>
      <c r="Q46">
        <v>14</v>
      </c>
      <c r="R46">
        <v>86</v>
      </c>
      <c r="S46">
        <f>MATCH(N46,mens_RPI_2024!J:J,)</f>
        <v>81</v>
      </c>
      <c r="T46" t="str" cm="1">
        <f t="array" ref="T46">INDEX(mens_RPI_2024!D:D,fivethirtyeight_ncaa_forecasts!S46)</f>
        <v>0.5580</v>
      </c>
      <c r="U46">
        <f>_xlfn.NUMBERVALUE(LEFT(Q46,2))</f>
        <v>14</v>
      </c>
      <c r="V46">
        <f>T46*mens_RPI_regression_v2!$D$1+mens_RPI_regression_v2!$E$1+U46*mens_RPI_regression_v2!$F$1+mens_RPI_regression_v2!$G$1</f>
        <v>78.275982314685393</v>
      </c>
    </row>
    <row r="47" spans="1:22" x14ac:dyDescent="0.25">
      <c r="A47" t="s">
        <v>18</v>
      </c>
      <c r="B47" s="1">
        <v>44997</v>
      </c>
      <c r="C47">
        <v>0</v>
      </c>
      <c r="D47">
        <v>1</v>
      </c>
      <c r="E47">
        <v>0.35926536100000001</v>
      </c>
      <c r="F47">
        <v>9.1649389999999997E-2</v>
      </c>
      <c r="G47">
        <v>3.3308576999999999E-2</v>
      </c>
      <c r="H47">
        <v>9.6851769999999997E-3</v>
      </c>
      <c r="I47">
        <v>3.9495770000000001E-3</v>
      </c>
      <c r="J47">
        <v>1.2083770000000001E-3</v>
      </c>
      <c r="K47">
        <v>1</v>
      </c>
      <c r="L47">
        <v>1</v>
      </c>
      <c r="M47">
        <v>142</v>
      </c>
      <c r="N47" t="s">
        <v>410</v>
      </c>
      <c r="O47" s="24">
        <f>V47</f>
        <v>85.775671431798813</v>
      </c>
      <c r="P47" t="s">
        <v>22</v>
      </c>
      <c r="Q47">
        <v>7</v>
      </c>
      <c r="R47">
        <v>88</v>
      </c>
      <c r="S47">
        <f>MATCH(N47,mens_RPI_2024!J:J,)</f>
        <v>28</v>
      </c>
      <c r="T47" t="str" cm="1">
        <f t="array" ref="T47">INDEX(mens_RPI_2024!D:D,fivethirtyeight_ncaa_forecasts!S47)</f>
        <v>0.5996</v>
      </c>
      <c r="U47">
        <f>_xlfn.NUMBERVALUE(LEFT(Q47,2))</f>
        <v>7</v>
      </c>
      <c r="V47">
        <f>T47*mens_RPI_regression_v2!$D$1+mens_RPI_regression_v2!$E$1+U47*mens_RPI_regression_v2!$F$1+mens_RPI_regression_v2!$G$1</f>
        <v>85.775671431798813</v>
      </c>
    </row>
    <row r="48" spans="1:22" x14ac:dyDescent="0.25">
      <c r="A48" t="s">
        <v>18</v>
      </c>
      <c r="B48" s="1">
        <v>44997</v>
      </c>
      <c r="C48">
        <v>1</v>
      </c>
      <c r="D48">
        <v>0.5</v>
      </c>
      <c r="E48">
        <v>0.64073463900000005</v>
      </c>
      <c r="F48">
        <v>0.220408522</v>
      </c>
      <c r="G48">
        <v>7.8826166000000003E-2</v>
      </c>
      <c r="H48">
        <v>2.2566287000000001E-2</v>
      </c>
      <c r="I48">
        <v>9.4529729999999999E-3</v>
      </c>
      <c r="J48">
        <v>2.972274E-3</v>
      </c>
      <c r="K48">
        <v>0</v>
      </c>
      <c r="L48">
        <v>1</v>
      </c>
      <c r="M48">
        <v>328</v>
      </c>
      <c r="N48" t="s">
        <v>60</v>
      </c>
      <c r="O48" s="24">
        <f>V48</f>
        <v>83.955267524464489</v>
      </c>
      <c r="P48" t="s">
        <v>22</v>
      </c>
      <c r="Q48" t="s">
        <v>740</v>
      </c>
      <c r="R48">
        <v>90</v>
      </c>
      <c r="S48">
        <f>MATCH(N48,mens_RPI_2024!J:J,)</f>
        <v>25</v>
      </c>
      <c r="T48" t="str" cm="1">
        <f t="array" ref="T48">INDEX(mens_RPI_2024!D:D,fivethirtyeight_ncaa_forecasts!S48)</f>
        <v>0.6007</v>
      </c>
      <c r="U48">
        <f>_xlfn.NUMBERVALUE(LEFT(Q48,2))</f>
        <v>10</v>
      </c>
      <c r="V48">
        <f>T48*mens_RPI_regression_v2!$D$1+mens_RPI_regression_v2!$E$1+U48*mens_RPI_regression_v2!$F$1+mens_RPI_regression_v2!$G$1</f>
        <v>83.955267524464489</v>
      </c>
    </row>
    <row r="49" spans="1:22" x14ac:dyDescent="0.25">
      <c r="A49" t="s">
        <v>18</v>
      </c>
      <c r="B49" s="1">
        <v>44997</v>
      </c>
      <c r="C49">
        <v>1</v>
      </c>
      <c r="D49">
        <v>0.5</v>
      </c>
      <c r="E49">
        <v>0.64073463900000005</v>
      </c>
      <c r="F49">
        <v>0.220408522</v>
      </c>
      <c r="G49">
        <v>7.8826166000000003E-2</v>
      </c>
      <c r="H49">
        <v>2.2566287000000001E-2</v>
      </c>
      <c r="I49">
        <v>9.4529729999999999E-3</v>
      </c>
      <c r="J49">
        <v>2.972274E-3</v>
      </c>
      <c r="K49">
        <v>0</v>
      </c>
      <c r="L49">
        <v>1</v>
      </c>
      <c r="M49">
        <v>328</v>
      </c>
      <c r="N49" t="s">
        <v>102</v>
      </c>
      <c r="O49" s="24">
        <f t="shared" ref="O49" si="4">V49</f>
        <v>83.933177924464488</v>
      </c>
      <c r="P49" t="s">
        <v>22</v>
      </c>
      <c r="Q49" t="s">
        <v>741</v>
      </c>
      <c r="R49">
        <v>91</v>
      </c>
      <c r="S49">
        <f>MATCH(N49,mens_RPI_2024!J:J,)</f>
        <v>26</v>
      </c>
      <c r="T49" t="str" cm="1">
        <f t="array" ref="T49">INDEX(mens_RPI_2024!D:D,fivethirtyeight_ncaa_forecasts!S49)</f>
        <v>0.6004</v>
      </c>
      <c r="U49">
        <f t="shared" ref="U49" si="5">_xlfn.NUMBERVALUE(LEFT(Q49,2))</f>
        <v>10</v>
      </c>
      <c r="V49">
        <f>T49*mens_RPI_regression_v2!$D$1+mens_RPI_regression_v2!$E$1+U49*mens_RPI_regression_v2!$F$1+mens_RPI_regression_v2!$G$1</f>
        <v>83.933177924464488</v>
      </c>
    </row>
    <row r="50" spans="1:22" x14ac:dyDescent="0.25">
      <c r="A50" t="s">
        <v>18</v>
      </c>
      <c r="B50" s="1">
        <v>44997</v>
      </c>
      <c r="C50">
        <v>0</v>
      </c>
      <c r="D50">
        <v>1</v>
      </c>
      <c r="E50">
        <v>0.93539410700000003</v>
      </c>
      <c r="F50">
        <v>0.67450355799999995</v>
      </c>
      <c r="G50">
        <v>0.350618916</v>
      </c>
      <c r="H50">
        <v>0.145674263</v>
      </c>
      <c r="I50">
        <v>8.3553649999999993E-2</v>
      </c>
      <c r="J50">
        <v>3.6703993999999997E-2</v>
      </c>
      <c r="K50">
        <v>1</v>
      </c>
      <c r="L50">
        <v>1</v>
      </c>
      <c r="M50">
        <v>12</v>
      </c>
      <c r="N50" t="s">
        <v>32</v>
      </c>
      <c r="O50" s="24">
        <f>V50</f>
        <v>89.953428344022655</v>
      </c>
      <c r="P50" t="s">
        <v>22</v>
      </c>
      <c r="Q50">
        <v>2</v>
      </c>
      <c r="R50">
        <v>92</v>
      </c>
      <c r="S50">
        <f>MATCH(N50,mens_RPI_2024!J:J,)</f>
        <v>18</v>
      </c>
      <c r="T50" t="str" cm="1">
        <f t="array" ref="T50">INDEX(mens_RPI_2024!D:D,fivethirtyeight_ncaa_forecasts!S50)</f>
        <v>0.6133</v>
      </c>
      <c r="U50">
        <f>_xlfn.NUMBERVALUE(LEFT(Q50,2))</f>
        <v>2</v>
      </c>
      <c r="V50">
        <f>T50*mens_RPI_regression_v2!$D$1+mens_RPI_regression_v2!$E$1+U50*mens_RPI_regression_v2!$F$1+mens_RPI_regression_v2!$G$1</f>
        <v>89.953428344022655</v>
      </c>
    </row>
    <row r="51" spans="1:22" x14ac:dyDescent="0.25">
      <c r="A51" t="s">
        <v>18</v>
      </c>
      <c r="B51" s="1">
        <v>44997</v>
      </c>
      <c r="C51">
        <v>0</v>
      </c>
      <c r="D51">
        <v>1</v>
      </c>
      <c r="E51">
        <v>6.4605892999999998E-2</v>
      </c>
      <c r="F51">
        <v>1.3438531E-2</v>
      </c>
      <c r="G51">
        <v>2.427598E-3</v>
      </c>
      <c r="H51">
        <v>3.6163699999999999E-4</v>
      </c>
      <c r="I51" s="2">
        <v>7.5500000000000006E-5</v>
      </c>
      <c r="J51" s="2">
        <v>1.2E-5</v>
      </c>
      <c r="K51">
        <v>1</v>
      </c>
      <c r="L51">
        <v>1</v>
      </c>
      <c r="M51">
        <v>163</v>
      </c>
      <c r="N51" t="s">
        <v>499</v>
      </c>
      <c r="O51" s="24">
        <f>V51</f>
        <v>75.101878612240597</v>
      </c>
      <c r="P51" t="s">
        <v>22</v>
      </c>
      <c r="Q51">
        <v>15</v>
      </c>
      <c r="R51">
        <v>94</v>
      </c>
      <c r="S51">
        <f>MATCH(N51,mens_RPI_2024!J:J,)</f>
        <v>146</v>
      </c>
      <c r="T51" t="str" cm="1">
        <f t="array" ref="T51">INDEX(mens_RPI_2024!D:D,fivethirtyeight_ncaa_forecasts!S51)</f>
        <v>0.5235</v>
      </c>
      <c r="U51">
        <f>_xlfn.NUMBERVALUE(LEFT(Q51,2))</f>
        <v>15</v>
      </c>
      <c r="V51">
        <f>T51*mens_RPI_regression_v2!$D$1+mens_RPI_regression_v2!$E$1+U51*mens_RPI_regression_v2!$F$1+mens_RPI_regression_v2!$G$1</f>
        <v>75.101878612240597</v>
      </c>
    </row>
    <row r="52" spans="1:22" x14ac:dyDescent="0.25">
      <c r="A52" t="s">
        <v>18</v>
      </c>
      <c r="B52" s="1">
        <v>44997</v>
      </c>
      <c r="C52">
        <v>0</v>
      </c>
      <c r="D52">
        <v>1</v>
      </c>
      <c r="E52">
        <v>0.97104754699999996</v>
      </c>
      <c r="F52">
        <v>0.74148923200000005</v>
      </c>
      <c r="G52">
        <v>0.58824832400000004</v>
      </c>
      <c r="H52">
        <v>0.40655802499999999</v>
      </c>
      <c r="I52">
        <v>0.30862150700000002</v>
      </c>
      <c r="J52">
        <v>0.22085017000000001</v>
      </c>
      <c r="K52">
        <v>1</v>
      </c>
      <c r="L52">
        <v>1</v>
      </c>
      <c r="M52">
        <v>248</v>
      </c>
      <c r="N52" t="s">
        <v>24</v>
      </c>
      <c r="O52" s="24">
        <f t="shared" si="0"/>
        <v>95.122959246467445</v>
      </c>
      <c r="P52" t="s">
        <v>20</v>
      </c>
      <c r="Q52">
        <v>1</v>
      </c>
      <c r="R52">
        <v>96</v>
      </c>
      <c r="S52">
        <f>MATCH(N52,mens_RPI_2024!J:J,)</f>
        <v>2</v>
      </c>
      <c r="T52" t="str" cm="1">
        <f t="array" ref="T52">INDEX(mens_RPI_2024!D:D,fivethirtyeight_ncaa_forecasts!S52)</f>
        <v>0.6749</v>
      </c>
      <c r="U52">
        <f t="shared" si="1"/>
        <v>1</v>
      </c>
      <c r="V52">
        <f>T52*mens_RPI_regression_v2!$D$1+mens_RPI_regression_v2!$E$1+U52*mens_RPI_regression_v2!$F$1+mens_RPI_regression_v2!$G$1</f>
        <v>95.122959246467445</v>
      </c>
    </row>
    <row r="53" spans="1:22" x14ac:dyDescent="0.25">
      <c r="A53" t="s">
        <v>18</v>
      </c>
      <c r="B53" s="1">
        <v>44997</v>
      </c>
      <c r="C53">
        <v>1</v>
      </c>
      <c r="D53">
        <v>0.5</v>
      </c>
      <c r="E53">
        <v>2.8952453E-2</v>
      </c>
      <c r="F53">
        <v>3.638409E-3</v>
      </c>
      <c r="G53">
        <v>6.7505799999999997E-4</v>
      </c>
      <c r="H53" s="2">
        <v>9.9900000000000002E-5</v>
      </c>
      <c r="I53" s="2">
        <v>1.45E-5</v>
      </c>
      <c r="J53" s="2">
        <v>2.1900000000000002E-6</v>
      </c>
      <c r="K53">
        <v>0</v>
      </c>
      <c r="L53">
        <v>1</v>
      </c>
      <c r="M53">
        <v>94</v>
      </c>
      <c r="N53" t="s">
        <v>80</v>
      </c>
      <c r="O53" s="24">
        <f t="shared" si="0"/>
        <v>71.751058109795821</v>
      </c>
      <c r="P53" t="s">
        <v>20</v>
      </c>
      <c r="Q53" t="s">
        <v>84</v>
      </c>
      <c r="R53">
        <v>98</v>
      </c>
      <c r="S53">
        <f>MATCH(N53,mens_RPI_2024!J:J,)</f>
        <v>226</v>
      </c>
      <c r="T53" t="str" cm="1">
        <f t="array" ref="T53">INDEX(mens_RPI_2024!D:D,fivethirtyeight_ncaa_forecasts!S53)</f>
        <v>0.4866</v>
      </c>
      <c r="U53">
        <f t="shared" si="1"/>
        <v>16</v>
      </c>
      <c r="V53">
        <f>T53*mens_RPI_regression_v2!$D$1+mens_RPI_regression_v2!$E$1+U53*mens_RPI_regression_v2!$F$1+mens_RPI_regression_v2!$G$1</f>
        <v>71.751058109795821</v>
      </c>
    </row>
    <row r="54" spans="1:22" x14ac:dyDescent="0.25">
      <c r="A54" t="s">
        <v>18</v>
      </c>
      <c r="B54" s="1">
        <v>44997</v>
      </c>
      <c r="C54">
        <v>1</v>
      </c>
      <c r="D54">
        <v>0.5</v>
      </c>
      <c r="E54">
        <v>2.8952453E-2</v>
      </c>
      <c r="F54">
        <v>3.638409E-3</v>
      </c>
      <c r="G54">
        <v>6.7505799999999997E-4</v>
      </c>
      <c r="H54" s="2">
        <v>9.9900000000000002E-5</v>
      </c>
      <c r="I54" s="2">
        <v>1.45E-5</v>
      </c>
      <c r="J54" s="2">
        <v>2.1900000000000002E-6</v>
      </c>
      <c r="K54">
        <v>0</v>
      </c>
      <c r="L54">
        <v>1</v>
      </c>
      <c r="M54">
        <v>94</v>
      </c>
      <c r="N54" t="s">
        <v>538</v>
      </c>
      <c r="O54" s="24">
        <f t="shared" ref="O54" si="6">V54</f>
        <v>73.717032509795843</v>
      </c>
      <c r="P54" t="s">
        <v>20</v>
      </c>
      <c r="Q54" t="s">
        <v>86</v>
      </c>
      <c r="R54">
        <v>99</v>
      </c>
      <c r="S54">
        <f>MATCH(N54,mens_RPI_2024!J:J,)</f>
        <v>165</v>
      </c>
      <c r="T54" t="str" cm="1">
        <f t="array" ref="T54">INDEX(mens_RPI_2024!D:D,fivethirtyeight_ncaa_forecasts!S54)</f>
        <v>0.5133</v>
      </c>
      <c r="U54">
        <f t="shared" ref="U54" si="7">_xlfn.NUMBERVALUE(LEFT(Q54,2))</f>
        <v>16</v>
      </c>
      <c r="V54">
        <f>T54*mens_RPI_regression_v2!$D$1+mens_RPI_regression_v2!$E$1+U54*mens_RPI_regression_v2!$F$1+mens_RPI_regression_v2!$G$1</f>
        <v>73.717032509795843</v>
      </c>
    </row>
    <row r="55" spans="1:22" x14ac:dyDescent="0.25">
      <c r="A55" t="s">
        <v>18</v>
      </c>
      <c r="B55" s="1">
        <v>44997</v>
      </c>
      <c r="C55">
        <v>0</v>
      </c>
      <c r="D55">
        <v>1</v>
      </c>
      <c r="E55">
        <v>0.41907720300000001</v>
      </c>
      <c r="F55">
        <v>9.5680581000000001E-2</v>
      </c>
      <c r="G55">
        <v>5.7980838999999999E-2</v>
      </c>
      <c r="H55">
        <v>2.8663102999999999E-2</v>
      </c>
      <c r="I55">
        <v>1.2365691999999999E-2</v>
      </c>
      <c r="J55">
        <v>5.1059410000000001E-3</v>
      </c>
      <c r="K55">
        <v>1</v>
      </c>
      <c r="L55">
        <v>1</v>
      </c>
      <c r="M55">
        <v>2294</v>
      </c>
      <c r="N55" t="s">
        <v>55</v>
      </c>
      <c r="O55" s="24">
        <f t="shared" si="0"/>
        <v>86.923766129354036</v>
      </c>
      <c r="P55" t="s">
        <v>20</v>
      </c>
      <c r="Q55">
        <v>8</v>
      </c>
      <c r="R55">
        <v>100</v>
      </c>
      <c r="S55">
        <f>MATCH(N55,mens_RPI_2024!J:J,)</f>
        <v>11</v>
      </c>
      <c r="T55" t="str" cm="1">
        <f t="array" ref="T55">INDEX(mens_RPI_2024!D:D,fivethirtyeight_ncaa_forecasts!S55)</f>
        <v>0.6238</v>
      </c>
      <c r="U55">
        <f t="shared" si="1"/>
        <v>8</v>
      </c>
      <c r="V55">
        <f>T55*mens_RPI_regression_v2!$D$1+mens_RPI_regression_v2!$E$1+U55*mens_RPI_regression_v2!$F$1+mens_RPI_regression_v2!$G$1</f>
        <v>86.923766129354036</v>
      </c>
    </row>
    <row r="56" spans="1:22" x14ac:dyDescent="0.25">
      <c r="A56" t="s">
        <v>18</v>
      </c>
      <c r="B56" s="1">
        <v>44997</v>
      </c>
      <c r="C56">
        <v>0</v>
      </c>
      <c r="D56">
        <v>1</v>
      </c>
      <c r="E56">
        <v>0.58092279700000005</v>
      </c>
      <c r="F56">
        <v>0.15919177800000001</v>
      </c>
      <c r="G56">
        <v>8.9796665999999997E-2</v>
      </c>
      <c r="H56">
        <v>4.0943299000000002E-2</v>
      </c>
      <c r="I56">
        <v>1.8508499000000001E-2</v>
      </c>
      <c r="J56">
        <v>7.9785050000000003E-3</v>
      </c>
      <c r="K56">
        <v>1</v>
      </c>
      <c r="L56">
        <v>1</v>
      </c>
      <c r="M56">
        <v>2</v>
      </c>
      <c r="N56" t="s">
        <v>445</v>
      </c>
      <c r="O56" s="24">
        <f t="shared" si="0"/>
        <v>81.761598426909259</v>
      </c>
      <c r="P56" t="s">
        <v>20</v>
      </c>
      <c r="Q56">
        <v>9</v>
      </c>
      <c r="R56">
        <v>102</v>
      </c>
      <c r="S56">
        <f>MATCH(N56,mens_RPI_2024!J:J,)</f>
        <v>72</v>
      </c>
      <c r="T56" t="str" cm="1">
        <f t="array" ref="T56">INDEX(mens_RPI_2024!D:D,fivethirtyeight_ncaa_forecasts!S56)</f>
        <v>0.5623</v>
      </c>
      <c r="U56">
        <f t="shared" si="1"/>
        <v>9</v>
      </c>
      <c r="V56">
        <f>T56*mens_RPI_regression_v2!$D$1+mens_RPI_regression_v2!$E$1+U56*mens_RPI_regression_v2!$F$1+mens_RPI_regression_v2!$G$1</f>
        <v>81.761598426909259</v>
      </c>
    </row>
    <row r="57" spans="1:22" x14ac:dyDescent="0.25">
      <c r="A57" t="s">
        <v>18</v>
      </c>
      <c r="B57" s="1">
        <v>44997</v>
      </c>
      <c r="C57">
        <v>0</v>
      </c>
      <c r="D57">
        <v>1</v>
      </c>
      <c r="E57">
        <v>0.59444759599999997</v>
      </c>
      <c r="F57">
        <v>0.26426745499999998</v>
      </c>
      <c r="G57">
        <v>6.1067412000000001E-2</v>
      </c>
      <c r="H57">
        <v>2.3692745000000001E-2</v>
      </c>
      <c r="I57">
        <v>9.4425719999999998E-3</v>
      </c>
      <c r="J57">
        <v>3.6256919999999998E-3</v>
      </c>
      <c r="K57">
        <v>1</v>
      </c>
      <c r="L57">
        <v>1</v>
      </c>
      <c r="M57">
        <v>2390</v>
      </c>
      <c r="N57" t="s">
        <v>28</v>
      </c>
      <c r="O57" s="24">
        <f t="shared" si="0"/>
        <v>86.454214836688351</v>
      </c>
      <c r="P57" t="s">
        <v>20</v>
      </c>
      <c r="Q57">
        <v>5</v>
      </c>
      <c r="R57">
        <v>104</v>
      </c>
      <c r="S57">
        <f>MATCH(N57,mens_RPI_2024!J:J,)</f>
        <v>36</v>
      </c>
      <c r="T57" t="str" cm="1">
        <f t="array" ref="T57">INDEX(mens_RPI_2024!D:D,fivethirtyeight_ncaa_forecasts!S57)</f>
        <v>0.5916</v>
      </c>
      <c r="U57">
        <f t="shared" si="1"/>
        <v>5</v>
      </c>
      <c r="V57">
        <f>T57*mens_RPI_regression_v2!$D$1+mens_RPI_regression_v2!$E$1+U57*mens_RPI_regression_v2!$F$1+mens_RPI_regression_v2!$G$1</f>
        <v>86.454214836688351</v>
      </c>
    </row>
    <row r="58" spans="1:22" x14ac:dyDescent="0.25">
      <c r="A58" t="s">
        <v>18</v>
      </c>
      <c r="B58" s="1">
        <v>44997</v>
      </c>
      <c r="C58">
        <v>0</v>
      </c>
      <c r="D58">
        <v>1</v>
      </c>
      <c r="E58">
        <v>0.40555240399999998</v>
      </c>
      <c r="F58">
        <v>0.151522138</v>
      </c>
      <c r="G58">
        <v>3.5333420999999997E-2</v>
      </c>
      <c r="H58">
        <v>1.3802719E-2</v>
      </c>
      <c r="I58">
        <v>4.6006550000000004E-3</v>
      </c>
      <c r="J58">
        <v>1.5008160000000001E-3</v>
      </c>
      <c r="K58">
        <v>1</v>
      </c>
      <c r="L58">
        <v>1</v>
      </c>
      <c r="M58">
        <v>2181</v>
      </c>
      <c r="N58" t="s">
        <v>427</v>
      </c>
      <c r="O58" s="24">
        <f t="shared" si="0"/>
        <v>81.377018519574932</v>
      </c>
      <c r="P58" t="s">
        <v>20</v>
      </c>
      <c r="Q58">
        <v>12</v>
      </c>
      <c r="R58">
        <v>106</v>
      </c>
      <c r="S58">
        <f>MATCH(N58,mens_RPI_2024!J:J,)</f>
        <v>47</v>
      </c>
      <c r="T58" t="str" cm="1">
        <f t="array" ref="T58">INDEX(mens_RPI_2024!D:D,fivethirtyeight_ncaa_forecasts!S58)</f>
        <v>0.5829</v>
      </c>
      <c r="U58">
        <f t="shared" si="1"/>
        <v>12</v>
      </c>
      <c r="V58">
        <f>T58*mens_RPI_regression_v2!$D$1+mens_RPI_regression_v2!$E$1+U58*mens_RPI_regression_v2!$F$1+mens_RPI_regression_v2!$G$1</f>
        <v>81.377018519574932</v>
      </c>
    </row>
    <row r="59" spans="1:22" x14ac:dyDescent="0.25">
      <c r="A59" t="s">
        <v>18</v>
      </c>
      <c r="B59" s="1">
        <v>44997</v>
      </c>
      <c r="C59">
        <v>0</v>
      </c>
      <c r="D59">
        <v>1</v>
      </c>
      <c r="E59">
        <v>0.73731653799999997</v>
      </c>
      <c r="F59">
        <v>0.47020801400000001</v>
      </c>
      <c r="G59">
        <v>0.14871807000000001</v>
      </c>
      <c r="H59">
        <v>7.2521076000000004E-2</v>
      </c>
      <c r="I59">
        <v>3.2506922000000001E-2</v>
      </c>
      <c r="J59">
        <v>1.3903798E-2</v>
      </c>
      <c r="K59">
        <v>1</v>
      </c>
      <c r="L59">
        <v>1</v>
      </c>
      <c r="M59">
        <v>84</v>
      </c>
      <c r="N59" t="s">
        <v>26</v>
      </c>
      <c r="O59" s="24">
        <f t="shared" si="0"/>
        <v>88.921451339133128</v>
      </c>
      <c r="P59" t="s">
        <v>20</v>
      </c>
      <c r="Q59">
        <v>4</v>
      </c>
      <c r="R59">
        <v>108</v>
      </c>
      <c r="S59">
        <f>MATCH(N59,mens_RPI_2024!J:J,)</f>
        <v>15</v>
      </c>
      <c r="T59" t="str" cm="1">
        <f t="array" ref="T59">INDEX(mens_RPI_2024!D:D,fivethirtyeight_ncaa_forecasts!S59)</f>
        <v>0.6165</v>
      </c>
      <c r="U59">
        <f t="shared" si="1"/>
        <v>4</v>
      </c>
      <c r="V59">
        <f>T59*mens_RPI_regression_v2!$D$1+mens_RPI_regression_v2!$E$1+U59*mens_RPI_regression_v2!$F$1+mens_RPI_regression_v2!$G$1</f>
        <v>88.921451339133128</v>
      </c>
    </row>
    <row r="60" spans="1:22" x14ac:dyDescent="0.25">
      <c r="A60" t="s">
        <v>18</v>
      </c>
      <c r="B60" s="1">
        <v>44997</v>
      </c>
      <c r="C60">
        <v>0</v>
      </c>
      <c r="D60">
        <v>1</v>
      </c>
      <c r="E60">
        <v>0.26268346199999998</v>
      </c>
      <c r="F60">
        <v>0.11400239400000001</v>
      </c>
      <c r="G60">
        <v>1.8180209999999999E-2</v>
      </c>
      <c r="H60">
        <v>5.2744999999999997E-3</v>
      </c>
      <c r="I60">
        <v>1.455593E-3</v>
      </c>
      <c r="J60">
        <v>3.9978000000000002E-4</v>
      </c>
      <c r="K60">
        <v>1</v>
      </c>
      <c r="L60">
        <v>1</v>
      </c>
      <c r="M60">
        <v>2309</v>
      </c>
      <c r="N60" t="s">
        <v>414</v>
      </c>
      <c r="O60" s="24">
        <f t="shared" si="0"/>
        <v>81.774066817130162</v>
      </c>
      <c r="P60" t="s">
        <v>20</v>
      </c>
      <c r="Q60">
        <v>13</v>
      </c>
      <c r="R60">
        <v>110</v>
      </c>
      <c r="S60">
        <f>MATCH(N60,mens_RPI_2024!J:J,)</f>
        <v>32</v>
      </c>
      <c r="T60" t="str" cm="1">
        <f t="array" ref="T60">INDEX(mens_RPI_2024!D:D,fivethirtyeight_ncaa_forecasts!S60)</f>
        <v>0.5969</v>
      </c>
      <c r="U60">
        <f t="shared" si="1"/>
        <v>13</v>
      </c>
      <c r="V60">
        <f>T60*mens_RPI_regression_v2!$D$1+mens_RPI_regression_v2!$E$1+U60*mens_RPI_regression_v2!$F$1+mens_RPI_regression_v2!$G$1</f>
        <v>81.774066817130162</v>
      </c>
    </row>
    <row r="61" spans="1:22" x14ac:dyDescent="0.25">
      <c r="A61" t="s">
        <v>18</v>
      </c>
      <c r="B61" s="1">
        <v>44997</v>
      </c>
      <c r="C61">
        <v>0</v>
      </c>
      <c r="D61">
        <v>1</v>
      </c>
      <c r="E61">
        <v>0.57566435000000005</v>
      </c>
      <c r="F61">
        <v>0.31055257600000002</v>
      </c>
      <c r="G61">
        <v>0.131102256</v>
      </c>
      <c r="H61">
        <v>5.0010012999999999E-2</v>
      </c>
      <c r="I61">
        <v>2.0871424999999999E-2</v>
      </c>
      <c r="J61">
        <v>8.3596429999999999E-3</v>
      </c>
      <c r="K61">
        <v>1</v>
      </c>
      <c r="L61">
        <v>1</v>
      </c>
      <c r="M61">
        <v>66</v>
      </c>
      <c r="N61" t="s">
        <v>91</v>
      </c>
      <c r="O61" s="24">
        <f t="shared" si="0"/>
        <v>85.70996713424357</v>
      </c>
      <c r="P61" t="s">
        <v>20</v>
      </c>
      <c r="Q61">
        <v>6</v>
      </c>
      <c r="R61">
        <v>112</v>
      </c>
      <c r="S61">
        <f>MATCH(N61,mens_RPI_2024!J:J,)</f>
        <v>40</v>
      </c>
      <c r="T61" t="str" cm="1">
        <f t="array" ref="T61">INDEX(mens_RPI_2024!D:D,fivethirtyeight_ncaa_forecasts!S61)</f>
        <v>0.5901</v>
      </c>
      <c r="U61">
        <f t="shared" si="1"/>
        <v>6</v>
      </c>
      <c r="V61">
        <f>T61*mens_RPI_regression_v2!$D$1+mens_RPI_regression_v2!$E$1+U61*mens_RPI_regression_v2!$F$1+mens_RPI_regression_v2!$G$1</f>
        <v>85.70996713424357</v>
      </c>
    </row>
    <row r="62" spans="1:22" x14ac:dyDescent="0.25">
      <c r="A62" t="s">
        <v>18</v>
      </c>
      <c r="B62" s="1">
        <v>44997</v>
      </c>
      <c r="C62">
        <v>0</v>
      </c>
      <c r="D62">
        <v>1</v>
      </c>
      <c r="E62">
        <v>0.25432863900000002</v>
      </c>
      <c r="F62">
        <v>0.128129987</v>
      </c>
      <c r="G62">
        <v>4.3899924E-2</v>
      </c>
      <c r="H62">
        <v>1.3782159E-2</v>
      </c>
      <c r="I62">
        <v>5.5946449999999997E-3</v>
      </c>
      <c r="J62">
        <v>2.1846209999999999E-3</v>
      </c>
      <c r="K62">
        <v>1</v>
      </c>
      <c r="L62">
        <v>1</v>
      </c>
      <c r="M62">
        <v>344</v>
      </c>
      <c r="N62" t="s">
        <v>443</v>
      </c>
      <c r="O62" s="24">
        <f t="shared" si="0"/>
        <v>81.252408622019715</v>
      </c>
      <c r="P62" t="s">
        <v>20</v>
      </c>
      <c r="Q62">
        <v>11</v>
      </c>
      <c r="R62">
        <v>114</v>
      </c>
      <c r="S62">
        <f>MATCH(N62,mens_RPI_2024!J:J,)</f>
        <v>59</v>
      </c>
      <c r="T62" t="str" cm="1">
        <f t="array" ref="T62">INDEX(mens_RPI_2024!D:D,fivethirtyeight_ncaa_forecasts!S62)</f>
        <v>0.5726</v>
      </c>
      <c r="U62">
        <f t="shared" si="1"/>
        <v>11</v>
      </c>
      <c r="V62">
        <f>T62*mens_RPI_regression_v2!$D$1+mens_RPI_regression_v2!$E$1+U62*mens_RPI_regression_v2!$F$1+mens_RPI_regression_v2!$G$1</f>
        <v>81.252408622019715</v>
      </c>
    </row>
    <row r="63" spans="1:22" x14ac:dyDescent="0.25">
      <c r="A63" t="s">
        <v>18</v>
      </c>
      <c r="B63" s="1">
        <v>44997</v>
      </c>
      <c r="C63">
        <v>0</v>
      </c>
      <c r="D63">
        <v>1</v>
      </c>
      <c r="E63">
        <v>0.874221896</v>
      </c>
      <c r="F63">
        <v>0.461439763</v>
      </c>
      <c r="G63">
        <v>0.164394027</v>
      </c>
      <c r="H63">
        <v>5.3516939999999999E-2</v>
      </c>
      <c r="I63">
        <v>2.0982712000000001E-2</v>
      </c>
      <c r="J63">
        <v>7.9371839999999999E-3</v>
      </c>
      <c r="K63">
        <v>1</v>
      </c>
      <c r="L63">
        <v>1</v>
      </c>
      <c r="M63">
        <v>2752</v>
      </c>
      <c r="N63" t="s">
        <v>34</v>
      </c>
      <c r="O63" s="24">
        <f t="shared" si="0"/>
        <v>87.898531041577883</v>
      </c>
      <c r="P63" t="s">
        <v>20</v>
      </c>
      <c r="Q63">
        <v>3</v>
      </c>
      <c r="R63">
        <v>116</v>
      </c>
      <c r="S63">
        <f>MATCH(N63,mens_RPI_2024!J:J,)</f>
        <v>33</v>
      </c>
      <c r="T63" t="str" cm="1">
        <f t="array" ref="T63">INDEX(mens_RPI_2024!D:D,fivethirtyeight_ncaa_forecasts!S63)</f>
        <v>0.5940</v>
      </c>
      <c r="U63">
        <f t="shared" si="1"/>
        <v>3</v>
      </c>
      <c r="V63">
        <f>T63*mens_RPI_regression_v2!$D$1+mens_RPI_regression_v2!$E$1+U63*mens_RPI_regression_v2!$F$1+mens_RPI_regression_v2!$G$1</f>
        <v>87.898531041577883</v>
      </c>
    </row>
    <row r="64" spans="1:22" x14ac:dyDescent="0.25">
      <c r="A64" t="s">
        <v>18</v>
      </c>
      <c r="B64" s="1">
        <v>44997</v>
      </c>
      <c r="C64">
        <v>0</v>
      </c>
      <c r="D64">
        <v>1</v>
      </c>
      <c r="E64">
        <v>0.125778104</v>
      </c>
      <c r="F64">
        <v>2.2738640000000001E-2</v>
      </c>
      <c r="G64">
        <v>2.4812440000000001E-3</v>
      </c>
      <c r="H64">
        <v>2.6617999999999998E-4</v>
      </c>
      <c r="I64" s="2">
        <v>4.1600000000000002E-5</v>
      </c>
      <c r="J64" s="2">
        <v>6.7499999999999997E-6</v>
      </c>
      <c r="K64">
        <v>1</v>
      </c>
      <c r="L64">
        <v>1</v>
      </c>
      <c r="M64">
        <v>338</v>
      </c>
      <c r="N64" t="s">
        <v>436</v>
      </c>
      <c r="O64" s="24">
        <f t="shared" si="0"/>
        <v>78.695684714685385</v>
      </c>
      <c r="P64" t="s">
        <v>20</v>
      </c>
      <c r="Q64">
        <v>14</v>
      </c>
      <c r="R64">
        <v>118</v>
      </c>
      <c r="S64">
        <f>MATCH(N64,mens_RPI_2024!J:J,)</f>
        <v>70</v>
      </c>
      <c r="T64" t="str" cm="1">
        <f t="array" ref="T64">INDEX(mens_RPI_2024!D:D,fivethirtyeight_ncaa_forecasts!S64)</f>
        <v>0.5637</v>
      </c>
      <c r="U64">
        <f t="shared" si="1"/>
        <v>14</v>
      </c>
      <c r="V64">
        <f>T64*mens_RPI_regression_v2!$D$1+mens_RPI_regression_v2!$E$1+U64*mens_RPI_regression_v2!$F$1+mens_RPI_regression_v2!$G$1</f>
        <v>78.695684714685385</v>
      </c>
    </row>
    <row r="65" spans="1:22" x14ac:dyDescent="0.25">
      <c r="A65" t="s">
        <v>18</v>
      </c>
      <c r="B65" s="1">
        <v>44997</v>
      </c>
      <c r="C65">
        <v>0</v>
      </c>
      <c r="D65">
        <v>1</v>
      </c>
      <c r="E65">
        <v>0.60401245000000003</v>
      </c>
      <c r="F65">
        <v>0.21929161</v>
      </c>
      <c r="G65">
        <v>0.12453695100000001</v>
      </c>
      <c r="H65">
        <v>4.6087028000000002E-2</v>
      </c>
      <c r="I65">
        <v>2.4235249E-2</v>
      </c>
      <c r="J65">
        <v>1.2028489E-2</v>
      </c>
      <c r="K65">
        <v>1</v>
      </c>
      <c r="L65">
        <v>1</v>
      </c>
      <c r="M65">
        <v>245</v>
      </c>
      <c r="N65" t="s">
        <v>23</v>
      </c>
      <c r="O65" s="24">
        <f t="shared" si="0"/>
        <v>83.817060231798806</v>
      </c>
      <c r="P65" t="s">
        <v>20</v>
      </c>
      <c r="Q65">
        <v>7</v>
      </c>
      <c r="R65">
        <v>120</v>
      </c>
      <c r="S65">
        <f>MATCH(N65,mens_RPI_2024!J:J,)</f>
        <v>58</v>
      </c>
      <c r="T65" t="str" cm="1">
        <f t="array" ref="T65">INDEX(mens_RPI_2024!D:D,fivethirtyeight_ncaa_forecasts!S65)</f>
        <v>0.5730</v>
      </c>
      <c r="U65">
        <f t="shared" si="1"/>
        <v>7</v>
      </c>
      <c r="V65">
        <f>T65*mens_RPI_regression_v2!$D$1+mens_RPI_regression_v2!$E$1+U65*mens_RPI_regression_v2!$F$1+mens_RPI_regression_v2!$G$1</f>
        <v>83.817060231798806</v>
      </c>
    </row>
    <row r="66" spans="1:22" x14ac:dyDescent="0.25">
      <c r="A66" t="s">
        <v>18</v>
      </c>
      <c r="B66" s="1">
        <v>44997</v>
      </c>
      <c r="C66">
        <v>1</v>
      </c>
      <c r="D66">
        <v>0.5</v>
      </c>
      <c r="E66">
        <v>0.39598755000000002</v>
      </c>
      <c r="F66">
        <v>0.116699701</v>
      </c>
      <c r="G66">
        <v>5.5609080999999998E-2</v>
      </c>
      <c r="H66">
        <v>1.6690660999999999E-2</v>
      </c>
      <c r="I66">
        <v>6.1855679999999998E-3</v>
      </c>
      <c r="J66">
        <v>2.222538E-3</v>
      </c>
      <c r="K66">
        <v>0</v>
      </c>
      <c r="L66">
        <v>1</v>
      </c>
      <c r="M66">
        <v>213</v>
      </c>
      <c r="N66" t="s">
        <v>48</v>
      </c>
      <c r="O66" s="24">
        <f t="shared" ref="O66:O137" si="8">V66</f>
        <v>82.320637124464497</v>
      </c>
      <c r="P66" t="s">
        <v>20</v>
      </c>
      <c r="Q66" t="s">
        <v>740</v>
      </c>
      <c r="R66">
        <v>122</v>
      </c>
      <c r="S66">
        <f>MATCH(N66,mens_RPI_2024!J:J,)</f>
        <v>52</v>
      </c>
      <c r="T66" t="str" cm="1">
        <f t="array" ref="T66">INDEX(mens_RPI_2024!D:D,fivethirtyeight_ncaa_forecasts!S66)</f>
        <v>0.5785</v>
      </c>
      <c r="U66">
        <f t="shared" ref="U66:U137" si="9">_xlfn.NUMBERVALUE(LEFT(Q66,2))</f>
        <v>10</v>
      </c>
      <c r="V66">
        <f>T66*mens_RPI_regression_v2!$D$1+mens_RPI_regression_v2!$E$1+U66*mens_RPI_regression_v2!$F$1+mens_RPI_regression_v2!$G$1</f>
        <v>82.320637124464497</v>
      </c>
    </row>
    <row r="67" spans="1:22" x14ac:dyDescent="0.25">
      <c r="A67" t="s">
        <v>18</v>
      </c>
      <c r="B67" s="1">
        <v>44997</v>
      </c>
      <c r="C67">
        <v>1</v>
      </c>
      <c r="D67">
        <v>0.5</v>
      </c>
      <c r="E67">
        <v>0.39598755000000002</v>
      </c>
      <c r="F67">
        <v>0.116699701</v>
      </c>
      <c r="G67">
        <v>5.5609080999999998E-2</v>
      </c>
      <c r="H67">
        <v>1.6690660999999999E-2</v>
      </c>
      <c r="I67">
        <v>6.1855679999999998E-3</v>
      </c>
      <c r="J67">
        <v>2.222538E-3</v>
      </c>
      <c r="K67">
        <v>0</v>
      </c>
      <c r="L67">
        <v>1</v>
      </c>
      <c r="M67">
        <v>213</v>
      </c>
      <c r="N67" t="s">
        <v>402</v>
      </c>
      <c r="O67" s="24">
        <f t="shared" ref="O67" si="10">V67</f>
        <v>85.000841924464481</v>
      </c>
      <c r="P67" t="s">
        <v>20</v>
      </c>
      <c r="Q67" t="s">
        <v>741</v>
      </c>
      <c r="R67">
        <v>123</v>
      </c>
      <c r="S67">
        <f>MATCH(N67,mens_RPI_2024!J:J,)</f>
        <v>17</v>
      </c>
      <c r="T67" t="str" cm="1">
        <f t="array" ref="T67">INDEX(mens_RPI_2024!D:D,fivethirtyeight_ncaa_forecasts!S67)</f>
        <v>0.6149</v>
      </c>
      <c r="U67">
        <f t="shared" ref="U67" si="11">_xlfn.NUMBERVALUE(LEFT(Q67,2))</f>
        <v>10</v>
      </c>
      <c r="V67">
        <f>T67*mens_RPI_regression_v2!$D$1+mens_RPI_regression_v2!$E$1+U67*mens_RPI_regression_v2!$F$1+mens_RPI_regression_v2!$G$1</f>
        <v>85.000841924464481</v>
      </c>
    </row>
    <row r="68" spans="1:22" x14ac:dyDescent="0.25">
      <c r="A68" t="s">
        <v>18</v>
      </c>
      <c r="B68" s="1">
        <v>44997</v>
      </c>
      <c r="C68">
        <v>0</v>
      </c>
      <c r="D68">
        <v>1</v>
      </c>
      <c r="E68">
        <v>0.92139165899999997</v>
      </c>
      <c r="F68">
        <v>0.64643155299999999</v>
      </c>
      <c r="G68">
        <v>0.452847483</v>
      </c>
      <c r="H68">
        <v>0.22223448200000001</v>
      </c>
      <c r="I68">
        <v>0.14000751</v>
      </c>
      <c r="J68">
        <v>8.2699133999999994E-2</v>
      </c>
      <c r="K68">
        <v>1</v>
      </c>
      <c r="L68">
        <v>1</v>
      </c>
      <c r="M68">
        <v>251</v>
      </c>
      <c r="N68" t="s">
        <v>36</v>
      </c>
      <c r="O68" s="24">
        <f t="shared" si="8"/>
        <v>91.293530744022661</v>
      </c>
      <c r="P68" t="s">
        <v>20</v>
      </c>
      <c r="Q68">
        <v>2</v>
      </c>
      <c r="R68">
        <v>124</v>
      </c>
      <c r="S68">
        <f>MATCH(N68,mens_RPI_2024!J:J,)</f>
        <v>7</v>
      </c>
      <c r="T68" t="str" cm="1">
        <f t="array" ref="T68">INDEX(mens_RPI_2024!D:D,fivethirtyeight_ncaa_forecasts!S68)</f>
        <v>0.6315</v>
      </c>
      <c r="U68">
        <f t="shared" si="9"/>
        <v>2</v>
      </c>
      <c r="V68">
        <f>T68*mens_RPI_regression_v2!$D$1+mens_RPI_regression_v2!$E$1+U68*mens_RPI_regression_v2!$F$1+mens_RPI_regression_v2!$G$1</f>
        <v>91.293530744022661</v>
      </c>
    </row>
    <row r="69" spans="1:22" x14ac:dyDescent="0.25">
      <c r="A69" t="s">
        <v>18</v>
      </c>
      <c r="B69" s="1">
        <v>44997</v>
      </c>
      <c r="C69">
        <v>0</v>
      </c>
      <c r="D69">
        <v>1</v>
      </c>
      <c r="E69">
        <v>7.8608340999999998E-2</v>
      </c>
      <c r="F69">
        <v>1.7577136E-2</v>
      </c>
      <c r="G69">
        <v>4.4069499999999998E-3</v>
      </c>
      <c r="H69">
        <v>6.6510400000000002E-4</v>
      </c>
      <c r="I69">
        <v>1.3268399999999999E-4</v>
      </c>
      <c r="J69" s="2">
        <v>2.7100000000000001E-5</v>
      </c>
      <c r="K69">
        <v>1</v>
      </c>
      <c r="L69">
        <v>1</v>
      </c>
      <c r="M69">
        <v>2142</v>
      </c>
      <c r="N69" t="s">
        <v>534</v>
      </c>
      <c r="O69" s="24">
        <f t="shared" si="8"/>
        <v>74.417101012240607</v>
      </c>
      <c r="P69" t="s">
        <v>20</v>
      </c>
      <c r="Q69">
        <v>15</v>
      </c>
      <c r="R69">
        <v>126</v>
      </c>
      <c r="S69">
        <f>MATCH(N69,mens_RPI_2024!J:J,)</f>
        <v>163</v>
      </c>
      <c r="T69" t="str" cm="1">
        <f t="array" ref="T69">INDEX(mens_RPI_2024!D:D,fivethirtyeight_ncaa_forecasts!S69)</f>
        <v>0.5142</v>
      </c>
      <c r="U69">
        <f t="shared" si="9"/>
        <v>15</v>
      </c>
      <c r="V69">
        <f>T69*mens_RPI_regression_v2!$D$1+mens_RPI_regression_v2!$E$1+U69*mens_RPI_regression_v2!$F$1+mens_RPI_regression_v2!$G$1</f>
        <v>74.417101012240607</v>
      </c>
    </row>
    <row r="70" spans="1:22" x14ac:dyDescent="0.25">
      <c r="A70" t="s">
        <v>90</v>
      </c>
      <c r="B70" s="1">
        <v>44997</v>
      </c>
      <c r="C70">
        <v>0</v>
      </c>
      <c r="D70">
        <v>1</v>
      </c>
      <c r="E70">
        <v>0.99965596800000001</v>
      </c>
      <c r="F70">
        <v>0.9909538</v>
      </c>
      <c r="G70">
        <v>0.97003051699999998</v>
      </c>
      <c r="H70">
        <v>0.90663561299999995</v>
      </c>
      <c r="I70">
        <v>0.75805302399999996</v>
      </c>
      <c r="J70">
        <v>0.64485583400000002</v>
      </c>
      <c r="K70">
        <v>1</v>
      </c>
      <c r="L70">
        <v>1</v>
      </c>
      <c r="M70">
        <v>2579</v>
      </c>
      <c r="N70" t="s">
        <v>91</v>
      </c>
      <c r="O70" s="24">
        <f t="shared" si="8"/>
        <v>104.08084576653746</v>
      </c>
      <c r="P70" t="s">
        <v>735</v>
      </c>
      <c r="Q70">
        <v>1</v>
      </c>
      <c r="R70">
        <v>0</v>
      </c>
      <c r="S70">
        <f>MATCH(N70,womens_RPI_2024!K:K,)</f>
        <v>3</v>
      </c>
      <c r="T70" cm="1">
        <f t="array" ref="T70">_xlfn.NUMBERVALUE(RIGHT(INDEX(womens_RPI_2024!F:F,fivethirtyeight_ncaa_forecasts!S70),6))</f>
        <v>0.69930000000000003</v>
      </c>
      <c r="U70">
        <f t="shared" si="9"/>
        <v>1</v>
      </c>
      <c r="V70">
        <f>T70*womens_RPI_regression_v2!$D$1+womens_RPI_regression_v2!$E$1+U70*womens_RPI_regression_v2!$F$1+womens_RPI_regression_v2!$G$1</f>
        <v>104.08084576653746</v>
      </c>
    </row>
    <row r="71" spans="1:22" x14ac:dyDescent="0.25">
      <c r="A71" t="s">
        <v>90</v>
      </c>
      <c r="B71" s="1">
        <v>44997</v>
      </c>
      <c r="C71">
        <v>1</v>
      </c>
      <c r="D71">
        <v>0.5</v>
      </c>
      <c r="E71">
        <v>3.4403199999999997E-4</v>
      </c>
      <c r="F71" s="2">
        <v>4.0899999999999998E-5</v>
      </c>
      <c r="G71" s="2">
        <v>4.1999999999999996E-6</v>
      </c>
      <c r="H71" s="2">
        <v>1.92E-7</v>
      </c>
      <c r="I71" s="2">
        <v>4.8799999999999997E-9</v>
      </c>
      <c r="J71" s="2">
        <v>1.96E-10</v>
      </c>
      <c r="K71">
        <v>0</v>
      </c>
      <c r="L71">
        <v>1</v>
      </c>
      <c r="M71">
        <v>2450</v>
      </c>
      <c r="N71" t="s">
        <v>129</v>
      </c>
      <c r="O71" s="24">
        <f t="shared" si="8"/>
        <v>56.498807319886019</v>
      </c>
      <c r="P71" t="s">
        <v>735</v>
      </c>
      <c r="Q71" t="s">
        <v>84</v>
      </c>
      <c r="R71">
        <v>2</v>
      </c>
      <c r="S71">
        <f>MATCH(N71,womens_RPI_2024!K:K,)</f>
        <v>196</v>
      </c>
      <c r="T71" cm="1">
        <f t="array" ref="T71">_xlfn.NUMBERVALUE(RIGHT(INDEX(womens_RPI_2024!F:F,fivethirtyeight_ncaa_forecasts!S71),6))</f>
        <v>0.49309999999999998</v>
      </c>
      <c r="U71">
        <f t="shared" si="9"/>
        <v>16</v>
      </c>
      <c r="V71">
        <f>T71*womens_RPI_regression_v2!$D$1+womens_RPI_regression_v2!$E$1+U71*womens_RPI_regression_v2!$F$1+womens_RPI_regression_v2!$G$1</f>
        <v>56.498807319886019</v>
      </c>
    </row>
    <row r="72" spans="1:22" x14ac:dyDescent="0.25">
      <c r="A72" t="s">
        <v>90</v>
      </c>
      <c r="B72" s="1">
        <v>44997</v>
      </c>
      <c r="C72">
        <v>1</v>
      </c>
      <c r="D72">
        <v>0.5</v>
      </c>
      <c r="E72">
        <v>3.4403199999999997E-4</v>
      </c>
      <c r="F72" s="2">
        <v>4.0899999999999998E-5</v>
      </c>
      <c r="G72" s="2">
        <v>4.1999999999999996E-6</v>
      </c>
      <c r="H72" s="2">
        <v>1.92E-7</v>
      </c>
      <c r="I72" s="2">
        <v>4.8799999999999997E-9</v>
      </c>
      <c r="J72" s="2">
        <v>1.96E-10</v>
      </c>
      <c r="K72">
        <v>0</v>
      </c>
      <c r="L72">
        <v>1</v>
      </c>
      <c r="M72">
        <v>2450</v>
      </c>
      <c r="N72" t="s">
        <v>635</v>
      </c>
      <c r="O72" s="24">
        <f t="shared" ref="O72" si="12">V72</f>
        <v>51.844511319886031</v>
      </c>
      <c r="P72" t="s">
        <v>735</v>
      </c>
      <c r="Q72" t="s">
        <v>86</v>
      </c>
      <c r="R72">
        <v>3</v>
      </c>
      <c r="S72">
        <f>MATCH(N72,womens_RPI_2024!K:K,)</f>
        <v>240</v>
      </c>
      <c r="T72" cm="1">
        <f t="array" ref="T72">_xlfn.NUMBERVALUE(RIGHT(INDEX(womens_RPI_2024!F:F,fivethirtyeight_ncaa_forecasts!S72),6))</f>
        <v>0.4677</v>
      </c>
      <c r="U72">
        <f t="shared" ref="U72" si="13">_xlfn.NUMBERVALUE(LEFT(Q72,2))</f>
        <v>16</v>
      </c>
      <c r="V72">
        <f>T72*womens_RPI_regression_v2!$D$1+womens_RPI_regression_v2!$E$1+U72*womens_RPI_regression_v2!$F$1+womens_RPI_regression_v2!$G$1</f>
        <v>51.844511319886031</v>
      </c>
    </row>
    <row r="73" spans="1:22" x14ac:dyDescent="0.25">
      <c r="A73" t="s">
        <v>90</v>
      </c>
      <c r="B73" s="1">
        <v>44997</v>
      </c>
      <c r="C73">
        <v>0</v>
      </c>
      <c r="D73">
        <v>1</v>
      </c>
      <c r="E73">
        <v>0.57200064299999998</v>
      </c>
      <c r="F73">
        <v>5.7858620000000001E-3</v>
      </c>
      <c r="G73">
        <v>2.9001970000000002E-3</v>
      </c>
      <c r="H73">
        <v>8.1828800000000002E-4</v>
      </c>
      <c r="I73">
        <v>1.47474E-4</v>
      </c>
      <c r="J73" s="2">
        <v>3.3399999999999999E-5</v>
      </c>
      <c r="K73">
        <v>1</v>
      </c>
      <c r="L73">
        <v>1</v>
      </c>
      <c r="M73">
        <v>58</v>
      </c>
      <c r="N73" t="s">
        <v>731</v>
      </c>
      <c r="O73" s="24">
        <f t="shared" si="8"/>
        <v>78.838996891433467</v>
      </c>
      <c r="P73" t="s">
        <v>735</v>
      </c>
      <c r="Q73">
        <v>8</v>
      </c>
      <c r="R73">
        <v>4</v>
      </c>
      <c r="S73">
        <f>MATCH(N73,womens_RPI_2024!K:K,)</f>
        <v>52</v>
      </c>
      <c r="T73" cm="1">
        <f t="array" ref="T73">_xlfn.NUMBERVALUE(RIGHT(INDEX(womens_RPI_2024!F:F,fivethirtyeight_ncaa_forecasts!S73),6))</f>
        <v>0.58650000000000002</v>
      </c>
      <c r="U73">
        <f t="shared" si="9"/>
        <v>8</v>
      </c>
      <c r="V73">
        <f>T73*womens_RPI_regression_v2!$D$1+womens_RPI_regression_v2!$E$1+U73*womens_RPI_regression_v2!$F$1+womens_RPI_regression_v2!$G$1</f>
        <v>78.838996891433467</v>
      </c>
    </row>
    <row r="74" spans="1:22" x14ac:dyDescent="0.25">
      <c r="A74" t="s">
        <v>90</v>
      </c>
      <c r="B74" s="1">
        <v>44997</v>
      </c>
      <c r="C74">
        <v>0</v>
      </c>
      <c r="D74">
        <v>1</v>
      </c>
      <c r="E74">
        <v>0.42799935700000002</v>
      </c>
      <c r="F74">
        <v>3.2194569999999998E-3</v>
      </c>
      <c r="G74">
        <v>1.457861E-3</v>
      </c>
      <c r="H74">
        <v>3.6117400000000002E-4</v>
      </c>
      <c r="I74" s="2">
        <v>6.0399999999999998E-5</v>
      </c>
      <c r="J74" s="2">
        <v>1.2799999999999999E-5</v>
      </c>
      <c r="K74">
        <v>1</v>
      </c>
      <c r="L74">
        <v>1</v>
      </c>
      <c r="M74">
        <v>269</v>
      </c>
      <c r="N74" t="s">
        <v>730</v>
      </c>
      <c r="O74" s="24">
        <f t="shared" si="8"/>
        <v>77.727700194990021</v>
      </c>
      <c r="P74" t="s">
        <v>735</v>
      </c>
      <c r="Q74">
        <v>9</v>
      </c>
      <c r="R74">
        <v>6</v>
      </c>
      <c r="S74">
        <f>MATCH(N74,womens_RPI_2024!K:K,)</f>
        <v>57</v>
      </c>
      <c r="T74" cm="1">
        <f t="array" ref="T74">_xlfn.NUMBERVALUE(RIGHT(INDEX(womens_RPI_2024!F:F,fivethirtyeight_ncaa_forecasts!S74),6))</f>
        <v>0.58399999999999996</v>
      </c>
      <c r="U74">
        <f t="shared" si="9"/>
        <v>9</v>
      </c>
      <c r="V74">
        <f>T74*womens_RPI_regression_v2!$D$1+womens_RPI_regression_v2!$E$1+U74*womens_RPI_regression_v2!$F$1+womens_RPI_regression_v2!$G$1</f>
        <v>77.727700194990021</v>
      </c>
    </row>
    <row r="75" spans="1:22" x14ac:dyDescent="0.25">
      <c r="A75" t="s">
        <v>90</v>
      </c>
      <c r="B75" s="1">
        <v>44997</v>
      </c>
      <c r="C75">
        <v>0</v>
      </c>
      <c r="D75">
        <v>1</v>
      </c>
      <c r="E75">
        <v>0.80067189100000002</v>
      </c>
      <c r="F75">
        <v>0.26308852900000002</v>
      </c>
      <c r="G75">
        <v>8.1484569999999996E-3</v>
      </c>
      <c r="H75">
        <v>2.9185169999999998E-3</v>
      </c>
      <c r="I75">
        <v>9.1462399999999995E-4</v>
      </c>
      <c r="J75">
        <v>3.3555400000000001E-4</v>
      </c>
      <c r="K75">
        <v>1</v>
      </c>
      <c r="L75">
        <v>1</v>
      </c>
      <c r="M75">
        <v>201</v>
      </c>
      <c r="N75" t="s">
        <v>101</v>
      </c>
      <c r="O75" s="24">
        <f t="shared" si="8"/>
        <v>87.615114980763749</v>
      </c>
      <c r="P75" t="s">
        <v>735</v>
      </c>
      <c r="Q75">
        <v>5</v>
      </c>
      <c r="R75">
        <v>8</v>
      </c>
      <c r="S75">
        <f>MATCH(N75,womens_RPI_2024!K:K,)</f>
        <v>23</v>
      </c>
      <c r="T75" cm="1">
        <f t="array" ref="T75">_xlfn.NUMBERVALUE(RIGHT(INDEX(womens_RPI_2024!F:F,fivethirtyeight_ncaa_forecasts!S75),6))</f>
        <v>0.62370000000000003</v>
      </c>
      <c r="U75">
        <f t="shared" si="9"/>
        <v>5</v>
      </c>
      <c r="V75">
        <f>T75*womens_RPI_regression_v2!$D$1+womens_RPI_regression_v2!$E$1+U75*womens_RPI_regression_v2!$F$1+womens_RPI_regression_v2!$G$1</f>
        <v>87.615114980763749</v>
      </c>
    </row>
    <row r="76" spans="1:22" x14ac:dyDescent="0.25">
      <c r="A76" t="s">
        <v>90</v>
      </c>
      <c r="B76" s="1">
        <v>44997</v>
      </c>
      <c r="C76">
        <v>0</v>
      </c>
      <c r="D76">
        <v>1</v>
      </c>
      <c r="E76">
        <v>0.199328109</v>
      </c>
      <c r="F76">
        <v>2.7038231999999999E-2</v>
      </c>
      <c r="G76">
        <v>1.68956E-4</v>
      </c>
      <c r="H76" s="2">
        <v>1.9599999999999999E-5</v>
      </c>
      <c r="I76" s="2">
        <v>1.7400000000000001E-6</v>
      </c>
      <c r="J76" s="2">
        <v>2.11E-7</v>
      </c>
      <c r="K76">
        <v>1</v>
      </c>
      <c r="L76">
        <v>1</v>
      </c>
      <c r="M76">
        <v>2501</v>
      </c>
      <c r="N76" t="s">
        <v>729</v>
      </c>
      <c r="O76" s="24">
        <f t="shared" si="8"/>
        <v>76.556042105659756</v>
      </c>
      <c r="P76" t="s">
        <v>735</v>
      </c>
      <c r="Q76">
        <v>12</v>
      </c>
      <c r="R76">
        <v>10</v>
      </c>
      <c r="S76">
        <f>MATCH(N76,womens_RPI_2024!K:K,)</f>
        <v>50</v>
      </c>
      <c r="T76" cm="1">
        <f t="array" ref="T76">_xlfn.NUMBERVALUE(RIGHT(INDEX(womens_RPI_2024!F:F,fivethirtyeight_ncaa_forecasts!S76),6))</f>
        <v>0.58830000000000005</v>
      </c>
      <c r="U76">
        <f t="shared" si="9"/>
        <v>12</v>
      </c>
      <c r="V76">
        <f>T76*womens_RPI_regression_v2!$D$1+womens_RPI_regression_v2!$E$1+U76*womens_RPI_regression_v2!$F$1+womens_RPI_regression_v2!$G$1</f>
        <v>76.556042105659756</v>
      </c>
    </row>
    <row r="77" spans="1:22" x14ac:dyDescent="0.25">
      <c r="A77" t="s">
        <v>90</v>
      </c>
      <c r="B77" s="1">
        <v>44997</v>
      </c>
      <c r="C77">
        <v>0</v>
      </c>
      <c r="D77">
        <v>1</v>
      </c>
      <c r="E77">
        <v>0.94916927299999998</v>
      </c>
      <c r="F77">
        <v>0.70023911999999999</v>
      </c>
      <c r="G77">
        <v>1.7261787000000001E-2</v>
      </c>
      <c r="H77">
        <v>5.3363940000000004E-3</v>
      </c>
      <c r="I77">
        <v>1.2959950000000001E-3</v>
      </c>
      <c r="J77">
        <v>3.78184E-4</v>
      </c>
      <c r="K77">
        <v>1</v>
      </c>
      <c r="L77">
        <v>1</v>
      </c>
      <c r="M77">
        <v>26</v>
      </c>
      <c r="N77" t="s">
        <v>38</v>
      </c>
      <c r="O77" s="24">
        <f t="shared" si="8"/>
        <v>91.896463677207166</v>
      </c>
      <c r="P77" t="s">
        <v>735</v>
      </c>
      <c r="Q77">
        <v>4</v>
      </c>
      <c r="R77">
        <v>12</v>
      </c>
      <c r="S77">
        <f>MATCH(N77,womens_RPI_2024!K:K,)</f>
        <v>12</v>
      </c>
      <c r="T77" cm="1">
        <f t="array" ref="T77">_xlfn.NUMBERVALUE(RIGHT(INDEX(womens_RPI_2024!F:F,fivethirtyeight_ncaa_forecasts!S77),6))</f>
        <v>0.64349999999999996</v>
      </c>
      <c r="U77">
        <f t="shared" si="9"/>
        <v>4</v>
      </c>
      <c r="V77">
        <f>T77*womens_RPI_regression_v2!$D$1+womens_RPI_regression_v2!$E$1+U77*womens_RPI_regression_v2!$F$1+womens_RPI_regression_v2!$G$1</f>
        <v>91.896463677207166</v>
      </c>
    </row>
    <row r="78" spans="1:22" x14ac:dyDescent="0.25">
      <c r="A78" t="s">
        <v>90</v>
      </c>
      <c r="B78" s="1">
        <v>44997</v>
      </c>
      <c r="C78">
        <v>0</v>
      </c>
      <c r="D78">
        <v>1</v>
      </c>
      <c r="E78">
        <v>5.0830726999999999E-2</v>
      </c>
      <c r="F78">
        <v>9.6341180000000005E-3</v>
      </c>
      <c r="G78" s="2">
        <v>2.8E-5</v>
      </c>
      <c r="H78" s="2">
        <v>1.7400000000000001E-6</v>
      </c>
      <c r="I78" s="2">
        <v>8.6999999999999998E-8</v>
      </c>
      <c r="J78" s="2">
        <v>6.3600000000000004E-9</v>
      </c>
      <c r="K78">
        <v>1</v>
      </c>
      <c r="L78">
        <v>1</v>
      </c>
      <c r="M78">
        <v>16</v>
      </c>
      <c r="N78" t="s">
        <v>522</v>
      </c>
      <c r="O78" s="24">
        <f t="shared" si="8"/>
        <v>78.523177409216316</v>
      </c>
      <c r="P78" t="s">
        <v>735</v>
      </c>
      <c r="Q78">
        <v>13</v>
      </c>
      <c r="R78">
        <v>14</v>
      </c>
      <c r="S78">
        <f>MATCH(N78,womens_RPI_2024!K:K,)</f>
        <v>38</v>
      </c>
      <c r="T78" cm="1">
        <f t="array" ref="T78">_xlfn.NUMBERVALUE(RIGHT(INDEX(womens_RPI_2024!F:F,fivethirtyeight_ncaa_forecasts!S78),6))</f>
        <v>0.60260000000000002</v>
      </c>
      <c r="U78">
        <f t="shared" si="9"/>
        <v>13</v>
      </c>
      <c r="V78">
        <f>T78*womens_RPI_regression_v2!$D$1+womens_RPI_regression_v2!$E$1+U78*womens_RPI_regression_v2!$F$1+womens_RPI_regression_v2!$G$1</f>
        <v>78.523177409216316</v>
      </c>
    </row>
    <row r="79" spans="1:22" x14ac:dyDescent="0.25">
      <c r="A79" t="s">
        <v>90</v>
      </c>
      <c r="B79" s="1">
        <v>44997</v>
      </c>
      <c r="C79">
        <v>0</v>
      </c>
      <c r="D79">
        <v>1</v>
      </c>
      <c r="E79">
        <v>0.721302534</v>
      </c>
      <c r="F79">
        <v>0.160112483</v>
      </c>
      <c r="G79">
        <v>6.0089228000000001E-2</v>
      </c>
      <c r="H79">
        <v>3.0787589999999999E-3</v>
      </c>
      <c r="I79">
        <v>9.0927599999999999E-4</v>
      </c>
      <c r="J79">
        <v>3.1661599999999998E-4</v>
      </c>
      <c r="K79">
        <v>1</v>
      </c>
      <c r="L79">
        <v>1</v>
      </c>
      <c r="M79">
        <v>156</v>
      </c>
      <c r="N79" t="s">
        <v>419</v>
      </c>
      <c r="O79" s="24">
        <f t="shared" si="8"/>
        <v>81.44639428432032</v>
      </c>
      <c r="P79" t="s">
        <v>735</v>
      </c>
      <c r="Q79">
        <v>6</v>
      </c>
      <c r="R79">
        <v>16</v>
      </c>
      <c r="S79">
        <f>MATCH(N79,womens_RPI_2024!K:K,)</f>
        <v>45</v>
      </c>
      <c r="T79" cm="1">
        <f t="array" ref="T79">_xlfn.NUMBERVALUE(RIGHT(INDEX(womens_RPI_2024!F:F,fivethirtyeight_ncaa_forecasts!S79),6))</f>
        <v>0.59360000000000002</v>
      </c>
      <c r="U79">
        <f t="shared" si="9"/>
        <v>6</v>
      </c>
      <c r="V79">
        <f>T79*womens_RPI_regression_v2!$D$1+womens_RPI_regression_v2!$E$1+U79*womens_RPI_regression_v2!$F$1+womens_RPI_regression_v2!$G$1</f>
        <v>81.44639428432032</v>
      </c>
    </row>
    <row r="80" spans="1:22" x14ac:dyDescent="0.25">
      <c r="A80" t="s">
        <v>90</v>
      </c>
      <c r="B80" s="1">
        <v>44997</v>
      </c>
      <c r="C80">
        <v>0</v>
      </c>
      <c r="D80">
        <v>1</v>
      </c>
      <c r="E80">
        <v>0.119033049</v>
      </c>
      <c r="F80">
        <v>1.2414447E-2</v>
      </c>
      <c r="G80">
        <v>2.4606720000000001E-3</v>
      </c>
      <c r="H80" s="2">
        <v>5.7299999999999997E-5</v>
      </c>
      <c r="I80" s="2">
        <v>7.9200000000000004E-6</v>
      </c>
      <c r="J80" s="2">
        <v>1.4300000000000001E-6</v>
      </c>
      <c r="K80">
        <v>0</v>
      </c>
      <c r="L80">
        <v>1</v>
      </c>
      <c r="M80">
        <v>356</v>
      </c>
      <c r="N80" t="s">
        <v>39</v>
      </c>
      <c r="O80" s="24">
        <f t="shared" si="8"/>
        <v>74.03918680210316</v>
      </c>
      <c r="P80" t="s">
        <v>735</v>
      </c>
      <c r="Q80">
        <v>11</v>
      </c>
      <c r="R80">
        <v>18</v>
      </c>
      <c r="S80">
        <f>MATCH(N80,womens_RPI_2024!K:K,)</f>
        <v>72</v>
      </c>
      <c r="T80" cm="1">
        <f t="array" ref="T80">_xlfn.NUMBERVALUE(RIGHT(INDEX(womens_RPI_2024!F:F,fivethirtyeight_ncaa_forecasts!S80),6))</f>
        <v>0.57099999999999995</v>
      </c>
      <c r="U80">
        <f t="shared" si="9"/>
        <v>11</v>
      </c>
      <c r="V80">
        <f>T80*womens_RPI_regression_v2!$D$1+womens_RPI_regression_v2!$E$1+U80*womens_RPI_regression_v2!$F$1+womens_RPI_regression_v2!$G$1</f>
        <v>74.03918680210316</v>
      </c>
    </row>
    <row r="81" spans="1:22" x14ac:dyDescent="0.25">
      <c r="A81" t="s">
        <v>90</v>
      </c>
      <c r="B81" s="1">
        <v>44997</v>
      </c>
      <c r="C81">
        <v>0</v>
      </c>
      <c r="D81">
        <v>1</v>
      </c>
      <c r="E81">
        <v>0.990884557</v>
      </c>
      <c r="F81">
        <v>0.80785068100000001</v>
      </c>
      <c r="G81">
        <v>0.43589457999999998</v>
      </c>
      <c r="H81">
        <v>3.8696343000000001E-2</v>
      </c>
      <c r="I81">
        <v>1.5124518E-2</v>
      </c>
      <c r="J81">
        <v>6.6808099999999997E-3</v>
      </c>
      <c r="K81">
        <v>1</v>
      </c>
      <c r="L81">
        <v>1</v>
      </c>
      <c r="M81">
        <v>87</v>
      </c>
      <c r="N81" t="s">
        <v>724</v>
      </c>
      <c r="O81" s="24">
        <f t="shared" si="8"/>
        <v>92.348096373650591</v>
      </c>
      <c r="P81" t="s">
        <v>735</v>
      </c>
      <c r="Q81">
        <v>3</v>
      </c>
      <c r="R81">
        <v>20</v>
      </c>
      <c r="S81">
        <f>MATCH(N81,womens_RPI_2024!K:K,)</f>
        <v>13</v>
      </c>
      <c r="T81" cm="1">
        <f t="array" ref="T81">_xlfn.NUMBERVALUE(RIGHT(INDEX(womens_RPI_2024!F:F,fivethirtyeight_ncaa_forecasts!S81),6))</f>
        <v>0.64239999999999997</v>
      </c>
      <c r="U81">
        <f t="shared" si="9"/>
        <v>3</v>
      </c>
      <c r="V81">
        <f>T81*womens_RPI_regression_v2!$D$1+womens_RPI_regression_v2!$E$1+U81*womens_RPI_regression_v2!$F$1+womens_RPI_regression_v2!$G$1</f>
        <v>92.348096373650591</v>
      </c>
    </row>
    <row r="82" spans="1:22" x14ac:dyDescent="0.25">
      <c r="A82" t="s">
        <v>90</v>
      </c>
      <c r="B82" s="1">
        <v>44997</v>
      </c>
      <c r="C82">
        <v>0</v>
      </c>
      <c r="D82">
        <v>1</v>
      </c>
      <c r="E82">
        <v>9.1154430000000009E-3</v>
      </c>
      <c r="F82">
        <v>6.9047800000000001E-4</v>
      </c>
      <c r="G82" s="2">
        <v>2.9899999999999998E-5</v>
      </c>
      <c r="H82" s="2">
        <v>1.4000000000000001E-7</v>
      </c>
      <c r="I82" s="2">
        <v>5.4999999999999996E-9</v>
      </c>
      <c r="J82" s="2">
        <v>3.2700000000000001E-10</v>
      </c>
      <c r="K82">
        <v>1</v>
      </c>
      <c r="L82">
        <v>1</v>
      </c>
      <c r="M82">
        <v>253</v>
      </c>
      <c r="N82" t="s">
        <v>2955</v>
      </c>
      <c r="O82" s="24">
        <f t="shared" si="8"/>
        <v>70.906860712772882</v>
      </c>
      <c r="P82" t="s">
        <v>735</v>
      </c>
      <c r="Q82">
        <v>14</v>
      </c>
      <c r="R82">
        <v>22</v>
      </c>
      <c r="S82">
        <f>MATCH(N82,womens_RPI_2024!K:K,)</f>
        <v>78</v>
      </c>
      <c r="T82" cm="1">
        <f t="array" ref="T82">_xlfn.NUMBERVALUE(RIGHT(INDEX(womens_RPI_2024!F:F,fivethirtyeight_ncaa_forecasts!S82),6))</f>
        <v>0.56459999999999999</v>
      </c>
      <c r="U82">
        <f t="shared" si="9"/>
        <v>14</v>
      </c>
      <c r="V82">
        <f>T82*womens_RPI_regression_v2!$D$1+womens_RPI_regression_v2!$E$1+U82*womens_RPI_regression_v2!$F$1+womens_RPI_regression_v2!$G$1</f>
        <v>70.906860712772882</v>
      </c>
    </row>
    <row r="83" spans="1:22" x14ac:dyDescent="0.25">
      <c r="A83" t="s">
        <v>90</v>
      </c>
      <c r="B83" s="1">
        <v>44997</v>
      </c>
      <c r="C83">
        <v>0</v>
      </c>
      <c r="D83">
        <v>1</v>
      </c>
      <c r="E83">
        <v>0.57202044699999999</v>
      </c>
      <c r="F83">
        <v>8.7875631999999995E-2</v>
      </c>
      <c r="G83">
        <v>2.5931846000000001E-2</v>
      </c>
      <c r="H83">
        <v>9.9697700000000002E-4</v>
      </c>
      <c r="I83">
        <v>2.5221800000000002E-4</v>
      </c>
      <c r="J83" s="2">
        <v>7.6899999999999999E-5</v>
      </c>
      <c r="K83">
        <v>1</v>
      </c>
      <c r="L83">
        <v>1</v>
      </c>
      <c r="M83">
        <v>12</v>
      </c>
      <c r="N83" t="s">
        <v>105</v>
      </c>
      <c r="O83" s="24">
        <f t="shared" si="8"/>
        <v>81.672749587876908</v>
      </c>
      <c r="P83" t="s">
        <v>735</v>
      </c>
      <c r="Q83">
        <v>7</v>
      </c>
      <c r="R83">
        <v>24</v>
      </c>
      <c r="S83">
        <f>MATCH(N83,womens_RPI_2024!K:K,)</f>
        <v>40</v>
      </c>
      <c r="T83" cm="1">
        <f t="array" ref="T83">_xlfn.NUMBERVALUE(RIGHT(INDEX(womens_RPI_2024!F:F,fivethirtyeight_ncaa_forecasts!S83),6))</f>
        <v>0.59840000000000004</v>
      </c>
      <c r="U83">
        <f t="shared" si="9"/>
        <v>7</v>
      </c>
      <c r="V83">
        <f>T83*womens_RPI_regression_v2!$D$1+womens_RPI_regression_v2!$E$1+U83*womens_RPI_regression_v2!$F$1+womens_RPI_regression_v2!$G$1</f>
        <v>81.672749587876908</v>
      </c>
    </row>
    <row r="84" spans="1:22" x14ac:dyDescent="0.25">
      <c r="A84" t="s">
        <v>90</v>
      </c>
      <c r="B84" s="1">
        <v>44997</v>
      </c>
      <c r="C84">
        <v>0</v>
      </c>
      <c r="D84">
        <v>1</v>
      </c>
      <c r="E84">
        <v>0.42797955300000001</v>
      </c>
      <c r="F84">
        <v>5.3331247999999998E-2</v>
      </c>
      <c r="G84">
        <v>1.1778077E-2</v>
      </c>
      <c r="H84">
        <v>3.2061299999999997E-4</v>
      </c>
      <c r="I84" s="2">
        <v>4.46E-5</v>
      </c>
      <c r="J84" s="2">
        <v>8.0199999999999994E-6</v>
      </c>
      <c r="K84">
        <v>1</v>
      </c>
      <c r="L84">
        <v>1</v>
      </c>
      <c r="M84">
        <v>277</v>
      </c>
      <c r="N84" t="s">
        <v>32</v>
      </c>
      <c r="O84" s="24">
        <f t="shared" si="8"/>
        <v>77.477631498546614</v>
      </c>
      <c r="P84" t="s">
        <v>735</v>
      </c>
      <c r="Q84">
        <v>10</v>
      </c>
      <c r="R84">
        <v>26</v>
      </c>
      <c r="S84">
        <f>MATCH(N84,womens_RPI_2024!K:K,)</f>
        <v>53</v>
      </c>
      <c r="T84" cm="1">
        <f t="array" ref="T84">_xlfn.NUMBERVALUE(RIGHT(INDEX(womens_RPI_2024!F:F,fivethirtyeight_ncaa_forecasts!S84),6))</f>
        <v>0.58620000000000005</v>
      </c>
      <c r="U84">
        <f t="shared" si="9"/>
        <v>10</v>
      </c>
      <c r="V84">
        <f>T84*womens_RPI_regression_v2!$D$1+womens_RPI_regression_v2!$E$1+U84*womens_RPI_regression_v2!$F$1+womens_RPI_regression_v2!$G$1</f>
        <v>77.477631498546614</v>
      </c>
    </row>
    <row r="85" spans="1:22" x14ac:dyDescent="0.25">
      <c r="A85" t="s">
        <v>90</v>
      </c>
      <c r="B85" s="1">
        <v>44997</v>
      </c>
      <c r="C85">
        <v>0</v>
      </c>
      <c r="D85">
        <v>1</v>
      </c>
      <c r="E85">
        <v>0.98516024499999999</v>
      </c>
      <c r="F85">
        <v>0.85663742300000001</v>
      </c>
      <c r="G85">
        <v>0.45870000300000002</v>
      </c>
      <c r="H85">
        <v>4.0592046999999999E-2</v>
      </c>
      <c r="I85">
        <v>1.4703321E-2</v>
      </c>
      <c r="J85">
        <v>6.072549E-3</v>
      </c>
      <c r="K85">
        <v>1</v>
      </c>
      <c r="L85">
        <v>1</v>
      </c>
      <c r="M85">
        <v>120</v>
      </c>
      <c r="N85" t="s">
        <v>94</v>
      </c>
      <c r="O85" s="24">
        <f t="shared" si="8"/>
        <v>91.517049070094032</v>
      </c>
      <c r="P85" t="s">
        <v>735</v>
      </c>
      <c r="Q85">
        <v>2</v>
      </c>
      <c r="R85">
        <v>28</v>
      </c>
      <c r="S85">
        <f>MATCH(N85,womens_RPI_2024!K:K,)</f>
        <v>18</v>
      </c>
      <c r="T85" cm="1">
        <f t="array" ref="T85">_xlfn.NUMBERVALUE(RIGHT(INDEX(womens_RPI_2024!F:F,fivethirtyeight_ncaa_forecasts!S85),6))</f>
        <v>0.63429999999999997</v>
      </c>
      <c r="U85">
        <f t="shared" si="9"/>
        <v>2</v>
      </c>
      <c r="V85">
        <f>T85*womens_RPI_regression_v2!$D$1+womens_RPI_regression_v2!$E$1+U85*womens_RPI_regression_v2!$F$1+womens_RPI_regression_v2!$G$1</f>
        <v>91.517049070094032</v>
      </c>
    </row>
    <row r="86" spans="1:22" x14ac:dyDescent="0.25">
      <c r="A86" t="s">
        <v>90</v>
      </c>
      <c r="B86" s="1">
        <v>44997</v>
      </c>
      <c r="C86">
        <v>0</v>
      </c>
      <c r="D86">
        <v>1</v>
      </c>
      <c r="E86">
        <v>1.4839755E-2</v>
      </c>
      <c r="F86">
        <v>2.1556969999999998E-3</v>
      </c>
      <c r="G86" s="2">
        <v>8.3200000000000003E-5</v>
      </c>
      <c r="H86" s="2">
        <v>3.7500000000000001E-7</v>
      </c>
      <c r="I86" s="2">
        <v>9.6099999999999997E-9</v>
      </c>
      <c r="J86" s="2">
        <v>3.8600000000000001E-10</v>
      </c>
      <c r="K86">
        <v>1</v>
      </c>
      <c r="L86">
        <v>1</v>
      </c>
      <c r="M86">
        <v>107</v>
      </c>
      <c r="N86" t="s">
        <v>2790</v>
      </c>
      <c r="O86" s="24">
        <f t="shared" si="8"/>
        <v>70.271988016329445</v>
      </c>
      <c r="P86" t="s">
        <v>735</v>
      </c>
      <c r="Q86">
        <v>15</v>
      </c>
      <c r="R86">
        <v>30</v>
      </c>
      <c r="S86">
        <f>MATCH(N86,womens_RPI_2024!K:K,)</f>
        <v>77</v>
      </c>
      <c r="T86" cm="1">
        <f t="array" ref="T86">_xlfn.NUMBERVALUE(RIGHT(INDEX(womens_RPI_2024!F:F,fivethirtyeight_ncaa_forecasts!S86),6))</f>
        <v>0.56469999999999998</v>
      </c>
      <c r="U86">
        <f t="shared" si="9"/>
        <v>15</v>
      </c>
      <c r="V86">
        <f>T86*womens_RPI_regression_v2!$D$1+womens_RPI_regression_v2!$E$1+U86*womens_RPI_regression_v2!$F$1+womens_RPI_regression_v2!$G$1</f>
        <v>70.271988016329445</v>
      </c>
    </row>
    <row r="87" spans="1:22" x14ac:dyDescent="0.25">
      <c r="A87" t="s">
        <v>90</v>
      </c>
      <c r="B87" s="1">
        <v>44997</v>
      </c>
      <c r="C87">
        <v>0</v>
      </c>
      <c r="D87">
        <v>1</v>
      </c>
      <c r="E87">
        <v>0.99687621699999995</v>
      </c>
      <c r="F87">
        <v>0.945533085</v>
      </c>
      <c r="G87">
        <v>0.79813789400000001</v>
      </c>
      <c r="H87">
        <v>0.54443165100000002</v>
      </c>
      <c r="I87">
        <v>0.32752799100000002</v>
      </c>
      <c r="J87">
        <v>8.4333431E-2</v>
      </c>
      <c r="K87">
        <v>1</v>
      </c>
      <c r="L87">
        <v>1</v>
      </c>
      <c r="M87">
        <v>84</v>
      </c>
      <c r="N87" t="s">
        <v>23</v>
      </c>
      <c r="O87" s="24">
        <f>V87</f>
        <v>97.923981766537452</v>
      </c>
      <c r="P87" t="s">
        <v>2787</v>
      </c>
      <c r="Q87">
        <v>1</v>
      </c>
      <c r="R87">
        <v>32</v>
      </c>
      <c r="S87">
        <f>MATCH(N87,womens_RPI_2024!K:K,)</f>
        <v>9</v>
      </c>
      <c r="T87" cm="1">
        <f t="array" ref="T87">_xlfn.NUMBERVALUE(RIGHT(INDEX(womens_RPI_2024!F:F,fivethirtyeight_ncaa_forecasts!S87),6))</f>
        <v>0.66569999999999996</v>
      </c>
      <c r="U87">
        <f>_xlfn.NUMBERVALUE(LEFT(Q87,2))</f>
        <v>1</v>
      </c>
      <c r="V87">
        <f>T87*womens_RPI_regression_v2!$D$1+womens_RPI_regression_v2!$E$1+U87*womens_RPI_regression_v2!$F$1+womens_RPI_regression_v2!$G$1</f>
        <v>97.923981766537452</v>
      </c>
    </row>
    <row r="88" spans="1:22" x14ac:dyDescent="0.25">
      <c r="A88" t="s">
        <v>90</v>
      </c>
      <c r="B88" s="1">
        <v>44997</v>
      </c>
      <c r="C88">
        <v>0</v>
      </c>
      <c r="D88">
        <v>1</v>
      </c>
      <c r="E88">
        <v>2.449629E-3</v>
      </c>
      <c r="F88">
        <v>3.23858E-4</v>
      </c>
      <c r="G88" s="2">
        <v>3.1000000000000001E-5</v>
      </c>
      <c r="H88" s="2">
        <v>1.55E-6</v>
      </c>
      <c r="I88" s="2">
        <v>5.9499999999999997E-8</v>
      </c>
      <c r="J88" s="2">
        <v>7.1400000000000002E-10</v>
      </c>
      <c r="K88">
        <v>1</v>
      </c>
      <c r="L88">
        <v>1</v>
      </c>
      <c r="M88">
        <v>2635</v>
      </c>
      <c r="N88" t="s">
        <v>478</v>
      </c>
      <c r="O88" s="24">
        <f>V88</f>
        <v>64.304831319886006</v>
      </c>
      <c r="P88" t="s">
        <v>2787</v>
      </c>
      <c r="Q88">
        <v>16</v>
      </c>
      <c r="R88">
        <v>34</v>
      </c>
      <c r="S88">
        <f>MATCH(N88,womens_RPI_2024!K:K,)</f>
        <v>119</v>
      </c>
      <c r="T88" cm="1">
        <f t="array" ref="T88">_xlfn.NUMBERVALUE(RIGHT(INDEX(womens_RPI_2024!F:F,fivethirtyeight_ncaa_forecasts!S88),6))</f>
        <v>0.53569999999999995</v>
      </c>
      <c r="U88">
        <f>_xlfn.NUMBERVALUE(LEFT(Q88,2))</f>
        <v>16</v>
      </c>
      <c r="V88">
        <f>T88*womens_RPI_regression_v2!$D$1+womens_RPI_regression_v2!$E$1+U88*womens_RPI_regression_v2!$F$1+womens_RPI_regression_v2!$G$1</f>
        <v>64.304831319886006</v>
      </c>
    </row>
    <row r="89" spans="1:22" x14ac:dyDescent="0.25">
      <c r="A89" t="s">
        <v>90</v>
      </c>
      <c r="B89" s="1">
        <v>44997</v>
      </c>
      <c r="C89">
        <v>0</v>
      </c>
      <c r="D89">
        <v>1</v>
      </c>
      <c r="E89">
        <v>0.515050173</v>
      </c>
      <c r="F89">
        <v>2.8552634E-2</v>
      </c>
      <c r="G89">
        <v>1.1326126000000001E-2</v>
      </c>
      <c r="H89">
        <v>2.6332539999999998E-3</v>
      </c>
      <c r="I89">
        <v>6.51627E-4</v>
      </c>
      <c r="J89" s="2">
        <v>5.4400000000000001E-5</v>
      </c>
      <c r="K89">
        <v>1</v>
      </c>
      <c r="L89">
        <v>1</v>
      </c>
      <c r="M89">
        <v>197</v>
      </c>
      <c r="N89" t="s">
        <v>21</v>
      </c>
      <c r="O89" s="24">
        <f>V89</f>
        <v>80.176648891433459</v>
      </c>
      <c r="P89" t="s">
        <v>2787</v>
      </c>
      <c r="Q89">
        <v>8</v>
      </c>
      <c r="R89">
        <v>36</v>
      </c>
      <c r="S89">
        <f>MATCH(N89,womens_RPI_2024!K:K,)</f>
        <v>44</v>
      </c>
      <c r="T89" cm="1">
        <f t="array" ref="T89">_xlfn.NUMBERVALUE(RIGHT(INDEX(womens_RPI_2024!F:F,fivethirtyeight_ncaa_forecasts!S89),6))</f>
        <v>0.59379999999999999</v>
      </c>
      <c r="U89">
        <f>_xlfn.NUMBERVALUE(LEFT(Q89,2))</f>
        <v>8</v>
      </c>
      <c r="V89">
        <f>T89*womens_RPI_regression_v2!$D$1+womens_RPI_regression_v2!$E$1+U89*womens_RPI_regression_v2!$F$1+womens_RPI_regression_v2!$G$1</f>
        <v>80.176648891433459</v>
      </c>
    </row>
    <row r="90" spans="1:22" x14ac:dyDescent="0.25">
      <c r="A90" t="s">
        <v>90</v>
      </c>
      <c r="B90" s="1">
        <v>44997</v>
      </c>
      <c r="C90">
        <v>0</v>
      </c>
      <c r="D90">
        <v>1</v>
      </c>
      <c r="E90">
        <v>0.484949827</v>
      </c>
      <c r="F90">
        <v>2.5534083999999999E-2</v>
      </c>
      <c r="G90">
        <v>1.079988E-2</v>
      </c>
      <c r="H90">
        <v>2.7119050000000001E-3</v>
      </c>
      <c r="I90">
        <v>5.5337400000000003E-4</v>
      </c>
      <c r="J90" s="2">
        <v>3.7100000000000001E-5</v>
      </c>
      <c r="K90">
        <v>1</v>
      </c>
      <c r="L90">
        <v>1</v>
      </c>
      <c r="M90">
        <v>2390</v>
      </c>
      <c r="N90" t="s">
        <v>732</v>
      </c>
      <c r="O90" s="24">
        <f>V90</f>
        <v>76.939768194990037</v>
      </c>
      <c r="P90" t="s">
        <v>2787</v>
      </c>
      <c r="Q90">
        <v>9</v>
      </c>
      <c r="R90">
        <v>38</v>
      </c>
      <c r="S90">
        <f>MATCH(N90,womens_RPI_2024!K:K,)</f>
        <v>67</v>
      </c>
      <c r="T90" cm="1">
        <f t="array" ref="T90">_xlfn.NUMBERVALUE(RIGHT(INDEX(womens_RPI_2024!F:F,fivethirtyeight_ncaa_forecasts!S90),6))</f>
        <v>0.57969999999999999</v>
      </c>
      <c r="U90">
        <f>_xlfn.NUMBERVALUE(LEFT(Q90,2))</f>
        <v>9</v>
      </c>
      <c r="V90">
        <f>T90*womens_RPI_regression_v2!$D$1+womens_RPI_regression_v2!$E$1+U90*womens_RPI_regression_v2!$F$1+womens_RPI_regression_v2!$G$1</f>
        <v>76.939768194990037</v>
      </c>
    </row>
    <row r="91" spans="1:22" x14ac:dyDescent="0.25">
      <c r="A91" t="s">
        <v>90</v>
      </c>
      <c r="B91" s="1">
        <v>44997</v>
      </c>
      <c r="C91">
        <v>0</v>
      </c>
      <c r="D91">
        <v>1</v>
      </c>
      <c r="E91">
        <v>0.58531360899999996</v>
      </c>
      <c r="F91">
        <v>0.167876626</v>
      </c>
      <c r="G91">
        <v>2.3924331E-2</v>
      </c>
      <c r="H91">
        <v>6.5123949999999998E-3</v>
      </c>
      <c r="I91">
        <v>1.6837250000000001E-3</v>
      </c>
      <c r="J91">
        <v>1.4725299999999999E-4</v>
      </c>
      <c r="K91">
        <v>1</v>
      </c>
      <c r="L91">
        <v>1</v>
      </c>
      <c r="M91">
        <v>265</v>
      </c>
      <c r="N91" t="s">
        <v>95</v>
      </c>
      <c r="O91" s="24">
        <f>V91</f>
        <v>85.031430980763744</v>
      </c>
      <c r="P91" t="s">
        <v>2787</v>
      </c>
      <c r="Q91">
        <v>5</v>
      </c>
      <c r="R91">
        <v>40</v>
      </c>
      <c r="S91">
        <f>MATCH(N91,womens_RPI_2024!K:K,)</f>
        <v>33</v>
      </c>
      <c r="T91" cm="1">
        <f t="array" ref="T91">_xlfn.NUMBERVALUE(RIGHT(INDEX(womens_RPI_2024!F:F,fivethirtyeight_ncaa_forecasts!S91),6))</f>
        <v>0.60960000000000003</v>
      </c>
      <c r="U91">
        <f>_xlfn.NUMBERVALUE(LEFT(Q91,2))</f>
        <v>5</v>
      </c>
      <c r="V91">
        <f>T91*womens_RPI_regression_v2!$D$1+womens_RPI_regression_v2!$E$1+U91*womens_RPI_regression_v2!$F$1+womens_RPI_regression_v2!$G$1</f>
        <v>85.031430980763744</v>
      </c>
    </row>
    <row r="92" spans="1:22" x14ac:dyDescent="0.25">
      <c r="A92" t="s">
        <v>90</v>
      </c>
      <c r="B92" s="1">
        <v>44997</v>
      </c>
      <c r="C92">
        <v>0</v>
      </c>
      <c r="D92">
        <v>1</v>
      </c>
      <c r="E92">
        <v>0.41468639099999999</v>
      </c>
      <c r="F92">
        <v>9.7186630999999996E-2</v>
      </c>
      <c r="G92">
        <v>1.1831725E-2</v>
      </c>
      <c r="H92">
        <v>2.835588E-3</v>
      </c>
      <c r="I92">
        <v>5.5311200000000003E-4</v>
      </c>
      <c r="J92" s="2">
        <v>3.5299999999999997E-5</v>
      </c>
      <c r="K92">
        <v>1</v>
      </c>
      <c r="L92">
        <v>1</v>
      </c>
      <c r="M92">
        <v>526</v>
      </c>
      <c r="N92" t="s">
        <v>733</v>
      </c>
      <c r="O92" s="24">
        <f>V92</f>
        <v>78.278498105659736</v>
      </c>
      <c r="P92" t="s">
        <v>2787</v>
      </c>
      <c r="Q92">
        <v>12</v>
      </c>
      <c r="R92">
        <v>42</v>
      </c>
      <c r="S92">
        <f>MATCH(N92,womens_RPI_2024!K:K,)</f>
        <v>41</v>
      </c>
      <c r="T92" cm="1">
        <f t="array" ref="T92">_xlfn.NUMBERVALUE(RIGHT(INDEX(womens_RPI_2024!F:F,fivethirtyeight_ncaa_forecasts!S92),6))</f>
        <v>0.59770000000000001</v>
      </c>
      <c r="U92">
        <f>_xlfn.NUMBERVALUE(LEFT(Q92,2))</f>
        <v>12</v>
      </c>
      <c r="V92">
        <f>T92*womens_RPI_regression_v2!$D$1+womens_RPI_regression_v2!$E$1+U92*womens_RPI_regression_v2!$F$1+womens_RPI_regression_v2!$G$1</f>
        <v>78.278498105659736</v>
      </c>
    </row>
    <row r="93" spans="1:22" x14ac:dyDescent="0.25">
      <c r="A93" t="s">
        <v>90</v>
      </c>
      <c r="B93" s="1">
        <v>44997</v>
      </c>
      <c r="C93">
        <v>0</v>
      </c>
      <c r="D93">
        <v>1</v>
      </c>
      <c r="E93">
        <v>0.89847653500000002</v>
      </c>
      <c r="F93">
        <v>0.70103030799999999</v>
      </c>
      <c r="G93">
        <v>0.141720074</v>
      </c>
      <c r="H93">
        <v>5.0785050999999998E-2</v>
      </c>
      <c r="I93">
        <v>1.4055547999999999E-2</v>
      </c>
      <c r="J93">
        <v>1.315098E-3</v>
      </c>
      <c r="K93">
        <v>1</v>
      </c>
      <c r="L93">
        <v>1</v>
      </c>
      <c r="M93">
        <v>222</v>
      </c>
      <c r="N93" t="s">
        <v>28</v>
      </c>
      <c r="O93" s="24">
        <f>V93</f>
        <v>91.255123677207166</v>
      </c>
      <c r="P93" t="s">
        <v>2787</v>
      </c>
      <c r="Q93">
        <v>4</v>
      </c>
      <c r="R93">
        <v>44</v>
      </c>
      <c r="S93">
        <f>MATCH(N93,womens_RPI_2024!K:K,)</f>
        <v>15</v>
      </c>
      <c r="T93" cm="1">
        <f t="array" ref="T93">_xlfn.NUMBERVALUE(RIGHT(INDEX(womens_RPI_2024!F:F,fivethirtyeight_ncaa_forecasts!S93),6))</f>
        <v>0.64</v>
      </c>
      <c r="U93">
        <f>_xlfn.NUMBERVALUE(LEFT(Q93,2))</f>
        <v>4</v>
      </c>
      <c r="V93">
        <f>T93*womens_RPI_regression_v2!$D$1+womens_RPI_regression_v2!$E$1+U93*womens_RPI_regression_v2!$F$1+womens_RPI_regression_v2!$G$1</f>
        <v>91.255123677207166</v>
      </c>
    </row>
    <row r="94" spans="1:22" x14ac:dyDescent="0.25">
      <c r="A94" t="s">
        <v>90</v>
      </c>
      <c r="B94" s="1">
        <v>44997</v>
      </c>
      <c r="C94">
        <v>0</v>
      </c>
      <c r="D94">
        <v>1</v>
      </c>
      <c r="E94">
        <v>0.10152346499999999</v>
      </c>
      <c r="F94">
        <v>3.3906434999999999E-2</v>
      </c>
      <c r="G94">
        <v>2.2255E-3</v>
      </c>
      <c r="H94">
        <v>3.1768500000000001E-4</v>
      </c>
      <c r="I94" s="2">
        <v>3.5299999999999997E-5</v>
      </c>
      <c r="J94" s="2">
        <v>1.24E-6</v>
      </c>
      <c r="K94">
        <v>1</v>
      </c>
      <c r="L94">
        <v>1</v>
      </c>
      <c r="M94">
        <v>325</v>
      </c>
      <c r="N94" t="s">
        <v>425</v>
      </c>
      <c r="O94" s="24">
        <f>V94</f>
        <v>66.502633409216315</v>
      </c>
      <c r="P94" t="s">
        <v>2787</v>
      </c>
      <c r="Q94">
        <v>13</v>
      </c>
      <c r="R94">
        <v>46</v>
      </c>
      <c r="S94">
        <f>MATCH(N94,womens_RPI_2024!K:K,)</f>
        <v>116</v>
      </c>
      <c r="T94" cm="1">
        <f t="array" ref="T94">_xlfn.NUMBERVALUE(RIGHT(INDEX(womens_RPI_2024!F:F,fivethirtyeight_ncaa_forecasts!S94),6))</f>
        <v>0.53700000000000003</v>
      </c>
      <c r="U94">
        <f>_xlfn.NUMBERVALUE(LEFT(Q94,2))</f>
        <v>13</v>
      </c>
      <c r="V94">
        <f>T94*womens_RPI_regression_v2!$D$1+womens_RPI_regression_v2!$E$1+U94*womens_RPI_regression_v2!$F$1+womens_RPI_regression_v2!$G$1</f>
        <v>66.502633409216315</v>
      </c>
    </row>
    <row r="95" spans="1:22" x14ac:dyDescent="0.25">
      <c r="A95" t="s">
        <v>90</v>
      </c>
      <c r="B95" s="1">
        <v>44997</v>
      </c>
      <c r="C95">
        <v>0</v>
      </c>
      <c r="D95">
        <v>1</v>
      </c>
      <c r="E95">
        <v>0.73692774299999997</v>
      </c>
      <c r="F95">
        <v>0.18478855499999999</v>
      </c>
      <c r="G95">
        <v>8.2140958E-2</v>
      </c>
      <c r="H95">
        <v>2.1857949000000002E-2</v>
      </c>
      <c r="I95">
        <v>6.4111760000000002E-3</v>
      </c>
      <c r="J95">
        <v>6.4645800000000004E-4</v>
      </c>
      <c r="K95">
        <v>1</v>
      </c>
      <c r="L95">
        <v>1</v>
      </c>
      <c r="M95">
        <v>130</v>
      </c>
      <c r="N95" t="s">
        <v>36</v>
      </c>
      <c r="O95" s="24">
        <f>V95</f>
        <v>87.328398284320329</v>
      </c>
      <c r="P95" t="s">
        <v>2787</v>
      </c>
      <c r="Q95">
        <v>6</v>
      </c>
      <c r="R95">
        <v>48</v>
      </c>
      <c r="S95">
        <f>MATCH(N95,womens_RPI_2024!K:K,)</f>
        <v>22</v>
      </c>
      <c r="T95" cm="1">
        <f t="array" ref="T95">_xlfn.NUMBERVALUE(RIGHT(INDEX(womens_RPI_2024!F:F,fivethirtyeight_ncaa_forecasts!S95),6))</f>
        <v>0.62570000000000003</v>
      </c>
      <c r="U95">
        <f>_xlfn.NUMBERVALUE(LEFT(Q95,2))</f>
        <v>6</v>
      </c>
      <c r="V95">
        <f>T95*womens_RPI_regression_v2!$D$1+womens_RPI_regression_v2!$E$1+U95*womens_RPI_regression_v2!$F$1+womens_RPI_regression_v2!$G$1</f>
        <v>87.328398284320329</v>
      </c>
    </row>
    <row r="96" spans="1:22" x14ac:dyDescent="0.25">
      <c r="A96" t="s">
        <v>90</v>
      </c>
      <c r="B96" s="1">
        <v>44997</v>
      </c>
      <c r="C96">
        <v>0</v>
      </c>
      <c r="D96">
        <v>1</v>
      </c>
      <c r="E96">
        <v>0.26307225699999998</v>
      </c>
      <c r="F96">
        <v>3.2244038000000003E-2</v>
      </c>
      <c r="G96">
        <v>6.4946789999999997E-3</v>
      </c>
      <c r="H96">
        <v>7.5730399999999998E-4</v>
      </c>
      <c r="I96">
        <v>1.2551500000000001E-4</v>
      </c>
      <c r="J96" s="2">
        <v>6.7299999999999999E-6</v>
      </c>
      <c r="K96">
        <v>1</v>
      </c>
      <c r="L96">
        <v>1</v>
      </c>
      <c r="M96">
        <v>2439</v>
      </c>
      <c r="N96" t="s">
        <v>528</v>
      </c>
      <c r="O96" s="24">
        <f t="shared" ref="O96:O102" si="14">V96</f>
        <v>77.245886802103172</v>
      </c>
      <c r="P96" t="s">
        <v>2787</v>
      </c>
      <c r="Q96">
        <v>11</v>
      </c>
      <c r="R96">
        <v>50</v>
      </c>
      <c r="S96">
        <f>MATCH(N96,womens_RPI_2024!K:K,)</f>
        <v>49</v>
      </c>
      <c r="T96" cm="1">
        <f t="array" ref="T96">_xlfn.NUMBERVALUE(RIGHT(INDEX(womens_RPI_2024!F:F,fivethirtyeight_ncaa_forecasts!S96),6))</f>
        <v>0.58850000000000002</v>
      </c>
      <c r="U96">
        <f t="shared" ref="U96:U102" si="15">_xlfn.NUMBERVALUE(LEFT(Q96,2))</f>
        <v>11</v>
      </c>
      <c r="V96">
        <f>T96*womens_RPI_regression_v2!$D$1+womens_RPI_regression_v2!$E$1+U96*womens_RPI_regression_v2!$F$1+womens_RPI_regression_v2!$G$1</f>
        <v>77.245886802103172</v>
      </c>
    </row>
    <row r="97" spans="1:22" x14ac:dyDescent="0.25">
      <c r="A97" t="s">
        <v>90</v>
      </c>
      <c r="B97" s="1">
        <v>44997</v>
      </c>
      <c r="C97">
        <v>0</v>
      </c>
      <c r="D97">
        <v>1</v>
      </c>
      <c r="E97">
        <v>0.98270175299999996</v>
      </c>
      <c r="F97">
        <v>0.78106953599999995</v>
      </c>
      <c r="G97">
        <v>0.54186201000000001</v>
      </c>
      <c r="H97">
        <v>0.25270292100000002</v>
      </c>
      <c r="I97">
        <v>0.145033463</v>
      </c>
      <c r="J97">
        <v>3.4789641000000003E-2</v>
      </c>
      <c r="K97">
        <v>1</v>
      </c>
      <c r="L97">
        <v>1</v>
      </c>
      <c r="M97">
        <v>99</v>
      </c>
      <c r="N97" t="s">
        <v>723</v>
      </c>
      <c r="O97" s="24">
        <f t="shared" si="14"/>
        <v>93.887312373650616</v>
      </c>
      <c r="P97" t="s">
        <v>2787</v>
      </c>
      <c r="Q97">
        <v>3</v>
      </c>
      <c r="R97">
        <v>52</v>
      </c>
      <c r="S97">
        <f>MATCH(N97,womens_RPI_2024!K:K,)</f>
        <v>10</v>
      </c>
      <c r="T97" cm="1">
        <f t="array" ref="T97">_xlfn.NUMBERVALUE(RIGHT(INDEX(womens_RPI_2024!F:F,fivethirtyeight_ncaa_forecasts!S97),6))</f>
        <v>0.65080000000000005</v>
      </c>
      <c r="U97">
        <f t="shared" si="15"/>
        <v>3</v>
      </c>
      <c r="V97">
        <f>T97*womens_RPI_regression_v2!$D$1+womens_RPI_regression_v2!$E$1+U97*womens_RPI_regression_v2!$F$1+womens_RPI_regression_v2!$G$1</f>
        <v>93.887312373650616</v>
      </c>
    </row>
    <row r="98" spans="1:22" x14ac:dyDescent="0.25">
      <c r="A98" t="s">
        <v>90</v>
      </c>
      <c r="B98" s="1">
        <v>44997</v>
      </c>
      <c r="C98">
        <v>0</v>
      </c>
      <c r="D98">
        <v>1</v>
      </c>
      <c r="E98">
        <v>1.7298246999999999E-2</v>
      </c>
      <c r="F98">
        <v>1.897871E-3</v>
      </c>
      <c r="G98" s="2">
        <v>6.9300000000000004E-5</v>
      </c>
      <c r="H98" s="2">
        <v>1.57E-6</v>
      </c>
      <c r="I98" s="2">
        <v>5.2299999999999998E-8</v>
      </c>
      <c r="J98" s="2">
        <v>5.4299999999999999E-10</v>
      </c>
      <c r="K98">
        <v>1</v>
      </c>
      <c r="L98">
        <v>1</v>
      </c>
      <c r="M98">
        <v>62</v>
      </c>
      <c r="N98" t="s">
        <v>126</v>
      </c>
      <c r="O98" s="24">
        <f t="shared" si="14"/>
        <v>75.213000712772867</v>
      </c>
      <c r="P98" t="s">
        <v>2787</v>
      </c>
      <c r="Q98">
        <v>14</v>
      </c>
      <c r="R98">
        <v>54</v>
      </c>
      <c r="S98">
        <f>MATCH(N98,womens_RPI_2024!K:K,)</f>
        <v>51</v>
      </c>
      <c r="T98" cm="1">
        <f t="array" ref="T98">_xlfn.NUMBERVALUE(RIGHT(INDEX(womens_RPI_2024!F:F,fivethirtyeight_ncaa_forecasts!S98),6))</f>
        <v>0.58809999999999996</v>
      </c>
      <c r="U98">
        <f t="shared" si="15"/>
        <v>14</v>
      </c>
      <c r="V98">
        <f>T98*womens_RPI_regression_v2!$D$1+womens_RPI_regression_v2!$E$1+U98*womens_RPI_regression_v2!$F$1+womens_RPI_regression_v2!$G$1</f>
        <v>75.213000712772867</v>
      </c>
    </row>
    <row r="99" spans="1:22" x14ac:dyDescent="0.25">
      <c r="A99" t="s">
        <v>90</v>
      </c>
      <c r="B99" s="1">
        <v>44997</v>
      </c>
      <c r="C99">
        <v>0</v>
      </c>
      <c r="D99">
        <v>1</v>
      </c>
      <c r="E99">
        <v>0.70583828800000004</v>
      </c>
      <c r="F99">
        <v>0.165732406</v>
      </c>
      <c r="G99">
        <v>6.7701145000000004E-2</v>
      </c>
      <c r="H99">
        <v>2.3152602000000001E-2</v>
      </c>
      <c r="I99">
        <v>7.8687529999999992E-3</v>
      </c>
      <c r="J99">
        <v>9.4670099999999999E-4</v>
      </c>
      <c r="K99">
        <v>1</v>
      </c>
      <c r="L99">
        <v>1</v>
      </c>
      <c r="M99">
        <v>152</v>
      </c>
      <c r="N99" t="s">
        <v>728</v>
      </c>
      <c r="O99" s="24">
        <f t="shared" si="14"/>
        <v>86.125481587876905</v>
      </c>
      <c r="P99" t="s">
        <v>2787</v>
      </c>
      <c r="Q99">
        <v>7</v>
      </c>
      <c r="R99">
        <v>56</v>
      </c>
      <c r="S99">
        <f>MATCH(N99,womens_RPI_2024!K:K,)</f>
        <v>25</v>
      </c>
      <c r="T99" cm="1">
        <f t="array" ref="T99">_xlfn.NUMBERVALUE(RIGHT(INDEX(womens_RPI_2024!F:F,fivethirtyeight_ncaa_forecasts!S99),6))</f>
        <v>0.62270000000000003</v>
      </c>
      <c r="U99">
        <f t="shared" si="15"/>
        <v>7</v>
      </c>
      <c r="V99">
        <f>T99*womens_RPI_regression_v2!$D$1+womens_RPI_regression_v2!$E$1+U99*womens_RPI_regression_v2!$F$1+womens_RPI_regression_v2!$G$1</f>
        <v>86.125481587876905</v>
      </c>
    </row>
    <row r="100" spans="1:22" x14ac:dyDescent="0.25">
      <c r="A100" t="s">
        <v>90</v>
      </c>
      <c r="B100" s="1">
        <v>44997</v>
      </c>
      <c r="C100">
        <v>0</v>
      </c>
      <c r="D100">
        <v>1</v>
      </c>
      <c r="E100">
        <v>0.29416171200000002</v>
      </c>
      <c r="F100">
        <v>3.7221459999999998E-2</v>
      </c>
      <c r="G100">
        <v>8.7045279999999996E-3</v>
      </c>
      <c r="H100">
        <v>1.7130909999999999E-3</v>
      </c>
      <c r="I100">
        <v>3.5862200000000001E-4</v>
      </c>
      <c r="J100" s="2">
        <v>2.48E-5</v>
      </c>
      <c r="K100">
        <v>1</v>
      </c>
      <c r="L100">
        <v>1</v>
      </c>
      <c r="M100">
        <v>163</v>
      </c>
      <c r="N100" t="s">
        <v>52</v>
      </c>
      <c r="O100" s="24">
        <f t="shared" si="14"/>
        <v>80.977515498546595</v>
      </c>
      <c r="P100" t="s">
        <v>2787</v>
      </c>
      <c r="Q100">
        <v>10</v>
      </c>
      <c r="R100">
        <v>58</v>
      </c>
      <c r="S100">
        <f>MATCH(N100,womens_RPI_2024!K:K,)</f>
        <v>35</v>
      </c>
      <c r="T100" cm="1">
        <f t="array" ref="T100">_xlfn.NUMBERVALUE(RIGHT(INDEX(womens_RPI_2024!F:F,fivethirtyeight_ncaa_forecasts!S100),6))</f>
        <v>0.60529999999999995</v>
      </c>
      <c r="U100">
        <f t="shared" si="15"/>
        <v>10</v>
      </c>
      <c r="V100">
        <f>T100*womens_RPI_regression_v2!$D$1+womens_RPI_regression_v2!$E$1+U100*womens_RPI_regression_v2!$F$1+womens_RPI_regression_v2!$G$1</f>
        <v>80.977515498546595</v>
      </c>
    </row>
    <row r="101" spans="1:22" x14ac:dyDescent="0.25">
      <c r="A101" t="s">
        <v>90</v>
      </c>
      <c r="B101" s="1">
        <v>44997</v>
      </c>
      <c r="C101">
        <v>0</v>
      </c>
      <c r="D101">
        <v>1</v>
      </c>
      <c r="E101">
        <v>0.98792520399999995</v>
      </c>
      <c r="F101">
        <v>0.79599260400000005</v>
      </c>
      <c r="G101">
        <v>0.29295668800000002</v>
      </c>
      <c r="H101">
        <v>8.9581208999999995E-2</v>
      </c>
      <c r="I101">
        <v>3.5289020999999997E-2</v>
      </c>
      <c r="J101">
        <v>5.057995E-3</v>
      </c>
      <c r="K101">
        <v>1</v>
      </c>
      <c r="L101">
        <v>1</v>
      </c>
      <c r="M101">
        <v>254</v>
      </c>
      <c r="N101" t="s">
        <v>92</v>
      </c>
      <c r="O101" s="24">
        <f t="shared" si="14"/>
        <v>98.461845070094029</v>
      </c>
      <c r="P101" t="s">
        <v>2787</v>
      </c>
      <c r="Q101">
        <v>2</v>
      </c>
      <c r="R101">
        <v>60</v>
      </c>
      <c r="S101">
        <f>MATCH(N101,womens_RPI_2024!K:K,)</f>
        <v>6</v>
      </c>
      <c r="T101" cm="1">
        <f t="array" ref="T101">_xlfn.NUMBERVALUE(RIGHT(INDEX(womens_RPI_2024!F:F,fivethirtyeight_ncaa_forecasts!S101),6))</f>
        <v>0.67220000000000002</v>
      </c>
      <c r="U101">
        <f t="shared" si="15"/>
        <v>2</v>
      </c>
      <c r="V101">
        <f>T101*womens_RPI_regression_v2!$D$1+womens_RPI_regression_v2!$E$1+U101*womens_RPI_regression_v2!$F$1+womens_RPI_regression_v2!$G$1</f>
        <v>98.461845070094029</v>
      </c>
    </row>
    <row r="102" spans="1:22" x14ac:dyDescent="0.25">
      <c r="A102" t="s">
        <v>90</v>
      </c>
      <c r="B102" s="1">
        <v>44997</v>
      </c>
      <c r="C102">
        <v>0</v>
      </c>
      <c r="D102">
        <v>1</v>
      </c>
      <c r="E102">
        <v>1.2074796E-2</v>
      </c>
      <c r="F102">
        <v>1.0535290000000001E-3</v>
      </c>
      <c r="G102" s="2">
        <v>7.0699999999999997E-5</v>
      </c>
      <c r="H102" s="2">
        <v>4.16E-6</v>
      </c>
      <c r="I102" s="2">
        <v>2.11E-7</v>
      </c>
      <c r="J102" s="2">
        <v>3.34E-9</v>
      </c>
      <c r="K102">
        <v>1</v>
      </c>
      <c r="L102">
        <v>1</v>
      </c>
      <c r="M102">
        <v>2241</v>
      </c>
      <c r="N102" t="s">
        <v>2791</v>
      </c>
      <c r="O102" s="24">
        <f t="shared" si="14"/>
        <v>64.463280016329449</v>
      </c>
      <c r="P102" t="s">
        <v>2787</v>
      </c>
      <c r="Q102">
        <v>15</v>
      </c>
      <c r="R102">
        <v>62</v>
      </c>
      <c r="S102">
        <f>MATCH(N102,womens_RPI_2024!K:K,)</f>
        <v>124</v>
      </c>
      <c r="T102" cm="1">
        <f t="array" ref="T102">_xlfn.NUMBERVALUE(RIGHT(INDEX(womens_RPI_2024!F:F,fivethirtyeight_ncaa_forecasts!S102),6))</f>
        <v>0.53300000000000003</v>
      </c>
      <c r="U102">
        <f t="shared" si="15"/>
        <v>15</v>
      </c>
      <c r="V102">
        <f>T102*womens_RPI_regression_v2!$D$1+womens_RPI_regression_v2!$E$1+U102*womens_RPI_regression_v2!$F$1+womens_RPI_regression_v2!$G$1</f>
        <v>64.463280016329449</v>
      </c>
    </row>
    <row r="103" spans="1:22" x14ac:dyDescent="0.25">
      <c r="A103" t="s">
        <v>90</v>
      </c>
      <c r="B103" s="1">
        <v>44997</v>
      </c>
      <c r="C103">
        <v>0</v>
      </c>
      <c r="D103">
        <v>1</v>
      </c>
      <c r="E103">
        <v>0.99954083299999996</v>
      </c>
      <c r="F103">
        <v>0.94633374100000001</v>
      </c>
      <c r="G103">
        <v>0.72306300999999995</v>
      </c>
      <c r="H103">
        <v>0.52471683400000002</v>
      </c>
      <c r="I103">
        <v>0.123623371</v>
      </c>
      <c r="J103">
        <v>7.4848767999999996E-2</v>
      </c>
      <c r="K103">
        <v>1</v>
      </c>
      <c r="L103">
        <v>1</v>
      </c>
      <c r="M103">
        <v>24</v>
      </c>
      <c r="N103" t="s">
        <v>50</v>
      </c>
      <c r="O103" s="24">
        <f>V103</f>
        <v>101.79034576653746</v>
      </c>
      <c r="P103" t="s">
        <v>736</v>
      </c>
      <c r="Q103">
        <v>1</v>
      </c>
      <c r="R103">
        <v>64</v>
      </c>
      <c r="S103">
        <f>MATCH(N103,womens_RPI_2024!K:K,)</f>
        <v>4</v>
      </c>
      <c r="T103" cm="1">
        <f t="array" ref="T103">_xlfn.NUMBERVALUE(RIGHT(INDEX(womens_RPI_2024!F:F,fivethirtyeight_ncaa_forecasts!S103),6))</f>
        <v>0.68679999999999997</v>
      </c>
      <c r="U103">
        <f>_xlfn.NUMBERVALUE(LEFT(Q103,2))</f>
        <v>1</v>
      </c>
      <c r="V103">
        <f>T103*womens_RPI_regression_v2!$D$1+womens_RPI_regression_v2!$E$1+U103*womens_RPI_regression_v2!$F$1+womens_RPI_regression_v2!$G$1</f>
        <v>101.79034576653746</v>
      </c>
    </row>
    <row r="104" spans="1:22" x14ac:dyDescent="0.25">
      <c r="A104" t="s">
        <v>90</v>
      </c>
      <c r="B104" s="1">
        <v>44997</v>
      </c>
      <c r="C104">
        <v>1</v>
      </c>
      <c r="D104">
        <v>0.62491105999999996</v>
      </c>
      <c r="E104">
        <v>3.4557300000000001E-4</v>
      </c>
      <c r="F104" s="2">
        <v>1.13E-5</v>
      </c>
      <c r="G104" s="2">
        <v>1.7499999999999999E-7</v>
      </c>
      <c r="H104" s="2">
        <v>3.6300000000000001E-9</v>
      </c>
      <c r="I104" s="2">
        <v>1.9999999999999999E-11</v>
      </c>
      <c r="J104" s="2">
        <v>9.9999999999999998E-13</v>
      </c>
      <c r="K104">
        <v>0</v>
      </c>
      <c r="L104">
        <v>1</v>
      </c>
      <c r="M104">
        <v>2582</v>
      </c>
      <c r="N104" t="s">
        <v>122</v>
      </c>
      <c r="O104" s="24">
        <f t="shared" si="8"/>
        <v>60.200255319886018</v>
      </c>
      <c r="P104" t="s">
        <v>736</v>
      </c>
      <c r="Q104" t="s">
        <v>84</v>
      </c>
      <c r="R104">
        <v>66</v>
      </c>
      <c r="S104">
        <f>MATCH(N104,womens_RPI_2024!K:K,)</f>
        <v>169</v>
      </c>
      <c r="T104" cm="1">
        <f t="array" ref="T104">_xlfn.NUMBERVALUE(RIGHT(INDEX(womens_RPI_2024!F:F,fivethirtyeight_ncaa_forecasts!S104),6))</f>
        <v>0.51329999999999998</v>
      </c>
      <c r="U104">
        <f t="shared" si="9"/>
        <v>16</v>
      </c>
      <c r="V104">
        <f>T104*womens_RPI_regression_v2!$D$1+womens_RPI_regression_v2!$E$1+U104*womens_RPI_regression_v2!$F$1+womens_RPI_regression_v2!$G$1</f>
        <v>60.200255319886018</v>
      </c>
    </row>
    <row r="105" spans="1:22" x14ac:dyDescent="0.25">
      <c r="A105" t="s">
        <v>90</v>
      </c>
      <c r="B105" s="1">
        <v>44997</v>
      </c>
      <c r="C105">
        <v>1</v>
      </c>
      <c r="D105">
        <v>0.62491105999999996</v>
      </c>
      <c r="E105">
        <v>3.4557300000000001E-4</v>
      </c>
      <c r="F105" s="2">
        <v>1.13E-5</v>
      </c>
      <c r="G105" s="2">
        <v>1.7499999999999999E-7</v>
      </c>
      <c r="H105" s="2">
        <v>3.6300000000000001E-9</v>
      </c>
      <c r="I105" s="2">
        <v>1.9999999999999999E-11</v>
      </c>
      <c r="J105" s="2">
        <v>9.9999999999999998E-13</v>
      </c>
      <c r="K105">
        <v>0</v>
      </c>
      <c r="L105">
        <v>1</v>
      </c>
      <c r="M105">
        <v>2582</v>
      </c>
      <c r="N105" t="s">
        <v>3033</v>
      </c>
      <c r="O105" s="24">
        <f t="shared" ref="O105" si="16">V105</f>
        <v>52.888979319886026</v>
      </c>
      <c r="P105" t="s">
        <v>736</v>
      </c>
      <c r="Q105" t="s">
        <v>86</v>
      </c>
      <c r="R105">
        <v>67</v>
      </c>
      <c r="S105">
        <f>MATCH(N105,womens_RPI_2024!K:K,)</f>
        <v>231</v>
      </c>
      <c r="T105" cm="1">
        <f t="array" ref="T105">_xlfn.NUMBERVALUE(RIGHT(INDEX(womens_RPI_2024!F:F,fivethirtyeight_ncaa_forecasts!S105),6))</f>
        <v>0.47339999999999999</v>
      </c>
      <c r="U105">
        <f t="shared" ref="U105" si="17">_xlfn.NUMBERVALUE(LEFT(Q105,2))</f>
        <v>16</v>
      </c>
      <c r="V105">
        <f>T105*womens_RPI_regression_v2!$D$1+womens_RPI_regression_v2!$E$1+U105*womens_RPI_regression_v2!$F$1+womens_RPI_regression_v2!$G$1</f>
        <v>52.888979319886026</v>
      </c>
    </row>
    <row r="106" spans="1:22" x14ac:dyDescent="0.25">
      <c r="A106" t="s">
        <v>90</v>
      </c>
      <c r="B106" s="1">
        <v>44997</v>
      </c>
      <c r="C106">
        <v>0</v>
      </c>
      <c r="D106">
        <v>1</v>
      </c>
      <c r="E106">
        <v>0.54377283300000001</v>
      </c>
      <c r="F106">
        <v>3.1235505E-2</v>
      </c>
      <c r="G106">
        <v>1.0379991E-2</v>
      </c>
      <c r="H106">
        <v>3.4188069999999998E-3</v>
      </c>
      <c r="I106">
        <v>3.3644700000000003E-4</v>
      </c>
      <c r="J106">
        <v>1.1647299999999999E-4</v>
      </c>
      <c r="K106">
        <v>1</v>
      </c>
      <c r="L106">
        <v>1</v>
      </c>
      <c r="M106">
        <v>145</v>
      </c>
      <c r="N106" t="s">
        <v>53</v>
      </c>
      <c r="O106" s="24">
        <f t="shared" si="8"/>
        <v>82.943572891433462</v>
      </c>
      <c r="P106" t="s">
        <v>736</v>
      </c>
      <c r="Q106">
        <v>8</v>
      </c>
      <c r="R106">
        <v>68</v>
      </c>
      <c r="S106">
        <f>MATCH(N106,womens_RPI_2024!K:K,)</f>
        <v>34</v>
      </c>
      <c r="T106" cm="1">
        <f t="array" ref="T106">_xlfn.NUMBERVALUE(RIGHT(INDEX(womens_RPI_2024!F:F,fivethirtyeight_ncaa_forecasts!S106),6))</f>
        <v>0.6089</v>
      </c>
      <c r="U106">
        <f t="shared" si="9"/>
        <v>8</v>
      </c>
      <c r="V106">
        <f>T106*womens_RPI_regression_v2!$D$1+womens_RPI_regression_v2!$E$1+U106*womens_RPI_regression_v2!$F$1+womens_RPI_regression_v2!$G$1</f>
        <v>82.943572891433462</v>
      </c>
    </row>
    <row r="107" spans="1:22" x14ac:dyDescent="0.25">
      <c r="A107" t="s">
        <v>90</v>
      </c>
      <c r="B107" s="1">
        <v>44997</v>
      </c>
      <c r="C107">
        <v>0</v>
      </c>
      <c r="D107">
        <v>1</v>
      </c>
      <c r="E107">
        <v>0.45622716699999999</v>
      </c>
      <c r="F107">
        <v>2.2417091E-2</v>
      </c>
      <c r="G107">
        <v>7.8444980000000001E-3</v>
      </c>
      <c r="H107">
        <v>2.7108179999999998E-3</v>
      </c>
      <c r="I107">
        <v>1.5096900000000001E-4</v>
      </c>
      <c r="J107" s="2">
        <v>3.3899999999999997E-5</v>
      </c>
      <c r="K107">
        <v>1</v>
      </c>
      <c r="L107">
        <v>1</v>
      </c>
      <c r="M107">
        <v>2250</v>
      </c>
      <c r="N107" t="s">
        <v>81</v>
      </c>
      <c r="O107" s="24">
        <f t="shared" si="8"/>
        <v>88.135732194990041</v>
      </c>
      <c r="P107" t="s">
        <v>736</v>
      </c>
      <c r="Q107">
        <v>9</v>
      </c>
      <c r="R107">
        <v>70</v>
      </c>
      <c r="S107">
        <f>MATCH(N107,womens_RPI_2024!K:K,)</f>
        <v>14</v>
      </c>
      <c r="T107" cm="1">
        <f t="array" ref="T107">_xlfn.NUMBERVALUE(RIGHT(INDEX(womens_RPI_2024!F:F,fivethirtyeight_ncaa_forecasts!S107),6))</f>
        <v>0.64080000000000004</v>
      </c>
      <c r="U107">
        <f t="shared" si="9"/>
        <v>9</v>
      </c>
      <c r="V107">
        <f>T107*womens_RPI_regression_v2!$D$1+womens_RPI_regression_v2!$E$1+U107*womens_RPI_regression_v2!$F$1+womens_RPI_regression_v2!$G$1</f>
        <v>88.135732194990041</v>
      </c>
    </row>
    <row r="108" spans="1:22" x14ac:dyDescent="0.25">
      <c r="A108" t="s">
        <v>90</v>
      </c>
      <c r="B108" s="1">
        <v>44997</v>
      </c>
      <c r="C108">
        <v>0</v>
      </c>
      <c r="D108">
        <v>1</v>
      </c>
      <c r="E108">
        <v>0.83942721200000003</v>
      </c>
      <c r="F108">
        <v>0.21657876000000001</v>
      </c>
      <c r="G108">
        <v>4.6037483999999997E-2</v>
      </c>
      <c r="H108">
        <v>1.9832658E-2</v>
      </c>
      <c r="I108">
        <v>2.5604450000000002E-3</v>
      </c>
      <c r="J108">
        <v>1.068779E-3</v>
      </c>
      <c r="K108">
        <v>1</v>
      </c>
      <c r="L108">
        <v>1</v>
      </c>
      <c r="M108">
        <v>97</v>
      </c>
      <c r="N108" t="s">
        <v>102</v>
      </c>
      <c r="O108" s="24">
        <f t="shared" si="8"/>
        <v>88.677906980763751</v>
      </c>
      <c r="P108" t="s">
        <v>736</v>
      </c>
      <c r="Q108">
        <v>5</v>
      </c>
      <c r="R108">
        <v>72</v>
      </c>
      <c r="S108">
        <f>MATCH(N108,womens_RPI_2024!K:K,)</f>
        <v>21</v>
      </c>
      <c r="T108" cm="1">
        <f t="array" ref="T108">_xlfn.NUMBERVALUE(RIGHT(INDEX(womens_RPI_2024!F:F,fivethirtyeight_ncaa_forecasts!S108),6))</f>
        <v>0.62949999999999995</v>
      </c>
      <c r="U108">
        <f t="shared" si="9"/>
        <v>5</v>
      </c>
      <c r="V108">
        <f>T108*womens_RPI_regression_v2!$D$1+womens_RPI_regression_v2!$E$1+U108*womens_RPI_regression_v2!$F$1+womens_RPI_regression_v2!$G$1</f>
        <v>88.677906980763751</v>
      </c>
    </row>
    <row r="109" spans="1:22" x14ac:dyDescent="0.25">
      <c r="A109" t="s">
        <v>90</v>
      </c>
      <c r="B109" s="1">
        <v>44997</v>
      </c>
      <c r="C109">
        <v>0</v>
      </c>
      <c r="D109">
        <v>1</v>
      </c>
      <c r="E109">
        <v>0.16057278799999999</v>
      </c>
      <c r="F109">
        <v>1.2716669999999999E-2</v>
      </c>
      <c r="G109">
        <v>8.4786400000000004E-4</v>
      </c>
      <c r="H109">
        <v>1.5761599999999999E-4</v>
      </c>
      <c r="I109" s="2">
        <v>6.8900000000000001E-6</v>
      </c>
      <c r="J109" s="2">
        <v>1.28E-6</v>
      </c>
      <c r="K109">
        <v>1</v>
      </c>
      <c r="L109">
        <v>1</v>
      </c>
      <c r="M109">
        <v>2181</v>
      </c>
      <c r="N109" t="s">
        <v>62</v>
      </c>
      <c r="O109" s="24">
        <f t="shared" si="8"/>
        <v>79.213022105659746</v>
      </c>
      <c r="P109" t="s">
        <v>736</v>
      </c>
      <c r="Q109">
        <v>12</v>
      </c>
      <c r="R109">
        <v>74</v>
      </c>
      <c r="S109">
        <f>MATCH(N109,womens_RPI_2024!K:K,)</f>
        <v>37</v>
      </c>
      <c r="T109" cm="1">
        <f t="array" ref="T109">_xlfn.NUMBERVALUE(RIGHT(INDEX(womens_RPI_2024!F:F,fivethirtyeight_ncaa_forecasts!S109),6))</f>
        <v>0.6028</v>
      </c>
      <c r="U109">
        <f t="shared" si="9"/>
        <v>12</v>
      </c>
      <c r="V109">
        <f>T109*womens_RPI_regression_v2!$D$1+womens_RPI_regression_v2!$E$1+U109*womens_RPI_regression_v2!$F$1+womens_RPI_regression_v2!$G$1</f>
        <v>79.213022105659746</v>
      </c>
    </row>
    <row r="110" spans="1:22" x14ac:dyDescent="0.25">
      <c r="A110" t="s">
        <v>90</v>
      </c>
      <c r="B110" s="1">
        <v>44997</v>
      </c>
      <c r="C110">
        <v>0</v>
      </c>
      <c r="D110">
        <v>1</v>
      </c>
      <c r="E110">
        <v>0.97764097299999997</v>
      </c>
      <c r="F110">
        <v>0.76768107399999996</v>
      </c>
      <c r="G110">
        <v>0.21173483300000001</v>
      </c>
      <c r="H110">
        <v>0.107845265</v>
      </c>
      <c r="I110">
        <v>2.0641104E-2</v>
      </c>
      <c r="J110">
        <v>1.1105752999999999E-2</v>
      </c>
      <c r="K110">
        <v>1</v>
      </c>
      <c r="L110">
        <v>1</v>
      </c>
      <c r="M110">
        <v>251</v>
      </c>
      <c r="N110" t="s">
        <v>725</v>
      </c>
      <c r="O110" s="24">
        <f t="shared" si="8"/>
        <v>90.92529167720717</v>
      </c>
      <c r="P110" t="s">
        <v>736</v>
      </c>
      <c r="Q110">
        <v>4</v>
      </c>
      <c r="R110">
        <v>76</v>
      </c>
      <c r="S110">
        <f>MATCH(N110,womens_RPI_2024!K:K,)</f>
        <v>17</v>
      </c>
      <c r="T110" cm="1">
        <f t="array" ref="T110">_xlfn.NUMBERVALUE(RIGHT(INDEX(womens_RPI_2024!F:F,fivethirtyeight_ncaa_forecasts!S110),6))</f>
        <v>0.63819999999999999</v>
      </c>
      <c r="U110">
        <f t="shared" si="9"/>
        <v>4</v>
      </c>
      <c r="V110">
        <f>T110*womens_RPI_regression_v2!$D$1+womens_RPI_regression_v2!$E$1+U110*womens_RPI_regression_v2!$F$1+womens_RPI_regression_v2!$G$1</f>
        <v>90.92529167720717</v>
      </c>
    </row>
    <row r="111" spans="1:22" x14ac:dyDescent="0.25">
      <c r="A111" t="s">
        <v>90</v>
      </c>
      <c r="B111" s="1">
        <v>44997</v>
      </c>
      <c r="C111">
        <v>0</v>
      </c>
      <c r="D111">
        <v>1</v>
      </c>
      <c r="E111">
        <v>2.2359027E-2</v>
      </c>
      <c r="F111">
        <v>3.0234960000000001E-3</v>
      </c>
      <c r="G111" s="2">
        <v>9.2100000000000003E-5</v>
      </c>
      <c r="H111" s="2">
        <v>9.2199999999999998E-6</v>
      </c>
      <c r="I111" s="2">
        <v>2.0800000000000001E-7</v>
      </c>
      <c r="J111" s="2">
        <v>2.2700000000000001E-8</v>
      </c>
      <c r="K111">
        <v>1</v>
      </c>
      <c r="L111">
        <v>1</v>
      </c>
      <c r="M111">
        <v>151</v>
      </c>
      <c r="N111" t="s">
        <v>114</v>
      </c>
      <c r="O111" s="24">
        <f t="shared" si="8"/>
        <v>69.691009409216306</v>
      </c>
      <c r="P111" t="s">
        <v>736</v>
      </c>
      <c r="Q111">
        <v>13</v>
      </c>
      <c r="R111">
        <v>78</v>
      </c>
      <c r="S111">
        <f>MATCH(N111,womens_RPI_2024!K:K,)</f>
        <v>91</v>
      </c>
      <c r="T111" cm="1">
        <f t="array" ref="T111">_xlfn.NUMBERVALUE(RIGHT(INDEX(womens_RPI_2024!F:F,fivethirtyeight_ncaa_forecasts!S111),6))</f>
        <v>0.5544</v>
      </c>
      <c r="U111">
        <f t="shared" si="9"/>
        <v>13</v>
      </c>
      <c r="V111">
        <f>T111*womens_RPI_regression_v2!$D$1+womens_RPI_regression_v2!$E$1+U111*womens_RPI_regression_v2!$F$1+womens_RPI_regression_v2!$G$1</f>
        <v>69.691009409216306</v>
      </c>
    </row>
    <row r="112" spans="1:22" x14ac:dyDescent="0.25">
      <c r="A112" t="s">
        <v>90</v>
      </c>
      <c r="B112" s="1">
        <v>44997</v>
      </c>
      <c r="C112">
        <v>0</v>
      </c>
      <c r="D112">
        <v>1</v>
      </c>
      <c r="E112">
        <v>0.59378873799999998</v>
      </c>
      <c r="F112">
        <v>0.14782693199999999</v>
      </c>
      <c r="G112">
        <v>4.0505880000000001E-2</v>
      </c>
      <c r="H112">
        <v>8.3232310000000004E-3</v>
      </c>
      <c r="I112">
        <v>7.0564399999999995E-4</v>
      </c>
      <c r="J112">
        <v>2.1818599999999999E-4</v>
      </c>
      <c r="K112">
        <v>1</v>
      </c>
      <c r="L112">
        <v>1</v>
      </c>
      <c r="M112">
        <v>38</v>
      </c>
      <c r="N112" t="s">
        <v>98</v>
      </c>
      <c r="O112" s="24">
        <f t="shared" si="8"/>
        <v>85.642590284320335</v>
      </c>
      <c r="P112" t="s">
        <v>736</v>
      </c>
      <c r="Q112">
        <v>6</v>
      </c>
      <c r="R112">
        <v>80</v>
      </c>
      <c r="S112">
        <f>MATCH(N112,womens_RPI_2024!K:K,)</f>
        <v>30</v>
      </c>
      <c r="T112" cm="1">
        <f t="array" ref="T112">_xlfn.NUMBERVALUE(RIGHT(INDEX(womens_RPI_2024!F:F,fivethirtyeight_ncaa_forecasts!S112),6))</f>
        <v>0.61650000000000005</v>
      </c>
      <c r="U112">
        <f t="shared" si="9"/>
        <v>6</v>
      </c>
      <c r="V112">
        <f>T112*womens_RPI_regression_v2!$D$1+womens_RPI_regression_v2!$E$1+U112*womens_RPI_regression_v2!$F$1+womens_RPI_regression_v2!$G$1</f>
        <v>85.642590284320335</v>
      </c>
    </row>
    <row r="113" spans="1:22" x14ac:dyDescent="0.25">
      <c r="A113" t="s">
        <v>90</v>
      </c>
      <c r="B113" s="1">
        <v>44997</v>
      </c>
      <c r="C113">
        <v>0</v>
      </c>
      <c r="D113">
        <v>1</v>
      </c>
      <c r="E113">
        <v>0.40621126200000002</v>
      </c>
      <c r="F113">
        <v>7.8940079999999996E-2</v>
      </c>
      <c r="G113">
        <v>1.2033858E-2</v>
      </c>
      <c r="H113">
        <v>1.355069E-3</v>
      </c>
      <c r="I113" s="2">
        <v>7.4599999999999997E-5</v>
      </c>
      <c r="J113" s="2">
        <v>1.66E-5</v>
      </c>
      <c r="K113">
        <v>1</v>
      </c>
      <c r="L113">
        <v>1</v>
      </c>
      <c r="M113">
        <v>2393</v>
      </c>
      <c r="N113" t="s">
        <v>727</v>
      </c>
      <c r="O113" s="24">
        <f t="shared" si="8"/>
        <v>77.42912680210317</v>
      </c>
      <c r="P113" t="s">
        <v>736</v>
      </c>
      <c r="Q113">
        <v>11</v>
      </c>
      <c r="R113">
        <v>82</v>
      </c>
      <c r="S113">
        <f>MATCH(N113,womens_RPI_2024!K:K,)</f>
        <v>48</v>
      </c>
      <c r="T113" cm="1">
        <f t="array" ref="T113">_xlfn.NUMBERVALUE(RIGHT(INDEX(womens_RPI_2024!F:F,fivethirtyeight_ncaa_forecasts!S113),6))</f>
        <v>0.58950000000000002</v>
      </c>
      <c r="U113">
        <f t="shared" si="9"/>
        <v>11</v>
      </c>
      <c r="V113">
        <f>T113*womens_RPI_regression_v2!$D$1+womens_RPI_regression_v2!$E$1+U113*womens_RPI_regression_v2!$F$1+womens_RPI_regression_v2!$G$1</f>
        <v>77.42912680210317</v>
      </c>
    </row>
    <row r="114" spans="1:22" x14ac:dyDescent="0.25">
      <c r="A114" t="s">
        <v>90</v>
      </c>
      <c r="B114" s="1">
        <v>44997</v>
      </c>
      <c r="C114">
        <v>0</v>
      </c>
      <c r="D114">
        <v>1</v>
      </c>
      <c r="E114">
        <v>0.98389722599999996</v>
      </c>
      <c r="F114">
        <v>0.77178557800000003</v>
      </c>
      <c r="G114">
        <v>0.21139271000000001</v>
      </c>
      <c r="H114">
        <v>4.3058761000000001E-2</v>
      </c>
      <c r="I114">
        <v>4.0356369999999999E-3</v>
      </c>
      <c r="J114">
        <v>1.333758E-3</v>
      </c>
      <c r="K114">
        <v>1</v>
      </c>
      <c r="L114">
        <v>1</v>
      </c>
      <c r="M114">
        <v>150</v>
      </c>
      <c r="N114" t="s">
        <v>474</v>
      </c>
      <c r="O114" s="24">
        <f t="shared" si="8"/>
        <v>90.625640373650597</v>
      </c>
      <c r="P114" t="s">
        <v>736</v>
      </c>
      <c r="Q114">
        <v>3</v>
      </c>
      <c r="R114">
        <v>84</v>
      </c>
      <c r="S114">
        <f>MATCH(N114,womens_RPI_2024!K:K,)</f>
        <v>20</v>
      </c>
      <c r="T114" cm="1">
        <f t="array" ref="T114">_xlfn.NUMBERVALUE(RIGHT(INDEX(womens_RPI_2024!F:F,fivethirtyeight_ncaa_forecasts!S114),6))</f>
        <v>0.63300000000000001</v>
      </c>
      <c r="U114">
        <f t="shared" si="9"/>
        <v>3</v>
      </c>
      <c r="V114">
        <f>T114*womens_RPI_regression_v2!$D$1+womens_RPI_regression_v2!$E$1+U114*womens_RPI_regression_v2!$F$1+womens_RPI_regression_v2!$G$1</f>
        <v>90.625640373650597</v>
      </c>
    </row>
    <row r="115" spans="1:22" x14ac:dyDescent="0.25">
      <c r="A115" t="s">
        <v>90</v>
      </c>
      <c r="B115" s="1">
        <v>44997</v>
      </c>
      <c r="C115">
        <v>0</v>
      </c>
      <c r="D115">
        <v>1</v>
      </c>
      <c r="E115">
        <v>1.6102774E-2</v>
      </c>
      <c r="F115">
        <v>1.4474100000000001E-3</v>
      </c>
      <c r="G115" s="2">
        <v>2.9099999999999999E-5</v>
      </c>
      <c r="H115" s="2">
        <v>4.46E-7</v>
      </c>
      <c r="I115" s="2">
        <v>3.2500000000000002E-9</v>
      </c>
      <c r="J115" s="2">
        <v>1.35E-10</v>
      </c>
      <c r="K115">
        <v>1</v>
      </c>
      <c r="L115">
        <v>1</v>
      </c>
      <c r="M115">
        <v>314</v>
      </c>
      <c r="N115" t="s">
        <v>554</v>
      </c>
      <c r="O115" s="24">
        <f t="shared" si="8"/>
        <v>67.040496712772878</v>
      </c>
      <c r="P115" t="s">
        <v>736</v>
      </c>
      <c r="Q115">
        <v>14</v>
      </c>
      <c r="R115">
        <v>86</v>
      </c>
      <c r="S115">
        <f>MATCH(N115,womens_RPI_2024!K:K,)</f>
        <v>105</v>
      </c>
      <c r="T115" cm="1">
        <f t="array" ref="T115">_xlfn.NUMBERVALUE(RIGHT(INDEX(womens_RPI_2024!F:F,fivethirtyeight_ncaa_forecasts!S115),6))</f>
        <v>0.54349999999999998</v>
      </c>
      <c r="U115">
        <f t="shared" si="9"/>
        <v>14</v>
      </c>
      <c r="V115">
        <f>T115*womens_RPI_regression_v2!$D$1+womens_RPI_regression_v2!$E$1+U115*womens_RPI_regression_v2!$F$1+womens_RPI_regression_v2!$G$1</f>
        <v>67.040496712772878</v>
      </c>
    </row>
    <row r="116" spans="1:22" x14ac:dyDescent="0.25">
      <c r="A116" t="s">
        <v>90</v>
      </c>
      <c r="B116" s="1">
        <v>44997</v>
      </c>
      <c r="C116">
        <v>0</v>
      </c>
      <c r="D116">
        <v>1</v>
      </c>
      <c r="E116">
        <v>0.51849257400000004</v>
      </c>
      <c r="F116">
        <v>5.1076515000000003E-2</v>
      </c>
      <c r="G116">
        <v>2.2413861E-2</v>
      </c>
      <c r="H116">
        <v>3.52856E-3</v>
      </c>
      <c r="I116">
        <v>2.7307500000000001E-4</v>
      </c>
      <c r="J116" s="2">
        <v>7.8999999999999996E-5</v>
      </c>
      <c r="K116">
        <v>1</v>
      </c>
      <c r="L116">
        <v>1</v>
      </c>
      <c r="M116">
        <v>52</v>
      </c>
      <c r="N116" t="s">
        <v>34</v>
      </c>
      <c r="O116" s="24">
        <f t="shared" si="8"/>
        <v>89.167265587876884</v>
      </c>
      <c r="P116" t="s">
        <v>736</v>
      </c>
      <c r="Q116">
        <v>7</v>
      </c>
      <c r="R116">
        <v>88</v>
      </c>
      <c r="S116">
        <f>MATCH(N116,womens_RPI_2024!K:K,)</f>
        <v>16</v>
      </c>
      <c r="T116" cm="1">
        <f t="array" ref="T116">_xlfn.NUMBERVALUE(RIGHT(INDEX(womens_RPI_2024!F:F,fivethirtyeight_ncaa_forecasts!S116),6))</f>
        <v>0.63929999999999998</v>
      </c>
      <c r="U116">
        <f t="shared" si="9"/>
        <v>7</v>
      </c>
      <c r="V116">
        <f>T116*womens_RPI_regression_v2!$D$1+womens_RPI_regression_v2!$E$1+U116*womens_RPI_regression_v2!$F$1+womens_RPI_regression_v2!$G$1</f>
        <v>89.167265587876884</v>
      </c>
    </row>
    <row r="117" spans="1:22" x14ac:dyDescent="0.25">
      <c r="A117" t="s">
        <v>90</v>
      </c>
      <c r="B117" s="1">
        <v>44997</v>
      </c>
      <c r="C117">
        <v>0</v>
      </c>
      <c r="D117">
        <v>1</v>
      </c>
      <c r="E117">
        <v>0.48150742600000002</v>
      </c>
      <c r="F117">
        <v>4.4710971000000002E-2</v>
      </c>
      <c r="G117">
        <v>1.8582101E-2</v>
      </c>
      <c r="H117">
        <v>2.7171029999999998E-3</v>
      </c>
      <c r="I117">
        <v>1.91478E-4</v>
      </c>
      <c r="J117" s="2">
        <v>5.1600000000000001E-5</v>
      </c>
      <c r="K117">
        <v>1</v>
      </c>
      <c r="L117">
        <v>1</v>
      </c>
      <c r="M117">
        <v>61</v>
      </c>
      <c r="N117" t="s">
        <v>424</v>
      </c>
      <c r="O117" s="24">
        <f t="shared" si="8"/>
        <v>83.982651498546602</v>
      </c>
      <c r="P117" t="s">
        <v>736</v>
      </c>
      <c r="Q117">
        <v>10</v>
      </c>
      <c r="R117">
        <v>90</v>
      </c>
      <c r="S117">
        <f>MATCH(N117,womens_RPI_2024!K:K,)</f>
        <v>26</v>
      </c>
      <c r="T117" cm="1">
        <f t="array" ref="T117">_xlfn.NUMBERVALUE(RIGHT(INDEX(womens_RPI_2024!F:F,fivethirtyeight_ncaa_forecasts!S117),6))</f>
        <v>0.62170000000000003</v>
      </c>
      <c r="U117">
        <f t="shared" si="9"/>
        <v>10</v>
      </c>
      <c r="V117">
        <f>T117*womens_RPI_regression_v2!$D$1+womens_RPI_regression_v2!$E$1+U117*womens_RPI_regression_v2!$F$1+womens_RPI_regression_v2!$G$1</f>
        <v>83.982651498546602</v>
      </c>
    </row>
    <row r="118" spans="1:22" x14ac:dyDescent="0.25">
      <c r="A118" t="s">
        <v>90</v>
      </c>
      <c r="B118" s="1">
        <v>44997</v>
      </c>
      <c r="C118">
        <v>0</v>
      </c>
      <c r="D118">
        <v>1</v>
      </c>
      <c r="E118">
        <v>0.99685186699999995</v>
      </c>
      <c r="F118">
        <v>0.90400526299999995</v>
      </c>
      <c r="G118">
        <v>0.69503123700000002</v>
      </c>
      <c r="H118">
        <v>0.28232544199999998</v>
      </c>
      <c r="I118">
        <v>5.5853132E-2</v>
      </c>
      <c r="J118">
        <v>3.0580829E-2</v>
      </c>
      <c r="K118">
        <v>1</v>
      </c>
      <c r="L118">
        <v>1</v>
      </c>
      <c r="M118">
        <v>2294</v>
      </c>
      <c r="N118" t="s">
        <v>30</v>
      </c>
      <c r="O118" s="24">
        <f t="shared" si="8"/>
        <v>98.260281070094038</v>
      </c>
      <c r="P118" t="s">
        <v>736</v>
      </c>
      <c r="Q118">
        <v>2</v>
      </c>
      <c r="R118">
        <v>92</v>
      </c>
      <c r="S118">
        <f>MATCH(N118,womens_RPI_2024!K:K,)</f>
        <v>7</v>
      </c>
      <c r="T118" cm="1">
        <f t="array" ref="T118">_xlfn.NUMBERVALUE(RIGHT(INDEX(womens_RPI_2024!F:F,fivethirtyeight_ncaa_forecasts!S118),6))</f>
        <v>0.67110000000000003</v>
      </c>
      <c r="U118">
        <f t="shared" si="9"/>
        <v>2</v>
      </c>
      <c r="V118">
        <f>T118*womens_RPI_regression_v2!$D$1+womens_RPI_regression_v2!$E$1+U118*womens_RPI_regression_v2!$F$1+womens_RPI_regression_v2!$G$1</f>
        <v>98.260281070094038</v>
      </c>
    </row>
    <row r="119" spans="1:22" x14ac:dyDescent="0.25">
      <c r="A119" t="s">
        <v>90</v>
      </c>
      <c r="B119" s="1">
        <v>44997</v>
      </c>
      <c r="C119">
        <v>0</v>
      </c>
      <c r="D119">
        <v>1</v>
      </c>
      <c r="E119">
        <v>3.148133E-3</v>
      </c>
      <c r="F119">
        <v>2.07252E-4</v>
      </c>
      <c r="G119" s="2">
        <v>1.13E-5</v>
      </c>
      <c r="H119" s="2">
        <v>1.6E-7</v>
      </c>
      <c r="I119" s="2">
        <v>1.39E-9</v>
      </c>
      <c r="J119" s="2">
        <v>6.7999999999999998E-11</v>
      </c>
      <c r="K119">
        <v>1</v>
      </c>
      <c r="L119">
        <v>1</v>
      </c>
      <c r="M119">
        <v>2545</v>
      </c>
      <c r="N119" t="s">
        <v>2956</v>
      </c>
      <c r="O119" s="24">
        <f t="shared" si="8"/>
        <v>71.737908016329456</v>
      </c>
      <c r="P119" t="s">
        <v>736</v>
      </c>
      <c r="Q119">
        <v>15</v>
      </c>
      <c r="R119">
        <v>94</v>
      </c>
      <c r="S119">
        <f>MATCH(N119,womens_RPI_2024!K:K,)</f>
        <v>70</v>
      </c>
      <c r="T119" cm="1">
        <f t="array" ref="T119">_xlfn.NUMBERVALUE(RIGHT(INDEX(womens_RPI_2024!F:F,fivethirtyeight_ncaa_forecasts!S119),6))</f>
        <v>0.57269999999999999</v>
      </c>
      <c r="U119">
        <f t="shared" si="9"/>
        <v>15</v>
      </c>
      <c r="V119">
        <f>T119*womens_RPI_regression_v2!$D$1+womens_RPI_regression_v2!$E$1+U119*womens_RPI_regression_v2!$F$1+womens_RPI_regression_v2!$G$1</f>
        <v>71.737908016329456</v>
      </c>
    </row>
    <row r="120" spans="1:22" x14ac:dyDescent="0.25">
      <c r="A120" t="s">
        <v>90</v>
      </c>
      <c r="B120" s="1">
        <v>44997</v>
      </c>
      <c r="C120">
        <v>0</v>
      </c>
      <c r="D120">
        <v>1</v>
      </c>
      <c r="E120">
        <v>0.99605301300000004</v>
      </c>
      <c r="F120">
        <v>0.90268656300000005</v>
      </c>
      <c r="G120">
        <v>0.52550512699999996</v>
      </c>
      <c r="H120">
        <v>0.25424291999999998</v>
      </c>
      <c r="I120">
        <v>0.116929835</v>
      </c>
      <c r="J120">
        <v>2.3107618E-2</v>
      </c>
      <c r="K120">
        <v>1</v>
      </c>
      <c r="L120">
        <v>1</v>
      </c>
      <c r="M120">
        <v>259</v>
      </c>
      <c r="N120" t="s">
        <v>520</v>
      </c>
      <c r="O120" s="24">
        <f t="shared" si="8"/>
        <v>98.235489766537455</v>
      </c>
      <c r="P120" t="s">
        <v>2786</v>
      </c>
      <c r="Q120">
        <v>1</v>
      </c>
      <c r="R120">
        <v>96</v>
      </c>
      <c r="S120">
        <f>MATCH(N120,womens_RPI_2024!K:K,)</f>
        <v>8</v>
      </c>
      <c r="T120" cm="1">
        <f t="array" ref="T120">_xlfn.NUMBERVALUE(RIGHT(INDEX(womens_RPI_2024!F:F,fivethirtyeight_ncaa_forecasts!S120),6))</f>
        <v>0.66739999999999999</v>
      </c>
      <c r="U120">
        <f t="shared" si="9"/>
        <v>1</v>
      </c>
      <c r="V120">
        <f>T120*womens_RPI_regression_v2!$D$1+womens_RPI_regression_v2!$E$1+U120*womens_RPI_regression_v2!$F$1+womens_RPI_regression_v2!$G$1</f>
        <v>98.235489766537455</v>
      </c>
    </row>
    <row r="121" spans="1:22" x14ac:dyDescent="0.25">
      <c r="A121" t="s">
        <v>90</v>
      </c>
      <c r="B121" s="1">
        <v>44997</v>
      </c>
      <c r="C121">
        <v>0</v>
      </c>
      <c r="D121">
        <v>1</v>
      </c>
      <c r="E121">
        <v>3.9469869999999999E-3</v>
      </c>
      <c r="F121">
        <v>3.1182399999999999E-4</v>
      </c>
      <c r="G121" s="2">
        <v>7.3699999999999997E-6</v>
      </c>
      <c r="H121" s="2">
        <v>1.6400000000000001E-7</v>
      </c>
      <c r="I121" s="2">
        <v>4.5699999999999997E-9</v>
      </c>
      <c r="J121" s="2">
        <v>4.3E-11</v>
      </c>
      <c r="K121">
        <v>1</v>
      </c>
      <c r="L121">
        <v>1</v>
      </c>
      <c r="M121">
        <v>236</v>
      </c>
      <c r="N121" t="s">
        <v>2957</v>
      </c>
      <c r="O121" s="24">
        <f t="shared" si="8"/>
        <v>61.776119319886028</v>
      </c>
      <c r="P121" t="s">
        <v>2786</v>
      </c>
      <c r="Q121">
        <v>16</v>
      </c>
      <c r="R121">
        <v>98</v>
      </c>
      <c r="S121">
        <f>MATCH(N121,womens_RPI_2024!K:K,)</f>
        <v>151</v>
      </c>
      <c r="T121" cm="1">
        <f t="array" ref="T121">_xlfn.NUMBERVALUE(RIGHT(INDEX(womens_RPI_2024!F:F,fivethirtyeight_ncaa_forecasts!S121),6))</f>
        <v>0.52190000000000003</v>
      </c>
      <c r="U121">
        <f t="shared" si="9"/>
        <v>16</v>
      </c>
      <c r="V121">
        <f>T121*womens_RPI_regression_v2!$D$1+womens_RPI_regression_v2!$E$1+U121*womens_RPI_regression_v2!$F$1+womens_RPI_regression_v2!$G$1</f>
        <v>61.776119319886028</v>
      </c>
    </row>
    <row r="122" spans="1:22" x14ac:dyDescent="0.25">
      <c r="A122" t="s">
        <v>90</v>
      </c>
      <c r="B122" s="1">
        <v>44997</v>
      </c>
      <c r="C122">
        <v>0</v>
      </c>
      <c r="D122">
        <v>1</v>
      </c>
      <c r="E122">
        <v>0.40191523600000001</v>
      </c>
      <c r="F122">
        <v>3.1791819999999998E-2</v>
      </c>
      <c r="G122">
        <v>1.0025996000000001E-2</v>
      </c>
      <c r="H122">
        <v>2.6174610000000002E-3</v>
      </c>
      <c r="I122">
        <v>5.4431399999999995E-4</v>
      </c>
      <c r="J122" s="2">
        <v>4.18E-5</v>
      </c>
      <c r="K122">
        <v>1</v>
      </c>
      <c r="L122">
        <v>1</v>
      </c>
      <c r="M122">
        <v>30</v>
      </c>
      <c r="N122" t="s">
        <v>26</v>
      </c>
      <c r="O122" s="24">
        <f t="shared" si="8"/>
        <v>83.255080891433465</v>
      </c>
      <c r="P122" t="s">
        <v>2786</v>
      </c>
      <c r="Q122">
        <v>8</v>
      </c>
      <c r="R122">
        <v>100</v>
      </c>
      <c r="S122">
        <f>MATCH(N122,womens_RPI_2024!K:K,)</f>
        <v>32</v>
      </c>
      <c r="T122" cm="1">
        <f t="array" ref="T122">_xlfn.NUMBERVALUE(RIGHT(INDEX(womens_RPI_2024!F:F,fivethirtyeight_ncaa_forecasts!S122),6))</f>
        <v>0.61060000000000003</v>
      </c>
      <c r="U122">
        <f t="shared" si="9"/>
        <v>8</v>
      </c>
      <c r="V122">
        <f>T122*womens_RPI_regression_v2!$D$1+womens_RPI_regression_v2!$E$1+U122*womens_RPI_regression_v2!$F$1+womens_RPI_regression_v2!$G$1</f>
        <v>83.255080891433465</v>
      </c>
    </row>
    <row r="123" spans="1:22" x14ac:dyDescent="0.25">
      <c r="A123" t="s">
        <v>90</v>
      </c>
      <c r="B123" s="1">
        <v>44997</v>
      </c>
      <c r="C123">
        <v>0</v>
      </c>
      <c r="D123">
        <v>1</v>
      </c>
      <c r="E123">
        <v>0.59808476399999999</v>
      </c>
      <c r="F123">
        <v>6.5209793000000002E-2</v>
      </c>
      <c r="G123">
        <v>2.1426898999999999E-2</v>
      </c>
      <c r="H123">
        <v>5.8126580000000001E-3</v>
      </c>
      <c r="I123">
        <v>1.4179990000000001E-3</v>
      </c>
      <c r="J123">
        <v>1.30171E-4</v>
      </c>
      <c r="K123">
        <v>1</v>
      </c>
      <c r="L123">
        <v>1</v>
      </c>
      <c r="M123">
        <v>2571</v>
      </c>
      <c r="N123" t="s">
        <v>100</v>
      </c>
      <c r="O123" s="24">
        <f t="shared" si="8"/>
        <v>75.400552194990041</v>
      </c>
      <c r="P123" t="s">
        <v>2786</v>
      </c>
      <c r="Q123">
        <v>9</v>
      </c>
      <c r="R123">
        <v>102</v>
      </c>
      <c r="S123">
        <f>MATCH(N123,womens_RPI_2024!K:K,)</f>
        <v>71</v>
      </c>
      <c r="T123" cm="1">
        <f t="array" ref="T123">_xlfn.NUMBERVALUE(RIGHT(INDEX(womens_RPI_2024!F:F,fivethirtyeight_ncaa_forecasts!S123),6))</f>
        <v>0.57130000000000003</v>
      </c>
      <c r="U123">
        <f t="shared" si="9"/>
        <v>9</v>
      </c>
      <c r="V123">
        <f>T123*womens_RPI_regression_v2!$D$1+womens_RPI_regression_v2!$E$1+U123*womens_RPI_regression_v2!$F$1+womens_RPI_regression_v2!$G$1</f>
        <v>75.400552194990041</v>
      </c>
    </row>
    <row r="124" spans="1:22" x14ac:dyDescent="0.25">
      <c r="A124" t="s">
        <v>90</v>
      </c>
      <c r="B124" s="1">
        <v>44997</v>
      </c>
      <c r="C124">
        <v>0</v>
      </c>
      <c r="D124">
        <v>1</v>
      </c>
      <c r="E124">
        <v>0.83619959600000004</v>
      </c>
      <c r="F124">
        <v>0.25513538299999999</v>
      </c>
      <c r="G124">
        <v>0.111958321</v>
      </c>
      <c r="H124">
        <v>4.6159944000000001E-2</v>
      </c>
      <c r="I124">
        <v>1.7820401E-2</v>
      </c>
      <c r="J124">
        <v>2.823674E-3</v>
      </c>
      <c r="K124">
        <v>1</v>
      </c>
      <c r="L124">
        <v>1</v>
      </c>
      <c r="M124">
        <v>66</v>
      </c>
      <c r="N124" t="s">
        <v>33</v>
      </c>
      <c r="O124" s="24">
        <f t="shared" si="8"/>
        <v>86.222490980763737</v>
      </c>
      <c r="P124" t="s">
        <v>2786</v>
      </c>
      <c r="Q124">
        <v>5</v>
      </c>
      <c r="R124">
        <v>104</v>
      </c>
      <c r="S124">
        <f>MATCH(N124,womens_RPI_2024!K:K,)</f>
        <v>31</v>
      </c>
      <c r="T124" cm="1">
        <f t="array" ref="T124">_xlfn.NUMBERVALUE(RIGHT(INDEX(womens_RPI_2024!F:F,fivethirtyeight_ncaa_forecasts!S124),6))</f>
        <v>0.61609999999999998</v>
      </c>
      <c r="U124">
        <f t="shared" si="9"/>
        <v>5</v>
      </c>
      <c r="V124">
        <f>T124*womens_RPI_regression_v2!$D$1+womens_RPI_regression_v2!$E$1+U124*womens_RPI_regression_v2!$F$1+womens_RPI_regression_v2!$G$1</f>
        <v>86.222490980763737</v>
      </c>
    </row>
    <row r="125" spans="1:22" x14ac:dyDescent="0.25">
      <c r="A125" t="s">
        <v>90</v>
      </c>
      <c r="B125" s="1">
        <v>44997</v>
      </c>
      <c r="C125">
        <v>1</v>
      </c>
      <c r="D125">
        <v>0.62491105999999996</v>
      </c>
      <c r="E125">
        <v>0.16380040400000001</v>
      </c>
      <c r="F125">
        <v>1.6233732000000001E-2</v>
      </c>
      <c r="G125">
        <v>2.3417360000000001E-3</v>
      </c>
      <c r="H125">
        <v>3.42904E-4</v>
      </c>
      <c r="I125" s="2">
        <v>4.9599999999999999E-5</v>
      </c>
      <c r="J125" s="2">
        <v>2.5600000000000001E-6</v>
      </c>
      <c r="K125">
        <v>0</v>
      </c>
      <c r="L125">
        <v>1</v>
      </c>
      <c r="M125">
        <v>2649</v>
      </c>
      <c r="N125" t="s">
        <v>590</v>
      </c>
      <c r="O125" s="24">
        <f t="shared" si="8"/>
        <v>75.364982105659735</v>
      </c>
      <c r="P125" t="s">
        <v>2786</v>
      </c>
      <c r="Q125" t="s">
        <v>2788</v>
      </c>
      <c r="R125">
        <v>106</v>
      </c>
      <c r="S125">
        <f>MATCH(N125,womens_RPI_2024!K:K,)</f>
        <v>63</v>
      </c>
      <c r="T125" cm="1">
        <f t="array" ref="T125">_xlfn.NUMBERVALUE(RIGHT(INDEX(womens_RPI_2024!F:F,fivethirtyeight_ncaa_forecasts!S125),6))</f>
        <v>0.58179999999999998</v>
      </c>
      <c r="U125">
        <f t="shared" si="9"/>
        <v>12</v>
      </c>
      <c r="V125">
        <f>T125*womens_RPI_regression_v2!$D$1+womens_RPI_regression_v2!$E$1+U125*womens_RPI_regression_v2!$F$1+womens_RPI_regression_v2!$G$1</f>
        <v>75.364982105659735</v>
      </c>
    </row>
    <row r="126" spans="1:22" x14ac:dyDescent="0.25">
      <c r="A126" t="s">
        <v>90</v>
      </c>
      <c r="B126" s="1">
        <v>44997</v>
      </c>
      <c r="C126">
        <v>1</v>
      </c>
      <c r="D126">
        <v>0.62491105999999996</v>
      </c>
      <c r="E126">
        <v>0.16380040400000001</v>
      </c>
      <c r="F126">
        <v>1.6233732000000001E-2</v>
      </c>
      <c r="G126">
        <v>2.3417360000000001E-3</v>
      </c>
      <c r="H126">
        <v>3.42904E-4</v>
      </c>
      <c r="I126" s="2">
        <v>4.9599999999999999E-5</v>
      </c>
      <c r="J126" s="2">
        <v>2.5600000000000001E-6</v>
      </c>
      <c r="K126">
        <v>0</v>
      </c>
      <c r="L126">
        <v>1</v>
      </c>
      <c r="M126">
        <v>2649</v>
      </c>
      <c r="N126" t="s">
        <v>581</v>
      </c>
      <c r="O126" s="24">
        <f t="shared" ref="O126" si="18">V126</f>
        <v>77.655482105659743</v>
      </c>
      <c r="P126" t="s">
        <v>2786</v>
      </c>
      <c r="Q126" t="s">
        <v>2789</v>
      </c>
      <c r="R126">
        <v>107</v>
      </c>
      <c r="S126">
        <f>MATCH(N126,womens_RPI_2024!K:K,)</f>
        <v>43</v>
      </c>
      <c r="T126" cm="1">
        <f t="array" ref="T126">_xlfn.NUMBERVALUE(RIGHT(INDEX(womens_RPI_2024!F:F,fivethirtyeight_ncaa_forecasts!S126),6))</f>
        <v>0.59430000000000005</v>
      </c>
      <c r="U126">
        <f t="shared" ref="U126" si="19">_xlfn.NUMBERVALUE(LEFT(Q126,2))</f>
        <v>12</v>
      </c>
      <c r="V126">
        <f>T126*womens_RPI_regression_v2!$D$1+womens_RPI_regression_v2!$E$1+U126*womens_RPI_regression_v2!$F$1+womens_RPI_regression_v2!$G$1</f>
        <v>77.655482105659743</v>
      </c>
    </row>
    <row r="127" spans="1:22" x14ac:dyDescent="0.25">
      <c r="A127" t="s">
        <v>90</v>
      </c>
      <c r="B127" s="1">
        <v>44997</v>
      </c>
      <c r="C127">
        <v>0</v>
      </c>
      <c r="D127">
        <v>1</v>
      </c>
      <c r="E127">
        <v>0.97989041200000004</v>
      </c>
      <c r="F127">
        <v>0.72660351999999995</v>
      </c>
      <c r="G127">
        <v>0.328622941</v>
      </c>
      <c r="H127">
        <v>0.13898316699999999</v>
      </c>
      <c r="I127">
        <v>5.7242129000000003E-2</v>
      </c>
      <c r="J127">
        <v>9.8033459999999992E-3</v>
      </c>
      <c r="K127">
        <v>1</v>
      </c>
      <c r="L127">
        <v>1</v>
      </c>
      <c r="M127">
        <v>2633</v>
      </c>
      <c r="N127" t="s">
        <v>93</v>
      </c>
      <c r="O127" s="24">
        <f t="shared" si="8"/>
        <v>87.700267677207179</v>
      </c>
      <c r="P127" t="s">
        <v>2786</v>
      </c>
      <c r="Q127">
        <v>4</v>
      </c>
      <c r="R127">
        <v>108</v>
      </c>
      <c r="S127">
        <f>MATCH(N127,womens_RPI_2024!K:K,)</f>
        <v>27</v>
      </c>
      <c r="T127" cm="1">
        <f t="array" ref="T127">_xlfn.NUMBERVALUE(RIGHT(INDEX(womens_RPI_2024!F:F,fivethirtyeight_ncaa_forecasts!S127),6))</f>
        <v>0.62060000000000004</v>
      </c>
      <c r="U127">
        <f t="shared" si="9"/>
        <v>4</v>
      </c>
      <c r="V127">
        <f>T127*womens_RPI_regression_v2!$D$1+womens_RPI_regression_v2!$E$1+U127*womens_RPI_regression_v2!$F$1+womens_RPI_regression_v2!$G$1</f>
        <v>87.700267677207179</v>
      </c>
    </row>
    <row r="128" spans="1:22" x14ac:dyDescent="0.25">
      <c r="A128" t="s">
        <v>90</v>
      </c>
      <c r="B128" s="1">
        <v>44997</v>
      </c>
      <c r="C128">
        <v>0</v>
      </c>
      <c r="D128">
        <v>1</v>
      </c>
      <c r="E128">
        <v>2.0109588000000001E-2</v>
      </c>
      <c r="F128">
        <v>2.0273650000000002E-3</v>
      </c>
      <c r="G128">
        <v>1.11606E-4</v>
      </c>
      <c r="H128" s="2">
        <v>6.7399999999999998E-6</v>
      </c>
      <c r="I128" s="2">
        <v>4.6400000000000003E-7</v>
      </c>
      <c r="J128" s="2">
        <v>1.0999999999999999E-8</v>
      </c>
      <c r="K128">
        <v>1</v>
      </c>
      <c r="L128">
        <v>1</v>
      </c>
      <c r="M128">
        <v>139</v>
      </c>
      <c r="N128" t="s">
        <v>611</v>
      </c>
      <c r="O128" s="24">
        <f t="shared" si="8"/>
        <v>78.999601409216297</v>
      </c>
      <c r="P128" t="s">
        <v>2786</v>
      </c>
      <c r="Q128">
        <v>13</v>
      </c>
      <c r="R128">
        <v>110</v>
      </c>
      <c r="S128">
        <f>MATCH(N128,womens_RPI_2024!K:K,)</f>
        <v>36</v>
      </c>
      <c r="T128" cm="1">
        <f t="array" ref="T128">_xlfn.NUMBERVALUE(RIGHT(INDEX(womens_RPI_2024!F:F,fivethirtyeight_ncaa_forecasts!S128),6))</f>
        <v>0.60519999999999996</v>
      </c>
      <c r="U128">
        <f t="shared" si="9"/>
        <v>13</v>
      </c>
      <c r="V128">
        <f>T128*womens_RPI_regression_v2!$D$1+womens_RPI_regression_v2!$E$1+U128*womens_RPI_regression_v2!$F$1+womens_RPI_regression_v2!$G$1</f>
        <v>78.999601409216297</v>
      </c>
    </row>
    <row r="129" spans="1:22" x14ac:dyDescent="0.25">
      <c r="A129" t="s">
        <v>90</v>
      </c>
      <c r="B129" s="1">
        <v>44997</v>
      </c>
      <c r="C129">
        <v>0</v>
      </c>
      <c r="D129">
        <v>1</v>
      </c>
      <c r="E129">
        <v>0.774007797</v>
      </c>
      <c r="F129">
        <v>0.276435025</v>
      </c>
      <c r="G129">
        <v>7.2197106999999996E-2</v>
      </c>
      <c r="H129">
        <v>2.6614552E-2</v>
      </c>
      <c r="I129">
        <v>8.384819E-3</v>
      </c>
      <c r="J129">
        <v>1.0345300000000001E-3</v>
      </c>
      <c r="K129">
        <v>1</v>
      </c>
      <c r="L129">
        <v>1</v>
      </c>
      <c r="M129">
        <v>153</v>
      </c>
      <c r="N129" t="s">
        <v>412</v>
      </c>
      <c r="O129" s="24">
        <f t="shared" si="8"/>
        <v>81.171534284320316</v>
      </c>
      <c r="P129" t="s">
        <v>2786</v>
      </c>
      <c r="Q129">
        <v>6</v>
      </c>
      <c r="R129">
        <v>112</v>
      </c>
      <c r="S129">
        <f>MATCH(N129,womens_RPI_2024!K:K,)</f>
        <v>47</v>
      </c>
      <c r="T129" cm="1">
        <f t="array" ref="T129">_xlfn.NUMBERVALUE(RIGHT(INDEX(womens_RPI_2024!F:F,fivethirtyeight_ncaa_forecasts!S129),6))</f>
        <v>0.59209999999999996</v>
      </c>
      <c r="U129">
        <f t="shared" si="9"/>
        <v>6</v>
      </c>
      <c r="V129">
        <f>T129*womens_RPI_regression_v2!$D$1+womens_RPI_regression_v2!$E$1+U129*womens_RPI_regression_v2!$F$1+womens_RPI_regression_v2!$G$1</f>
        <v>81.171534284320316</v>
      </c>
    </row>
    <row r="130" spans="1:22" x14ac:dyDescent="0.25">
      <c r="A130" t="s">
        <v>90</v>
      </c>
      <c r="B130" s="1">
        <v>44997</v>
      </c>
      <c r="C130">
        <v>1</v>
      </c>
      <c r="D130">
        <v>0.62491105999999996</v>
      </c>
      <c r="E130">
        <v>0.17156886399999999</v>
      </c>
      <c r="F130">
        <v>3.2765576999999997E-2</v>
      </c>
      <c r="G130">
        <v>4.2819110000000002E-3</v>
      </c>
      <c r="H130">
        <v>8.79633E-4</v>
      </c>
      <c r="I130">
        <v>1.59297E-4</v>
      </c>
      <c r="J130" s="2">
        <v>1.0499999999999999E-5</v>
      </c>
      <c r="K130">
        <v>0</v>
      </c>
      <c r="L130">
        <v>1</v>
      </c>
      <c r="M130">
        <v>2509</v>
      </c>
      <c r="N130" t="s">
        <v>42</v>
      </c>
      <c r="O130" s="24">
        <f t="shared" si="8"/>
        <v>76.42130680210316</v>
      </c>
      <c r="P130" t="s">
        <v>2786</v>
      </c>
      <c r="Q130" t="s">
        <v>59</v>
      </c>
      <c r="R130">
        <v>114</v>
      </c>
      <c r="S130">
        <f>MATCH(N130,womens_RPI_2024!K:K,)</f>
        <v>58</v>
      </c>
      <c r="T130" cm="1">
        <f t="array" ref="T130">_xlfn.NUMBERVALUE(RIGHT(INDEX(womens_RPI_2024!F:F,fivethirtyeight_ncaa_forecasts!S130),6))</f>
        <v>0.58399999999999996</v>
      </c>
      <c r="U130">
        <f t="shared" si="9"/>
        <v>11</v>
      </c>
      <c r="V130">
        <f>T130*womens_RPI_regression_v2!$D$1+womens_RPI_regression_v2!$E$1+U130*womens_RPI_regression_v2!$F$1+womens_RPI_regression_v2!$G$1</f>
        <v>76.42130680210316</v>
      </c>
    </row>
    <row r="131" spans="1:22" x14ac:dyDescent="0.25">
      <c r="A131" t="s">
        <v>90</v>
      </c>
      <c r="B131" s="1">
        <v>44997</v>
      </c>
      <c r="C131">
        <v>1</v>
      </c>
      <c r="D131">
        <v>0.62491105999999996</v>
      </c>
      <c r="E131">
        <v>0.17156886399999999</v>
      </c>
      <c r="F131">
        <v>3.2765576999999997E-2</v>
      </c>
      <c r="G131">
        <v>4.2819110000000002E-3</v>
      </c>
      <c r="H131">
        <v>8.79633E-4</v>
      </c>
      <c r="I131">
        <v>1.59297E-4</v>
      </c>
      <c r="J131" s="2">
        <v>1.0499999999999999E-5</v>
      </c>
      <c r="K131">
        <v>0</v>
      </c>
      <c r="L131">
        <v>1</v>
      </c>
      <c r="M131">
        <v>2509</v>
      </c>
      <c r="N131" t="s">
        <v>29</v>
      </c>
      <c r="O131" s="24">
        <f t="shared" ref="O131" si="20">V131</f>
        <v>75.321866802103159</v>
      </c>
      <c r="P131" t="s">
        <v>2786</v>
      </c>
      <c r="Q131" t="s">
        <v>70</v>
      </c>
      <c r="R131">
        <v>115</v>
      </c>
      <c r="S131">
        <f>MATCH(N131,womens_RPI_2024!K:K,)</f>
        <v>68</v>
      </c>
      <c r="T131" cm="1">
        <f t="array" ref="T131">_xlfn.NUMBERVALUE(RIGHT(INDEX(womens_RPI_2024!F:F,fivethirtyeight_ncaa_forecasts!S131),6))</f>
        <v>0.57799999999999996</v>
      </c>
      <c r="U131">
        <f t="shared" ref="U131" si="21">_xlfn.NUMBERVALUE(LEFT(Q131,2))</f>
        <v>11</v>
      </c>
      <c r="V131">
        <f>T131*womens_RPI_regression_v2!$D$1+womens_RPI_regression_v2!$E$1+U131*womens_RPI_regression_v2!$F$1+womens_RPI_regression_v2!$G$1</f>
        <v>75.321866802103159</v>
      </c>
    </row>
    <row r="132" spans="1:22" x14ac:dyDescent="0.25">
      <c r="A132" t="s">
        <v>90</v>
      </c>
      <c r="B132" s="1">
        <v>44997</v>
      </c>
      <c r="C132">
        <v>0</v>
      </c>
      <c r="D132">
        <v>1</v>
      </c>
      <c r="E132">
        <v>0.96058866399999998</v>
      </c>
      <c r="F132">
        <v>0.67871230500000002</v>
      </c>
      <c r="G132">
        <v>0.195571999</v>
      </c>
      <c r="H132">
        <v>7.7998891000000001E-2</v>
      </c>
      <c r="I132">
        <v>2.6176892E-2</v>
      </c>
      <c r="J132">
        <v>3.4681220000000001E-3</v>
      </c>
      <c r="K132">
        <v>1</v>
      </c>
      <c r="L132">
        <v>1</v>
      </c>
      <c r="M132">
        <v>194</v>
      </c>
      <c r="N132" t="s">
        <v>31</v>
      </c>
      <c r="O132" s="24">
        <f t="shared" si="8"/>
        <v>98.2667483736506</v>
      </c>
      <c r="P132" t="s">
        <v>2786</v>
      </c>
      <c r="Q132">
        <v>3</v>
      </c>
      <c r="R132">
        <v>116</v>
      </c>
      <c r="S132">
        <f>MATCH(N132,womens_RPI_2024!K:K,)</f>
        <v>5</v>
      </c>
      <c r="T132" cm="1">
        <f t="array" ref="T132">_xlfn.NUMBERVALUE(RIGHT(INDEX(womens_RPI_2024!F:F,fivethirtyeight_ncaa_forecasts!S132),6))</f>
        <v>0.67469999999999997</v>
      </c>
      <c r="U132">
        <f t="shared" si="9"/>
        <v>3</v>
      </c>
      <c r="V132">
        <f>T132*womens_RPI_regression_v2!$D$1+womens_RPI_regression_v2!$E$1+U132*womens_RPI_regression_v2!$F$1+womens_RPI_regression_v2!$G$1</f>
        <v>98.2667483736506</v>
      </c>
    </row>
    <row r="133" spans="1:22" x14ac:dyDescent="0.25">
      <c r="A133" t="s">
        <v>90</v>
      </c>
      <c r="B133" s="1">
        <v>44997</v>
      </c>
      <c r="C133">
        <v>0</v>
      </c>
      <c r="D133">
        <v>1</v>
      </c>
      <c r="E133">
        <v>3.9411335999999998E-2</v>
      </c>
      <c r="F133">
        <v>5.3431360000000001E-3</v>
      </c>
      <c r="G133">
        <v>2.14639E-4</v>
      </c>
      <c r="H133" s="2">
        <v>1.5500000000000001E-5</v>
      </c>
      <c r="I133" s="2">
        <v>1.04E-6</v>
      </c>
      <c r="J133" s="2">
        <v>2.4100000000000001E-8</v>
      </c>
      <c r="K133">
        <v>1</v>
      </c>
      <c r="L133">
        <v>1</v>
      </c>
      <c r="M133">
        <v>256</v>
      </c>
      <c r="N133" t="s">
        <v>2792</v>
      </c>
      <c r="O133" s="24">
        <f t="shared" si="8"/>
        <v>70.173900712772877</v>
      </c>
      <c r="P133" t="s">
        <v>2786</v>
      </c>
      <c r="Q133">
        <v>14</v>
      </c>
      <c r="R133">
        <v>118</v>
      </c>
      <c r="S133">
        <f>MATCH(N133,womens_RPI_2024!K:K,)</f>
        <v>80</v>
      </c>
      <c r="T133" cm="1">
        <f t="array" ref="T133">_xlfn.NUMBERVALUE(RIGHT(INDEX(womens_RPI_2024!F:F,fivethirtyeight_ncaa_forecasts!S133),6))</f>
        <v>0.56059999999999999</v>
      </c>
      <c r="U133">
        <f t="shared" si="9"/>
        <v>14</v>
      </c>
      <c r="V133">
        <f>T133*womens_RPI_regression_v2!$D$1+womens_RPI_regression_v2!$E$1+U133*womens_RPI_regression_v2!$F$1+womens_RPI_regression_v2!$G$1</f>
        <v>70.173900712772877</v>
      </c>
    </row>
    <row r="134" spans="1:22" x14ac:dyDescent="0.25">
      <c r="A134" t="s">
        <v>90</v>
      </c>
      <c r="B134" s="1">
        <v>44997</v>
      </c>
      <c r="C134">
        <v>0</v>
      </c>
      <c r="D134">
        <v>1</v>
      </c>
      <c r="E134">
        <v>0.61006491699999998</v>
      </c>
      <c r="F134">
        <v>4.538888E-2</v>
      </c>
      <c r="G134">
        <v>1.9599183999999999E-2</v>
      </c>
      <c r="H134">
        <v>6.1264730000000003E-3</v>
      </c>
      <c r="I134">
        <v>2.0301220000000001E-3</v>
      </c>
      <c r="J134">
        <v>2.6804200000000002E-4</v>
      </c>
      <c r="K134">
        <v>1</v>
      </c>
      <c r="L134">
        <v>1</v>
      </c>
      <c r="M134">
        <v>239</v>
      </c>
      <c r="N134" t="s">
        <v>35</v>
      </c>
      <c r="O134" s="24">
        <f t="shared" si="8"/>
        <v>86.308721587876903</v>
      </c>
      <c r="P134" t="s">
        <v>2786</v>
      </c>
      <c r="Q134">
        <v>7</v>
      </c>
      <c r="R134">
        <v>120</v>
      </c>
      <c r="S134">
        <f>MATCH(N134,womens_RPI_2024!K:K,)</f>
        <v>24</v>
      </c>
      <c r="T134" cm="1">
        <f t="array" ref="T134">_xlfn.NUMBERVALUE(RIGHT(INDEX(womens_RPI_2024!F:F,fivethirtyeight_ncaa_forecasts!S134),6))</f>
        <v>0.62370000000000003</v>
      </c>
      <c r="U134">
        <f t="shared" si="9"/>
        <v>7</v>
      </c>
      <c r="V134">
        <f>T134*womens_RPI_regression_v2!$D$1+womens_RPI_regression_v2!$E$1+U134*womens_RPI_regression_v2!$F$1+womens_RPI_regression_v2!$G$1</f>
        <v>86.308721587876903</v>
      </c>
    </row>
    <row r="135" spans="1:22" x14ac:dyDescent="0.25">
      <c r="A135" t="s">
        <v>90</v>
      </c>
      <c r="B135" s="1">
        <v>44997</v>
      </c>
      <c r="C135">
        <v>0</v>
      </c>
      <c r="D135">
        <v>1</v>
      </c>
      <c r="E135">
        <v>0.38993508300000002</v>
      </c>
      <c r="F135">
        <v>1.9844351999999999E-2</v>
      </c>
      <c r="G135">
        <v>6.1257280000000004E-3</v>
      </c>
      <c r="H135">
        <v>1.3236439999999999E-3</v>
      </c>
      <c r="I135">
        <v>2.7069099999999999E-4</v>
      </c>
      <c r="J135" s="2">
        <v>2.0400000000000001E-5</v>
      </c>
      <c r="K135">
        <v>1</v>
      </c>
      <c r="L135">
        <v>1</v>
      </c>
      <c r="M135">
        <v>333</v>
      </c>
      <c r="N135" t="s">
        <v>438</v>
      </c>
      <c r="O135" s="24">
        <f t="shared" si="8"/>
        <v>86.126559498546598</v>
      </c>
      <c r="P135" t="s">
        <v>2786</v>
      </c>
      <c r="Q135">
        <v>10</v>
      </c>
      <c r="R135">
        <v>122</v>
      </c>
      <c r="S135">
        <f>MATCH(N135,womens_RPI_2024!K:K,)</f>
        <v>19</v>
      </c>
      <c r="T135" cm="1">
        <f t="array" ref="T135">_xlfn.NUMBERVALUE(RIGHT(INDEX(womens_RPI_2024!F:F,fivethirtyeight_ncaa_forecasts!S135),6))</f>
        <v>0.63339999999999996</v>
      </c>
      <c r="U135">
        <f t="shared" si="9"/>
        <v>10</v>
      </c>
      <c r="V135">
        <f>T135*womens_RPI_regression_v2!$D$1+womens_RPI_regression_v2!$E$1+U135*womens_RPI_regression_v2!$F$1+womens_RPI_regression_v2!$G$1</f>
        <v>86.126559498546598</v>
      </c>
    </row>
    <row r="136" spans="1:22" x14ac:dyDescent="0.25">
      <c r="A136" t="s">
        <v>90</v>
      </c>
      <c r="B136" s="1">
        <v>44997</v>
      </c>
      <c r="C136">
        <v>0</v>
      </c>
      <c r="D136">
        <v>1</v>
      </c>
      <c r="E136">
        <v>0.99590194600000004</v>
      </c>
      <c r="F136">
        <v>0.93426898199999997</v>
      </c>
      <c r="G136">
        <v>0.70140945899999996</v>
      </c>
      <c r="H136">
        <v>0.43879299199999999</v>
      </c>
      <c r="I136">
        <v>0.22881478099999999</v>
      </c>
      <c r="J136">
        <v>5.3657550999999998E-2</v>
      </c>
      <c r="K136">
        <v>1</v>
      </c>
      <c r="L136">
        <v>1</v>
      </c>
      <c r="M136">
        <v>41</v>
      </c>
      <c r="N136" t="s">
        <v>722</v>
      </c>
      <c r="O136" s="24">
        <f t="shared" si="8"/>
        <v>93.917493070094025</v>
      </c>
      <c r="P136" t="s">
        <v>2786</v>
      </c>
      <c r="Q136">
        <v>2</v>
      </c>
      <c r="R136">
        <v>124</v>
      </c>
      <c r="S136">
        <f>MATCH(N136,womens_RPI_2024!K:K,)</f>
        <v>11</v>
      </c>
      <c r="T136" cm="1">
        <f t="array" ref="T136">_xlfn.NUMBERVALUE(RIGHT(INDEX(womens_RPI_2024!F:F,fivethirtyeight_ncaa_forecasts!S136),6))</f>
        <v>0.64739999999999998</v>
      </c>
      <c r="U136">
        <f t="shared" si="9"/>
        <v>2</v>
      </c>
      <c r="V136">
        <f>T136*womens_RPI_regression_v2!$D$1+womens_RPI_regression_v2!$E$1+U136*womens_RPI_regression_v2!$F$1+womens_RPI_regression_v2!$G$1</f>
        <v>93.917493070094025</v>
      </c>
    </row>
    <row r="137" spans="1:22" x14ac:dyDescent="0.25">
      <c r="A137" t="s">
        <v>90</v>
      </c>
      <c r="B137" s="1">
        <v>44997</v>
      </c>
      <c r="C137">
        <v>0</v>
      </c>
      <c r="D137">
        <v>1</v>
      </c>
      <c r="E137">
        <v>4.0980540000000003E-3</v>
      </c>
      <c r="F137">
        <v>4.9778699999999997E-4</v>
      </c>
      <c r="G137" s="2">
        <v>2.5299999999999998E-5</v>
      </c>
      <c r="H137" s="2">
        <v>8.5799999999999998E-7</v>
      </c>
      <c r="I137" s="2">
        <v>2.6899999999999999E-8</v>
      </c>
      <c r="J137" s="2">
        <v>2.8599999999999999E-10</v>
      </c>
      <c r="K137">
        <v>1</v>
      </c>
      <c r="L137">
        <v>1</v>
      </c>
      <c r="M137">
        <v>261</v>
      </c>
      <c r="N137" t="s">
        <v>578</v>
      </c>
      <c r="O137" s="24">
        <f t="shared" si="8"/>
        <v>68.201376016329462</v>
      </c>
      <c r="P137" t="s">
        <v>2786</v>
      </c>
      <c r="Q137">
        <v>15</v>
      </c>
      <c r="R137">
        <v>126</v>
      </c>
      <c r="S137">
        <f>MATCH(N137,womens_RPI_2024!K:K,)</f>
        <v>92</v>
      </c>
      <c r="T137" cm="1">
        <f t="array" ref="T137">_xlfn.NUMBERVALUE(RIGHT(INDEX(womens_RPI_2024!F:F,fivethirtyeight_ncaa_forecasts!S137),6))</f>
        <v>0.5534</v>
      </c>
      <c r="U137">
        <f t="shared" si="9"/>
        <v>15</v>
      </c>
      <c r="V137">
        <f>T137*womens_RPI_regression_v2!$D$1+womens_RPI_regression_v2!$E$1+U137*womens_RPI_regression_v2!$F$1+womens_RPI_regression_v2!$G$1</f>
        <v>68.201376016329462</v>
      </c>
    </row>
  </sheetData>
  <sortState xmlns:xlrd2="http://schemas.microsoft.com/office/spreadsheetml/2017/richdata2" ref="A71:R137">
    <sortCondition ref="R71:R1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4"/>
  <sheetViews>
    <sheetView workbookViewId="0">
      <selection activeCell="H11" sqref="H11"/>
    </sheetView>
  </sheetViews>
  <sheetFormatPr defaultRowHeight="15" x14ac:dyDescent="0.25"/>
  <cols>
    <col min="1" max="1" width="21.28515625" customWidth="1"/>
    <col min="3" max="3" width="23" customWidth="1"/>
  </cols>
  <sheetData>
    <row r="1" spans="1:8" x14ac:dyDescent="0.25">
      <c r="B1" t="s">
        <v>130</v>
      </c>
      <c r="D1" t="s">
        <v>322</v>
      </c>
      <c r="G1">
        <v>124.7</v>
      </c>
      <c r="H1">
        <v>9.0299999999999994</v>
      </c>
    </row>
    <row r="2" spans="1:8" x14ac:dyDescent="0.25">
      <c r="A2" t="s">
        <v>21</v>
      </c>
      <c r="B2">
        <v>92.57</v>
      </c>
      <c r="C2" t="s">
        <v>217</v>
      </c>
      <c r="D2" t="s">
        <v>328</v>
      </c>
      <c r="E2">
        <f>_xlfn.NUMBERVALUE(RIGHT(D2,6))</f>
        <v>0.66459999999999997</v>
      </c>
      <c r="F2">
        <f>B2</f>
        <v>92.57</v>
      </c>
    </row>
    <row r="3" spans="1:8" x14ac:dyDescent="0.25">
      <c r="A3" t="s">
        <v>29</v>
      </c>
      <c r="B3">
        <v>89</v>
      </c>
      <c r="C3" t="s">
        <v>193</v>
      </c>
      <c r="D3" t="s">
        <v>348</v>
      </c>
      <c r="E3">
        <f t="shared" ref="E3:E44" si="0">_xlfn.NUMBERVALUE(RIGHT(D3,6))</f>
        <v>0.61829999999999996</v>
      </c>
      <c r="F3">
        <f t="shared" ref="F3:F42" si="1">B3</f>
        <v>89</v>
      </c>
    </row>
    <row r="4" spans="1:8" x14ac:dyDescent="0.25">
      <c r="A4" t="s">
        <v>67</v>
      </c>
      <c r="B4">
        <v>80.34</v>
      </c>
      <c r="C4" t="s">
        <v>297</v>
      </c>
      <c r="D4" t="s">
        <v>385</v>
      </c>
      <c r="E4">
        <f t="shared" si="0"/>
        <v>0.57310000000000005</v>
      </c>
      <c r="F4">
        <f t="shared" si="1"/>
        <v>80.34</v>
      </c>
    </row>
    <row r="5" spans="1:8" x14ac:dyDescent="0.25">
      <c r="A5" t="s">
        <v>47</v>
      </c>
      <c r="B5">
        <v>85.1</v>
      </c>
      <c r="C5" t="s">
        <v>209</v>
      </c>
      <c r="D5" t="s">
        <v>367</v>
      </c>
      <c r="E5">
        <f t="shared" si="0"/>
        <v>0.59460000000000002</v>
      </c>
      <c r="F5">
        <f t="shared" si="1"/>
        <v>85.1</v>
      </c>
    </row>
    <row r="6" spans="1:8" x14ac:dyDescent="0.25">
      <c r="A6" t="s">
        <v>42</v>
      </c>
      <c r="B6">
        <v>84.87</v>
      </c>
      <c r="C6" t="s">
        <v>359</v>
      </c>
      <c r="D6" t="s">
        <v>360</v>
      </c>
      <c r="E6">
        <f t="shared" si="0"/>
        <v>0.60070000000000001</v>
      </c>
      <c r="F6">
        <f t="shared" si="1"/>
        <v>84.87</v>
      </c>
    </row>
    <row r="7" spans="1:8" x14ac:dyDescent="0.25">
      <c r="A7" t="s">
        <v>33</v>
      </c>
      <c r="B7">
        <v>87.13</v>
      </c>
      <c r="C7" t="s">
        <v>220</v>
      </c>
      <c r="D7" t="s">
        <v>356</v>
      </c>
      <c r="E7">
        <f t="shared" si="0"/>
        <v>0.60750000000000004</v>
      </c>
      <c r="F7">
        <f t="shared" si="1"/>
        <v>87.13</v>
      </c>
    </row>
    <row r="8" spans="1:8" x14ac:dyDescent="0.25">
      <c r="A8" t="s">
        <v>60</v>
      </c>
      <c r="B8">
        <v>82.59</v>
      </c>
      <c r="C8" t="s">
        <v>354</v>
      </c>
      <c r="D8" t="s">
        <v>355</v>
      </c>
      <c r="E8">
        <f t="shared" si="0"/>
        <v>0.60819999999999996</v>
      </c>
      <c r="F8">
        <f t="shared" si="1"/>
        <v>82.59</v>
      </c>
    </row>
    <row r="9" spans="1:8" x14ac:dyDescent="0.25">
      <c r="A9" t="s">
        <v>68</v>
      </c>
      <c r="B9">
        <v>79.77</v>
      </c>
      <c r="C9" t="s">
        <v>372</v>
      </c>
      <c r="D9" t="s">
        <v>257</v>
      </c>
      <c r="E9">
        <f t="shared" si="0"/>
        <v>0.58150000000000002</v>
      </c>
      <c r="F9">
        <f t="shared" si="1"/>
        <v>79.77</v>
      </c>
    </row>
    <row r="10" spans="1:8" x14ac:dyDescent="0.25">
      <c r="A10" t="s">
        <v>31</v>
      </c>
      <c r="B10">
        <v>89.24</v>
      </c>
      <c r="C10" t="s">
        <v>134</v>
      </c>
      <c r="D10" t="s">
        <v>342</v>
      </c>
      <c r="E10">
        <f t="shared" si="0"/>
        <v>0.62180000000000002</v>
      </c>
      <c r="F10">
        <f t="shared" si="1"/>
        <v>89.24</v>
      </c>
    </row>
    <row r="11" spans="1:8" x14ac:dyDescent="0.25">
      <c r="A11" t="s">
        <v>34</v>
      </c>
      <c r="B11">
        <v>87.56</v>
      </c>
      <c r="C11" t="s">
        <v>198</v>
      </c>
      <c r="D11" t="s">
        <v>365</v>
      </c>
      <c r="E11">
        <f t="shared" si="0"/>
        <v>0.59540000000000004</v>
      </c>
      <c r="F11">
        <f t="shared" si="1"/>
        <v>87.56</v>
      </c>
    </row>
    <row r="12" spans="1:8" x14ac:dyDescent="0.25">
      <c r="A12" t="s">
        <v>62</v>
      </c>
      <c r="B12">
        <v>81.180000000000007</v>
      </c>
      <c r="C12" t="s">
        <v>366</v>
      </c>
      <c r="D12" t="s">
        <v>365</v>
      </c>
      <c r="E12">
        <f t="shared" si="0"/>
        <v>0.59540000000000004</v>
      </c>
      <c r="F12">
        <f t="shared" si="1"/>
        <v>81.180000000000007</v>
      </c>
    </row>
    <row r="13" spans="1:8" x14ac:dyDescent="0.25">
      <c r="A13" t="s">
        <v>35</v>
      </c>
      <c r="B13">
        <v>87.11</v>
      </c>
      <c r="C13" t="s">
        <v>149</v>
      </c>
      <c r="D13" t="s">
        <v>339</v>
      </c>
      <c r="E13">
        <f t="shared" si="0"/>
        <v>0.62539999999999996</v>
      </c>
      <c r="F13">
        <f t="shared" si="1"/>
        <v>87.11</v>
      </c>
    </row>
    <row r="14" spans="1:8" x14ac:dyDescent="0.25">
      <c r="A14" t="s">
        <v>61</v>
      </c>
      <c r="B14">
        <v>82.57</v>
      </c>
      <c r="C14" t="s">
        <v>345</v>
      </c>
      <c r="D14" t="s">
        <v>346</v>
      </c>
      <c r="E14">
        <f t="shared" si="0"/>
        <v>0.61939999999999995</v>
      </c>
      <c r="F14">
        <f t="shared" si="1"/>
        <v>82.57</v>
      </c>
    </row>
    <row r="15" spans="1:8" x14ac:dyDescent="0.25">
      <c r="A15" t="s">
        <v>28</v>
      </c>
      <c r="B15">
        <v>89.92</v>
      </c>
      <c r="C15" t="s">
        <v>173</v>
      </c>
      <c r="D15" t="s">
        <v>335</v>
      </c>
      <c r="E15">
        <f t="shared" si="0"/>
        <v>0.64270000000000005</v>
      </c>
      <c r="F15">
        <f t="shared" si="1"/>
        <v>89.92</v>
      </c>
    </row>
    <row r="16" spans="1:8" x14ac:dyDescent="0.25">
      <c r="A16" t="s">
        <v>19</v>
      </c>
      <c r="B16">
        <v>93.22</v>
      </c>
      <c r="C16" t="s">
        <v>332</v>
      </c>
      <c r="D16" t="s">
        <v>333</v>
      </c>
      <c r="E16">
        <f t="shared" si="0"/>
        <v>0.64329999999999998</v>
      </c>
      <c r="F16">
        <f t="shared" si="1"/>
        <v>93.22</v>
      </c>
    </row>
    <row r="17" spans="1:6" x14ac:dyDescent="0.25">
      <c r="A17" t="s">
        <v>38</v>
      </c>
      <c r="B17">
        <v>85.81</v>
      </c>
      <c r="C17" t="s">
        <v>137</v>
      </c>
      <c r="D17" t="s">
        <v>155</v>
      </c>
      <c r="E17">
        <f t="shared" si="0"/>
        <v>0.59889999999999999</v>
      </c>
      <c r="F17">
        <f t="shared" si="1"/>
        <v>85.81</v>
      </c>
    </row>
    <row r="18" spans="1:6" x14ac:dyDescent="0.25">
      <c r="A18" t="s">
        <v>26</v>
      </c>
      <c r="B18">
        <v>89.62</v>
      </c>
      <c r="C18" t="s">
        <v>334</v>
      </c>
      <c r="D18" t="s">
        <v>164</v>
      </c>
      <c r="E18">
        <f t="shared" si="0"/>
        <v>0.64319999999999999</v>
      </c>
      <c r="F18">
        <f t="shared" si="1"/>
        <v>89.62</v>
      </c>
    </row>
    <row r="19" spans="1:6" x14ac:dyDescent="0.25">
      <c r="A19" t="s">
        <v>45</v>
      </c>
      <c r="B19">
        <v>84.45</v>
      </c>
      <c r="C19" t="s">
        <v>352</v>
      </c>
      <c r="D19" t="s">
        <v>353</v>
      </c>
      <c r="E19">
        <f t="shared" si="0"/>
        <v>0.60880000000000001</v>
      </c>
      <c r="F19">
        <f t="shared" si="1"/>
        <v>84.45</v>
      </c>
    </row>
    <row r="20" spans="1:6" x14ac:dyDescent="0.25">
      <c r="A20" t="s">
        <v>71</v>
      </c>
      <c r="B20">
        <v>79.37</v>
      </c>
      <c r="C20" t="s">
        <v>380</v>
      </c>
      <c r="D20" t="s">
        <v>381</v>
      </c>
      <c r="E20">
        <f t="shared" si="0"/>
        <v>0.57579999999999998</v>
      </c>
      <c r="F20">
        <f t="shared" si="1"/>
        <v>79.37</v>
      </c>
    </row>
    <row r="21" spans="1:6" x14ac:dyDescent="0.25">
      <c r="A21" t="s">
        <v>37</v>
      </c>
      <c r="B21">
        <v>86.01</v>
      </c>
      <c r="C21" t="s">
        <v>374</v>
      </c>
      <c r="D21" t="s">
        <v>235</v>
      </c>
      <c r="E21">
        <f t="shared" si="0"/>
        <v>0.57889999999999997</v>
      </c>
      <c r="F21">
        <f t="shared" si="1"/>
        <v>86.01</v>
      </c>
    </row>
    <row r="22" spans="1:6" x14ac:dyDescent="0.25">
      <c r="A22" t="s">
        <v>76</v>
      </c>
      <c r="B22">
        <v>76.349999999999994</v>
      </c>
      <c r="C22" t="s">
        <v>375</v>
      </c>
      <c r="D22" t="s">
        <v>376</v>
      </c>
      <c r="E22">
        <f t="shared" si="0"/>
        <v>0.57779999999999998</v>
      </c>
      <c r="F22">
        <f t="shared" si="1"/>
        <v>76.349999999999994</v>
      </c>
    </row>
    <row r="23" spans="1:6" x14ac:dyDescent="0.25">
      <c r="A23" t="s">
        <v>32</v>
      </c>
      <c r="B23">
        <v>87.6</v>
      </c>
      <c r="C23" t="s">
        <v>219</v>
      </c>
      <c r="D23" t="s">
        <v>347</v>
      </c>
      <c r="E23">
        <f t="shared" si="0"/>
        <v>0.61860000000000004</v>
      </c>
      <c r="F23">
        <f t="shared" si="1"/>
        <v>87.6</v>
      </c>
    </row>
    <row r="24" spans="1:6" x14ac:dyDescent="0.25">
      <c r="A24" t="s">
        <v>44</v>
      </c>
      <c r="B24">
        <v>84.93</v>
      </c>
      <c r="C24" t="s">
        <v>343</v>
      </c>
      <c r="D24" t="s">
        <v>344</v>
      </c>
      <c r="E24">
        <f t="shared" si="0"/>
        <v>0.62070000000000003</v>
      </c>
      <c r="F24">
        <f t="shared" si="1"/>
        <v>84.93</v>
      </c>
    </row>
    <row r="25" spans="1:6" x14ac:dyDescent="0.25">
      <c r="A25" t="s">
        <v>54</v>
      </c>
      <c r="B25">
        <v>83.6</v>
      </c>
      <c r="C25" t="s">
        <v>224</v>
      </c>
      <c r="D25" t="s">
        <v>186</v>
      </c>
      <c r="E25">
        <f t="shared" si="0"/>
        <v>0.622</v>
      </c>
      <c r="F25">
        <f t="shared" si="1"/>
        <v>83.6</v>
      </c>
    </row>
    <row r="26" spans="1:6" x14ac:dyDescent="0.25">
      <c r="A26" t="s">
        <v>49</v>
      </c>
      <c r="B26">
        <v>83.82</v>
      </c>
      <c r="C26" t="s">
        <v>244</v>
      </c>
      <c r="D26" t="s">
        <v>235</v>
      </c>
      <c r="E26">
        <f t="shared" si="0"/>
        <v>0.57889999999999997</v>
      </c>
      <c r="F26">
        <f t="shared" si="1"/>
        <v>83.82</v>
      </c>
    </row>
    <row r="27" spans="1:6" x14ac:dyDescent="0.25">
      <c r="A27" t="s">
        <v>58</v>
      </c>
      <c r="B27">
        <v>81.849999999999994</v>
      </c>
      <c r="C27" t="s">
        <v>382</v>
      </c>
      <c r="D27" t="s">
        <v>383</v>
      </c>
      <c r="E27">
        <f t="shared" si="0"/>
        <v>0.57509999999999994</v>
      </c>
      <c r="F27">
        <f t="shared" si="1"/>
        <v>81.849999999999994</v>
      </c>
    </row>
    <row r="28" spans="1:6" x14ac:dyDescent="0.25">
      <c r="A28" t="s">
        <v>64</v>
      </c>
      <c r="B28">
        <v>81.39</v>
      </c>
      <c r="C28" t="s">
        <v>370</v>
      </c>
      <c r="D28" t="s">
        <v>371</v>
      </c>
      <c r="E28">
        <f t="shared" si="0"/>
        <v>0.59050000000000002</v>
      </c>
      <c r="F28">
        <f t="shared" si="1"/>
        <v>81.39</v>
      </c>
    </row>
    <row r="29" spans="1:6" x14ac:dyDescent="0.25">
      <c r="A29" t="s">
        <v>72</v>
      </c>
      <c r="B29">
        <v>79.59</v>
      </c>
      <c r="C29" t="s">
        <v>368</v>
      </c>
      <c r="D29" t="s">
        <v>369</v>
      </c>
      <c r="E29">
        <f t="shared" si="0"/>
        <v>0.59379999999999999</v>
      </c>
      <c r="F29">
        <f t="shared" si="1"/>
        <v>79.59</v>
      </c>
    </row>
    <row r="30" spans="1:6" x14ac:dyDescent="0.25">
      <c r="A30" t="s">
        <v>65</v>
      </c>
      <c r="B30">
        <v>81.44</v>
      </c>
      <c r="C30" t="s">
        <v>180</v>
      </c>
      <c r="D30" t="s">
        <v>384</v>
      </c>
      <c r="E30">
        <f t="shared" si="0"/>
        <v>0.57479999999999998</v>
      </c>
      <c r="F30">
        <f t="shared" si="1"/>
        <v>81.44</v>
      </c>
    </row>
    <row r="31" spans="1:6" x14ac:dyDescent="0.25">
      <c r="A31" t="s">
        <v>73</v>
      </c>
      <c r="B31">
        <v>79.19</v>
      </c>
      <c r="C31" t="s">
        <v>378</v>
      </c>
      <c r="D31" t="s">
        <v>263</v>
      </c>
      <c r="E31">
        <f t="shared" si="0"/>
        <v>0.57699999999999996</v>
      </c>
      <c r="F31">
        <f t="shared" si="1"/>
        <v>79.19</v>
      </c>
    </row>
    <row r="32" spans="1:6" x14ac:dyDescent="0.25">
      <c r="A32" t="s">
        <v>57</v>
      </c>
      <c r="B32">
        <v>82.78</v>
      </c>
      <c r="C32" t="s">
        <v>286</v>
      </c>
      <c r="D32" t="s">
        <v>373</v>
      </c>
      <c r="E32">
        <f t="shared" si="0"/>
        <v>0.57999999999999996</v>
      </c>
      <c r="F32">
        <f t="shared" si="1"/>
        <v>82.78</v>
      </c>
    </row>
    <row r="33" spans="1:6" x14ac:dyDescent="0.25">
      <c r="A33" t="s">
        <v>69</v>
      </c>
      <c r="B33">
        <v>79.66</v>
      </c>
      <c r="C33" t="s">
        <v>377</v>
      </c>
      <c r="D33" t="s">
        <v>264</v>
      </c>
      <c r="E33">
        <f t="shared" si="0"/>
        <v>0.57720000000000005</v>
      </c>
      <c r="F33">
        <f t="shared" si="1"/>
        <v>79.66</v>
      </c>
    </row>
    <row r="34" spans="1:6" x14ac:dyDescent="0.25">
      <c r="A34" t="s">
        <v>24</v>
      </c>
      <c r="B34">
        <v>89.48</v>
      </c>
      <c r="C34" t="s">
        <v>336</v>
      </c>
      <c r="D34" t="s">
        <v>337</v>
      </c>
      <c r="E34">
        <f t="shared" si="0"/>
        <v>0.63539999999999996</v>
      </c>
      <c r="F34">
        <f t="shared" si="1"/>
        <v>89.48</v>
      </c>
    </row>
    <row r="35" spans="1:6" x14ac:dyDescent="0.25">
      <c r="A35" t="s">
        <v>46</v>
      </c>
      <c r="B35">
        <v>85.91</v>
      </c>
      <c r="C35" t="s">
        <v>340</v>
      </c>
      <c r="D35" t="s">
        <v>341</v>
      </c>
      <c r="E35">
        <f t="shared" si="0"/>
        <v>0.62360000000000004</v>
      </c>
      <c r="F35">
        <f t="shared" si="1"/>
        <v>85.91</v>
      </c>
    </row>
    <row r="36" spans="1:6" x14ac:dyDescent="0.25">
      <c r="A36" t="s">
        <v>40</v>
      </c>
      <c r="B36">
        <v>86.04</v>
      </c>
      <c r="C36" t="s">
        <v>329</v>
      </c>
      <c r="D36" t="s">
        <v>330</v>
      </c>
      <c r="E36">
        <f t="shared" si="0"/>
        <v>0.65849999999999997</v>
      </c>
      <c r="F36">
        <f t="shared" si="1"/>
        <v>86.04</v>
      </c>
    </row>
    <row r="37" spans="1:6" x14ac:dyDescent="0.25">
      <c r="A37" t="s">
        <v>36</v>
      </c>
      <c r="B37">
        <v>86.87</v>
      </c>
      <c r="C37" t="s">
        <v>171</v>
      </c>
      <c r="D37" t="s">
        <v>349</v>
      </c>
      <c r="E37">
        <f t="shared" si="0"/>
        <v>0.61580000000000001</v>
      </c>
      <c r="F37">
        <f t="shared" si="1"/>
        <v>86.87</v>
      </c>
    </row>
    <row r="38" spans="1:6" x14ac:dyDescent="0.25">
      <c r="A38" t="s">
        <v>23</v>
      </c>
      <c r="B38">
        <v>90.08</v>
      </c>
      <c r="C38" t="s">
        <v>178</v>
      </c>
      <c r="D38" t="s">
        <v>338</v>
      </c>
      <c r="E38">
        <f t="shared" si="0"/>
        <v>0.63300000000000001</v>
      </c>
      <c r="F38">
        <f t="shared" si="1"/>
        <v>90.08</v>
      </c>
    </row>
    <row r="39" spans="1:6" x14ac:dyDescent="0.25">
      <c r="A39" t="s">
        <v>39</v>
      </c>
      <c r="B39">
        <v>85.13</v>
      </c>
      <c r="C39" t="s">
        <v>265</v>
      </c>
      <c r="D39" t="s">
        <v>358</v>
      </c>
      <c r="E39">
        <f t="shared" si="0"/>
        <v>0.60399999999999998</v>
      </c>
      <c r="F39">
        <f t="shared" si="1"/>
        <v>85.13</v>
      </c>
    </row>
    <row r="40" spans="1:6" x14ac:dyDescent="0.25">
      <c r="A40" t="s">
        <v>30</v>
      </c>
      <c r="B40">
        <v>88.26</v>
      </c>
      <c r="C40" t="s">
        <v>168</v>
      </c>
      <c r="D40" t="s">
        <v>331</v>
      </c>
      <c r="E40">
        <f t="shared" si="0"/>
        <v>0.64380000000000004</v>
      </c>
      <c r="F40">
        <f t="shared" si="1"/>
        <v>88.26</v>
      </c>
    </row>
    <row r="41" spans="1:6" x14ac:dyDescent="0.25">
      <c r="A41" t="s">
        <v>55</v>
      </c>
      <c r="B41">
        <v>83.48</v>
      </c>
      <c r="C41" t="s">
        <v>350</v>
      </c>
      <c r="D41" t="s">
        <v>351</v>
      </c>
      <c r="E41">
        <f t="shared" si="0"/>
        <v>0.61299999999999999</v>
      </c>
      <c r="F41">
        <f t="shared" si="1"/>
        <v>83.48</v>
      </c>
    </row>
    <row r="42" spans="1:6" x14ac:dyDescent="0.25">
      <c r="A42" t="s">
        <v>48</v>
      </c>
      <c r="B42">
        <v>83.81</v>
      </c>
      <c r="C42" t="s">
        <v>294</v>
      </c>
      <c r="D42" t="s">
        <v>357</v>
      </c>
      <c r="E42">
        <f t="shared" si="0"/>
        <v>0.60640000000000005</v>
      </c>
      <c r="F42">
        <f t="shared" si="1"/>
        <v>83.81</v>
      </c>
    </row>
    <row r="43" spans="1:6" x14ac:dyDescent="0.25">
      <c r="A43" t="s">
        <v>66</v>
      </c>
      <c r="B43">
        <v>81.650000000000006</v>
      </c>
      <c r="C43" t="s">
        <v>363</v>
      </c>
      <c r="D43" t="s">
        <v>364</v>
      </c>
      <c r="E43">
        <f t="shared" si="0"/>
        <v>0.59730000000000005</v>
      </c>
      <c r="F43">
        <f t="shared" ref="F43:F44" si="2">B43</f>
        <v>81.650000000000006</v>
      </c>
    </row>
    <row r="44" spans="1:6" x14ac:dyDescent="0.25">
      <c r="A44" t="s">
        <v>43</v>
      </c>
      <c r="B44">
        <v>84.36</v>
      </c>
      <c r="C44" t="s">
        <v>361</v>
      </c>
      <c r="D44" t="s">
        <v>362</v>
      </c>
      <c r="E44">
        <f t="shared" si="0"/>
        <v>0.59950000000000003</v>
      </c>
      <c r="F44">
        <f t="shared" si="2"/>
        <v>84.36</v>
      </c>
    </row>
  </sheetData>
  <sortState xmlns:xlrd2="http://schemas.microsoft.com/office/spreadsheetml/2017/richdata2" ref="C3:D44">
    <sortCondition ref="C2:C4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topLeftCell="A7" workbookViewId="0">
      <selection activeCell="A2" sqref="A2:B42"/>
    </sheetView>
  </sheetViews>
  <sheetFormatPr defaultRowHeight="15" x14ac:dyDescent="0.25"/>
  <cols>
    <col min="1" max="1" width="22" bestFit="1" customWidth="1"/>
    <col min="2" max="2" width="10" bestFit="1" customWidth="1"/>
    <col min="3" max="3" width="16.42578125" bestFit="1" customWidth="1"/>
  </cols>
  <sheetData>
    <row r="1" spans="1:8" x14ac:dyDescent="0.25">
      <c r="B1" t="s">
        <v>130</v>
      </c>
      <c r="D1" t="s">
        <v>322</v>
      </c>
      <c r="G1">
        <v>183.24</v>
      </c>
      <c r="H1">
        <v>-26.44</v>
      </c>
    </row>
    <row r="2" spans="1:8" x14ac:dyDescent="0.25">
      <c r="A2" t="s">
        <v>21</v>
      </c>
      <c r="B2">
        <v>82.91</v>
      </c>
      <c r="C2" t="s">
        <v>217</v>
      </c>
      <c r="D2" t="s">
        <v>218</v>
      </c>
      <c r="E2">
        <f>_xlfn.NUMBERVALUE(RIGHT(D2,6))</f>
        <v>0.59930000000000005</v>
      </c>
      <c r="F2">
        <f>B2</f>
        <v>82.91</v>
      </c>
    </row>
    <row r="3" spans="1:8" x14ac:dyDescent="0.25">
      <c r="A3" t="s">
        <v>29</v>
      </c>
      <c r="B3">
        <v>87.05</v>
      </c>
      <c r="C3" t="s">
        <v>193</v>
      </c>
      <c r="D3" t="s">
        <v>194</v>
      </c>
      <c r="E3">
        <f t="shared" ref="E3:E42" si="0">_xlfn.NUMBERVALUE(RIGHT(D3,6))</f>
        <v>0.61770000000000003</v>
      </c>
      <c r="F3">
        <f t="shared" ref="F3:F42" si="1">B3</f>
        <v>87.05</v>
      </c>
    </row>
    <row r="4" spans="1:8" x14ac:dyDescent="0.25">
      <c r="A4" t="s">
        <v>33</v>
      </c>
      <c r="B4">
        <v>86.61</v>
      </c>
      <c r="C4" t="s">
        <v>220</v>
      </c>
      <c r="D4" t="s">
        <v>221</v>
      </c>
      <c r="E4">
        <f t="shared" si="0"/>
        <v>0.59809999999999997</v>
      </c>
      <c r="F4">
        <f t="shared" si="1"/>
        <v>86.61</v>
      </c>
    </row>
    <row r="5" spans="1:8" x14ac:dyDescent="0.25">
      <c r="A5" t="s">
        <v>102</v>
      </c>
      <c r="B5">
        <v>87.25</v>
      </c>
      <c r="C5" t="s">
        <v>151</v>
      </c>
      <c r="D5" t="s">
        <v>152</v>
      </c>
      <c r="E5">
        <f t="shared" si="0"/>
        <v>0.65259999999999996</v>
      </c>
      <c r="F5">
        <f t="shared" si="1"/>
        <v>87.25</v>
      </c>
    </row>
    <row r="6" spans="1:8" x14ac:dyDescent="0.25">
      <c r="A6" t="s">
        <v>31</v>
      </c>
      <c r="B6">
        <v>98.59</v>
      </c>
      <c r="C6" t="s">
        <v>134</v>
      </c>
      <c r="D6" t="s">
        <v>135</v>
      </c>
      <c r="E6">
        <f t="shared" si="0"/>
        <v>0.67800000000000005</v>
      </c>
      <c r="F6">
        <f t="shared" si="1"/>
        <v>98.59</v>
      </c>
    </row>
    <row r="7" spans="1:8" x14ac:dyDescent="0.25">
      <c r="A7" t="s">
        <v>34</v>
      </c>
      <c r="B7">
        <v>88.66</v>
      </c>
      <c r="C7" t="s">
        <v>198</v>
      </c>
      <c r="D7" t="s">
        <v>199</v>
      </c>
      <c r="E7">
        <f t="shared" si="0"/>
        <v>0.61599999999999999</v>
      </c>
      <c r="F7">
        <f t="shared" si="1"/>
        <v>88.66</v>
      </c>
    </row>
    <row r="8" spans="1:8" x14ac:dyDescent="0.25">
      <c r="A8" t="s">
        <v>35</v>
      </c>
      <c r="B8">
        <v>90.13</v>
      </c>
      <c r="C8" t="s">
        <v>149</v>
      </c>
      <c r="D8" t="s">
        <v>150</v>
      </c>
      <c r="E8">
        <f t="shared" si="0"/>
        <v>0.65410000000000001</v>
      </c>
      <c r="F8">
        <f t="shared" si="1"/>
        <v>90.13</v>
      </c>
    </row>
    <row r="9" spans="1:8" x14ac:dyDescent="0.25">
      <c r="A9" t="s">
        <v>109</v>
      </c>
      <c r="B9">
        <v>82.94</v>
      </c>
      <c r="C9" t="s">
        <v>214</v>
      </c>
      <c r="D9" t="s">
        <v>215</v>
      </c>
      <c r="E9">
        <f t="shared" si="0"/>
        <v>0.60060000000000002</v>
      </c>
      <c r="F9">
        <f t="shared" si="1"/>
        <v>82.94</v>
      </c>
    </row>
    <row r="10" spans="1:8" x14ac:dyDescent="0.25">
      <c r="A10" t="s">
        <v>106</v>
      </c>
      <c r="B10">
        <v>86.22</v>
      </c>
      <c r="C10" t="s">
        <v>210</v>
      </c>
      <c r="D10" t="s">
        <v>211</v>
      </c>
      <c r="E10">
        <f t="shared" si="0"/>
        <v>0.60429999999999995</v>
      </c>
      <c r="F10">
        <f t="shared" si="1"/>
        <v>86.22</v>
      </c>
    </row>
    <row r="11" spans="1:8" x14ac:dyDescent="0.25">
      <c r="A11" t="s">
        <v>108</v>
      </c>
      <c r="B11">
        <v>85.4</v>
      </c>
      <c r="C11" t="s">
        <v>222</v>
      </c>
      <c r="D11" t="s">
        <v>223</v>
      </c>
      <c r="E11">
        <f t="shared" si="0"/>
        <v>0.59750000000000003</v>
      </c>
      <c r="F11">
        <f t="shared" si="1"/>
        <v>85.4</v>
      </c>
    </row>
    <row r="12" spans="1:8" x14ac:dyDescent="0.25">
      <c r="A12" t="s">
        <v>28</v>
      </c>
      <c r="B12">
        <v>84.68</v>
      </c>
      <c r="C12" t="s">
        <v>173</v>
      </c>
      <c r="D12" t="s">
        <v>174</v>
      </c>
      <c r="E12">
        <f t="shared" si="0"/>
        <v>0.6361</v>
      </c>
      <c r="F12">
        <f t="shared" si="1"/>
        <v>84.68</v>
      </c>
    </row>
    <row r="13" spans="1:8" x14ac:dyDescent="0.25">
      <c r="A13" t="s">
        <v>38</v>
      </c>
      <c r="B13">
        <v>98.7</v>
      </c>
      <c r="C13" t="s">
        <v>137</v>
      </c>
      <c r="D13" t="s">
        <v>138</v>
      </c>
      <c r="E13">
        <f t="shared" si="0"/>
        <v>0.67689999999999995</v>
      </c>
      <c r="F13">
        <f t="shared" si="1"/>
        <v>98.7</v>
      </c>
    </row>
    <row r="14" spans="1:8" x14ac:dyDescent="0.25">
      <c r="A14" t="s">
        <v>50</v>
      </c>
      <c r="B14">
        <v>97.19</v>
      </c>
      <c r="C14" t="s">
        <v>140</v>
      </c>
      <c r="D14" t="s">
        <v>141</v>
      </c>
      <c r="E14">
        <f t="shared" si="0"/>
        <v>0.67669999999999997</v>
      </c>
      <c r="F14">
        <f t="shared" si="1"/>
        <v>97.19</v>
      </c>
    </row>
    <row r="15" spans="1:8" x14ac:dyDescent="0.25">
      <c r="A15" t="s">
        <v>41</v>
      </c>
      <c r="B15">
        <v>91.57</v>
      </c>
      <c r="C15" t="s">
        <v>159</v>
      </c>
      <c r="D15" t="s">
        <v>160</v>
      </c>
      <c r="E15">
        <f t="shared" si="0"/>
        <v>0.64419999999999999</v>
      </c>
      <c r="F15">
        <f t="shared" si="1"/>
        <v>91.57</v>
      </c>
    </row>
    <row r="16" spans="1:8" x14ac:dyDescent="0.25">
      <c r="A16" t="s">
        <v>98</v>
      </c>
      <c r="B16">
        <v>91.45</v>
      </c>
      <c r="C16" t="s">
        <v>181</v>
      </c>
      <c r="D16" t="s">
        <v>182</v>
      </c>
      <c r="E16">
        <f t="shared" si="0"/>
        <v>0.62429999999999997</v>
      </c>
      <c r="F16">
        <f t="shared" si="1"/>
        <v>91.45</v>
      </c>
    </row>
    <row r="17" spans="1:6" x14ac:dyDescent="0.25">
      <c r="A17" t="s">
        <v>32</v>
      </c>
      <c r="B17">
        <v>82.79</v>
      </c>
      <c r="C17" t="s">
        <v>219</v>
      </c>
      <c r="D17" t="s">
        <v>167</v>
      </c>
      <c r="E17">
        <f t="shared" si="0"/>
        <v>0.59870000000000001</v>
      </c>
      <c r="F17">
        <f t="shared" si="1"/>
        <v>82.79</v>
      </c>
    </row>
    <row r="18" spans="1:6" x14ac:dyDescent="0.25">
      <c r="A18" t="s">
        <v>52</v>
      </c>
      <c r="B18">
        <v>93.6</v>
      </c>
      <c r="C18" t="s">
        <v>142</v>
      </c>
      <c r="D18" t="s">
        <v>143</v>
      </c>
      <c r="E18">
        <f t="shared" si="0"/>
        <v>0.67610000000000003</v>
      </c>
      <c r="F18">
        <f t="shared" si="1"/>
        <v>93.6</v>
      </c>
    </row>
    <row r="19" spans="1:6" x14ac:dyDescent="0.25">
      <c r="A19" t="s">
        <v>54</v>
      </c>
      <c r="B19">
        <v>83.49</v>
      </c>
      <c r="C19" t="s">
        <v>224</v>
      </c>
      <c r="D19" t="s">
        <v>225</v>
      </c>
      <c r="E19">
        <f t="shared" si="0"/>
        <v>0.59330000000000005</v>
      </c>
      <c r="F19">
        <f t="shared" si="1"/>
        <v>83.49</v>
      </c>
    </row>
    <row r="20" spans="1:6" x14ac:dyDescent="0.25">
      <c r="A20" t="s">
        <v>100</v>
      </c>
      <c r="B20">
        <v>87.77</v>
      </c>
      <c r="C20" t="s">
        <v>191</v>
      </c>
      <c r="D20" t="s">
        <v>192</v>
      </c>
      <c r="E20">
        <f t="shared" si="0"/>
        <v>0.61839999999999995</v>
      </c>
      <c r="F20">
        <f t="shared" si="1"/>
        <v>87.77</v>
      </c>
    </row>
    <row r="21" spans="1:6" x14ac:dyDescent="0.25">
      <c r="A21" t="s">
        <v>111</v>
      </c>
      <c r="B21">
        <v>82.91</v>
      </c>
      <c r="C21" t="s">
        <v>195</v>
      </c>
      <c r="D21" t="s">
        <v>196</v>
      </c>
      <c r="E21">
        <f t="shared" si="0"/>
        <v>0.61719999999999997</v>
      </c>
      <c r="F21">
        <f t="shared" si="1"/>
        <v>82.91</v>
      </c>
    </row>
    <row r="22" spans="1:6" x14ac:dyDescent="0.25">
      <c r="A22" t="s">
        <v>105</v>
      </c>
      <c r="B22">
        <v>87.34</v>
      </c>
      <c r="C22" t="s">
        <v>207</v>
      </c>
      <c r="D22" t="s">
        <v>208</v>
      </c>
      <c r="E22">
        <f t="shared" si="0"/>
        <v>0.60940000000000005</v>
      </c>
      <c r="F22">
        <f t="shared" si="1"/>
        <v>87.34</v>
      </c>
    </row>
    <row r="23" spans="1:6" x14ac:dyDescent="0.25">
      <c r="A23" t="s">
        <v>99</v>
      </c>
      <c r="B23">
        <v>89.69</v>
      </c>
      <c r="C23" t="s">
        <v>189</v>
      </c>
      <c r="D23" t="s">
        <v>190</v>
      </c>
      <c r="E23">
        <f t="shared" si="0"/>
        <v>0.61850000000000005</v>
      </c>
      <c r="F23">
        <f t="shared" si="1"/>
        <v>89.69</v>
      </c>
    </row>
    <row r="24" spans="1:6" x14ac:dyDescent="0.25">
      <c r="A24" t="s">
        <v>65</v>
      </c>
      <c r="B24">
        <v>89.4</v>
      </c>
      <c r="C24" t="s">
        <v>180</v>
      </c>
      <c r="D24" t="s">
        <v>161</v>
      </c>
      <c r="E24">
        <f t="shared" si="0"/>
        <v>0.626</v>
      </c>
      <c r="F24">
        <f t="shared" si="1"/>
        <v>89.4</v>
      </c>
    </row>
    <row r="25" spans="1:6" x14ac:dyDescent="0.25">
      <c r="A25" t="s">
        <v>94</v>
      </c>
      <c r="B25">
        <v>93.82</v>
      </c>
      <c r="C25" t="s">
        <v>153</v>
      </c>
      <c r="D25" t="s">
        <v>154</v>
      </c>
      <c r="E25">
        <f t="shared" si="0"/>
        <v>0.65010000000000001</v>
      </c>
      <c r="F25">
        <f t="shared" si="1"/>
        <v>93.82</v>
      </c>
    </row>
    <row r="26" spans="1:6" x14ac:dyDescent="0.25">
      <c r="A26" t="s">
        <v>96</v>
      </c>
      <c r="B26">
        <v>91.03</v>
      </c>
      <c r="C26" t="s">
        <v>165</v>
      </c>
      <c r="D26" t="s">
        <v>166</v>
      </c>
      <c r="E26">
        <f t="shared" si="0"/>
        <v>0.64259999999999995</v>
      </c>
      <c r="F26">
        <f t="shared" si="1"/>
        <v>91.03</v>
      </c>
    </row>
    <row r="27" spans="1:6" x14ac:dyDescent="0.25">
      <c r="A27" t="s">
        <v>101</v>
      </c>
      <c r="B27">
        <v>87.9</v>
      </c>
      <c r="C27" t="s">
        <v>176</v>
      </c>
      <c r="D27" t="s">
        <v>177</v>
      </c>
      <c r="E27">
        <f t="shared" si="0"/>
        <v>0.63500000000000001</v>
      </c>
      <c r="F27">
        <f t="shared" si="1"/>
        <v>87.9</v>
      </c>
    </row>
    <row r="28" spans="1:6" x14ac:dyDescent="0.25">
      <c r="A28" t="s">
        <v>107</v>
      </c>
      <c r="B28">
        <v>83.17</v>
      </c>
      <c r="C28" t="s">
        <v>233</v>
      </c>
      <c r="D28" t="s">
        <v>234</v>
      </c>
      <c r="E28">
        <f t="shared" si="0"/>
        <v>0.58789999999999998</v>
      </c>
      <c r="F28">
        <f t="shared" si="1"/>
        <v>83.17</v>
      </c>
    </row>
    <row r="29" spans="1:6" x14ac:dyDescent="0.25">
      <c r="A29" t="s">
        <v>114</v>
      </c>
      <c r="B29">
        <v>77.989999999999995</v>
      </c>
      <c r="C29" t="s">
        <v>231</v>
      </c>
      <c r="D29" t="s">
        <v>232</v>
      </c>
      <c r="E29">
        <f t="shared" si="0"/>
        <v>0.58799999999999997</v>
      </c>
      <c r="F29">
        <f t="shared" si="1"/>
        <v>77.989999999999995</v>
      </c>
    </row>
    <row r="30" spans="1:6" x14ac:dyDescent="0.25">
      <c r="A30" t="s">
        <v>81</v>
      </c>
      <c r="B30">
        <v>83.69</v>
      </c>
      <c r="C30" t="s">
        <v>185</v>
      </c>
      <c r="D30" t="s">
        <v>186</v>
      </c>
      <c r="E30">
        <f t="shared" si="0"/>
        <v>0.622</v>
      </c>
      <c r="F30">
        <f t="shared" si="1"/>
        <v>83.69</v>
      </c>
    </row>
    <row r="31" spans="1:6" x14ac:dyDescent="0.25">
      <c r="A31" t="s">
        <v>91</v>
      </c>
      <c r="B31">
        <v>110.03</v>
      </c>
      <c r="C31" t="s">
        <v>131</v>
      </c>
      <c r="D31" t="s">
        <v>132</v>
      </c>
      <c r="E31">
        <f t="shared" si="0"/>
        <v>0.71870000000000001</v>
      </c>
      <c r="F31">
        <f t="shared" si="1"/>
        <v>110.03</v>
      </c>
    </row>
    <row r="32" spans="1:6" x14ac:dyDescent="0.25">
      <c r="A32" t="s">
        <v>104</v>
      </c>
      <c r="B32">
        <v>85.75</v>
      </c>
      <c r="C32" t="s">
        <v>228</v>
      </c>
      <c r="D32" t="s">
        <v>229</v>
      </c>
      <c r="E32">
        <f t="shared" si="0"/>
        <v>0.5927</v>
      </c>
      <c r="F32">
        <f t="shared" si="1"/>
        <v>85.75</v>
      </c>
    </row>
    <row r="33" spans="1:6" x14ac:dyDescent="0.25">
      <c r="A33" t="s">
        <v>110</v>
      </c>
      <c r="B33">
        <v>83.98</v>
      </c>
      <c r="C33" t="s">
        <v>204</v>
      </c>
      <c r="D33" t="s">
        <v>205</v>
      </c>
      <c r="E33">
        <f t="shared" si="0"/>
        <v>0.60980000000000001</v>
      </c>
      <c r="F33">
        <f t="shared" si="1"/>
        <v>83.98</v>
      </c>
    </row>
    <row r="34" spans="1:6" x14ac:dyDescent="0.25">
      <c r="A34" t="s">
        <v>92</v>
      </c>
      <c r="B34">
        <v>100.55</v>
      </c>
      <c r="C34" t="s">
        <v>144</v>
      </c>
      <c r="D34" t="s">
        <v>143</v>
      </c>
      <c r="E34">
        <f t="shared" si="0"/>
        <v>0.67610000000000003</v>
      </c>
      <c r="F34">
        <f t="shared" si="1"/>
        <v>100.55</v>
      </c>
    </row>
    <row r="35" spans="1:6" x14ac:dyDescent="0.25">
      <c r="A35" t="s">
        <v>36</v>
      </c>
      <c r="B35">
        <v>93.45</v>
      </c>
      <c r="C35" t="s">
        <v>171</v>
      </c>
      <c r="D35" t="s">
        <v>172</v>
      </c>
      <c r="E35">
        <f t="shared" si="0"/>
        <v>0.63749999999999996</v>
      </c>
      <c r="F35">
        <f t="shared" si="1"/>
        <v>93.45</v>
      </c>
    </row>
    <row r="36" spans="1:6" x14ac:dyDescent="0.25">
      <c r="A36" t="s">
        <v>23</v>
      </c>
      <c r="B36">
        <v>94.62</v>
      </c>
      <c r="C36" t="s">
        <v>178</v>
      </c>
      <c r="D36" t="s">
        <v>179</v>
      </c>
      <c r="E36">
        <f t="shared" si="0"/>
        <v>0.63370000000000004</v>
      </c>
      <c r="F36">
        <f t="shared" si="1"/>
        <v>94.62</v>
      </c>
    </row>
    <row r="37" spans="1:6" x14ac:dyDescent="0.25">
      <c r="A37" t="s">
        <v>112</v>
      </c>
      <c r="B37">
        <v>79.989999999999995</v>
      </c>
      <c r="C37" t="s">
        <v>200</v>
      </c>
      <c r="D37" t="s">
        <v>201</v>
      </c>
      <c r="E37">
        <f t="shared" si="0"/>
        <v>0.61519999999999997</v>
      </c>
      <c r="F37">
        <f t="shared" si="1"/>
        <v>79.989999999999995</v>
      </c>
    </row>
    <row r="38" spans="1:6" x14ac:dyDescent="0.25">
      <c r="A38" t="s">
        <v>30</v>
      </c>
      <c r="B38">
        <v>88.67</v>
      </c>
      <c r="C38" t="s">
        <v>168</v>
      </c>
      <c r="D38" t="s">
        <v>169</v>
      </c>
      <c r="E38">
        <f t="shared" si="0"/>
        <v>0.64180000000000004</v>
      </c>
      <c r="F38">
        <f t="shared" si="1"/>
        <v>88.67</v>
      </c>
    </row>
    <row r="39" spans="1:6" x14ac:dyDescent="0.25">
      <c r="A39" t="s">
        <v>95</v>
      </c>
      <c r="B39">
        <v>92.15</v>
      </c>
      <c r="C39" t="s">
        <v>156</v>
      </c>
      <c r="D39" t="s">
        <v>157</v>
      </c>
      <c r="E39">
        <f t="shared" si="0"/>
        <v>0.64880000000000004</v>
      </c>
      <c r="F39">
        <f t="shared" si="1"/>
        <v>92.15</v>
      </c>
    </row>
    <row r="40" spans="1:6" x14ac:dyDescent="0.25">
      <c r="A40" t="s">
        <v>97</v>
      </c>
      <c r="B40">
        <v>88.55</v>
      </c>
      <c r="C40" t="s">
        <v>163</v>
      </c>
      <c r="D40" t="s">
        <v>164</v>
      </c>
      <c r="E40">
        <f t="shared" si="0"/>
        <v>0.64319999999999999</v>
      </c>
      <c r="F40">
        <f t="shared" si="1"/>
        <v>88.55</v>
      </c>
    </row>
    <row r="41" spans="1:6" x14ac:dyDescent="0.25">
      <c r="A41" t="s">
        <v>93</v>
      </c>
      <c r="B41">
        <v>95.72</v>
      </c>
      <c r="C41" t="s">
        <v>146</v>
      </c>
      <c r="D41" t="s">
        <v>147</v>
      </c>
      <c r="E41">
        <f t="shared" si="0"/>
        <v>0.65600000000000003</v>
      </c>
      <c r="F41">
        <f t="shared" si="1"/>
        <v>95.72</v>
      </c>
    </row>
    <row r="42" spans="1:6" x14ac:dyDescent="0.25">
      <c r="A42" t="s">
        <v>103</v>
      </c>
      <c r="B42">
        <v>86.55</v>
      </c>
      <c r="C42" t="s">
        <v>183</v>
      </c>
      <c r="D42" t="s">
        <v>184</v>
      </c>
      <c r="E42">
        <f t="shared" si="0"/>
        <v>0.62309999999999999</v>
      </c>
      <c r="F42">
        <f t="shared" si="1"/>
        <v>86.55</v>
      </c>
    </row>
  </sheetData>
  <sortState xmlns:xlrd2="http://schemas.microsoft.com/office/spreadsheetml/2017/richdata2" ref="C2:D61">
    <sortCondition ref="C2:C6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71AB-6B3F-4DE9-BAFA-9C0D8453ACD1}">
  <dimension ref="A1:T364"/>
  <sheetViews>
    <sheetView topLeftCell="A178" workbookViewId="0">
      <selection activeCell="D3" sqref="D3"/>
    </sheetView>
  </sheetViews>
  <sheetFormatPr defaultRowHeight="15" x14ac:dyDescent="0.25"/>
  <cols>
    <col min="1" max="1" width="21.28515625" customWidth="1"/>
    <col min="7" max="7" width="10" bestFit="1" customWidth="1"/>
    <col min="8" max="10" width="10" customWidth="1"/>
    <col min="11" max="11" width="23.85546875" bestFit="1" customWidth="1"/>
    <col min="12" max="12" width="32.5703125" bestFit="1" customWidth="1"/>
  </cols>
  <sheetData>
    <row r="1" spans="1:20" x14ac:dyDescent="0.25">
      <c r="B1" t="s">
        <v>130</v>
      </c>
      <c r="D1">
        <v>73.632000000000005</v>
      </c>
      <c r="E1">
        <v>40.488999999999997</v>
      </c>
      <c r="F1">
        <v>-0.63379970244477368</v>
      </c>
      <c r="G1">
        <v>5.5735221489122191</v>
      </c>
      <c r="I1" s="24">
        <f>SUM(I2:I69)</f>
        <v>699.56631412837203</v>
      </c>
      <c r="J1" s="24"/>
      <c r="M1">
        <v>1</v>
      </c>
      <c r="O1">
        <v>1</v>
      </c>
      <c r="P1">
        <v>1</v>
      </c>
      <c r="Q1">
        <v>1</v>
      </c>
      <c r="R1">
        <v>1</v>
      </c>
      <c r="S1">
        <v>124.7</v>
      </c>
      <c r="T1">
        <v>9.0299999999999994</v>
      </c>
    </row>
    <row r="2" spans="1:20" x14ac:dyDescent="0.25">
      <c r="A2" t="s">
        <v>19</v>
      </c>
      <c r="B2">
        <v>93.22</v>
      </c>
      <c r="C2">
        <f t="shared" ref="C2:C33" si="0">MATCH(A2,K:K,)</f>
        <v>4</v>
      </c>
      <c r="D2" cm="1">
        <f t="array" ref="D2">INDEX(M:M,C2)</f>
        <v>0.66949999999999998</v>
      </c>
      <c r="E2">
        <f>B2</f>
        <v>93.22</v>
      </c>
      <c r="F2">
        <v>1</v>
      </c>
      <c r="G2" s="24">
        <f t="shared" ref="G2:G33" si="1">D2*$D$1+$E$1</f>
        <v>89.785623999999999</v>
      </c>
      <c r="H2" s="24">
        <f>G2+F2*$F$1+$G$1</f>
        <v>94.725346446467441</v>
      </c>
      <c r="I2" s="24">
        <f>(E2-H2)^2</f>
        <v>2.2660679238921553</v>
      </c>
      <c r="J2" s="24"/>
      <c r="K2" t="s">
        <v>386</v>
      </c>
      <c r="L2" t="s">
        <v>387</v>
      </c>
      <c r="M2" t="s">
        <v>322</v>
      </c>
      <c r="N2" t="s">
        <v>388</v>
      </c>
      <c r="O2" t="s">
        <v>326</v>
      </c>
      <c r="P2" t="s">
        <v>389</v>
      </c>
      <c r="Q2" t="s">
        <v>390</v>
      </c>
      <c r="R2" t="s">
        <v>391</v>
      </c>
    </row>
    <row r="3" spans="1:20" x14ac:dyDescent="0.25">
      <c r="A3" t="s">
        <v>21</v>
      </c>
      <c r="B3">
        <v>92.57</v>
      </c>
      <c r="C3">
        <f t="shared" si="0"/>
        <v>8</v>
      </c>
      <c r="D3" cm="1">
        <f t="array" ref="D3">INDEX(M:M,C3)</f>
        <v>0.6371</v>
      </c>
      <c r="E3">
        <f t="shared" ref="E3:E66" si="2">B3</f>
        <v>92.57</v>
      </c>
      <c r="F3">
        <v>1</v>
      </c>
      <c r="G3" s="24">
        <f t="shared" si="1"/>
        <v>87.3999472</v>
      </c>
      <c r="H3" s="24">
        <f t="shared" ref="H3:H66" si="3">G3+F3*$F$1+$G$1</f>
        <v>92.339669646467442</v>
      </c>
      <c r="I3" s="24">
        <f t="shared" ref="I3:I66" si="4">(E3-H3)^2</f>
        <v>5.3052071758429999E-2</v>
      </c>
      <c r="J3" s="24"/>
      <c r="K3" t="s">
        <v>24</v>
      </c>
      <c r="L3" t="s">
        <v>392</v>
      </c>
      <c r="M3">
        <v>0.68240000000000001</v>
      </c>
      <c r="N3">
        <v>3</v>
      </c>
      <c r="O3">
        <v>0.60129999999999995</v>
      </c>
      <c r="P3">
        <v>0.92559999999999998</v>
      </c>
      <c r="Q3">
        <v>0.62290000000000001</v>
      </c>
      <c r="R3">
        <v>0.55810000000000004</v>
      </c>
      <c r="S3">
        <v>-2.5690138419147194E-2</v>
      </c>
      <c r="T3" t="s">
        <v>392</v>
      </c>
    </row>
    <row r="4" spans="1:20" x14ac:dyDescent="0.25">
      <c r="A4" t="s">
        <v>23</v>
      </c>
      <c r="B4">
        <v>90.08</v>
      </c>
      <c r="C4">
        <f t="shared" si="0"/>
        <v>58</v>
      </c>
      <c r="D4" cm="1">
        <f t="array" ref="D4">INDEX(M:M,C4)</f>
        <v>0.58030000000000004</v>
      </c>
      <c r="E4">
        <f t="shared" si="2"/>
        <v>90.08</v>
      </c>
      <c r="F4">
        <v>2</v>
      </c>
      <c r="G4" s="24">
        <f t="shared" si="1"/>
        <v>83.217649600000001</v>
      </c>
      <c r="H4" s="24">
        <f t="shared" si="3"/>
        <v>87.523572344022668</v>
      </c>
      <c r="I4" s="24">
        <f t="shared" si="4"/>
        <v>6.5353223602457486</v>
      </c>
      <c r="J4" s="24"/>
      <c r="K4" t="s">
        <v>19</v>
      </c>
      <c r="L4" t="s">
        <v>393</v>
      </c>
      <c r="M4">
        <v>0.66949999999999998</v>
      </c>
      <c r="N4">
        <v>13</v>
      </c>
      <c r="O4">
        <v>0.58450000000000002</v>
      </c>
      <c r="P4">
        <v>0.9244</v>
      </c>
      <c r="Q4">
        <v>0.60040000000000004</v>
      </c>
      <c r="R4">
        <v>0.55269999999999997</v>
      </c>
      <c r="S4">
        <v>0.6782269700705138</v>
      </c>
      <c r="T4" t="s">
        <v>393</v>
      </c>
    </row>
    <row r="5" spans="1:20" x14ac:dyDescent="0.25">
      <c r="A5" t="s">
        <v>24</v>
      </c>
      <c r="B5">
        <v>89.48</v>
      </c>
      <c r="C5">
        <f t="shared" si="0"/>
        <v>3</v>
      </c>
      <c r="D5" cm="1">
        <f t="array" ref="D5">INDEX(M:M,C5)</f>
        <v>0.68240000000000001</v>
      </c>
      <c r="E5">
        <f t="shared" si="2"/>
        <v>89.48</v>
      </c>
      <c r="F5">
        <v>1</v>
      </c>
      <c r="G5" s="24">
        <f t="shared" si="1"/>
        <v>90.735476800000001</v>
      </c>
      <c r="H5" s="24">
        <f t="shared" si="3"/>
        <v>95.675199246467443</v>
      </c>
      <c r="I5" s="24">
        <f t="shared" si="4"/>
        <v>38.380493703430723</v>
      </c>
      <c r="J5" s="24"/>
      <c r="K5" t="s">
        <v>40</v>
      </c>
      <c r="L5" t="s">
        <v>394</v>
      </c>
      <c r="M5">
        <v>0.65180000000000005</v>
      </c>
      <c r="N5">
        <v>4</v>
      </c>
      <c r="O5">
        <v>0.59760000000000002</v>
      </c>
      <c r="P5">
        <v>0.81420000000000003</v>
      </c>
      <c r="Q5">
        <v>0.61870000000000003</v>
      </c>
      <c r="R5">
        <v>0.55559999999999998</v>
      </c>
      <c r="S5">
        <v>1.5052925691354155</v>
      </c>
      <c r="T5" t="s">
        <v>394</v>
      </c>
    </row>
    <row r="6" spans="1:20" x14ac:dyDescent="0.25">
      <c r="A6" t="s">
        <v>26</v>
      </c>
      <c r="B6">
        <v>89.62</v>
      </c>
      <c r="C6">
        <f t="shared" si="0"/>
        <v>12</v>
      </c>
      <c r="D6" cm="1">
        <f t="array" ref="D6">INDEX(M:M,C6)</f>
        <v>0.62870000000000004</v>
      </c>
      <c r="E6">
        <f t="shared" si="2"/>
        <v>89.62</v>
      </c>
      <c r="F6">
        <v>1</v>
      </c>
      <c r="G6" s="24">
        <f t="shared" si="1"/>
        <v>86.781438400000013</v>
      </c>
      <c r="H6" s="24">
        <f t="shared" si="3"/>
        <v>91.721160846467455</v>
      </c>
      <c r="I6" s="24">
        <f t="shared" si="4"/>
        <v>4.4148769027278147</v>
      </c>
      <c r="J6" s="24"/>
      <c r="K6" t="s">
        <v>36</v>
      </c>
      <c r="L6" t="s">
        <v>395</v>
      </c>
      <c r="M6">
        <v>0.6452</v>
      </c>
      <c r="N6">
        <v>5</v>
      </c>
      <c r="O6">
        <v>0.59519999999999995</v>
      </c>
      <c r="P6">
        <v>0.79530000000000001</v>
      </c>
      <c r="Q6">
        <v>0.60899999999999999</v>
      </c>
      <c r="R6">
        <v>0.56740000000000002</v>
      </c>
      <c r="S6">
        <v>2.2377172027269161</v>
      </c>
      <c r="T6" t="s">
        <v>395</v>
      </c>
    </row>
    <row r="7" spans="1:20" x14ac:dyDescent="0.25">
      <c r="A7" t="s">
        <v>28</v>
      </c>
      <c r="B7">
        <v>89.92</v>
      </c>
      <c r="C7">
        <f t="shared" si="0"/>
        <v>43</v>
      </c>
      <c r="D7" cm="1">
        <f t="array" ref="D7">INDEX(M:M,C7)</f>
        <v>0.5907</v>
      </c>
      <c r="E7">
        <f t="shared" si="2"/>
        <v>89.92</v>
      </c>
      <c r="F7">
        <v>3</v>
      </c>
      <c r="G7" s="24">
        <f t="shared" si="1"/>
        <v>83.983422399999995</v>
      </c>
      <c r="H7" s="24">
        <f t="shared" si="3"/>
        <v>87.655545441577885</v>
      </c>
      <c r="I7" s="24">
        <f t="shared" si="4"/>
        <v>5.1277544471587015</v>
      </c>
      <c r="J7" s="24"/>
      <c r="K7" t="s">
        <v>396</v>
      </c>
      <c r="L7" t="s">
        <v>397</v>
      </c>
      <c r="M7">
        <v>0.64</v>
      </c>
      <c r="N7">
        <v>20</v>
      </c>
      <c r="O7">
        <v>0.57950000000000002</v>
      </c>
      <c r="P7">
        <v>0.82140000000000002</v>
      </c>
      <c r="Q7">
        <v>0.59730000000000005</v>
      </c>
      <c r="R7">
        <v>0.54390000000000005</v>
      </c>
      <c r="S7">
        <v>-2.4705705685897827</v>
      </c>
      <c r="T7" t="s">
        <v>397</v>
      </c>
    </row>
    <row r="8" spans="1:20" x14ac:dyDescent="0.25">
      <c r="A8" t="s">
        <v>29</v>
      </c>
      <c r="B8">
        <v>89</v>
      </c>
      <c r="C8">
        <f t="shared" si="0"/>
        <v>9</v>
      </c>
      <c r="D8" cm="1">
        <f t="array" ref="D8">INDEX(M:M,C8)</f>
        <v>0.63600000000000001</v>
      </c>
      <c r="E8">
        <f t="shared" si="2"/>
        <v>89</v>
      </c>
      <c r="F8">
        <v>2</v>
      </c>
      <c r="G8" s="24">
        <f t="shared" si="1"/>
        <v>87.318951999999996</v>
      </c>
      <c r="H8" s="24">
        <f t="shared" si="3"/>
        <v>91.624874744022662</v>
      </c>
      <c r="I8" s="24">
        <f t="shared" si="4"/>
        <v>6.8899674218080369</v>
      </c>
      <c r="J8" s="24"/>
      <c r="K8" t="s">
        <v>21</v>
      </c>
      <c r="L8" t="s">
        <v>395</v>
      </c>
      <c r="M8">
        <v>0.6371</v>
      </c>
      <c r="N8">
        <v>1</v>
      </c>
      <c r="O8">
        <v>0.62370000000000003</v>
      </c>
      <c r="P8">
        <v>0.67720000000000002</v>
      </c>
      <c r="Q8">
        <v>0.65290000000000004</v>
      </c>
      <c r="R8">
        <v>0.5655</v>
      </c>
      <c r="S8">
        <v>-3.1016152042809084</v>
      </c>
      <c r="T8" t="s">
        <v>398</v>
      </c>
    </row>
    <row r="9" spans="1:20" x14ac:dyDescent="0.25">
      <c r="A9" t="s">
        <v>30</v>
      </c>
      <c r="B9">
        <v>88.26</v>
      </c>
      <c r="C9">
        <f t="shared" si="0"/>
        <v>159</v>
      </c>
      <c r="D9" cm="1">
        <f t="array" ref="D9">INDEX(M:M,C9)</f>
        <v>0.51580000000000004</v>
      </c>
      <c r="E9">
        <f t="shared" si="2"/>
        <v>88.26</v>
      </c>
      <c r="F9">
        <v>2</v>
      </c>
      <c r="G9" s="24">
        <f t="shared" si="1"/>
        <v>78.468385600000005</v>
      </c>
      <c r="H9" s="24">
        <f t="shared" si="3"/>
        <v>82.774308344022671</v>
      </c>
      <c r="I9" s="24">
        <f t="shared" si="4"/>
        <v>30.092812944459343</v>
      </c>
      <c r="J9" s="24"/>
      <c r="K9" t="s">
        <v>29</v>
      </c>
      <c r="L9" t="s">
        <v>398</v>
      </c>
      <c r="M9">
        <v>0.63600000000000001</v>
      </c>
      <c r="N9">
        <v>11</v>
      </c>
      <c r="O9">
        <v>0.58520000000000005</v>
      </c>
      <c r="P9">
        <v>0.78859999999999997</v>
      </c>
      <c r="Q9">
        <v>0.6018</v>
      </c>
      <c r="R9">
        <v>0.55189999999999995</v>
      </c>
      <c r="S9">
        <v>2.557681065852794</v>
      </c>
      <c r="T9" t="s">
        <v>399</v>
      </c>
    </row>
    <row r="10" spans="1:20" x14ac:dyDescent="0.25">
      <c r="A10" t="s">
        <v>737</v>
      </c>
      <c r="B10">
        <v>89.24</v>
      </c>
      <c r="C10">
        <f t="shared" si="0"/>
        <v>13</v>
      </c>
      <c r="D10" cm="1">
        <f t="array" ref="D10">INDEX(M:M,C10)</f>
        <v>0.62539999999999996</v>
      </c>
      <c r="E10">
        <f t="shared" si="2"/>
        <v>89.24</v>
      </c>
      <c r="F10">
        <v>4</v>
      </c>
      <c r="G10" s="24">
        <f t="shared" si="1"/>
        <v>86.538452799999988</v>
      </c>
      <c r="H10" s="24">
        <f t="shared" si="3"/>
        <v>89.576776139133116</v>
      </c>
      <c r="I10" s="24">
        <f t="shared" si="4"/>
        <v>0.11341816788941156</v>
      </c>
      <c r="J10" s="24"/>
      <c r="K10" t="s">
        <v>55</v>
      </c>
      <c r="L10" t="s">
        <v>394</v>
      </c>
      <c r="M10">
        <v>0.63380000000000003</v>
      </c>
      <c r="N10">
        <v>55</v>
      </c>
      <c r="O10">
        <v>0.56159999999999999</v>
      </c>
      <c r="P10">
        <v>0.85040000000000004</v>
      </c>
      <c r="Q10">
        <v>0.56410000000000005</v>
      </c>
      <c r="R10">
        <v>0.55649999999999999</v>
      </c>
      <c r="S10">
        <v>-1.3196726408536117</v>
      </c>
      <c r="T10" t="s">
        <v>401</v>
      </c>
    </row>
    <row r="11" spans="1:20" x14ac:dyDescent="0.25">
      <c r="A11" t="s">
        <v>32</v>
      </c>
      <c r="B11">
        <v>87.6</v>
      </c>
      <c r="C11">
        <f t="shared" si="0"/>
        <v>18</v>
      </c>
      <c r="D11" cm="1">
        <f t="array" ref="D11">INDEX(M:M,C11)</f>
        <v>0.61680000000000001</v>
      </c>
      <c r="E11">
        <f t="shared" si="2"/>
        <v>87.6</v>
      </c>
      <c r="F11">
        <v>2</v>
      </c>
      <c r="G11" s="24">
        <f t="shared" si="1"/>
        <v>85.9052176</v>
      </c>
      <c r="H11" s="24">
        <f t="shared" si="3"/>
        <v>90.211140344022667</v>
      </c>
      <c r="I11" s="24">
        <f t="shared" si="4"/>
        <v>6.8180538961828399</v>
      </c>
      <c r="J11" s="24"/>
      <c r="K11" t="s">
        <v>99</v>
      </c>
      <c r="L11" t="s">
        <v>399</v>
      </c>
      <c r="M11">
        <v>0.63200000000000001</v>
      </c>
      <c r="N11">
        <v>17</v>
      </c>
      <c r="O11">
        <v>0.5806</v>
      </c>
      <c r="P11">
        <v>0.7863</v>
      </c>
      <c r="Q11">
        <v>0.59340000000000004</v>
      </c>
      <c r="R11">
        <v>0.55489999999999995</v>
      </c>
      <c r="S11">
        <v>1.9978607986210106</v>
      </c>
      <c r="T11" t="s">
        <v>405</v>
      </c>
    </row>
    <row r="12" spans="1:20" x14ac:dyDescent="0.25">
      <c r="A12" t="s">
        <v>33</v>
      </c>
      <c r="B12">
        <v>87.13</v>
      </c>
      <c r="C12">
        <f t="shared" si="0"/>
        <v>16</v>
      </c>
      <c r="D12" cm="1">
        <f t="array" ref="D12">INDEX(M:M,C12)</f>
        <v>0.61909999999999998</v>
      </c>
      <c r="E12">
        <f t="shared" si="2"/>
        <v>87.13</v>
      </c>
      <c r="F12">
        <v>3</v>
      </c>
      <c r="G12" s="24">
        <f t="shared" si="1"/>
        <v>86.074571200000008</v>
      </c>
      <c r="H12" s="24">
        <f t="shared" si="3"/>
        <v>89.746694241577899</v>
      </c>
      <c r="I12" s="24">
        <f t="shared" si="4"/>
        <v>6.8470887539069585</v>
      </c>
      <c r="J12" s="24"/>
      <c r="K12" t="s">
        <v>26</v>
      </c>
      <c r="L12" t="s">
        <v>393</v>
      </c>
      <c r="M12">
        <v>0.62870000000000004</v>
      </c>
      <c r="N12">
        <v>7</v>
      </c>
      <c r="O12">
        <v>0.59340000000000004</v>
      </c>
      <c r="P12">
        <v>0.73450000000000004</v>
      </c>
      <c r="Q12">
        <v>0.60860000000000003</v>
      </c>
      <c r="R12">
        <v>0.56289999999999996</v>
      </c>
      <c r="S12">
        <v>-0.1386640051437758</v>
      </c>
      <c r="T12" t="s">
        <v>403</v>
      </c>
    </row>
    <row r="13" spans="1:20" x14ac:dyDescent="0.25">
      <c r="A13" t="s">
        <v>34</v>
      </c>
      <c r="B13">
        <v>87.56</v>
      </c>
      <c r="C13">
        <f t="shared" si="0"/>
        <v>25</v>
      </c>
      <c r="D13" cm="1">
        <f t="array" ref="D13">INDEX(M:M,C13)</f>
        <v>0.6048</v>
      </c>
      <c r="E13">
        <f t="shared" si="2"/>
        <v>87.56</v>
      </c>
      <c r="F13">
        <v>6</v>
      </c>
      <c r="G13" s="24">
        <f t="shared" si="1"/>
        <v>85.021633600000001</v>
      </c>
      <c r="H13" s="24">
        <f t="shared" si="3"/>
        <v>86.792357534243578</v>
      </c>
      <c r="I13" s="24">
        <f t="shared" si="4"/>
        <v>0.58927495523260265</v>
      </c>
      <c r="J13" s="24"/>
      <c r="K13" t="s">
        <v>400</v>
      </c>
      <c r="L13" t="s">
        <v>401</v>
      </c>
      <c r="M13">
        <v>0.62539999999999996</v>
      </c>
      <c r="N13">
        <v>118</v>
      </c>
      <c r="O13">
        <v>0.52729999999999999</v>
      </c>
      <c r="P13">
        <v>0.91959999999999997</v>
      </c>
      <c r="Q13">
        <v>0.52039999999999997</v>
      </c>
      <c r="R13">
        <v>0.5413</v>
      </c>
      <c r="S13">
        <v>-1.5859738723070467</v>
      </c>
      <c r="T13" t="s">
        <v>407</v>
      </c>
    </row>
    <row r="14" spans="1:20" x14ac:dyDescent="0.25">
      <c r="A14" t="s">
        <v>35</v>
      </c>
      <c r="B14">
        <v>87.11</v>
      </c>
      <c r="C14">
        <f t="shared" si="0"/>
        <v>28</v>
      </c>
      <c r="D14" cm="1">
        <f t="array" ref="D14">INDEX(M:M,C14)</f>
        <v>0.60350000000000004</v>
      </c>
      <c r="E14">
        <f t="shared" si="2"/>
        <v>87.11</v>
      </c>
      <c r="F14">
        <v>5</v>
      </c>
      <c r="G14" s="24">
        <f t="shared" si="1"/>
        <v>84.925912000000011</v>
      </c>
      <c r="H14" s="24">
        <f t="shared" si="3"/>
        <v>87.330435636688364</v>
      </c>
      <c r="I14" s="24">
        <f t="shared" si="4"/>
        <v>4.8591869922204593E-2</v>
      </c>
      <c r="J14" s="24"/>
      <c r="K14" t="s">
        <v>42</v>
      </c>
      <c r="L14" t="s">
        <v>395</v>
      </c>
      <c r="M14">
        <v>0.62490000000000001</v>
      </c>
      <c r="N14">
        <v>23</v>
      </c>
      <c r="O14">
        <v>0.57679999999999998</v>
      </c>
      <c r="P14">
        <v>0.76919999999999999</v>
      </c>
      <c r="Q14">
        <v>0.58479999999999999</v>
      </c>
      <c r="R14">
        <v>0.56089999999999995</v>
      </c>
      <c r="S14">
        <v>-1.2197008015701327</v>
      </c>
      <c r="T14" t="s">
        <v>413</v>
      </c>
    </row>
    <row r="15" spans="1:20" x14ac:dyDescent="0.25">
      <c r="A15" t="s">
        <v>36</v>
      </c>
      <c r="B15">
        <v>86.87</v>
      </c>
      <c r="C15">
        <f t="shared" si="0"/>
        <v>6</v>
      </c>
      <c r="D15" cm="1">
        <f t="array" ref="D15">INDEX(M:M,C15)</f>
        <v>0.6452</v>
      </c>
      <c r="E15">
        <f t="shared" si="2"/>
        <v>86.87</v>
      </c>
      <c r="F15">
        <v>4</v>
      </c>
      <c r="G15" s="24">
        <f t="shared" si="1"/>
        <v>87.996366399999999</v>
      </c>
      <c r="H15" s="24">
        <f t="shared" si="3"/>
        <v>91.034689739133128</v>
      </c>
      <c r="I15" s="24">
        <f t="shared" si="4"/>
        <v>17.344640623240725</v>
      </c>
      <c r="J15" s="24"/>
      <c r="K15" t="s">
        <v>402</v>
      </c>
      <c r="L15" t="s">
        <v>394</v>
      </c>
      <c r="M15">
        <v>0.62080000000000002</v>
      </c>
      <c r="N15">
        <v>6</v>
      </c>
      <c r="O15">
        <v>0.59499999999999997</v>
      </c>
      <c r="P15">
        <v>0.69830000000000003</v>
      </c>
      <c r="Q15">
        <v>0.61309999999999998</v>
      </c>
      <c r="R15">
        <v>0.55889999999999995</v>
      </c>
      <c r="S15">
        <v>-2.8034736040104029</v>
      </c>
      <c r="T15" t="s">
        <v>415</v>
      </c>
    </row>
    <row r="16" spans="1:20" x14ac:dyDescent="0.25">
      <c r="A16" t="s">
        <v>37</v>
      </c>
      <c r="B16">
        <v>86.01</v>
      </c>
      <c r="C16">
        <f t="shared" si="0"/>
        <v>40</v>
      </c>
      <c r="D16" cm="1">
        <f t="array" ref="D16">INDEX(M:M,C16)</f>
        <v>0.59240000000000004</v>
      </c>
      <c r="E16">
        <f t="shared" si="2"/>
        <v>86.01</v>
      </c>
      <c r="F16">
        <v>6</v>
      </c>
      <c r="G16" s="24">
        <f t="shared" si="1"/>
        <v>84.108596800000001</v>
      </c>
      <c r="H16" s="24">
        <f t="shared" si="3"/>
        <v>85.879320734243578</v>
      </c>
      <c r="I16" s="24">
        <f t="shared" si="4"/>
        <v>1.7077070498638953E-2</v>
      </c>
      <c r="J16" s="24"/>
      <c r="K16" t="s">
        <v>33</v>
      </c>
      <c r="L16" t="s">
        <v>393</v>
      </c>
      <c r="M16">
        <v>0.61909999999999998</v>
      </c>
      <c r="N16">
        <v>8</v>
      </c>
      <c r="O16">
        <v>0.59130000000000005</v>
      </c>
      <c r="P16">
        <v>0.70250000000000001</v>
      </c>
      <c r="Q16">
        <v>0.60719999999999996</v>
      </c>
      <c r="R16">
        <v>0.55940000000000001</v>
      </c>
      <c r="S16">
        <v>-4.9385247977529341</v>
      </c>
      <c r="T16" t="s">
        <v>421</v>
      </c>
    </row>
    <row r="17" spans="1:20" x14ac:dyDescent="0.25">
      <c r="A17" t="s">
        <v>38</v>
      </c>
      <c r="B17">
        <v>85.81</v>
      </c>
      <c r="C17">
        <f t="shared" si="0"/>
        <v>92</v>
      </c>
      <c r="D17" cm="1">
        <f t="array" ref="D17">INDEX(M:M,C17)</f>
        <v>0.55469999999999997</v>
      </c>
      <c r="E17">
        <f t="shared" si="2"/>
        <v>85.81</v>
      </c>
      <c r="F17">
        <v>4</v>
      </c>
      <c r="G17" s="24">
        <f t="shared" si="1"/>
        <v>81.332670399999998</v>
      </c>
      <c r="H17" s="24">
        <f t="shared" si="3"/>
        <v>84.370993739133127</v>
      </c>
      <c r="I17" s="24">
        <f t="shared" si="4"/>
        <v>2.0707390188140664</v>
      </c>
      <c r="J17" s="24"/>
      <c r="K17" t="s">
        <v>41</v>
      </c>
      <c r="L17" t="s">
        <v>393</v>
      </c>
      <c r="M17">
        <v>0.61880000000000002</v>
      </c>
      <c r="N17">
        <v>65</v>
      </c>
      <c r="O17">
        <v>0.55659999999999998</v>
      </c>
      <c r="P17">
        <v>0.80530000000000002</v>
      </c>
      <c r="Q17">
        <v>0.56020000000000003</v>
      </c>
      <c r="R17">
        <v>0.54949999999999999</v>
      </c>
      <c r="S17">
        <v>-1.0006831975971917</v>
      </c>
      <c r="T17" t="s">
        <v>431</v>
      </c>
    </row>
    <row r="18" spans="1:20" x14ac:dyDescent="0.25">
      <c r="A18" t="s">
        <v>39</v>
      </c>
      <c r="B18">
        <v>85.13</v>
      </c>
      <c r="C18">
        <f t="shared" si="0"/>
        <v>90</v>
      </c>
      <c r="D18" cm="1">
        <f t="array" ref="D18">INDEX(M:M,C18)</f>
        <v>0.55549999999999999</v>
      </c>
      <c r="E18">
        <f t="shared" si="2"/>
        <v>85.13</v>
      </c>
      <c r="F18">
        <v>7</v>
      </c>
      <c r="G18" s="24">
        <f t="shared" si="1"/>
        <v>81.391576000000001</v>
      </c>
      <c r="H18" s="24">
        <f t="shared" si="3"/>
        <v>82.528500231798802</v>
      </c>
      <c r="I18" s="24">
        <f t="shared" si="4"/>
        <v>6.7678010439508647</v>
      </c>
      <c r="J18" s="24"/>
      <c r="K18" t="s">
        <v>32</v>
      </c>
      <c r="L18" t="s">
        <v>401</v>
      </c>
      <c r="M18">
        <v>0.61680000000000001</v>
      </c>
      <c r="N18">
        <v>47</v>
      </c>
      <c r="O18">
        <v>0.56340000000000001</v>
      </c>
      <c r="P18">
        <v>0.77690000000000003</v>
      </c>
      <c r="Q18">
        <v>0.56940000000000002</v>
      </c>
      <c r="R18">
        <v>0.55159999999999998</v>
      </c>
      <c r="S18">
        <v>0.35479520292995137</v>
      </c>
      <c r="T18" t="s">
        <v>428</v>
      </c>
    </row>
    <row r="19" spans="1:20" x14ac:dyDescent="0.25">
      <c r="A19" t="s">
        <v>445</v>
      </c>
      <c r="B19">
        <v>85.41</v>
      </c>
      <c r="C19">
        <f t="shared" si="0"/>
        <v>76</v>
      </c>
      <c r="D19" cm="1">
        <f t="array" ref="D19">INDEX(M:M,C19)</f>
        <v>0.56789999999999996</v>
      </c>
      <c r="E19">
        <f t="shared" si="2"/>
        <v>85.41</v>
      </c>
      <c r="F19">
        <v>6</v>
      </c>
      <c r="G19" s="24">
        <f t="shared" si="1"/>
        <v>82.304612800000001</v>
      </c>
      <c r="H19" s="24">
        <f t="shared" si="3"/>
        <v>84.075336734243578</v>
      </c>
      <c r="I19" s="24">
        <f t="shared" si="4"/>
        <v>1.7813260329595884</v>
      </c>
      <c r="J19" s="24"/>
      <c r="K19" t="s">
        <v>81</v>
      </c>
      <c r="L19" t="s">
        <v>405</v>
      </c>
      <c r="M19">
        <v>0.61599999999999999</v>
      </c>
      <c r="N19">
        <v>154</v>
      </c>
      <c r="O19">
        <v>0.51290000000000002</v>
      </c>
      <c r="P19">
        <v>0.92500000000000004</v>
      </c>
      <c r="Q19">
        <v>0.51160000000000005</v>
      </c>
      <c r="R19">
        <v>0.51570000000000005</v>
      </c>
      <c r="S19">
        <v>-2.0334671969408578</v>
      </c>
      <c r="T19" t="s">
        <v>426</v>
      </c>
    </row>
    <row r="20" spans="1:20" x14ac:dyDescent="0.25">
      <c r="A20" t="s">
        <v>40</v>
      </c>
      <c r="B20">
        <v>86.04</v>
      </c>
      <c r="C20">
        <f t="shared" si="0"/>
        <v>5</v>
      </c>
      <c r="D20" cm="1">
        <f t="array" ref="D20">INDEX(M:M,C20)</f>
        <v>0.65180000000000005</v>
      </c>
      <c r="E20">
        <f t="shared" si="2"/>
        <v>86.04</v>
      </c>
      <c r="F20">
        <v>5</v>
      </c>
      <c r="G20" s="24">
        <f t="shared" si="1"/>
        <v>88.482337599999994</v>
      </c>
      <c r="H20" s="24">
        <f t="shared" si="3"/>
        <v>90.886861236688347</v>
      </c>
      <c r="I20" s="24">
        <f t="shared" si="4"/>
        <v>23.492063847712028</v>
      </c>
      <c r="J20" s="24"/>
      <c r="K20" t="s">
        <v>51</v>
      </c>
      <c r="L20" t="s">
        <v>392</v>
      </c>
      <c r="M20">
        <v>0.61529999999999996</v>
      </c>
      <c r="N20">
        <v>36</v>
      </c>
      <c r="O20">
        <v>0.56840000000000002</v>
      </c>
      <c r="P20">
        <v>0.75629999999999997</v>
      </c>
      <c r="Q20">
        <v>0.57530000000000003</v>
      </c>
      <c r="R20">
        <v>0.55449999999999999</v>
      </c>
      <c r="S20">
        <v>3.4147535941642717</v>
      </c>
      <c r="T20" t="s">
        <v>430</v>
      </c>
    </row>
    <row r="21" spans="1:20" x14ac:dyDescent="0.25">
      <c r="A21" t="s">
        <v>41</v>
      </c>
      <c r="B21">
        <v>84.52</v>
      </c>
      <c r="C21">
        <f t="shared" si="0"/>
        <v>17</v>
      </c>
      <c r="D21" cm="1">
        <f t="array" ref="D21">INDEX(M:M,C21)</f>
        <v>0.61880000000000002</v>
      </c>
      <c r="E21">
        <f t="shared" si="2"/>
        <v>84.52</v>
      </c>
      <c r="F21">
        <v>6</v>
      </c>
      <c r="G21" s="24">
        <f t="shared" si="1"/>
        <v>86.052481599999993</v>
      </c>
      <c r="H21" s="24">
        <f t="shared" si="3"/>
        <v>87.82320553424357</v>
      </c>
      <c r="I21" s="24">
        <f t="shared" si="4"/>
        <v>10.911166801457375</v>
      </c>
      <c r="J21" s="24"/>
      <c r="K21" t="s">
        <v>62</v>
      </c>
      <c r="L21" t="s">
        <v>403</v>
      </c>
      <c r="M21">
        <v>0.6149</v>
      </c>
      <c r="N21">
        <v>100</v>
      </c>
      <c r="O21">
        <v>0.54120000000000001</v>
      </c>
      <c r="P21">
        <v>0.83609999999999995</v>
      </c>
      <c r="Q21">
        <v>0.54879999999999995</v>
      </c>
      <c r="R21">
        <v>0.52610000000000001</v>
      </c>
      <c r="S21">
        <v>-1.4389295961879749</v>
      </c>
      <c r="T21" t="s">
        <v>433</v>
      </c>
    </row>
    <row r="22" spans="1:20" x14ac:dyDescent="0.25">
      <c r="A22" t="s">
        <v>42</v>
      </c>
      <c r="B22">
        <v>84.87</v>
      </c>
      <c r="C22">
        <f t="shared" si="0"/>
        <v>14</v>
      </c>
      <c r="D22" cm="1">
        <f t="array" ref="D22">INDEX(M:M,C22)</f>
        <v>0.62490000000000001</v>
      </c>
      <c r="E22">
        <f t="shared" si="2"/>
        <v>84.87</v>
      </c>
      <c r="F22">
        <v>9</v>
      </c>
      <c r="G22" s="24">
        <f t="shared" si="1"/>
        <v>86.5016368</v>
      </c>
      <c r="H22" s="24">
        <f t="shared" si="3"/>
        <v>86.370961626909249</v>
      </c>
      <c r="I22" s="24">
        <f t="shared" si="4"/>
        <v>2.2528858054540466</v>
      </c>
      <c r="J22" s="24"/>
      <c r="K22" t="s">
        <v>61</v>
      </c>
      <c r="L22" t="s">
        <v>407</v>
      </c>
      <c r="M22">
        <v>0.60840000000000005</v>
      </c>
      <c r="N22">
        <v>73</v>
      </c>
      <c r="O22">
        <v>0.55230000000000001</v>
      </c>
      <c r="P22">
        <v>0.77690000000000003</v>
      </c>
      <c r="Q22">
        <v>0.56010000000000004</v>
      </c>
      <c r="R22">
        <v>0.53659999999999997</v>
      </c>
      <c r="S22">
        <v>-2.0295727961815331</v>
      </c>
      <c r="T22" t="s">
        <v>437</v>
      </c>
    </row>
    <row r="23" spans="1:20" x14ac:dyDescent="0.25">
      <c r="A23" t="s">
        <v>43</v>
      </c>
      <c r="B23">
        <v>84.36</v>
      </c>
      <c r="C23">
        <f t="shared" si="0"/>
        <v>102</v>
      </c>
      <c r="D23" cm="1">
        <f t="array" ref="D23">INDEX(M:M,C23)</f>
        <v>0.54920000000000002</v>
      </c>
      <c r="E23">
        <f t="shared" si="2"/>
        <v>84.36</v>
      </c>
      <c r="F23">
        <v>3</v>
      </c>
      <c r="G23" s="24">
        <f t="shared" si="1"/>
        <v>80.927694400000007</v>
      </c>
      <c r="H23" s="24">
        <f t="shared" si="3"/>
        <v>84.599817441577898</v>
      </c>
      <c r="I23" s="24">
        <f t="shared" si="4"/>
        <v>5.7512405284968614E-2</v>
      </c>
      <c r="J23" s="24"/>
      <c r="K23" t="s">
        <v>406</v>
      </c>
      <c r="L23" t="s">
        <v>394</v>
      </c>
      <c r="M23">
        <v>0.60740000000000005</v>
      </c>
      <c r="N23">
        <v>30</v>
      </c>
      <c r="O23">
        <v>0.57099999999999995</v>
      </c>
      <c r="P23">
        <v>0.71650000000000003</v>
      </c>
      <c r="Q23">
        <v>0.57840000000000003</v>
      </c>
      <c r="R23">
        <v>0.55630000000000002</v>
      </c>
      <c r="S23">
        <v>-1</v>
      </c>
      <c r="T23" t="s">
        <v>456</v>
      </c>
    </row>
    <row r="24" spans="1:20" x14ac:dyDescent="0.25">
      <c r="A24" t="s">
        <v>44</v>
      </c>
      <c r="B24">
        <v>84.93</v>
      </c>
      <c r="C24">
        <f t="shared" si="0"/>
        <v>57</v>
      </c>
      <c r="D24" cm="1">
        <f t="array" ref="D24">INDEX(M:M,C24)</f>
        <v>0.58089999999999997</v>
      </c>
      <c r="E24">
        <f t="shared" si="2"/>
        <v>84.93</v>
      </c>
      <c r="F24">
        <v>8</v>
      </c>
      <c r="G24" s="24">
        <f t="shared" si="1"/>
        <v>83.261828799999989</v>
      </c>
      <c r="H24" s="24">
        <f t="shared" si="3"/>
        <v>83.764953329354014</v>
      </c>
      <c r="I24" s="24">
        <f t="shared" si="4"/>
        <v>1.3573337447833114</v>
      </c>
      <c r="J24" s="24"/>
      <c r="K24" t="s">
        <v>60</v>
      </c>
      <c r="L24" t="s">
        <v>394</v>
      </c>
      <c r="M24">
        <v>0.60680000000000001</v>
      </c>
      <c r="N24">
        <v>25</v>
      </c>
      <c r="O24">
        <v>0.57389999999999997</v>
      </c>
      <c r="P24">
        <v>0.70540000000000003</v>
      </c>
      <c r="Q24">
        <v>0.57820000000000005</v>
      </c>
      <c r="R24">
        <v>0.56540000000000001</v>
      </c>
      <c r="S24">
        <v>-1.1000000000000001</v>
      </c>
      <c r="T24" t="s">
        <v>462</v>
      </c>
    </row>
    <row r="25" spans="1:20" x14ac:dyDescent="0.25">
      <c r="A25" t="s">
        <v>45</v>
      </c>
      <c r="B25">
        <v>84.45</v>
      </c>
      <c r="C25">
        <f t="shared" si="0"/>
        <v>99</v>
      </c>
      <c r="D25" cm="1">
        <f t="array" ref="D25">INDEX(M:M,C25)</f>
        <v>0.55030000000000001</v>
      </c>
      <c r="E25">
        <f t="shared" si="2"/>
        <v>84.45</v>
      </c>
      <c r="F25">
        <v>3</v>
      </c>
      <c r="G25" s="24">
        <f t="shared" si="1"/>
        <v>81.008689599999997</v>
      </c>
      <c r="H25" s="24">
        <f t="shared" si="3"/>
        <v>84.680812641577887</v>
      </c>
      <c r="I25" s="24">
        <f t="shared" si="4"/>
        <v>5.3274475512160926E-2</v>
      </c>
      <c r="J25" s="24"/>
      <c r="K25" t="s">
        <v>34</v>
      </c>
      <c r="L25" t="s">
        <v>401</v>
      </c>
      <c r="M25">
        <v>0.6048</v>
      </c>
      <c r="N25">
        <v>46</v>
      </c>
      <c r="O25">
        <v>0.56399999999999995</v>
      </c>
      <c r="P25">
        <v>0.72729999999999995</v>
      </c>
      <c r="Q25">
        <v>0.5696</v>
      </c>
      <c r="R25">
        <v>0.55289999999999995</v>
      </c>
      <c r="S25">
        <v>1.4228464110537917</v>
      </c>
      <c r="T25" t="s">
        <v>454</v>
      </c>
    </row>
    <row r="26" spans="1:20" x14ac:dyDescent="0.25">
      <c r="A26" t="s">
        <v>420</v>
      </c>
      <c r="B26">
        <v>85.91</v>
      </c>
      <c r="C26">
        <f t="shared" si="0"/>
        <v>52</v>
      </c>
      <c r="D26" cm="1">
        <f t="array" ref="D26">INDEX(M:M,C26)</f>
        <v>0.58540000000000003</v>
      </c>
      <c r="E26">
        <f t="shared" si="2"/>
        <v>85.91</v>
      </c>
      <c r="F26">
        <v>5</v>
      </c>
      <c r="G26" s="24">
        <f t="shared" si="1"/>
        <v>83.593172800000005</v>
      </c>
      <c r="H26" s="24">
        <f t="shared" si="3"/>
        <v>85.997696436688358</v>
      </c>
      <c r="I26" s="24">
        <f t="shared" si="4"/>
        <v>7.6906650078357522E-3</v>
      </c>
      <c r="J26" s="24"/>
      <c r="K26" t="s">
        <v>404</v>
      </c>
      <c r="L26" t="s">
        <v>399</v>
      </c>
      <c r="M26">
        <v>0.60450000000000004</v>
      </c>
      <c r="N26">
        <v>18</v>
      </c>
      <c r="O26">
        <v>0.58040000000000003</v>
      </c>
      <c r="P26">
        <v>0.67669999999999997</v>
      </c>
      <c r="Q26">
        <v>0.5917</v>
      </c>
      <c r="R26">
        <v>0.55779999999999996</v>
      </c>
      <c r="S26">
        <v>3.4323056425324396</v>
      </c>
      <c r="T26" t="s">
        <v>460</v>
      </c>
    </row>
    <row r="27" spans="1:20" x14ac:dyDescent="0.25">
      <c r="A27" t="s">
        <v>47</v>
      </c>
      <c r="B27">
        <v>85.1</v>
      </c>
      <c r="C27">
        <f t="shared" si="0"/>
        <v>132</v>
      </c>
      <c r="D27" cm="1">
        <f t="array" ref="D27">INDEX(M:M,C27)</f>
        <v>0.53510000000000002</v>
      </c>
      <c r="E27">
        <f t="shared" si="2"/>
        <v>85.1</v>
      </c>
      <c r="F27">
        <v>8</v>
      </c>
      <c r="G27" s="24">
        <f t="shared" si="1"/>
        <v>79.889483200000001</v>
      </c>
      <c r="H27" s="24">
        <f t="shared" si="3"/>
        <v>80.392607729354026</v>
      </c>
      <c r="I27" s="24">
        <f t="shared" si="4"/>
        <v>22.159541989737406</v>
      </c>
      <c r="J27" s="24"/>
      <c r="K27" t="s">
        <v>409</v>
      </c>
      <c r="L27" t="s">
        <v>405</v>
      </c>
      <c r="M27">
        <v>0.60419999999999996</v>
      </c>
      <c r="N27">
        <v>78</v>
      </c>
      <c r="O27">
        <v>0.54920000000000002</v>
      </c>
      <c r="P27">
        <v>0.76919999999999999</v>
      </c>
      <c r="Q27">
        <v>0.56330000000000002</v>
      </c>
      <c r="R27">
        <v>0.52090000000000003</v>
      </c>
      <c r="S27">
        <v>3.7384240059983167</v>
      </c>
      <c r="T27" t="s">
        <v>465</v>
      </c>
    </row>
    <row r="28" spans="1:20" x14ac:dyDescent="0.25">
      <c r="A28" t="s">
        <v>48</v>
      </c>
      <c r="B28">
        <v>83.81</v>
      </c>
      <c r="C28">
        <f t="shared" si="0"/>
        <v>53</v>
      </c>
      <c r="D28" cm="1">
        <f t="array" ref="D28">INDEX(M:M,C28)</f>
        <v>0.58379999999999999</v>
      </c>
      <c r="E28">
        <f t="shared" si="2"/>
        <v>83.81</v>
      </c>
      <c r="F28">
        <v>4</v>
      </c>
      <c r="G28" s="24">
        <f t="shared" si="1"/>
        <v>83.475361599999999</v>
      </c>
      <c r="H28" s="24">
        <f t="shared" si="3"/>
        <v>86.513684939133128</v>
      </c>
      <c r="I28" s="24">
        <f t="shared" si="4"/>
        <v>7.3099122500952944</v>
      </c>
      <c r="J28" s="24"/>
      <c r="K28" t="s">
        <v>35</v>
      </c>
      <c r="L28" t="s">
        <v>399</v>
      </c>
      <c r="M28">
        <v>0.60350000000000004</v>
      </c>
      <c r="N28">
        <v>97</v>
      </c>
      <c r="O28">
        <v>0.54179999999999995</v>
      </c>
      <c r="P28">
        <v>0.78859999999999997</v>
      </c>
      <c r="Q28">
        <v>0.53520000000000001</v>
      </c>
      <c r="R28">
        <v>0.55520000000000003</v>
      </c>
      <c r="S28">
        <v>-1.5</v>
      </c>
      <c r="T28" t="s">
        <v>494</v>
      </c>
    </row>
    <row r="29" spans="1:20" x14ac:dyDescent="0.25">
      <c r="A29" t="s">
        <v>49</v>
      </c>
      <c r="B29">
        <v>83.82</v>
      </c>
      <c r="C29">
        <f t="shared" si="0"/>
        <v>65</v>
      </c>
      <c r="D29" cm="1">
        <f t="array" ref="D29">INDEX(M:M,C29)</f>
        <v>0.57299999999999995</v>
      </c>
      <c r="E29">
        <f t="shared" si="2"/>
        <v>83.82</v>
      </c>
      <c r="F29">
        <v>7</v>
      </c>
      <c r="G29" s="24">
        <f t="shared" si="1"/>
        <v>82.680136000000005</v>
      </c>
      <c r="H29" s="24">
        <f t="shared" si="3"/>
        <v>83.817060231798806</v>
      </c>
      <c r="I29" s="24">
        <f t="shared" si="4"/>
        <v>8.6422370767136357E-6</v>
      </c>
      <c r="J29" s="24"/>
      <c r="K29" t="s">
        <v>72</v>
      </c>
      <c r="L29" t="s">
        <v>394</v>
      </c>
      <c r="M29">
        <v>0.60289999999999999</v>
      </c>
      <c r="N29">
        <v>104</v>
      </c>
      <c r="O29">
        <v>0.54020000000000001</v>
      </c>
      <c r="P29">
        <v>0.79100000000000004</v>
      </c>
      <c r="Q29">
        <v>0.53139999999999998</v>
      </c>
      <c r="R29">
        <v>0.55779999999999996</v>
      </c>
      <c r="S29">
        <v>-1.6</v>
      </c>
      <c r="T29" t="s">
        <v>503</v>
      </c>
    </row>
    <row r="30" spans="1:20" x14ac:dyDescent="0.25">
      <c r="A30" t="s">
        <v>50</v>
      </c>
      <c r="B30">
        <v>84.44</v>
      </c>
      <c r="C30">
        <f t="shared" si="0"/>
        <v>72</v>
      </c>
      <c r="D30" cm="1">
        <f t="array" ref="D30">INDEX(M:M,C30)</f>
        <v>0.57010000000000005</v>
      </c>
      <c r="E30">
        <f t="shared" si="2"/>
        <v>84.44</v>
      </c>
      <c r="F30">
        <v>8</v>
      </c>
      <c r="G30" s="24">
        <f t="shared" si="1"/>
        <v>82.466603200000009</v>
      </c>
      <c r="H30" s="24">
        <f t="shared" si="3"/>
        <v>82.969727729354034</v>
      </c>
      <c r="I30" s="24">
        <f t="shared" si="4"/>
        <v>2.1617005498304387</v>
      </c>
      <c r="J30" s="24"/>
      <c r="K30" t="s">
        <v>78</v>
      </c>
      <c r="L30" t="s">
        <v>413</v>
      </c>
      <c r="M30">
        <v>0.6</v>
      </c>
      <c r="N30">
        <v>182</v>
      </c>
      <c r="O30">
        <v>0.50370000000000004</v>
      </c>
      <c r="P30">
        <v>0.88890000000000002</v>
      </c>
      <c r="Q30">
        <v>0.50049999999999994</v>
      </c>
      <c r="R30">
        <v>0.5101</v>
      </c>
      <c r="S30">
        <v>-2.4423376129534451</v>
      </c>
      <c r="T30" t="s">
        <v>507</v>
      </c>
    </row>
    <row r="31" spans="1:20" x14ac:dyDescent="0.25">
      <c r="A31" t="s">
        <v>51</v>
      </c>
      <c r="B31">
        <v>84.54</v>
      </c>
      <c r="C31">
        <f t="shared" si="0"/>
        <v>20</v>
      </c>
      <c r="D31" cm="1">
        <f t="array" ref="D31">INDEX(M:M,C31)</f>
        <v>0.61529999999999996</v>
      </c>
      <c r="E31">
        <f t="shared" si="2"/>
        <v>84.54</v>
      </c>
      <c r="F31">
        <v>9</v>
      </c>
      <c r="G31" s="24">
        <f t="shared" si="1"/>
        <v>85.794769599999995</v>
      </c>
      <c r="H31" s="24">
        <f t="shared" si="3"/>
        <v>85.664094426909244</v>
      </c>
      <c r="I31" s="24">
        <f t="shared" si="4"/>
        <v>1.2635882806084084</v>
      </c>
      <c r="J31" s="24"/>
      <c r="K31" t="s">
        <v>58</v>
      </c>
      <c r="L31" t="s">
        <v>395</v>
      </c>
      <c r="M31">
        <v>0.5998</v>
      </c>
      <c r="N31">
        <v>14</v>
      </c>
      <c r="O31">
        <v>0.58199999999999996</v>
      </c>
      <c r="P31">
        <v>0.65290000000000004</v>
      </c>
      <c r="Q31">
        <v>0.59340000000000004</v>
      </c>
      <c r="R31">
        <v>0.55930000000000002</v>
      </c>
      <c r="S31">
        <v>0.33463841045007209</v>
      </c>
      <c r="T31" t="s">
        <v>516</v>
      </c>
    </row>
    <row r="32" spans="1:20" x14ac:dyDescent="0.25">
      <c r="A32" t="s">
        <v>52</v>
      </c>
      <c r="B32">
        <v>84.5</v>
      </c>
      <c r="C32">
        <f t="shared" si="0"/>
        <v>136</v>
      </c>
      <c r="D32" cm="1">
        <f t="array" ref="D32">INDEX(M:M,C32)</f>
        <v>0.5333</v>
      </c>
      <c r="E32">
        <f t="shared" si="2"/>
        <v>84.5</v>
      </c>
      <c r="F32">
        <v>8</v>
      </c>
      <c r="G32" s="24">
        <f t="shared" si="1"/>
        <v>79.756945599999995</v>
      </c>
      <c r="H32" s="24">
        <f t="shared" si="3"/>
        <v>80.26007012935402</v>
      </c>
      <c r="I32" s="24">
        <f t="shared" si="4"/>
        <v>17.977005307996038</v>
      </c>
      <c r="J32" s="24"/>
      <c r="K32" t="s">
        <v>91</v>
      </c>
      <c r="L32" t="s">
        <v>395</v>
      </c>
      <c r="M32">
        <v>0.59960000000000002</v>
      </c>
      <c r="N32">
        <v>122</v>
      </c>
      <c r="O32">
        <v>0.52549999999999997</v>
      </c>
      <c r="P32">
        <v>0.82169999999999999</v>
      </c>
      <c r="Q32">
        <v>0.50939999999999996</v>
      </c>
      <c r="R32">
        <v>0.55769999999999997</v>
      </c>
      <c r="S32">
        <v>1.1923333283117765</v>
      </c>
      <c r="T32" t="s">
        <v>515</v>
      </c>
    </row>
    <row r="33" spans="1:20" x14ac:dyDescent="0.25">
      <c r="A33" t="s">
        <v>53</v>
      </c>
      <c r="B33">
        <v>84.15</v>
      </c>
      <c r="C33">
        <f t="shared" si="0"/>
        <v>208</v>
      </c>
      <c r="D33" cm="1">
        <f t="array" ref="D33">INDEX(M:M,C33)</f>
        <v>0.496</v>
      </c>
      <c r="E33">
        <f t="shared" si="2"/>
        <v>84.15</v>
      </c>
      <c r="F33">
        <v>9</v>
      </c>
      <c r="G33" s="24">
        <f t="shared" si="1"/>
        <v>77.010471999999993</v>
      </c>
      <c r="H33" s="24">
        <f t="shared" si="3"/>
        <v>76.879796826909242</v>
      </c>
      <c r="I33" s="24">
        <f t="shared" si="4"/>
        <v>52.855854178019008</v>
      </c>
      <c r="J33" s="24"/>
      <c r="K33" t="s">
        <v>411</v>
      </c>
      <c r="L33" t="s">
        <v>403</v>
      </c>
      <c r="M33">
        <v>0.5988</v>
      </c>
      <c r="N33">
        <v>162</v>
      </c>
      <c r="O33">
        <v>0.51090000000000002</v>
      </c>
      <c r="P33">
        <v>0.86229999999999996</v>
      </c>
      <c r="Q33">
        <v>0.49869999999999998</v>
      </c>
      <c r="R33">
        <v>0.5353</v>
      </c>
      <c r="S33">
        <v>-2</v>
      </c>
      <c r="T33" t="s">
        <v>513</v>
      </c>
    </row>
    <row r="34" spans="1:20" x14ac:dyDescent="0.25">
      <c r="A34" t="s">
        <v>54</v>
      </c>
      <c r="B34">
        <v>83.6</v>
      </c>
      <c r="C34">
        <f t="shared" ref="C34:C69" si="5">MATCH(A34,K:K,)</f>
        <v>142</v>
      </c>
      <c r="D34" cm="1">
        <f t="array" ref="D34">INDEX(M:M,C34)</f>
        <v>0.52769999999999995</v>
      </c>
      <c r="E34">
        <f t="shared" si="2"/>
        <v>83.6</v>
      </c>
      <c r="F34">
        <v>5</v>
      </c>
      <c r="G34" s="24">
        <f t="shared" ref="G34:G69" si="6">D34*$D$1+$E$1</f>
        <v>79.344606400000004</v>
      </c>
      <c r="H34" s="24">
        <f t="shared" si="3"/>
        <v>81.749130036688356</v>
      </c>
      <c r="I34" s="24">
        <f t="shared" si="4"/>
        <v>3.4257196210892236</v>
      </c>
      <c r="J34" s="24"/>
      <c r="K34" t="s">
        <v>410</v>
      </c>
      <c r="L34" t="s">
        <v>395</v>
      </c>
      <c r="M34">
        <v>0.59850000000000003</v>
      </c>
      <c r="N34">
        <v>40</v>
      </c>
      <c r="O34">
        <v>0.56620000000000004</v>
      </c>
      <c r="P34">
        <v>0.69569999999999999</v>
      </c>
      <c r="Q34">
        <v>0.57130000000000003</v>
      </c>
      <c r="R34">
        <v>0.55589999999999995</v>
      </c>
      <c r="S34">
        <v>3.5919568105085458</v>
      </c>
      <c r="T34" t="s">
        <v>540</v>
      </c>
    </row>
    <row r="35" spans="1:20" x14ac:dyDescent="0.25">
      <c r="A35" t="s">
        <v>55</v>
      </c>
      <c r="B35">
        <v>83.48</v>
      </c>
      <c r="C35">
        <f t="shared" si="5"/>
        <v>10</v>
      </c>
      <c r="D35" cm="1">
        <f t="array" ref="D35">INDEX(M:M,C35)</f>
        <v>0.63380000000000003</v>
      </c>
      <c r="E35">
        <f t="shared" si="2"/>
        <v>83.48</v>
      </c>
      <c r="F35">
        <v>10</v>
      </c>
      <c r="G35" s="24">
        <f t="shared" si="6"/>
        <v>87.156961600000002</v>
      </c>
      <c r="H35" s="24">
        <f t="shared" si="3"/>
        <v>86.39248672446449</v>
      </c>
      <c r="I35" s="24">
        <f t="shared" si="4"/>
        <v>8.4825789201818704</v>
      </c>
      <c r="J35" s="24"/>
      <c r="K35" t="s">
        <v>412</v>
      </c>
      <c r="L35" t="s">
        <v>399</v>
      </c>
      <c r="M35">
        <v>0.5978</v>
      </c>
      <c r="N35">
        <v>19</v>
      </c>
      <c r="O35">
        <v>0.58040000000000003</v>
      </c>
      <c r="P35">
        <v>0.65</v>
      </c>
      <c r="Q35">
        <v>0.59660000000000002</v>
      </c>
      <c r="R35">
        <v>0.54800000000000004</v>
      </c>
      <c r="S35">
        <v>0.53102880983983136</v>
      </c>
      <c r="T35" t="s">
        <v>610</v>
      </c>
    </row>
    <row r="36" spans="1:20" x14ac:dyDescent="0.25">
      <c r="A36" t="s">
        <v>56</v>
      </c>
      <c r="B36">
        <v>82.77</v>
      </c>
      <c r="C36">
        <f t="shared" si="5"/>
        <v>96</v>
      </c>
      <c r="D36" cm="1">
        <f t="array" ref="D36">INDEX(M:M,C36)</f>
        <v>0.55300000000000005</v>
      </c>
      <c r="E36">
        <f t="shared" si="2"/>
        <v>82.77</v>
      </c>
      <c r="F36">
        <v>11</v>
      </c>
      <c r="G36" s="24">
        <f t="shared" si="6"/>
        <v>81.207496000000006</v>
      </c>
      <c r="H36" s="24">
        <f t="shared" si="3"/>
        <v>79.809221422019718</v>
      </c>
      <c r="I36" s="24">
        <f t="shared" si="4"/>
        <v>8.7662097878269183</v>
      </c>
      <c r="J36" s="24"/>
      <c r="K36" t="s">
        <v>103</v>
      </c>
      <c r="L36" t="s">
        <v>398</v>
      </c>
      <c r="M36">
        <v>0.59730000000000005</v>
      </c>
      <c r="N36">
        <v>106</v>
      </c>
      <c r="O36">
        <v>0.53859999999999997</v>
      </c>
      <c r="P36">
        <v>0.77339999999999998</v>
      </c>
      <c r="Q36">
        <v>0.53569999999999995</v>
      </c>
      <c r="R36">
        <v>0.5444</v>
      </c>
    </row>
    <row r="37" spans="1:20" x14ac:dyDescent="0.25">
      <c r="A37" t="s">
        <v>57</v>
      </c>
      <c r="B37">
        <v>82.78</v>
      </c>
      <c r="C37">
        <f t="shared" si="5"/>
        <v>149</v>
      </c>
      <c r="D37" cm="1">
        <f t="array" ref="D37">INDEX(M:M,C37)</f>
        <v>0.5222</v>
      </c>
      <c r="E37">
        <f t="shared" si="2"/>
        <v>82.78</v>
      </c>
      <c r="F37">
        <v>10</v>
      </c>
      <c r="G37" s="24">
        <f t="shared" si="6"/>
        <v>78.939630399999999</v>
      </c>
      <c r="H37" s="24">
        <f t="shared" si="3"/>
        <v>78.175155524464486</v>
      </c>
      <c r="I37" s="24">
        <f t="shared" si="4"/>
        <v>21.204592643869951</v>
      </c>
      <c r="J37" s="24"/>
      <c r="K37" t="s">
        <v>408</v>
      </c>
      <c r="L37" t="s">
        <v>392</v>
      </c>
      <c r="M37">
        <v>0.59470000000000001</v>
      </c>
      <c r="N37">
        <v>10</v>
      </c>
      <c r="O37">
        <v>0.59009999999999996</v>
      </c>
      <c r="P37">
        <v>0.60870000000000002</v>
      </c>
      <c r="Q37">
        <v>0.60440000000000005</v>
      </c>
      <c r="R37">
        <v>0.56140000000000001</v>
      </c>
    </row>
    <row r="38" spans="1:20" x14ac:dyDescent="0.25">
      <c r="A38" t="s">
        <v>58</v>
      </c>
      <c r="B38">
        <v>81.849999999999994</v>
      </c>
      <c r="C38">
        <f t="shared" si="5"/>
        <v>31</v>
      </c>
      <c r="D38" cm="1">
        <f t="array" ref="D38">INDEX(M:M,C38)</f>
        <v>0.5998</v>
      </c>
      <c r="E38">
        <f t="shared" si="2"/>
        <v>81.849999999999994</v>
      </c>
      <c r="F38">
        <v>11</v>
      </c>
      <c r="G38" s="24">
        <f t="shared" si="6"/>
        <v>84.653473599999998</v>
      </c>
      <c r="H38" s="24">
        <f t="shared" si="3"/>
        <v>83.25519902201971</v>
      </c>
      <c r="I38" s="24">
        <f t="shared" si="4"/>
        <v>1.9745842914851648</v>
      </c>
      <c r="J38" s="24"/>
      <c r="K38" t="s">
        <v>416</v>
      </c>
      <c r="L38" t="s">
        <v>393</v>
      </c>
      <c r="M38">
        <v>0.59330000000000005</v>
      </c>
      <c r="N38">
        <v>74</v>
      </c>
      <c r="O38">
        <v>0.55220000000000002</v>
      </c>
      <c r="P38">
        <v>0.71679999999999999</v>
      </c>
      <c r="Q38">
        <v>0.54849999999999999</v>
      </c>
      <c r="R38">
        <v>0.55959999999999999</v>
      </c>
    </row>
    <row r="39" spans="1:20" x14ac:dyDescent="0.25">
      <c r="A39" t="s">
        <v>60</v>
      </c>
      <c r="B39">
        <v>82.59</v>
      </c>
      <c r="C39">
        <f t="shared" si="5"/>
        <v>24</v>
      </c>
      <c r="D39" cm="1">
        <f t="array" ref="D39">INDEX(M:M,C39)</f>
        <v>0.60680000000000001</v>
      </c>
      <c r="E39">
        <f t="shared" si="2"/>
        <v>82.59</v>
      </c>
      <c r="F39">
        <v>10</v>
      </c>
      <c r="G39" s="24">
        <f t="shared" si="6"/>
        <v>85.168897600000008</v>
      </c>
      <c r="H39" s="24">
        <f t="shared" si="3"/>
        <v>84.404422724464496</v>
      </c>
      <c r="I39" s="24">
        <f t="shared" si="4"/>
        <v>3.292129823053151</v>
      </c>
      <c r="J39" s="24"/>
      <c r="K39" t="s">
        <v>414</v>
      </c>
      <c r="L39" t="s">
        <v>415</v>
      </c>
      <c r="M39">
        <v>0.59299999999999997</v>
      </c>
      <c r="N39">
        <v>202</v>
      </c>
      <c r="O39">
        <v>0.49740000000000001</v>
      </c>
      <c r="P39">
        <v>0.88</v>
      </c>
      <c r="Q39">
        <v>0.48949999999999999</v>
      </c>
      <c r="R39">
        <v>0.5131</v>
      </c>
    </row>
    <row r="40" spans="1:20" x14ac:dyDescent="0.25">
      <c r="A40" t="s">
        <v>520</v>
      </c>
      <c r="B40">
        <v>83.04</v>
      </c>
      <c r="C40">
        <f t="shared" si="5"/>
        <v>150</v>
      </c>
      <c r="D40" cm="1">
        <f t="array" ref="D40">INDEX(M:M,C40)</f>
        <v>0.52129999999999999</v>
      </c>
      <c r="E40">
        <f t="shared" si="2"/>
        <v>83.04</v>
      </c>
      <c r="F40">
        <v>10</v>
      </c>
      <c r="G40" s="24">
        <f t="shared" si="6"/>
        <v>78.873361599999996</v>
      </c>
      <c r="H40" s="24">
        <f t="shared" si="3"/>
        <v>78.108886724464483</v>
      </c>
      <c r="I40" s="24">
        <f t="shared" si="4"/>
        <v>24.315878136162677</v>
      </c>
      <c r="J40" s="24"/>
      <c r="K40" t="s">
        <v>37</v>
      </c>
      <c r="L40" t="s">
        <v>395</v>
      </c>
      <c r="M40">
        <v>0.59240000000000004</v>
      </c>
      <c r="N40">
        <v>51</v>
      </c>
      <c r="O40">
        <v>0.56179999999999997</v>
      </c>
      <c r="P40">
        <v>0.68420000000000003</v>
      </c>
      <c r="Q40">
        <v>0.56079999999999997</v>
      </c>
      <c r="R40">
        <v>0.56369999999999998</v>
      </c>
    </row>
    <row r="41" spans="1:20" x14ac:dyDescent="0.25">
      <c r="A41" t="s">
        <v>61</v>
      </c>
      <c r="B41">
        <v>82.57</v>
      </c>
      <c r="C41">
        <f t="shared" si="5"/>
        <v>22</v>
      </c>
      <c r="D41" cm="1">
        <f t="array" ref="D41">INDEX(M:M,C41)</f>
        <v>0.60840000000000005</v>
      </c>
      <c r="E41">
        <f t="shared" si="2"/>
        <v>82.57</v>
      </c>
      <c r="F41">
        <v>9</v>
      </c>
      <c r="G41" s="24">
        <f t="shared" si="6"/>
        <v>85.286708800000014</v>
      </c>
      <c r="H41" s="24">
        <f t="shared" si="3"/>
        <v>85.156033626909263</v>
      </c>
      <c r="I41" s="24">
        <f t="shared" si="4"/>
        <v>6.6875699195055125</v>
      </c>
      <c r="J41" s="24"/>
      <c r="K41" t="s">
        <v>110</v>
      </c>
      <c r="L41" t="s">
        <v>407</v>
      </c>
      <c r="M41">
        <v>0.59140000000000004</v>
      </c>
      <c r="N41">
        <v>134</v>
      </c>
      <c r="O41">
        <v>0.51970000000000005</v>
      </c>
      <c r="P41">
        <v>0.80669999999999997</v>
      </c>
      <c r="Q41">
        <v>0.51759999999999995</v>
      </c>
      <c r="R41">
        <v>0.52370000000000005</v>
      </c>
    </row>
    <row r="42" spans="1:20" x14ac:dyDescent="0.25">
      <c r="A42" t="s">
        <v>62</v>
      </c>
      <c r="B42">
        <v>81.180000000000007</v>
      </c>
      <c r="C42">
        <f t="shared" si="5"/>
        <v>21</v>
      </c>
      <c r="D42" cm="1">
        <f t="array" ref="D42">INDEX(M:M,C42)</f>
        <v>0.6149</v>
      </c>
      <c r="E42">
        <f t="shared" si="2"/>
        <v>81.180000000000007</v>
      </c>
      <c r="F42">
        <v>12</v>
      </c>
      <c r="G42" s="24">
        <f t="shared" si="6"/>
        <v>85.765316799999994</v>
      </c>
      <c r="H42" s="24">
        <f t="shared" si="3"/>
        <v>83.733242519574929</v>
      </c>
      <c r="I42" s="24">
        <f t="shared" si="4"/>
        <v>6.5190473637652993</v>
      </c>
      <c r="J42" s="24"/>
      <c r="K42" t="s">
        <v>417</v>
      </c>
      <c r="L42" t="s">
        <v>403</v>
      </c>
      <c r="M42">
        <v>0.59079999999999999</v>
      </c>
      <c r="N42">
        <v>62</v>
      </c>
      <c r="O42">
        <v>0.55789999999999995</v>
      </c>
      <c r="P42">
        <v>0.68940000000000001</v>
      </c>
      <c r="Q42">
        <v>0.56950000000000001</v>
      </c>
      <c r="R42">
        <v>0.53480000000000005</v>
      </c>
    </row>
    <row r="43" spans="1:20" x14ac:dyDescent="0.25">
      <c r="A43" t="s">
        <v>63</v>
      </c>
      <c r="B43">
        <v>82.24</v>
      </c>
      <c r="C43">
        <f t="shared" si="5"/>
        <v>60</v>
      </c>
      <c r="D43" cm="1">
        <f t="array" ref="D43">INDEX(M:M,C43)</f>
        <v>0.57930000000000004</v>
      </c>
      <c r="E43">
        <f t="shared" si="2"/>
        <v>82.24</v>
      </c>
      <c r="F43">
        <v>7</v>
      </c>
      <c r="G43" s="24">
        <f t="shared" si="6"/>
        <v>83.144017600000012</v>
      </c>
      <c r="H43" s="24">
        <f t="shared" si="3"/>
        <v>84.280941831798813</v>
      </c>
      <c r="I43" s="24">
        <f t="shared" si="4"/>
        <v>4.1654435607863158</v>
      </c>
      <c r="J43" s="24"/>
      <c r="K43" t="s">
        <v>28</v>
      </c>
      <c r="L43" t="s">
        <v>421</v>
      </c>
      <c r="M43">
        <v>0.5907</v>
      </c>
      <c r="N43">
        <v>121</v>
      </c>
      <c r="O43">
        <v>0.52669999999999995</v>
      </c>
      <c r="P43">
        <v>0.78259999999999996</v>
      </c>
      <c r="Q43">
        <v>0.52639999999999998</v>
      </c>
      <c r="R43">
        <v>0.5272</v>
      </c>
    </row>
    <row r="44" spans="1:20" x14ac:dyDescent="0.25">
      <c r="A44" t="s">
        <v>64</v>
      </c>
      <c r="B44">
        <v>81.39</v>
      </c>
      <c r="C44">
        <f t="shared" si="5"/>
        <v>246</v>
      </c>
      <c r="D44" cm="1">
        <f t="array" ref="D44">INDEX(M:M,C44)</f>
        <v>0.48209999999999997</v>
      </c>
      <c r="E44">
        <f t="shared" si="2"/>
        <v>81.39</v>
      </c>
      <c r="F44">
        <v>7</v>
      </c>
      <c r="G44" s="24">
        <f t="shared" si="6"/>
        <v>75.986987199999987</v>
      </c>
      <c r="H44" s="24">
        <f t="shared" si="3"/>
        <v>77.123911431798788</v>
      </c>
      <c r="I44" s="24">
        <f t="shared" si="4"/>
        <v>18.199511671737067</v>
      </c>
      <c r="J44" s="24"/>
      <c r="K44" t="s">
        <v>419</v>
      </c>
      <c r="L44" t="s">
        <v>392</v>
      </c>
      <c r="M44">
        <v>0.58879999999999999</v>
      </c>
      <c r="N44">
        <v>71</v>
      </c>
      <c r="O44">
        <v>0.55410000000000004</v>
      </c>
      <c r="P44">
        <v>0.69310000000000005</v>
      </c>
      <c r="Q44">
        <v>0.55659999999999998</v>
      </c>
      <c r="R44">
        <v>0.54900000000000004</v>
      </c>
    </row>
    <row r="45" spans="1:20" x14ac:dyDescent="0.25">
      <c r="A45" t="s">
        <v>472</v>
      </c>
      <c r="B45">
        <v>81.44</v>
      </c>
      <c r="C45">
        <f t="shared" si="5"/>
        <v>106</v>
      </c>
      <c r="D45" cm="1">
        <f t="array" ref="D45">INDEX(M:M,C45)</f>
        <v>0.54720000000000002</v>
      </c>
      <c r="E45">
        <f t="shared" si="2"/>
        <v>81.44</v>
      </c>
      <c r="F45">
        <v>11</v>
      </c>
      <c r="G45" s="24">
        <f t="shared" si="6"/>
        <v>80.7804304</v>
      </c>
      <c r="H45" s="24">
        <f t="shared" si="3"/>
        <v>79.382155822019712</v>
      </c>
      <c r="I45" s="24">
        <f t="shared" si="4"/>
        <v>4.2347226608473587</v>
      </c>
      <c r="J45" s="24"/>
      <c r="K45" t="s">
        <v>418</v>
      </c>
      <c r="L45" t="s">
        <v>395</v>
      </c>
      <c r="M45">
        <v>0.5887</v>
      </c>
      <c r="N45">
        <v>60</v>
      </c>
      <c r="O45">
        <v>0.55910000000000004</v>
      </c>
      <c r="P45">
        <v>0.67769999999999997</v>
      </c>
      <c r="Q45">
        <v>0.56479999999999997</v>
      </c>
      <c r="R45">
        <v>0.54759999999999998</v>
      </c>
    </row>
    <row r="46" spans="1:20" x14ac:dyDescent="0.25">
      <c r="A46" t="s">
        <v>440</v>
      </c>
      <c r="B46">
        <v>81.650000000000006</v>
      </c>
      <c r="C46">
        <f t="shared" si="5"/>
        <v>66</v>
      </c>
      <c r="D46" cm="1">
        <f t="array" ref="D46">INDEX(M:M,C46)</f>
        <v>0.5726</v>
      </c>
      <c r="E46">
        <f t="shared" si="2"/>
        <v>81.650000000000006</v>
      </c>
      <c r="F46">
        <v>12</v>
      </c>
      <c r="G46" s="24">
        <f t="shared" si="6"/>
        <v>82.650683200000003</v>
      </c>
      <c r="H46" s="24">
        <f t="shared" si="3"/>
        <v>80.618608919574939</v>
      </c>
      <c r="I46" s="24">
        <f t="shared" si="4"/>
        <v>1.0637675607803865</v>
      </c>
      <c r="J46" s="24"/>
      <c r="K46" t="s">
        <v>422</v>
      </c>
      <c r="L46" t="s">
        <v>397</v>
      </c>
      <c r="M46">
        <v>0.58679999999999999</v>
      </c>
      <c r="N46">
        <v>86</v>
      </c>
      <c r="O46">
        <v>0.54500000000000004</v>
      </c>
      <c r="P46">
        <v>0.71199999999999997</v>
      </c>
      <c r="Q46">
        <v>0.54549999999999998</v>
      </c>
      <c r="R46">
        <v>0.54410000000000003</v>
      </c>
    </row>
    <row r="47" spans="1:20" x14ac:dyDescent="0.25">
      <c r="A47" t="s">
        <v>67</v>
      </c>
      <c r="B47">
        <v>80.34</v>
      </c>
      <c r="C47">
        <f t="shared" si="5"/>
        <v>128</v>
      </c>
      <c r="D47" cm="1">
        <f t="array" ref="D47">INDEX(M:M,C47)</f>
        <v>0.53639999999999999</v>
      </c>
      <c r="E47">
        <f t="shared" si="2"/>
        <v>80.34</v>
      </c>
      <c r="F47">
        <v>11</v>
      </c>
      <c r="G47" s="24">
        <f t="shared" si="6"/>
        <v>79.985204799999991</v>
      </c>
      <c r="H47" s="24">
        <f t="shared" si="3"/>
        <v>78.586930222019703</v>
      </c>
      <c r="I47" s="24">
        <f t="shared" si="4"/>
        <v>3.0732536464679003</v>
      </c>
      <c r="J47" s="24"/>
      <c r="K47" t="s">
        <v>77</v>
      </c>
      <c r="L47" t="s">
        <v>431</v>
      </c>
      <c r="M47">
        <v>0.58620000000000005</v>
      </c>
      <c r="N47">
        <v>172</v>
      </c>
      <c r="O47">
        <v>0.5071</v>
      </c>
      <c r="P47">
        <v>0.82350000000000001</v>
      </c>
      <c r="Q47">
        <v>0.50700000000000001</v>
      </c>
      <c r="R47">
        <v>0.50729999999999997</v>
      </c>
    </row>
    <row r="48" spans="1:20" x14ac:dyDescent="0.25">
      <c r="A48" t="s">
        <v>458</v>
      </c>
      <c r="B48">
        <v>79.77</v>
      </c>
      <c r="C48">
        <f t="shared" si="5"/>
        <v>82</v>
      </c>
      <c r="D48" cm="1">
        <f t="array" ref="D48">INDEX(M:M,C48)</f>
        <v>0.56079999999999997</v>
      </c>
      <c r="E48">
        <f t="shared" si="2"/>
        <v>79.77</v>
      </c>
      <c r="F48">
        <v>12</v>
      </c>
      <c r="G48" s="24">
        <f t="shared" si="6"/>
        <v>81.781825599999991</v>
      </c>
      <c r="H48" s="24">
        <f t="shared" si="3"/>
        <v>79.749751319574926</v>
      </c>
      <c r="I48" s="24">
        <f t="shared" si="4"/>
        <v>4.1000905895659945E-4</v>
      </c>
      <c r="J48" s="24"/>
      <c r="K48" t="s">
        <v>427</v>
      </c>
      <c r="L48" t="s">
        <v>428</v>
      </c>
      <c r="M48">
        <v>0.58620000000000005</v>
      </c>
      <c r="N48">
        <v>287</v>
      </c>
      <c r="O48">
        <v>0.47149999999999997</v>
      </c>
      <c r="P48">
        <v>0.93020000000000003</v>
      </c>
      <c r="Q48">
        <v>0.4617</v>
      </c>
      <c r="R48">
        <v>0.49120000000000003</v>
      </c>
    </row>
    <row r="49" spans="1:18" x14ac:dyDescent="0.25">
      <c r="A49" t="s">
        <v>69</v>
      </c>
      <c r="B49">
        <v>79.66</v>
      </c>
      <c r="C49">
        <f t="shared" si="5"/>
        <v>85</v>
      </c>
      <c r="D49" cm="1">
        <f t="array" ref="D49">INDEX(M:M,C49)</f>
        <v>0.55959999999999999</v>
      </c>
      <c r="E49">
        <f t="shared" si="2"/>
        <v>79.66</v>
      </c>
      <c r="F49">
        <v>11</v>
      </c>
      <c r="G49" s="24">
        <f t="shared" si="6"/>
        <v>81.693467200000001</v>
      </c>
      <c r="H49" s="24">
        <f t="shared" si="3"/>
        <v>80.295192622019712</v>
      </c>
      <c r="I49" s="24">
        <f t="shared" si="4"/>
        <v>0.40346966706828141</v>
      </c>
      <c r="J49" s="24"/>
      <c r="K49" t="s">
        <v>102</v>
      </c>
      <c r="L49" t="s">
        <v>398</v>
      </c>
      <c r="M49">
        <v>0.58609999999999995</v>
      </c>
      <c r="N49">
        <v>67</v>
      </c>
      <c r="O49">
        <v>0.55600000000000005</v>
      </c>
      <c r="P49">
        <v>0.67649999999999999</v>
      </c>
      <c r="Q49">
        <v>0.55869999999999997</v>
      </c>
      <c r="R49">
        <v>0.55069999999999997</v>
      </c>
    </row>
    <row r="50" spans="1:18" x14ac:dyDescent="0.25">
      <c r="A50" t="s">
        <v>71</v>
      </c>
      <c r="B50">
        <v>79.37</v>
      </c>
      <c r="C50">
        <f t="shared" si="5"/>
        <v>201</v>
      </c>
      <c r="D50" cm="1">
        <f t="array" ref="D50">INDEX(M:M,C50)</f>
        <v>0.50039999999999996</v>
      </c>
      <c r="E50">
        <f t="shared" si="2"/>
        <v>79.37</v>
      </c>
      <c r="F50">
        <v>13</v>
      </c>
      <c r="G50" s="24">
        <f t="shared" si="6"/>
        <v>77.334452799999994</v>
      </c>
      <c r="H50" s="24">
        <f t="shared" si="3"/>
        <v>74.668578817130154</v>
      </c>
      <c r="I50" s="24">
        <f t="shared" si="4"/>
        <v>22.103361138737345</v>
      </c>
      <c r="J50" s="24"/>
      <c r="K50" t="s">
        <v>425</v>
      </c>
      <c r="L50" t="s">
        <v>426</v>
      </c>
      <c r="M50">
        <v>0.58599999999999997</v>
      </c>
      <c r="N50">
        <v>156</v>
      </c>
      <c r="O50">
        <v>0.51249999999999996</v>
      </c>
      <c r="P50">
        <v>0.80649999999999999</v>
      </c>
      <c r="Q50">
        <v>0.50980000000000003</v>
      </c>
      <c r="R50">
        <v>0.51780000000000004</v>
      </c>
    </row>
    <row r="51" spans="1:18" x14ac:dyDescent="0.25">
      <c r="A51" t="s">
        <v>72</v>
      </c>
      <c r="B51">
        <v>79.59</v>
      </c>
      <c r="C51">
        <f t="shared" si="5"/>
        <v>29</v>
      </c>
      <c r="D51" cm="1">
        <f t="array" ref="D51">INDEX(M:M,C51)</f>
        <v>0.60289999999999999</v>
      </c>
      <c r="E51">
        <f t="shared" si="2"/>
        <v>79.59</v>
      </c>
      <c r="F51">
        <v>11</v>
      </c>
      <c r="G51" s="24">
        <f t="shared" si="6"/>
        <v>84.881732800000009</v>
      </c>
      <c r="H51" s="24">
        <f t="shared" si="3"/>
        <v>83.483458222019721</v>
      </c>
      <c r="I51" s="24">
        <f t="shared" si="4"/>
        <v>15.159016926612937</v>
      </c>
      <c r="J51" s="24"/>
      <c r="K51" t="s">
        <v>423</v>
      </c>
      <c r="L51" t="s">
        <v>393</v>
      </c>
      <c r="M51">
        <v>0.58579999999999999</v>
      </c>
      <c r="N51">
        <v>69</v>
      </c>
      <c r="O51">
        <v>0.55500000000000005</v>
      </c>
      <c r="P51">
        <v>0.67830000000000001</v>
      </c>
      <c r="Q51">
        <v>0.55300000000000005</v>
      </c>
      <c r="R51">
        <v>0.55889999999999995</v>
      </c>
    </row>
    <row r="52" spans="1:18" x14ac:dyDescent="0.25">
      <c r="A52" t="s">
        <v>73</v>
      </c>
      <c r="B52">
        <v>79.19</v>
      </c>
      <c r="C52">
        <f t="shared" si="5"/>
        <v>288</v>
      </c>
      <c r="D52" cm="1">
        <f t="array" ref="D52">INDEX(M:M,C52)</f>
        <v>0.4602</v>
      </c>
      <c r="E52">
        <f t="shared" si="2"/>
        <v>79.19</v>
      </c>
      <c r="F52">
        <v>12</v>
      </c>
      <c r="G52" s="24">
        <f t="shared" si="6"/>
        <v>74.374446399999997</v>
      </c>
      <c r="H52" s="24">
        <f t="shared" si="3"/>
        <v>72.342372119574932</v>
      </c>
      <c r="I52" s="24">
        <f t="shared" si="4"/>
        <v>46.890007588774672</v>
      </c>
      <c r="J52" s="24"/>
      <c r="K52" t="s">
        <v>420</v>
      </c>
      <c r="L52" t="s">
        <v>421</v>
      </c>
      <c r="M52">
        <v>0.58540000000000003</v>
      </c>
      <c r="N52">
        <v>103</v>
      </c>
      <c r="O52">
        <v>0.54090000000000005</v>
      </c>
      <c r="P52">
        <v>0.71899999999999997</v>
      </c>
      <c r="Q52">
        <v>0.54210000000000003</v>
      </c>
      <c r="R52">
        <v>0.53849999999999998</v>
      </c>
    </row>
    <row r="53" spans="1:18" x14ac:dyDescent="0.25">
      <c r="A53" t="s">
        <v>74</v>
      </c>
      <c r="B53">
        <v>78.23</v>
      </c>
      <c r="C53">
        <f t="shared" si="5"/>
        <v>163</v>
      </c>
      <c r="D53" cm="1">
        <f t="array" ref="D53">INDEX(M:M,C53)</f>
        <v>0.51339999999999997</v>
      </c>
      <c r="E53">
        <f t="shared" si="2"/>
        <v>78.23</v>
      </c>
      <c r="F53">
        <v>13</v>
      </c>
      <c r="G53" s="24">
        <f t="shared" si="6"/>
        <v>78.291668799999997</v>
      </c>
      <c r="H53" s="24">
        <f t="shared" si="3"/>
        <v>75.625794817130156</v>
      </c>
      <c r="I53" s="24">
        <f t="shared" si="4"/>
        <v>6.7818846344861763</v>
      </c>
      <c r="J53" s="24"/>
      <c r="K53" t="s">
        <v>48</v>
      </c>
      <c r="L53" t="s">
        <v>399</v>
      </c>
      <c r="M53">
        <v>0.58379999999999999</v>
      </c>
      <c r="N53">
        <v>89</v>
      </c>
      <c r="O53">
        <v>0.54449999999999998</v>
      </c>
      <c r="P53">
        <v>0.7016</v>
      </c>
      <c r="Q53">
        <v>0.5413</v>
      </c>
      <c r="R53">
        <v>0.55100000000000005</v>
      </c>
    </row>
    <row r="54" spans="1:18" x14ac:dyDescent="0.25">
      <c r="A54" t="s">
        <v>75</v>
      </c>
      <c r="B54">
        <v>79.63</v>
      </c>
      <c r="C54">
        <f t="shared" si="5"/>
        <v>234</v>
      </c>
      <c r="D54" cm="1">
        <f t="array" ref="D54">INDEX(M:M,C54)</f>
        <v>0.48520000000000002</v>
      </c>
      <c r="E54">
        <f t="shared" si="2"/>
        <v>79.63</v>
      </c>
      <c r="F54">
        <v>13</v>
      </c>
      <c r="G54" s="24">
        <f t="shared" si="6"/>
        <v>76.215246399999998</v>
      </c>
      <c r="H54" s="24">
        <f t="shared" si="3"/>
        <v>73.549372417130158</v>
      </c>
      <c r="I54" s="24">
        <f t="shared" si="4"/>
        <v>36.97403180155748</v>
      </c>
      <c r="J54" s="24"/>
      <c r="K54" t="s">
        <v>435</v>
      </c>
      <c r="L54" t="s">
        <v>405</v>
      </c>
      <c r="M54">
        <v>0.5827</v>
      </c>
      <c r="N54">
        <v>186</v>
      </c>
      <c r="O54">
        <v>0.50229999999999997</v>
      </c>
      <c r="P54">
        <v>0.82399999999999995</v>
      </c>
      <c r="Q54">
        <v>0.49159999999999998</v>
      </c>
      <c r="R54">
        <v>0.52370000000000005</v>
      </c>
    </row>
    <row r="55" spans="1:18" x14ac:dyDescent="0.25">
      <c r="A55" t="s">
        <v>487</v>
      </c>
      <c r="B55">
        <v>76.349999999999994</v>
      </c>
      <c r="C55">
        <f t="shared" si="5"/>
        <v>124</v>
      </c>
      <c r="D55" cm="1">
        <f t="array" ref="D55">INDEX(M:M,C55)</f>
        <v>0.53769999999999996</v>
      </c>
      <c r="E55">
        <f t="shared" si="2"/>
        <v>76.349999999999994</v>
      </c>
      <c r="F55">
        <v>13</v>
      </c>
      <c r="G55" s="24">
        <f t="shared" si="6"/>
        <v>80.080926399999996</v>
      </c>
      <c r="H55" s="24">
        <f t="shared" si="3"/>
        <v>77.415052417130156</v>
      </c>
      <c r="I55" s="24">
        <f t="shared" si="4"/>
        <v>1.1343366512347988</v>
      </c>
      <c r="J55" s="24"/>
      <c r="K55" t="s">
        <v>429</v>
      </c>
      <c r="L55" t="s">
        <v>430</v>
      </c>
      <c r="M55">
        <v>0.58220000000000005</v>
      </c>
      <c r="N55">
        <v>238</v>
      </c>
      <c r="O55">
        <v>0.48549999999999999</v>
      </c>
      <c r="P55">
        <v>0.87219999999999998</v>
      </c>
      <c r="Q55">
        <v>0.47210000000000002</v>
      </c>
      <c r="R55">
        <v>0.51239999999999997</v>
      </c>
    </row>
    <row r="56" spans="1:18" x14ac:dyDescent="0.25">
      <c r="A56" t="s">
        <v>77</v>
      </c>
      <c r="B56">
        <v>76.260000000000005</v>
      </c>
      <c r="C56">
        <f t="shared" si="5"/>
        <v>47</v>
      </c>
      <c r="D56" cm="1">
        <f t="array" ref="D56">INDEX(M:M,C56)</f>
        <v>0.58620000000000005</v>
      </c>
      <c r="E56">
        <f t="shared" si="2"/>
        <v>76.260000000000005</v>
      </c>
      <c r="F56">
        <v>15</v>
      </c>
      <c r="G56" s="24">
        <f t="shared" si="6"/>
        <v>83.652078399999994</v>
      </c>
      <c r="H56" s="24">
        <f t="shared" si="3"/>
        <v>79.718605012240602</v>
      </c>
      <c r="I56" s="24">
        <f t="shared" si="4"/>
        <v>11.961948630695776</v>
      </c>
      <c r="J56" s="24"/>
      <c r="K56" t="s">
        <v>441</v>
      </c>
      <c r="L56" t="s">
        <v>397</v>
      </c>
      <c r="M56">
        <v>0.58160000000000001</v>
      </c>
      <c r="N56">
        <v>21</v>
      </c>
      <c r="O56">
        <v>0.57820000000000005</v>
      </c>
      <c r="P56">
        <v>0.59199999999999997</v>
      </c>
      <c r="Q56">
        <v>0.59670000000000001</v>
      </c>
      <c r="R56">
        <v>0.54110000000000003</v>
      </c>
    </row>
    <row r="57" spans="1:18" x14ac:dyDescent="0.25">
      <c r="A57" t="s">
        <v>78</v>
      </c>
      <c r="B57">
        <v>75.900000000000006</v>
      </c>
      <c r="C57">
        <f t="shared" si="5"/>
        <v>30</v>
      </c>
      <c r="D57" cm="1">
        <f t="array" ref="D57">INDEX(M:M,C57)</f>
        <v>0.6</v>
      </c>
      <c r="E57">
        <f t="shared" si="2"/>
        <v>75.900000000000006</v>
      </c>
      <c r="F57">
        <v>14</v>
      </c>
      <c r="G57" s="24">
        <f t="shared" si="6"/>
        <v>84.668199999999999</v>
      </c>
      <c r="H57" s="24">
        <f t="shared" si="3"/>
        <v>81.368526314685383</v>
      </c>
      <c r="I57" s="24">
        <f t="shared" si="4"/>
        <v>29.90478005440643</v>
      </c>
      <c r="J57" s="24"/>
      <c r="K57" t="s">
        <v>44</v>
      </c>
      <c r="L57" t="s">
        <v>407</v>
      </c>
      <c r="M57">
        <v>0.58089999999999997</v>
      </c>
      <c r="N57">
        <v>117</v>
      </c>
      <c r="O57">
        <v>0.52900000000000003</v>
      </c>
      <c r="P57">
        <v>0.73640000000000005</v>
      </c>
      <c r="Q57">
        <v>0.52059999999999995</v>
      </c>
      <c r="R57">
        <v>0.54569999999999996</v>
      </c>
    </row>
    <row r="58" spans="1:18" x14ac:dyDescent="0.25">
      <c r="A58" t="s">
        <v>79</v>
      </c>
      <c r="B58">
        <v>76.2</v>
      </c>
      <c r="C58">
        <f t="shared" si="5"/>
        <v>127</v>
      </c>
      <c r="D58" cm="1">
        <f t="array" ref="D58">INDEX(M:M,C58)</f>
        <v>0.53680000000000005</v>
      </c>
      <c r="E58">
        <f t="shared" si="2"/>
        <v>76.2</v>
      </c>
      <c r="F58">
        <v>15</v>
      </c>
      <c r="G58" s="24">
        <f t="shared" si="6"/>
        <v>80.014657600000007</v>
      </c>
      <c r="H58" s="24">
        <f t="shared" si="3"/>
        <v>76.081184212240615</v>
      </c>
      <c r="I58" s="24">
        <f t="shared" si="4"/>
        <v>1.4117191420883949E-2</v>
      </c>
      <c r="J58" s="24"/>
      <c r="K58" t="s">
        <v>23</v>
      </c>
      <c r="L58" t="s">
        <v>393</v>
      </c>
      <c r="M58">
        <v>0.58030000000000004</v>
      </c>
      <c r="N58">
        <v>35</v>
      </c>
      <c r="O58">
        <v>0.56840000000000002</v>
      </c>
      <c r="P58">
        <v>0.61599999999999999</v>
      </c>
      <c r="Q58">
        <v>0.57430000000000003</v>
      </c>
      <c r="R58">
        <v>0.55659999999999998</v>
      </c>
    </row>
    <row r="59" spans="1:18" x14ac:dyDescent="0.25">
      <c r="A59" t="s">
        <v>80</v>
      </c>
      <c r="B59">
        <v>75.319999999999993</v>
      </c>
      <c r="C59">
        <f t="shared" si="5"/>
        <v>283</v>
      </c>
      <c r="D59" cm="1">
        <f t="array" ref="D59">INDEX(M:M,C59)</f>
        <v>0.46450000000000002</v>
      </c>
      <c r="E59">
        <f t="shared" si="2"/>
        <v>75.319999999999993</v>
      </c>
      <c r="F59">
        <v>14</v>
      </c>
      <c r="G59" s="24">
        <f t="shared" si="6"/>
        <v>74.691064000000011</v>
      </c>
      <c r="H59" s="24">
        <f t="shared" si="3"/>
        <v>71.391390314685395</v>
      </c>
      <c r="I59" s="24">
        <f t="shared" si="4"/>
        <v>15.433974059547662</v>
      </c>
      <c r="J59" s="24"/>
      <c r="K59" t="s">
        <v>438</v>
      </c>
      <c r="L59" t="s">
        <v>397</v>
      </c>
      <c r="M59">
        <v>0.57930000000000004</v>
      </c>
      <c r="N59">
        <v>143</v>
      </c>
      <c r="O59">
        <v>0.51639999999999997</v>
      </c>
      <c r="P59">
        <v>0.76800000000000002</v>
      </c>
      <c r="Q59">
        <v>0.49930000000000002</v>
      </c>
      <c r="R59">
        <v>0.55049999999999999</v>
      </c>
    </row>
    <row r="60" spans="1:18" x14ac:dyDescent="0.25">
      <c r="A60" t="s">
        <v>550</v>
      </c>
      <c r="B60">
        <v>75.52</v>
      </c>
      <c r="C60">
        <f t="shared" si="5"/>
        <v>212</v>
      </c>
      <c r="D60" cm="1">
        <f t="array" ref="D60">INDEX(M:M,C60)</f>
        <v>0.49530000000000002</v>
      </c>
      <c r="E60">
        <f t="shared" si="2"/>
        <v>75.52</v>
      </c>
      <c r="F60">
        <v>14</v>
      </c>
      <c r="G60" s="24">
        <f t="shared" si="6"/>
        <v>76.958929600000005</v>
      </c>
      <c r="H60" s="24">
        <f t="shared" si="3"/>
        <v>73.659255914685389</v>
      </c>
      <c r="I60" s="24">
        <f t="shared" si="4"/>
        <v>3.4623685510332947</v>
      </c>
      <c r="J60" s="24"/>
      <c r="K60" t="s">
        <v>63</v>
      </c>
      <c r="L60" t="s">
        <v>392</v>
      </c>
      <c r="M60">
        <v>0.57930000000000004</v>
      </c>
      <c r="N60">
        <v>80</v>
      </c>
      <c r="O60">
        <v>0.54820000000000002</v>
      </c>
      <c r="P60">
        <v>0.67230000000000001</v>
      </c>
      <c r="Q60">
        <v>0.54069999999999996</v>
      </c>
      <c r="R60">
        <v>0.56340000000000001</v>
      </c>
    </row>
    <row r="61" spans="1:18" x14ac:dyDescent="0.25">
      <c r="A61" t="s">
        <v>81</v>
      </c>
      <c r="B61">
        <v>75.41</v>
      </c>
      <c r="C61">
        <f t="shared" si="5"/>
        <v>19</v>
      </c>
      <c r="D61" cm="1">
        <f t="array" ref="D61">INDEX(M:M,C61)</f>
        <v>0.61599999999999999</v>
      </c>
      <c r="E61">
        <f t="shared" si="2"/>
        <v>75.41</v>
      </c>
      <c r="F61">
        <v>15</v>
      </c>
      <c r="G61" s="24">
        <f t="shared" si="6"/>
        <v>85.846311999999998</v>
      </c>
      <c r="H61" s="24">
        <f t="shared" si="3"/>
        <v>81.912838612240606</v>
      </c>
      <c r="I61" s="24">
        <f t="shared" si="4"/>
        <v>42.286910016847372</v>
      </c>
      <c r="J61" s="24"/>
      <c r="K61" t="s">
        <v>432</v>
      </c>
      <c r="L61" t="s">
        <v>433</v>
      </c>
      <c r="M61">
        <v>0.57869999999999999</v>
      </c>
      <c r="N61">
        <v>150</v>
      </c>
      <c r="O61">
        <v>0.5141</v>
      </c>
      <c r="P61">
        <v>0.77239999999999998</v>
      </c>
      <c r="Q61">
        <v>0.5081</v>
      </c>
      <c r="R61">
        <v>0.52610000000000001</v>
      </c>
    </row>
    <row r="62" spans="1:18" x14ac:dyDescent="0.25">
      <c r="A62" t="s">
        <v>82</v>
      </c>
      <c r="B62">
        <v>73.28</v>
      </c>
      <c r="C62">
        <f t="shared" si="5"/>
        <v>267</v>
      </c>
      <c r="D62" cm="1">
        <f t="array" ref="D62">INDEX(M:M,C62)</f>
        <v>0.47289999999999999</v>
      </c>
      <c r="E62">
        <f t="shared" si="2"/>
        <v>73.28</v>
      </c>
      <c r="F62">
        <v>14</v>
      </c>
      <c r="G62" s="24">
        <f t="shared" si="6"/>
        <v>75.309572799999998</v>
      </c>
      <c r="H62" s="24">
        <f t="shared" si="3"/>
        <v>72.009899114685382</v>
      </c>
      <c r="I62" s="24">
        <f t="shared" si="4"/>
        <v>1.6131562588769794</v>
      </c>
      <c r="J62" s="24"/>
      <c r="K62" t="s">
        <v>424</v>
      </c>
      <c r="L62" t="s">
        <v>394</v>
      </c>
      <c r="M62">
        <v>0.57769999999999999</v>
      </c>
      <c r="N62">
        <v>39</v>
      </c>
      <c r="O62">
        <v>0.56740000000000002</v>
      </c>
      <c r="P62">
        <v>0.60870000000000002</v>
      </c>
      <c r="Q62">
        <v>0.56769999999999998</v>
      </c>
      <c r="R62">
        <v>0.56679999999999997</v>
      </c>
    </row>
    <row r="63" spans="1:18" x14ac:dyDescent="0.25">
      <c r="A63" t="s">
        <v>83</v>
      </c>
      <c r="B63">
        <v>72.86</v>
      </c>
      <c r="C63">
        <f t="shared" si="5"/>
        <v>175</v>
      </c>
      <c r="D63" cm="1">
        <f t="array" ref="D63">INDEX(M:M,C63)</f>
        <v>0.50860000000000005</v>
      </c>
      <c r="E63">
        <f t="shared" si="2"/>
        <v>72.86</v>
      </c>
      <c r="F63">
        <v>16</v>
      </c>
      <c r="G63" s="24">
        <f t="shared" si="6"/>
        <v>77.938235200000008</v>
      </c>
      <c r="H63" s="24">
        <f t="shared" si="3"/>
        <v>73.37096210979584</v>
      </c>
      <c r="I63" s="24">
        <f t="shared" si="4"/>
        <v>0.26108227764701708</v>
      </c>
      <c r="J63" s="24"/>
      <c r="K63" t="s">
        <v>436</v>
      </c>
      <c r="L63" t="s">
        <v>437</v>
      </c>
      <c r="M63">
        <v>0.57669999999999999</v>
      </c>
      <c r="N63">
        <v>140</v>
      </c>
      <c r="O63">
        <v>0.51690000000000003</v>
      </c>
      <c r="P63">
        <v>0.75609999999999999</v>
      </c>
      <c r="Q63">
        <v>0.51890000000000003</v>
      </c>
      <c r="R63">
        <v>0.51280000000000003</v>
      </c>
    </row>
    <row r="64" spans="1:18" x14ac:dyDescent="0.25">
      <c r="A64" t="s">
        <v>476</v>
      </c>
      <c r="B64">
        <v>73.02</v>
      </c>
      <c r="C64">
        <f t="shared" si="5"/>
        <v>100</v>
      </c>
      <c r="D64" cm="1">
        <f t="array" ref="D64">INDEX(M:M,C64)</f>
        <v>0.55020000000000002</v>
      </c>
      <c r="E64">
        <f t="shared" si="2"/>
        <v>73.02</v>
      </c>
      <c r="F64">
        <v>15</v>
      </c>
      <c r="G64" s="24">
        <f t="shared" si="6"/>
        <v>81.001326400000011</v>
      </c>
      <c r="H64" s="24">
        <f t="shared" si="3"/>
        <v>77.067853012240619</v>
      </c>
      <c r="I64" s="24">
        <f t="shared" si="4"/>
        <v>16.385114008705482</v>
      </c>
      <c r="J64" s="24"/>
      <c r="K64" t="s">
        <v>434</v>
      </c>
      <c r="L64" t="s">
        <v>399</v>
      </c>
      <c r="M64">
        <v>0.57299999999999995</v>
      </c>
      <c r="N64">
        <v>72</v>
      </c>
      <c r="O64">
        <v>0.55279999999999996</v>
      </c>
      <c r="P64">
        <v>0.63370000000000004</v>
      </c>
      <c r="Q64">
        <v>0.55569999999999997</v>
      </c>
      <c r="R64">
        <v>0.54700000000000004</v>
      </c>
    </row>
    <row r="65" spans="1:18" x14ac:dyDescent="0.25">
      <c r="A65" t="s">
        <v>531</v>
      </c>
      <c r="B65">
        <v>69.92</v>
      </c>
      <c r="C65">
        <f t="shared" si="5"/>
        <v>166</v>
      </c>
      <c r="D65" cm="1">
        <f t="array" ref="D65">INDEX(M:M,C65)</f>
        <v>0.51249999999999996</v>
      </c>
      <c r="E65">
        <f t="shared" si="2"/>
        <v>69.92</v>
      </c>
      <c r="F65">
        <v>16</v>
      </c>
      <c r="G65" s="24">
        <f t="shared" si="6"/>
        <v>78.225399999999993</v>
      </c>
      <c r="H65" s="24">
        <f t="shared" si="3"/>
        <v>73.65812690979584</v>
      </c>
      <c r="I65" s="24">
        <f t="shared" si="4"/>
        <v>13.973592793739781</v>
      </c>
      <c r="J65" s="24"/>
      <c r="K65" t="s">
        <v>49</v>
      </c>
      <c r="L65" t="s">
        <v>392</v>
      </c>
      <c r="M65">
        <v>0.57299999999999995</v>
      </c>
      <c r="N65">
        <v>12</v>
      </c>
      <c r="O65">
        <v>0.58499999999999996</v>
      </c>
      <c r="P65">
        <v>0.53720000000000001</v>
      </c>
      <c r="Q65">
        <v>0.59860000000000002</v>
      </c>
      <c r="R65">
        <v>0.55769999999999997</v>
      </c>
    </row>
    <row r="66" spans="1:18" x14ac:dyDescent="0.25">
      <c r="A66" t="s">
        <v>85</v>
      </c>
      <c r="B66">
        <v>67.709999999999994</v>
      </c>
      <c r="C66">
        <f t="shared" si="5"/>
        <v>339</v>
      </c>
      <c r="D66" cm="1">
        <f t="array" ref="D66">INDEX(M:M,C66)</f>
        <v>0.41830000000000001</v>
      </c>
      <c r="E66">
        <f t="shared" si="2"/>
        <v>67.709999999999994</v>
      </c>
      <c r="F66">
        <v>16</v>
      </c>
      <c r="G66" s="24">
        <f t="shared" si="6"/>
        <v>71.289265599999993</v>
      </c>
      <c r="H66" s="24">
        <f t="shared" si="3"/>
        <v>66.72199250979584</v>
      </c>
      <c r="I66" s="24">
        <f t="shared" si="4"/>
        <v>0.97615880069951189</v>
      </c>
      <c r="J66" s="24"/>
      <c r="K66" t="s">
        <v>440</v>
      </c>
      <c r="L66" t="s">
        <v>397</v>
      </c>
      <c r="M66">
        <v>0.5726</v>
      </c>
      <c r="N66">
        <v>44</v>
      </c>
      <c r="O66">
        <v>0.5655</v>
      </c>
      <c r="P66">
        <v>0.59399999999999997</v>
      </c>
      <c r="Q66">
        <v>0.57869999999999999</v>
      </c>
      <c r="R66">
        <v>0.53920000000000001</v>
      </c>
    </row>
    <row r="67" spans="1:18" x14ac:dyDescent="0.25">
      <c r="A67" t="s">
        <v>87</v>
      </c>
      <c r="B67">
        <v>69.31</v>
      </c>
      <c r="C67">
        <f t="shared" si="5"/>
        <v>304</v>
      </c>
      <c r="D67" cm="1">
        <f t="array" ref="D67">INDEX(M:M,C67)</f>
        <v>0.4481</v>
      </c>
      <c r="E67">
        <f>B67</f>
        <v>69.31</v>
      </c>
      <c r="F67">
        <v>16</v>
      </c>
      <c r="G67" s="24">
        <f t="shared" si="6"/>
        <v>73.483499199999997</v>
      </c>
      <c r="H67" s="24">
        <f t="shared" ref="H67:H69" si="7">G67+F67*$F$1+$G$1</f>
        <v>68.916226109795844</v>
      </c>
      <c r="I67" s="24">
        <f t="shared" ref="I67:I69" si="8">(E67-H67)^2</f>
        <v>0.15505787660651688</v>
      </c>
      <c r="J67" s="24"/>
      <c r="K67" t="s">
        <v>439</v>
      </c>
      <c r="L67" t="s">
        <v>413</v>
      </c>
      <c r="M67">
        <v>0.57240000000000002</v>
      </c>
      <c r="N67">
        <v>194</v>
      </c>
      <c r="O67">
        <v>0.49940000000000001</v>
      </c>
      <c r="P67">
        <v>0.79139999999999999</v>
      </c>
      <c r="Q67">
        <v>0.48870000000000002</v>
      </c>
      <c r="R67">
        <v>0.52090000000000003</v>
      </c>
    </row>
    <row r="68" spans="1:18" x14ac:dyDescent="0.25">
      <c r="A68" t="s">
        <v>88</v>
      </c>
      <c r="B68">
        <v>66.56</v>
      </c>
      <c r="C68">
        <f t="shared" si="5"/>
        <v>236</v>
      </c>
      <c r="D68" cm="1">
        <f t="array" ref="D68">INDEX(M:M,C68)</f>
        <v>0.48480000000000001</v>
      </c>
      <c r="E68">
        <f>B68</f>
        <v>66.56</v>
      </c>
      <c r="F68">
        <v>16</v>
      </c>
      <c r="G68" s="24">
        <f t="shared" si="6"/>
        <v>76.185793600000011</v>
      </c>
      <c r="H68" s="24">
        <f t="shared" si="7"/>
        <v>71.618520509795843</v>
      </c>
      <c r="I68" s="24">
        <f t="shared" si="8"/>
        <v>25.588629748025173</v>
      </c>
      <c r="J68" s="24"/>
      <c r="K68" t="s">
        <v>97</v>
      </c>
      <c r="L68" t="s">
        <v>401</v>
      </c>
      <c r="M68">
        <v>0.57210000000000005</v>
      </c>
      <c r="N68">
        <v>52</v>
      </c>
      <c r="O68">
        <v>0.56179999999999997</v>
      </c>
      <c r="P68">
        <v>0.60309999999999997</v>
      </c>
      <c r="Q68">
        <v>0.56969999999999998</v>
      </c>
      <c r="R68">
        <v>0.54600000000000004</v>
      </c>
    </row>
    <row r="69" spans="1:18" x14ac:dyDescent="0.25">
      <c r="A69" t="s">
        <v>89</v>
      </c>
      <c r="B69">
        <v>64.400000000000006</v>
      </c>
      <c r="C69">
        <f t="shared" si="5"/>
        <v>315</v>
      </c>
      <c r="D69" cm="1">
        <f t="array" ref="D69">INDEX(M:M,C69)</f>
        <v>0.43880000000000002</v>
      </c>
      <c r="E69">
        <f>B69</f>
        <v>64.400000000000006</v>
      </c>
      <c r="F69">
        <v>16</v>
      </c>
      <c r="G69" s="24">
        <f t="shared" si="6"/>
        <v>72.798721599999993</v>
      </c>
      <c r="H69" s="24">
        <f t="shared" si="7"/>
        <v>68.23144850979584</v>
      </c>
      <c r="I69" s="24">
        <f t="shared" si="8"/>
        <v>14.679997683216717</v>
      </c>
      <c r="J69" s="24"/>
      <c r="K69" t="s">
        <v>442</v>
      </c>
      <c r="L69" t="s">
        <v>401</v>
      </c>
      <c r="M69">
        <v>0.57199999999999995</v>
      </c>
      <c r="N69">
        <v>42</v>
      </c>
      <c r="O69">
        <v>0.56579999999999997</v>
      </c>
      <c r="P69">
        <v>0.59060000000000001</v>
      </c>
      <c r="Q69">
        <v>0.57110000000000005</v>
      </c>
      <c r="R69">
        <v>0.55520000000000003</v>
      </c>
    </row>
    <row r="70" spans="1:18" x14ac:dyDescent="0.25">
      <c r="G70" s="24"/>
      <c r="H70" s="24"/>
      <c r="I70" s="24"/>
      <c r="J70" s="24"/>
      <c r="K70" t="s">
        <v>443</v>
      </c>
      <c r="L70" t="s">
        <v>398</v>
      </c>
      <c r="M70">
        <v>0.57089999999999996</v>
      </c>
      <c r="N70">
        <v>93</v>
      </c>
      <c r="O70">
        <v>0.54330000000000001</v>
      </c>
      <c r="P70">
        <v>0.65349999999999997</v>
      </c>
      <c r="Q70">
        <v>0.53639999999999999</v>
      </c>
      <c r="R70">
        <v>0.55720000000000003</v>
      </c>
    </row>
    <row r="71" spans="1:18" x14ac:dyDescent="0.25">
      <c r="G71" s="24"/>
      <c r="H71" s="24"/>
      <c r="I71" s="24"/>
      <c r="J71" s="24"/>
      <c r="K71" t="s">
        <v>101</v>
      </c>
      <c r="L71" t="s">
        <v>393</v>
      </c>
      <c r="M71">
        <v>0.57040000000000002</v>
      </c>
      <c r="N71">
        <v>63</v>
      </c>
      <c r="O71">
        <v>0.55730000000000002</v>
      </c>
      <c r="P71">
        <v>0.60980000000000001</v>
      </c>
      <c r="Q71">
        <v>0.55769999999999997</v>
      </c>
      <c r="R71">
        <v>0.55630000000000002</v>
      </c>
    </row>
    <row r="72" spans="1:18" x14ac:dyDescent="0.25">
      <c r="G72" s="24"/>
      <c r="H72" s="24"/>
      <c r="I72" s="24"/>
      <c r="J72" s="24"/>
      <c r="K72" t="s">
        <v>50</v>
      </c>
      <c r="L72" t="s">
        <v>392</v>
      </c>
      <c r="M72">
        <v>0.57010000000000005</v>
      </c>
      <c r="N72">
        <v>56</v>
      </c>
      <c r="O72">
        <v>0.56120000000000003</v>
      </c>
      <c r="P72">
        <v>0.5968</v>
      </c>
      <c r="Q72">
        <v>0.56230000000000002</v>
      </c>
      <c r="R72">
        <v>0.55889999999999995</v>
      </c>
    </row>
    <row r="73" spans="1:18" x14ac:dyDescent="0.25">
      <c r="G73" s="24"/>
      <c r="H73" s="24"/>
      <c r="I73" s="24"/>
      <c r="J73" s="24"/>
      <c r="K73" t="s">
        <v>95</v>
      </c>
      <c r="L73" t="s">
        <v>398</v>
      </c>
      <c r="M73">
        <v>0.57010000000000005</v>
      </c>
      <c r="N73">
        <v>50</v>
      </c>
      <c r="O73">
        <v>0.56189999999999996</v>
      </c>
      <c r="P73">
        <v>0.59460000000000002</v>
      </c>
      <c r="Q73">
        <v>0.56689999999999996</v>
      </c>
      <c r="R73">
        <v>0.55179999999999996</v>
      </c>
    </row>
    <row r="74" spans="1:18" x14ac:dyDescent="0.25">
      <c r="G74" s="24"/>
      <c r="H74" s="24"/>
      <c r="I74" s="24"/>
      <c r="J74" s="24"/>
      <c r="K74" t="s">
        <v>444</v>
      </c>
      <c r="L74" t="s">
        <v>407</v>
      </c>
      <c r="M74">
        <v>0.56999999999999995</v>
      </c>
      <c r="N74">
        <v>61</v>
      </c>
      <c r="O74">
        <v>0.55789999999999995</v>
      </c>
      <c r="P74">
        <v>0.60609999999999997</v>
      </c>
      <c r="Q74">
        <v>0.56830000000000003</v>
      </c>
      <c r="R74">
        <v>0.5373</v>
      </c>
    </row>
    <row r="75" spans="1:18" x14ac:dyDescent="0.25">
      <c r="G75" s="24"/>
      <c r="H75" s="24"/>
      <c r="I75" s="24"/>
      <c r="J75" s="24"/>
      <c r="K75" t="s">
        <v>448</v>
      </c>
      <c r="L75" t="s">
        <v>397</v>
      </c>
      <c r="M75">
        <v>0.56899999999999995</v>
      </c>
      <c r="N75">
        <v>79</v>
      </c>
      <c r="O75">
        <v>0.54900000000000004</v>
      </c>
      <c r="P75">
        <v>0.629</v>
      </c>
      <c r="Q75">
        <v>0.55110000000000003</v>
      </c>
      <c r="R75">
        <v>0.54500000000000004</v>
      </c>
    </row>
    <row r="76" spans="1:18" x14ac:dyDescent="0.25">
      <c r="G76" s="24"/>
      <c r="H76" s="24"/>
      <c r="I76" s="24"/>
      <c r="J76" s="24"/>
      <c r="K76" t="s">
        <v>445</v>
      </c>
      <c r="L76" t="s">
        <v>393</v>
      </c>
      <c r="M76">
        <v>0.56789999999999996</v>
      </c>
      <c r="N76">
        <v>88</v>
      </c>
      <c r="O76">
        <v>0.54459999999999997</v>
      </c>
      <c r="P76">
        <v>0.63780000000000003</v>
      </c>
      <c r="Q76">
        <v>0.53979999999999995</v>
      </c>
      <c r="R76">
        <v>0.55420000000000003</v>
      </c>
    </row>
    <row r="77" spans="1:18" x14ac:dyDescent="0.25">
      <c r="G77" s="24"/>
      <c r="H77" s="24"/>
      <c r="I77" s="24"/>
      <c r="J77" s="24"/>
      <c r="K77" t="s">
        <v>451</v>
      </c>
      <c r="L77" t="s">
        <v>393</v>
      </c>
      <c r="M77">
        <v>0.5665</v>
      </c>
      <c r="N77">
        <v>24</v>
      </c>
      <c r="O77">
        <v>0.57669999999999999</v>
      </c>
      <c r="P77">
        <v>0.53600000000000003</v>
      </c>
      <c r="Q77">
        <v>0.58660000000000001</v>
      </c>
      <c r="R77">
        <v>0.55679999999999996</v>
      </c>
    </row>
    <row r="78" spans="1:18" x14ac:dyDescent="0.25">
      <c r="G78" s="24"/>
      <c r="H78" s="24"/>
      <c r="I78" s="24"/>
      <c r="J78" s="24"/>
      <c r="K78" t="s">
        <v>450</v>
      </c>
      <c r="L78" t="s">
        <v>401</v>
      </c>
      <c r="M78">
        <v>0.56430000000000002</v>
      </c>
      <c r="N78">
        <v>81</v>
      </c>
      <c r="O78">
        <v>0.54810000000000003</v>
      </c>
      <c r="P78">
        <v>0.6129</v>
      </c>
      <c r="Q78">
        <v>0.54879999999999995</v>
      </c>
      <c r="R78">
        <v>0.54669999999999996</v>
      </c>
    </row>
    <row r="79" spans="1:18" x14ac:dyDescent="0.25">
      <c r="G79" s="24"/>
      <c r="H79" s="24"/>
      <c r="I79" s="24"/>
      <c r="J79" s="24"/>
      <c r="K79" t="s">
        <v>449</v>
      </c>
      <c r="L79" t="s">
        <v>407</v>
      </c>
      <c r="M79">
        <v>0.56220000000000003</v>
      </c>
      <c r="N79">
        <v>82</v>
      </c>
      <c r="O79">
        <v>0.54790000000000005</v>
      </c>
      <c r="P79">
        <v>0.60529999999999995</v>
      </c>
      <c r="Q79">
        <v>0.55500000000000005</v>
      </c>
      <c r="R79">
        <v>0.53359999999999996</v>
      </c>
    </row>
    <row r="80" spans="1:18" x14ac:dyDescent="0.25">
      <c r="G80" s="24"/>
      <c r="H80" s="24"/>
      <c r="I80" s="24"/>
      <c r="J80" s="24"/>
      <c r="K80" t="s">
        <v>457</v>
      </c>
      <c r="L80" t="s">
        <v>397</v>
      </c>
      <c r="M80">
        <v>0.56120000000000003</v>
      </c>
      <c r="N80">
        <v>113</v>
      </c>
      <c r="O80">
        <v>0.53420000000000001</v>
      </c>
      <c r="P80">
        <v>0.64229999999999998</v>
      </c>
      <c r="Q80">
        <v>0.53149999999999997</v>
      </c>
      <c r="R80">
        <v>0.53949999999999998</v>
      </c>
    </row>
    <row r="81" spans="7:18" x14ac:dyDescent="0.25">
      <c r="G81" s="24"/>
      <c r="H81" s="24"/>
      <c r="I81" s="24"/>
      <c r="J81" s="24"/>
      <c r="K81" t="s">
        <v>455</v>
      </c>
      <c r="L81" t="s">
        <v>456</v>
      </c>
      <c r="M81">
        <v>0.56089999999999995</v>
      </c>
      <c r="N81">
        <v>188</v>
      </c>
      <c r="O81">
        <v>0.50139999999999996</v>
      </c>
      <c r="P81">
        <v>0.73939999999999995</v>
      </c>
      <c r="Q81">
        <v>0.49919999999999998</v>
      </c>
      <c r="R81">
        <v>0.50580000000000003</v>
      </c>
    </row>
    <row r="82" spans="7:18" x14ac:dyDescent="0.25">
      <c r="G82" s="24"/>
      <c r="H82" s="24"/>
      <c r="I82" s="24"/>
      <c r="J82" s="24"/>
      <c r="K82" t="s">
        <v>458</v>
      </c>
      <c r="L82" t="s">
        <v>456</v>
      </c>
      <c r="M82">
        <v>0.56079999999999997</v>
      </c>
      <c r="N82">
        <v>216</v>
      </c>
      <c r="O82">
        <v>0.49270000000000003</v>
      </c>
      <c r="P82">
        <v>0.7651</v>
      </c>
      <c r="Q82">
        <v>0.48270000000000002</v>
      </c>
      <c r="R82">
        <v>0.51270000000000004</v>
      </c>
    </row>
    <row r="83" spans="7:18" x14ac:dyDescent="0.25">
      <c r="G83" s="24"/>
      <c r="H83" s="24"/>
      <c r="I83" s="24"/>
      <c r="J83" s="24"/>
      <c r="K83" t="s">
        <v>452</v>
      </c>
      <c r="L83" t="s">
        <v>403</v>
      </c>
      <c r="M83">
        <v>0.56059999999999999</v>
      </c>
      <c r="N83">
        <v>110</v>
      </c>
      <c r="O83">
        <v>0.53590000000000004</v>
      </c>
      <c r="P83">
        <v>0.63490000000000002</v>
      </c>
      <c r="Q83">
        <v>0.53549999999999998</v>
      </c>
      <c r="R83">
        <v>0.53669999999999995</v>
      </c>
    </row>
    <row r="84" spans="7:18" x14ac:dyDescent="0.25">
      <c r="G84" s="24"/>
      <c r="H84" s="24"/>
      <c r="I84" s="24"/>
      <c r="J84" s="24"/>
      <c r="K84" t="s">
        <v>93</v>
      </c>
      <c r="L84" t="s">
        <v>399</v>
      </c>
      <c r="M84">
        <v>0.56040000000000001</v>
      </c>
      <c r="N84">
        <v>27</v>
      </c>
      <c r="O84">
        <v>0.57269999999999999</v>
      </c>
      <c r="P84">
        <v>0.52339999999999998</v>
      </c>
      <c r="Q84">
        <v>0.58399999999999996</v>
      </c>
      <c r="R84">
        <v>0.55020000000000002</v>
      </c>
    </row>
    <row r="85" spans="7:18" x14ac:dyDescent="0.25">
      <c r="G85" s="24"/>
      <c r="H85" s="24"/>
      <c r="I85" s="24"/>
      <c r="J85" s="24"/>
      <c r="K85" t="s">
        <v>69</v>
      </c>
      <c r="L85" t="s">
        <v>399</v>
      </c>
      <c r="M85">
        <v>0.55959999999999999</v>
      </c>
      <c r="N85">
        <v>107</v>
      </c>
      <c r="O85">
        <v>0.53749999999999998</v>
      </c>
      <c r="P85">
        <v>0.62590000000000001</v>
      </c>
      <c r="Q85">
        <v>0.53100000000000003</v>
      </c>
      <c r="R85">
        <v>0.55049999999999999</v>
      </c>
    </row>
    <row r="86" spans="7:18" x14ac:dyDescent="0.25">
      <c r="G86" s="24"/>
      <c r="H86" s="24"/>
      <c r="I86" s="24"/>
      <c r="J86" s="24"/>
      <c r="K86" t="s">
        <v>446</v>
      </c>
      <c r="L86" t="s">
        <v>397</v>
      </c>
      <c r="M86">
        <v>0.55959999999999999</v>
      </c>
      <c r="N86">
        <v>91</v>
      </c>
      <c r="O86">
        <v>0.5444</v>
      </c>
      <c r="P86">
        <v>0.60499999999999998</v>
      </c>
      <c r="Q86">
        <v>0.54520000000000002</v>
      </c>
      <c r="R86">
        <v>0.54279999999999995</v>
      </c>
    </row>
    <row r="87" spans="7:18" x14ac:dyDescent="0.25">
      <c r="G87" s="24"/>
      <c r="H87" s="24"/>
      <c r="I87" s="24"/>
      <c r="J87" s="24"/>
      <c r="K87" t="s">
        <v>115</v>
      </c>
      <c r="L87" t="s">
        <v>430</v>
      </c>
      <c r="M87">
        <v>0.55830000000000002</v>
      </c>
      <c r="N87">
        <v>340</v>
      </c>
      <c r="O87">
        <v>0.43980000000000002</v>
      </c>
      <c r="P87">
        <v>0.91390000000000005</v>
      </c>
      <c r="Q87">
        <v>0.41010000000000002</v>
      </c>
      <c r="R87">
        <v>0.49919999999999998</v>
      </c>
    </row>
    <row r="88" spans="7:18" x14ac:dyDescent="0.25">
      <c r="G88" s="24"/>
      <c r="H88" s="24"/>
      <c r="I88" s="24"/>
      <c r="J88" s="24"/>
      <c r="K88" t="s">
        <v>466</v>
      </c>
      <c r="L88" t="s">
        <v>415</v>
      </c>
      <c r="M88">
        <v>0.55810000000000004</v>
      </c>
      <c r="N88">
        <v>191</v>
      </c>
      <c r="O88">
        <v>0.50049999999999994</v>
      </c>
      <c r="P88">
        <v>0.73099999999999998</v>
      </c>
      <c r="Q88">
        <v>0.48930000000000001</v>
      </c>
      <c r="R88">
        <v>0.52280000000000004</v>
      </c>
    </row>
    <row r="89" spans="7:18" x14ac:dyDescent="0.25">
      <c r="G89" s="24"/>
      <c r="H89" s="24"/>
      <c r="I89" s="24"/>
      <c r="J89" s="24"/>
      <c r="K89" t="s">
        <v>96</v>
      </c>
      <c r="L89" t="s">
        <v>392</v>
      </c>
      <c r="M89">
        <v>0.55689999999999995</v>
      </c>
      <c r="N89">
        <v>59</v>
      </c>
      <c r="O89">
        <v>0.55989999999999995</v>
      </c>
      <c r="P89">
        <v>0.54779999999999995</v>
      </c>
      <c r="Q89">
        <v>0.56130000000000002</v>
      </c>
      <c r="R89">
        <v>0.55720000000000003</v>
      </c>
    </row>
    <row r="90" spans="7:18" x14ac:dyDescent="0.25">
      <c r="G90" s="24"/>
      <c r="H90" s="24"/>
      <c r="I90" s="24"/>
      <c r="J90" s="24"/>
      <c r="K90" t="s">
        <v>39</v>
      </c>
      <c r="L90" t="s">
        <v>395</v>
      </c>
      <c r="M90">
        <v>0.55549999999999999</v>
      </c>
      <c r="N90">
        <v>48</v>
      </c>
      <c r="O90">
        <v>0.56289999999999996</v>
      </c>
      <c r="P90">
        <v>0.5333</v>
      </c>
      <c r="Q90">
        <v>0.56069999999999998</v>
      </c>
      <c r="R90">
        <v>0.56720000000000004</v>
      </c>
    </row>
    <row r="91" spans="7:18" x14ac:dyDescent="0.25">
      <c r="G91" s="24"/>
      <c r="H91" s="24"/>
      <c r="I91" s="24"/>
      <c r="J91" s="24"/>
      <c r="K91" t="s">
        <v>106</v>
      </c>
      <c r="L91" t="s">
        <v>399</v>
      </c>
      <c r="M91">
        <v>0.55500000000000005</v>
      </c>
      <c r="N91">
        <v>15</v>
      </c>
      <c r="O91">
        <v>0.58189999999999997</v>
      </c>
      <c r="P91">
        <v>0.47449999999999998</v>
      </c>
      <c r="Q91">
        <v>0.59319999999999995</v>
      </c>
      <c r="R91">
        <v>0.55940000000000001</v>
      </c>
    </row>
    <row r="92" spans="7:18" x14ac:dyDescent="0.25">
      <c r="G92" s="24"/>
      <c r="H92" s="24"/>
      <c r="I92" s="24"/>
      <c r="J92" s="24"/>
      <c r="K92" t="s">
        <v>38</v>
      </c>
      <c r="L92" t="s">
        <v>392</v>
      </c>
      <c r="M92">
        <v>0.55469999999999997</v>
      </c>
      <c r="N92">
        <v>16</v>
      </c>
      <c r="O92">
        <v>0.58120000000000005</v>
      </c>
      <c r="P92">
        <v>0.47499999999999998</v>
      </c>
      <c r="Q92">
        <v>0.59250000000000003</v>
      </c>
      <c r="R92">
        <v>0.55869999999999997</v>
      </c>
    </row>
    <row r="93" spans="7:18" x14ac:dyDescent="0.25">
      <c r="G93" s="24"/>
      <c r="H93" s="24"/>
      <c r="I93" s="24"/>
      <c r="J93" s="24"/>
      <c r="K93" t="s">
        <v>447</v>
      </c>
      <c r="L93" t="s">
        <v>407</v>
      </c>
      <c r="M93">
        <v>0.55379999999999996</v>
      </c>
      <c r="N93">
        <v>125</v>
      </c>
      <c r="O93">
        <v>0.52429999999999999</v>
      </c>
      <c r="P93">
        <v>0.64229999999999998</v>
      </c>
      <c r="Q93">
        <v>0.51449999999999996</v>
      </c>
      <c r="R93">
        <v>0.54390000000000005</v>
      </c>
    </row>
    <row r="94" spans="7:18" x14ac:dyDescent="0.25">
      <c r="G94" s="24"/>
      <c r="H94" s="24"/>
      <c r="I94" s="24"/>
      <c r="J94" s="24"/>
      <c r="K94" t="s">
        <v>461</v>
      </c>
      <c r="L94" t="s">
        <v>462</v>
      </c>
      <c r="M94">
        <v>0.55379999999999996</v>
      </c>
      <c r="N94">
        <v>220</v>
      </c>
      <c r="O94">
        <v>0.49220000000000003</v>
      </c>
      <c r="P94">
        <v>0.73850000000000005</v>
      </c>
      <c r="Q94">
        <v>0.48010000000000003</v>
      </c>
      <c r="R94">
        <v>0.51639999999999997</v>
      </c>
    </row>
    <row r="95" spans="7:18" x14ac:dyDescent="0.25">
      <c r="G95" s="24"/>
      <c r="H95" s="24"/>
      <c r="I95" s="24"/>
      <c r="J95" s="24"/>
      <c r="K95" t="s">
        <v>453</v>
      </c>
      <c r="L95" t="s">
        <v>454</v>
      </c>
      <c r="M95">
        <v>0.5534</v>
      </c>
      <c r="N95">
        <v>276</v>
      </c>
      <c r="O95">
        <v>0.4743</v>
      </c>
      <c r="P95">
        <v>0.79069999999999996</v>
      </c>
      <c r="Q95">
        <v>0.4536</v>
      </c>
      <c r="R95">
        <v>0.51570000000000005</v>
      </c>
    </row>
    <row r="96" spans="7:18" x14ac:dyDescent="0.25">
      <c r="G96" s="24"/>
      <c r="H96" s="24"/>
      <c r="I96" s="24"/>
      <c r="J96" s="24"/>
      <c r="K96" t="s">
        <v>56</v>
      </c>
      <c r="L96" t="s">
        <v>401</v>
      </c>
      <c r="M96">
        <v>0.55300000000000005</v>
      </c>
      <c r="N96">
        <v>92</v>
      </c>
      <c r="O96">
        <v>0.54369999999999996</v>
      </c>
      <c r="P96">
        <v>0.58120000000000005</v>
      </c>
      <c r="Q96">
        <v>0.54149999999999998</v>
      </c>
      <c r="R96">
        <v>0.54800000000000004</v>
      </c>
    </row>
    <row r="97" spans="7:18" x14ac:dyDescent="0.25">
      <c r="G97" s="24"/>
      <c r="H97" s="24"/>
      <c r="I97" s="24"/>
      <c r="J97" s="24"/>
      <c r="K97" t="s">
        <v>459</v>
      </c>
      <c r="L97" t="s">
        <v>460</v>
      </c>
      <c r="M97">
        <v>0.55120000000000002</v>
      </c>
      <c r="N97">
        <v>286</v>
      </c>
      <c r="O97">
        <v>0.4718</v>
      </c>
      <c r="P97">
        <v>0.78949999999999998</v>
      </c>
      <c r="Q97">
        <v>0.45319999999999999</v>
      </c>
      <c r="R97">
        <v>0.50919999999999999</v>
      </c>
    </row>
    <row r="98" spans="7:18" x14ac:dyDescent="0.25">
      <c r="G98" s="24"/>
      <c r="H98" s="24"/>
      <c r="I98" s="24"/>
      <c r="J98" s="24"/>
      <c r="K98" t="s">
        <v>469</v>
      </c>
      <c r="L98" t="s">
        <v>456</v>
      </c>
      <c r="M98">
        <v>0.55079999999999996</v>
      </c>
      <c r="N98">
        <v>132</v>
      </c>
      <c r="O98">
        <v>0.51990000000000003</v>
      </c>
      <c r="P98">
        <v>0.64339999999999997</v>
      </c>
      <c r="Q98">
        <v>0.52470000000000006</v>
      </c>
      <c r="R98">
        <v>0.51029999999999998</v>
      </c>
    </row>
    <row r="99" spans="7:18" x14ac:dyDescent="0.25">
      <c r="G99" s="24"/>
      <c r="H99" s="24"/>
      <c r="I99" s="24"/>
      <c r="J99" s="24"/>
      <c r="K99" t="s">
        <v>45</v>
      </c>
      <c r="L99" t="s">
        <v>393</v>
      </c>
      <c r="M99">
        <v>0.55030000000000001</v>
      </c>
      <c r="N99">
        <v>76</v>
      </c>
      <c r="O99">
        <v>0.55110000000000003</v>
      </c>
      <c r="P99">
        <v>0.54779999999999995</v>
      </c>
      <c r="Q99">
        <v>0.54559999999999997</v>
      </c>
      <c r="R99">
        <v>0.56220000000000003</v>
      </c>
    </row>
    <row r="100" spans="7:18" x14ac:dyDescent="0.25">
      <c r="G100" s="24"/>
      <c r="H100" s="24"/>
      <c r="I100" s="24"/>
      <c r="J100" s="24"/>
      <c r="K100" t="s">
        <v>476</v>
      </c>
      <c r="L100" t="s">
        <v>454</v>
      </c>
      <c r="M100">
        <v>0.55020000000000002</v>
      </c>
      <c r="N100">
        <v>147</v>
      </c>
      <c r="O100">
        <v>0.51480000000000004</v>
      </c>
      <c r="P100">
        <v>0.65649999999999997</v>
      </c>
      <c r="Q100">
        <v>0.51400000000000001</v>
      </c>
      <c r="R100">
        <v>0.51629999999999998</v>
      </c>
    </row>
    <row r="101" spans="7:18" x14ac:dyDescent="0.25">
      <c r="G101" s="24"/>
      <c r="H101" s="24"/>
      <c r="I101" s="24"/>
      <c r="J101" s="24"/>
      <c r="K101" t="s">
        <v>467</v>
      </c>
      <c r="L101" t="s">
        <v>421</v>
      </c>
      <c r="M101">
        <v>0.54979999999999996</v>
      </c>
      <c r="N101">
        <v>214</v>
      </c>
      <c r="O101">
        <v>0.49390000000000001</v>
      </c>
      <c r="P101">
        <v>0.71760000000000002</v>
      </c>
      <c r="Q101">
        <v>0.47799999999999998</v>
      </c>
      <c r="R101">
        <v>0.52559999999999996</v>
      </c>
    </row>
    <row r="102" spans="7:18" x14ac:dyDescent="0.25">
      <c r="G102" s="24"/>
      <c r="H102" s="24"/>
      <c r="I102" s="24"/>
      <c r="J102" s="24"/>
      <c r="K102" t="s">
        <v>43</v>
      </c>
      <c r="L102" t="s">
        <v>401</v>
      </c>
      <c r="M102">
        <v>0.54920000000000002</v>
      </c>
      <c r="N102">
        <v>22</v>
      </c>
      <c r="O102">
        <v>0.57750000000000001</v>
      </c>
      <c r="P102">
        <v>0.46460000000000001</v>
      </c>
      <c r="Q102">
        <v>0.58809999999999996</v>
      </c>
      <c r="R102">
        <v>0.55630000000000002</v>
      </c>
    </row>
    <row r="103" spans="7:18" x14ac:dyDescent="0.25">
      <c r="G103" s="24"/>
      <c r="H103" s="24"/>
      <c r="I103" s="24"/>
      <c r="J103" s="24"/>
      <c r="K103" t="s">
        <v>463</v>
      </c>
      <c r="L103" t="s">
        <v>415</v>
      </c>
      <c r="M103">
        <v>0.54849999999999999</v>
      </c>
      <c r="N103">
        <v>198</v>
      </c>
      <c r="O103">
        <v>0.49869999999999998</v>
      </c>
      <c r="P103">
        <v>0.69779999999999998</v>
      </c>
      <c r="Q103">
        <v>0.4849</v>
      </c>
      <c r="R103">
        <v>0.5262</v>
      </c>
    </row>
    <row r="104" spans="7:18" x14ac:dyDescent="0.25">
      <c r="G104" s="24"/>
      <c r="H104" s="24"/>
      <c r="I104" s="24"/>
      <c r="J104" s="24"/>
      <c r="K104" t="s">
        <v>480</v>
      </c>
      <c r="L104" t="s">
        <v>426</v>
      </c>
      <c r="M104">
        <v>0.5484</v>
      </c>
      <c r="N104">
        <v>210</v>
      </c>
      <c r="O104">
        <v>0.49459999999999998</v>
      </c>
      <c r="P104">
        <v>0.7097</v>
      </c>
      <c r="Q104">
        <v>0.48799999999999999</v>
      </c>
      <c r="R104">
        <v>0.50780000000000003</v>
      </c>
    </row>
    <row r="105" spans="7:18" x14ac:dyDescent="0.25">
      <c r="G105" s="24"/>
      <c r="H105" s="24"/>
      <c r="I105" s="24"/>
      <c r="J105" s="24"/>
      <c r="K105" t="s">
        <v>470</v>
      </c>
      <c r="L105" t="s">
        <v>401</v>
      </c>
      <c r="M105">
        <v>0.54800000000000004</v>
      </c>
      <c r="N105">
        <v>75</v>
      </c>
      <c r="O105">
        <v>0.5514</v>
      </c>
      <c r="P105">
        <v>0.53790000000000004</v>
      </c>
      <c r="Q105">
        <v>0.54779999999999995</v>
      </c>
      <c r="R105">
        <v>0.55859999999999999</v>
      </c>
    </row>
    <row r="106" spans="7:18" x14ac:dyDescent="0.25">
      <c r="G106" s="24"/>
      <c r="H106" s="24"/>
      <c r="I106" s="24"/>
      <c r="J106" s="24"/>
      <c r="K106" t="s">
        <v>472</v>
      </c>
      <c r="L106" t="s">
        <v>399</v>
      </c>
      <c r="M106">
        <v>0.54720000000000002</v>
      </c>
      <c r="N106">
        <v>94</v>
      </c>
      <c r="O106">
        <v>0.54320000000000002</v>
      </c>
      <c r="P106">
        <v>0.55910000000000004</v>
      </c>
      <c r="Q106">
        <v>0.53420000000000001</v>
      </c>
      <c r="R106">
        <v>0.56140000000000001</v>
      </c>
    </row>
    <row r="107" spans="7:18" x14ac:dyDescent="0.25">
      <c r="G107" s="24"/>
      <c r="H107" s="24"/>
      <c r="I107" s="24"/>
      <c r="J107" s="24"/>
      <c r="K107" t="s">
        <v>464</v>
      </c>
      <c r="L107" t="s">
        <v>465</v>
      </c>
      <c r="M107">
        <v>0.54700000000000004</v>
      </c>
      <c r="N107">
        <v>185</v>
      </c>
      <c r="O107">
        <v>0.50260000000000005</v>
      </c>
      <c r="P107">
        <v>0.68030000000000002</v>
      </c>
      <c r="Q107">
        <v>0.498</v>
      </c>
      <c r="R107">
        <v>0.51170000000000004</v>
      </c>
    </row>
    <row r="108" spans="7:18" x14ac:dyDescent="0.25">
      <c r="G108" s="24"/>
      <c r="H108" s="24"/>
      <c r="I108" s="24"/>
      <c r="J108" s="24"/>
      <c r="K108" t="s">
        <v>475</v>
      </c>
      <c r="L108" t="s">
        <v>403</v>
      </c>
      <c r="M108">
        <v>0.54679999999999995</v>
      </c>
      <c r="N108">
        <v>105</v>
      </c>
      <c r="O108">
        <v>0.53900000000000003</v>
      </c>
      <c r="P108">
        <v>0.57030000000000003</v>
      </c>
      <c r="Q108">
        <v>0.53700000000000003</v>
      </c>
      <c r="R108">
        <v>0.54310000000000003</v>
      </c>
    </row>
    <row r="109" spans="7:18" x14ac:dyDescent="0.25">
      <c r="G109" s="24"/>
      <c r="H109" s="24"/>
      <c r="I109" s="24"/>
      <c r="J109" s="24"/>
      <c r="K109" t="s">
        <v>473</v>
      </c>
      <c r="L109" t="s">
        <v>392</v>
      </c>
      <c r="M109">
        <v>0.54600000000000004</v>
      </c>
      <c r="N109">
        <v>45</v>
      </c>
      <c r="O109">
        <v>0.56420000000000003</v>
      </c>
      <c r="P109">
        <v>0.4914</v>
      </c>
      <c r="Q109">
        <v>0.5675</v>
      </c>
      <c r="R109">
        <v>0.55759999999999998</v>
      </c>
    </row>
    <row r="110" spans="7:18" x14ac:dyDescent="0.25">
      <c r="G110" s="24"/>
      <c r="H110" s="24"/>
      <c r="I110" s="24"/>
      <c r="J110" s="24"/>
      <c r="K110" t="s">
        <v>474</v>
      </c>
      <c r="L110" t="s">
        <v>395</v>
      </c>
      <c r="M110">
        <v>0.54590000000000005</v>
      </c>
      <c r="N110">
        <v>58</v>
      </c>
      <c r="O110">
        <v>0.55989999999999995</v>
      </c>
      <c r="P110">
        <v>0.50390000000000001</v>
      </c>
      <c r="Q110">
        <v>0.55779999999999996</v>
      </c>
      <c r="R110">
        <v>0.56410000000000005</v>
      </c>
    </row>
    <row r="111" spans="7:18" x14ac:dyDescent="0.25">
      <c r="G111" s="24"/>
      <c r="H111" s="24"/>
      <c r="I111" s="24"/>
      <c r="J111" s="24"/>
      <c r="K111" t="s">
        <v>481</v>
      </c>
      <c r="L111" t="s">
        <v>397</v>
      </c>
      <c r="M111">
        <v>0.54569999999999996</v>
      </c>
      <c r="N111">
        <v>123</v>
      </c>
      <c r="O111">
        <v>0.52470000000000006</v>
      </c>
      <c r="P111">
        <v>0.60870000000000002</v>
      </c>
      <c r="Q111">
        <v>0.52080000000000004</v>
      </c>
      <c r="R111">
        <v>0.5323</v>
      </c>
    </row>
    <row r="112" spans="7:18" x14ac:dyDescent="0.25">
      <c r="G112" s="24"/>
      <c r="H112" s="24"/>
      <c r="I112" s="24"/>
      <c r="J112" s="24"/>
      <c r="K112" t="s">
        <v>478</v>
      </c>
      <c r="L112" t="s">
        <v>456</v>
      </c>
      <c r="M112">
        <v>0.54339999999999999</v>
      </c>
      <c r="N112">
        <v>222</v>
      </c>
      <c r="O112">
        <v>0.49149999999999999</v>
      </c>
      <c r="P112">
        <v>0.69920000000000004</v>
      </c>
      <c r="Q112">
        <v>0.48249999999999998</v>
      </c>
      <c r="R112">
        <v>0.50939999999999996</v>
      </c>
    </row>
    <row r="113" spans="7:18" x14ac:dyDescent="0.25">
      <c r="G113" s="24"/>
      <c r="H113" s="24"/>
      <c r="I113" s="24"/>
      <c r="J113" s="24"/>
      <c r="K113" t="s">
        <v>479</v>
      </c>
      <c r="L113" t="s">
        <v>462</v>
      </c>
      <c r="M113">
        <v>0.54330000000000001</v>
      </c>
      <c r="N113">
        <v>207</v>
      </c>
      <c r="O113">
        <v>0.49559999999999998</v>
      </c>
      <c r="P113">
        <v>0.68659999999999999</v>
      </c>
      <c r="Q113">
        <v>0.48930000000000001</v>
      </c>
      <c r="R113">
        <v>0.50819999999999999</v>
      </c>
    </row>
    <row r="114" spans="7:18" x14ac:dyDescent="0.25">
      <c r="G114" s="24"/>
      <c r="H114" s="24"/>
      <c r="I114" s="24"/>
      <c r="J114" s="24"/>
      <c r="K114" t="s">
        <v>477</v>
      </c>
      <c r="L114" t="s">
        <v>393</v>
      </c>
      <c r="M114">
        <v>0.54290000000000005</v>
      </c>
      <c r="N114">
        <v>43</v>
      </c>
      <c r="O114">
        <v>0.5655</v>
      </c>
      <c r="P114">
        <v>0.47499999999999998</v>
      </c>
      <c r="Q114">
        <v>0.56989999999999996</v>
      </c>
      <c r="R114">
        <v>0.55669999999999997</v>
      </c>
    </row>
    <row r="115" spans="7:18" x14ac:dyDescent="0.25">
      <c r="G115" s="24"/>
      <c r="H115" s="24"/>
      <c r="I115" s="24"/>
      <c r="J115" s="24"/>
      <c r="K115" t="s">
        <v>471</v>
      </c>
      <c r="L115" t="s">
        <v>397</v>
      </c>
      <c r="M115">
        <v>0.54249999999999998</v>
      </c>
      <c r="N115">
        <v>57</v>
      </c>
      <c r="O115">
        <v>0.56040000000000001</v>
      </c>
      <c r="P115">
        <v>0.48870000000000002</v>
      </c>
      <c r="Q115">
        <v>0.56610000000000005</v>
      </c>
      <c r="R115">
        <v>0.54900000000000004</v>
      </c>
    </row>
    <row r="116" spans="7:18" x14ac:dyDescent="0.25">
      <c r="G116" s="24"/>
      <c r="H116" s="24"/>
      <c r="I116" s="24"/>
      <c r="J116" s="24"/>
      <c r="K116" t="s">
        <v>108</v>
      </c>
      <c r="L116" t="s">
        <v>395</v>
      </c>
      <c r="M116">
        <v>0.54210000000000003</v>
      </c>
      <c r="N116">
        <v>33</v>
      </c>
      <c r="O116">
        <v>0.56989999999999996</v>
      </c>
      <c r="P116">
        <v>0.45860000000000001</v>
      </c>
      <c r="Q116">
        <v>0.57740000000000002</v>
      </c>
      <c r="R116">
        <v>0.55489999999999995</v>
      </c>
    </row>
    <row r="117" spans="7:18" x14ac:dyDescent="0.25">
      <c r="G117" s="24"/>
      <c r="H117" s="24"/>
      <c r="I117" s="24"/>
      <c r="J117" s="24"/>
      <c r="K117" t="s">
        <v>483</v>
      </c>
      <c r="L117" t="s">
        <v>462</v>
      </c>
      <c r="M117">
        <v>0.54200000000000004</v>
      </c>
      <c r="N117">
        <v>209</v>
      </c>
      <c r="O117">
        <v>0.4955</v>
      </c>
      <c r="P117">
        <v>0.68179999999999996</v>
      </c>
      <c r="Q117">
        <v>0.48780000000000001</v>
      </c>
      <c r="R117">
        <v>0.51070000000000004</v>
      </c>
    </row>
    <row r="118" spans="7:18" x14ac:dyDescent="0.25">
      <c r="G118" s="24"/>
      <c r="H118" s="24"/>
      <c r="I118" s="24"/>
      <c r="J118" s="24"/>
      <c r="K118" t="s">
        <v>486</v>
      </c>
      <c r="L118" t="s">
        <v>431</v>
      </c>
      <c r="M118">
        <v>0.54069999999999996</v>
      </c>
      <c r="N118">
        <v>271</v>
      </c>
      <c r="O118">
        <v>0.4758</v>
      </c>
      <c r="P118">
        <v>0.73529999999999995</v>
      </c>
      <c r="Q118">
        <v>0.4657</v>
      </c>
      <c r="R118">
        <v>0.49619999999999997</v>
      </c>
    </row>
    <row r="119" spans="7:18" x14ac:dyDescent="0.25">
      <c r="G119" s="24"/>
      <c r="H119" s="24"/>
      <c r="I119" s="24"/>
      <c r="J119" s="24"/>
      <c r="K119" t="s">
        <v>468</v>
      </c>
      <c r="L119" t="s">
        <v>398</v>
      </c>
      <c r="M119">
        <v>0.54069999999999996</v>
      </c>
      <c r="N119">
        <v>53</v>
      </c>
      <c r="O119">
        <v>0.56169999999999998</v>
      </c>
      <c r="P119">
        <v>0.47760000000000002</v>
      </c>
      <c r="Q119">
        <v>0.56399999999999995</v>
      </c>
      <c r="R119">
        <v>0.55710000000000004</v>
      </c>
    </row>
    <row r="120" spans="7:18" x14ac:dyDescent="0.25">
      <c r="G120" s="24"/>
      <c r="H120" s="24"/>
      <c r="I120" s="24"/>
      <c r="J120" s="24"/>
      <c r="K120" t="s">
        <v>112</v>
      </c>
      <c r="L120" t="s">
        <v>437</v>
      </c>
      <c r="M120">
        <v>0.53979999999999995</v>
      </c>
      <c r="N120">
        <v>149</v>
      </c>
      <c r="O120">
        <v>0.51429999999999998</v>
      </c>
      <c r="P120">
        <v>0.61650000000000005</v>
      </c>
      <c r="Q120">
        <v>0.51129999999999998</v>
      </c>
      <c r="R120">
        <v>0.5202</v>
      </c>
    </row>
    <row r="121" spans="7:18" x14ac:dyDescent="0.25">
      <c r="G121" s="24"/>
      <c r="H121" s="24"/>
      <c r="I121" s="24"/>
      <c r="J121" s="24"/>
      <c r="K121" t="s">
        <v>484</v>
      </c>
      <c r="L121" t="s">
        <v>431</v>
      </c>
      <c r="M121">
        <v>0.53879999999999995</v>
      </c>
      <c r="N121">
        <v>184</v>
      </c>
      <c r="O121">
        <v>0.50270000000000004</v>
      </c>
      <c r="P121">
        <v>0.64710000000000001</v>
      </c>
      <c r="Q121">
        <v>0.49730000000000002</v>
      </c>
      <c r="R121">
        <v>0.51349999999999996</v>
      </c>
    </row>
    <row r="122" spans="7:18" x14ac:dyDescent="0.25">
      <c r="G122" s="24"/>
      <c r="H122" s="24"/>
      <c r="I122" s="24"/>
      <c r="J122" s="24"/>
      <c r="K122" t="s">
        <v>485</v>
      </c>
      <c r="L122" t="s">
        <v>407</v>
      </c>
      <c r="M122">
        <v>0.53820000000000001</v>
      </c>
      <c r="N122">
        <v>102</v>
      </c>
      <c r="O122">
        <v>0.54110000000000003</v>
      </c>
      <c r="P122">
        <v>0.52939999999999998</v>
      </c>
      <c r="Q122">
        <v>0.53839999999999999</v>
      </c>
      <c r="R122">
        <v>0.54649999999999999</v>
      </c>
    </row>
    <row r="123" spans="7:18" x14ac:dyDescent="0.25">
      <c r="G123" s="24"/>
      <c r="H123" s="24"/>
      <c r="I123" s="24"/>
      <c r="J123" s="24"/>
      <c r="K123" t="s">
        <v>488</v>
      </c>
      <c r="L123" t="s">
        <v>403</v>
      </c>
      <c r="M123">
        <v>0.53790000000000004</v>
      </c>
      <c r="N123">
        <v>148</v>
      </c>
      <c r="O123">
        <v>0.51459999999999995</v>
      </c>
      <c r="P123">
        <v>0.60770000000000002</v>
      </c>
      <c r="Q123">
        <v>0.50060000000000004</v>
      </c>
      <c r="R123">
        <v>0.54259999999999997</v>
      </c>
    </row>
    <row r="124" spans="7:18" x14ac:dyDescent="0.25">
      <c r="G124" s="24"/>
      <c r="H124" s="24"/>
      <c r="I124" s="24"/>
      <c r="J124" s="24"/>
      <c r="K124" t="s">
        <v>487</v>
      </c>
      <c r="L124" t="s">
        <v>430</v>
      </c>
      <c r="M124">
        <v>0.53769999999999996</v>
      </c>
      <c r="N124">
        <v>137</v>
      </c>
      <c r="O124">
        <v>0.51839999999999997</v>
      </c>
      <c r="P124">
        <v>0.59540000000000004</v>
      </c>
      <c r="Q124">
        <v>0.52190000000000003</v>
      </c>
      <c r="R124">
        <v>0.51149999999999995</v>
      </c>
    </row>
    <row r="125" spans="7:18" x14ac:dyDescent="0.25">
      <c r="G125" s="24"/>
      <c r="H125" s="24"/>
      <c r="I125" s="24"/>
      <c r="J125" s="24"/>
      <c r="K125" t="s">
        <v>490</v>
      </c>
      <c r="L125" t="s">
        <v>433</v>
      </c>
      <c r="M125">
        <v>0.53749999999999998</v>
      </c>
      <c r="N125">
        <v>193</v>
      </c>
      <c r="O125">
        <v>0.49990000000000001</v>
      </c>
      <c r="P125">
        <v>0.65039999999999998</v>
      </c>
      <c r="Q125">
        <v>0.48480000000000001</v>
      </c>
      <c r="R125">
        <v>0.52990000000000004</v>
      </c>
    </row>
    <row r="126" spans="7:18" x14ac:dyDescent="0.25">
      <c r="G126" s="24"/>
      <c r="H126" s="24"/>
      <c r="I126" s="24"/>
      <c r="J126" s="24"/>
      <c r="K126" t="s">
        <v>119</v>
      </c>
      <c r="L126" t="s">
        <v>454</v>
      </c>
      <c r="M126">
        <v>0.53710000000000002</v>
      </c>
      <c r="N126">
        <v>101</v>
      </c>
      <c r="O126">
        <v>0.54120000000000001</v>
      </c>
      <c r="P126">
        <v>0.52480000000000004</v>
      </c>
      <c r="Q126">
        <v>0.54500000000000004</v>
      </c>
      <c r="R126">
        <v>0.53359999999999996</v>
      </c>
    </row>
    <row r="127" spans="7:18" x14ac:dyDescent="0.25">
      <c r="G127" s="24"/>
      <c r="H127" s="24"/>
      <c r="I127" s="24"/>
      <c r="J127" s="24"/>
      <c r="K127" t="s">
        <v>79</v>
      </c>
      <c r="L127" t="s">
        <v>494</v>
      </c>
      <c r="M127">
        <v>0.53680000000000005</v>
      </c>
      <c r="N127">
        <v>282</v>
      </c>
      <c r="O127">
        <v>0.47289999999999999</v>
      </c>
      <c r="P127">
        <v>0.72850000000000004</v>
      </c>
      <c r="Q127">
        <v>0.47149999999999997</v>
      </c>
      <c r="R127">
        <v>0.47560000000000002</v>
      </c>
    </row>
    <row r="128" spans="7:18" x14ac:dyDescent="0.25">
      <c r="G128" s="24"/>
      <c r="H128" s="24"/>
      <c r="I128" s="24"/>
      <c r="J128" s="24"/>
      <c r="K128" t="s">
        <v>67</v>
      </c>
      <c r="L128" t="s">
        <v>398</v>
      </c>
      <c r="M128">
        <v>0.53639999999999999</v>
      </c>
      <c r="N128">
        <v>32</v>
      </c>
      <c r="O128">
        <v>0.57050000000000001</v>
      </c>
      <c r="P128">
        <v>0.43409999999999999</v>
      </c>
      <c r="Q128">
        <v>0.57630000000000003</v>
      </c>
      <c r="R128">
        <v>0.55889999999999995</v>
      </c>
    </row>
    <row r="129" spans="7:18" x14ac:dyDescent="0.25">
      <c r="G129" s="24"/>
      <c r="H129" s="24"/>
      <c r="I129" s="24"/>
      <c r="J129" s="24"/>
      <c r="K129" t="s">
        <v>492</v>
      </c>
      <c r="L129" t="s">
        <v>394</v>
      </c>
      <c r="M129">
        <v>0.53639999999999999</v>
      </c>
      <c r="N129">
        <v>28</v>
      </c>
      <c r="O129">
        <v>0.57150000000000001</v>
      </c>
      <c r="P129">
        <v>0.43090000000000001</v>
      </c>
      <c r="Q129">
        <v>0.57079999999999997</v>
      </c>
      <c r="R129">
        <v>0.57299999999999995</v>
      </c>
    </row>
    <row r="130" spans="7:18" x14ac:dyDescent="0.25">
      <c r="G130" s="24"/>
      <c r="H130" s="24"/>
      <c r="I130" s="24"/>
      <c r="J130" s="24"/>
      <c r="K130" t="s">
        <v>491</v>
      </c>
      <c r="L130" t="s">
        <v>430</v>
      </c>
      <c r="M130">
        <v>0.53620000000000001</v>
      </c>
      <c r="N130">
        <v>211</v>
      </c>
      <c r="O130">
        <v>0.49459999999999998</v>
      </c>
      <c r="P130">
        <v>0.66120000000000001</v>
      </c>
      <c r="Q130">
        <v>0.48270000000000002</v>
      </c>
      <c r="R130">
        <v>0.51829999999999998</v>
      </c>
    </row>
    <row r="131" spans="7:18" x14ac:dyDescent="0.25">
      <c r="G131" s="24"/>
      <c r="H131" s="24"/>
      <c r="I131" s="24"/>
      <c r="J131" s="24"/>
      <c r="K131" t="s">
        <v>493</v>
      </c>
      <c r="L131" t="s">
        <v>465</v>
      </c>
      <c r="M131">
        <v>0.53569999999999995</v>
      </c>
      <c r="N131">
        <v>293</v>
      </c>
      <c r="O131">
        <v>0.46870000000000001</v>
      </c>
      <c r="P131">
        <v>0.73680000000000001</v>
      </c>
      <c r="Q131">
        <v>0.4536</v>
      </c>
      <c r="R131">
        <v>0.49869999999999998</v>
      </c>
    </row>
    <row r="132" spans="7:18" x14ac:dyDescent="0.25">
      <c r="G132" s="24"/>
      <c r="H132" s="24"/>
      <c r="I132" s="24"/>
      <c r="J132" s="24"/>
      <c r="K132" t="s">
        <v>47</v>
      </c>
      <c r="L132" t="s">
        <v>395</v>
      </c>
      <c r="M132">
        <v>0.53510000000000002</v>
      </c>
      <c r="N132">
        <v>26</v>
      </c>
      <c r="O132">
        <v>0.57389999999999997</v>
      </c>
      <c r="P132">
        <v>0.41860000000000003</v>
      </c>
      <c r="Q132">
        <v>0.58020000000000005</v>
      </c>
      <c r="R132">
        <v>0.5615</v>
      </c>
    </row>
    <row r="133" spans="7:18" x14ac:dyDescent="0.25">
      <c r="G133" s="24"/>
      <c r="H133" s="24"/>
      <c r="I133" s="24"/>
      <c r="J133" s="24"/>
      <c r="K133" t="s">
        <v>482</v>
      </c>
      <c r="L133" t="s">
        <v>399</v>
      </c>
      <c r="M133">
        <v>0.53490000000000004</v>
      </c>
      <c r="N133">
        <v>68</v>
      </c>
      <c r="O133">
        <v>0.55530000000000002</v>
      </c>
      <c r="P133">
        <v>0.47370000000000001</v>
      </c>
      <c r="Q133">
        <v>0.55649999999999999</v>
      </c>
      <c r="R133">
        <v>0.55300000000000005</v>
      </c>
    </row>
    <row r="134" spans="7:18" x14ac:dyDescent="0.25">
      <c r="G134" s="24"/>
      <c r="H134" s="24"/>
      <c r="I134" s="24"/>
      <c r="J134" s="24"/>
      <c r="K134" t="s">
        <v>495</v>
      </c>
      <c r="L134" t="s">
        <v>392</v>
      </c>
      <c r="M134">
        <v>0.53490000000000004</v>
      </c>
      <c r="N134">
        <v>128</v>
      </c>
      <c r="O134">
        <v>0.52349999999999997</v>
      </c>
      <c r="P134">
        <v>0.56879999999999997</v>
      </c>
      <c r="Q134">
        <v>0.51329999999999998</v>
      </c>
      <c r="R134">
        <v>0.54410000000000003</v>
      </c>
    </row>
    <row r="135" spans="7:18" x14ac:dyDescent="0.25">
      <c r="G135" s="24"/>
      <c r="H135" s="24"/>
      <c r="I135" s="24"/>
      <c r="J135" s="24"/>
      <c r="K135" t="s">
        <v>496</v>
      </c>
      <c r="L135" t="s">
        <v>421</v>
      </c>
      <c r="M135">
        <v>0.53469999999999995</v>
      </c>
      <c r="N135">
        <v>152</v>
      </c>
      <c r="O135">
        <v>0.51380000000000003</v>
      </c>
      <c r="P135">
        <v>0.59709999999999996</v>
      </c>
      <c r="Q135">
        <v>0.50170000000000003</v>
      </c>
      <c r="R135">
        <v>0.53810000000000002</v>
      </c>
    </row>
    <row r="136" spans="7:18" x14ac:dyDescent="0.25">
      <c r="G136" s="24"/>
      <c r="H136" s="24"/>
      <c r="I136" s="24"/>
      <c r="J136" s="24"/>
      <c r="K136" t="s">
        <v>52</v>
      </c>
      <c r="L136" t="s">
        <v>392</v>
      </c>
      <c r="M136">
        <v>0.5333</v>
      </c>
      <c r="N136">
        <v>77</v>
      </c>
      <c r="O136">
        <v>0.55100000000000005</v>
      </c>
      <c r="P136">
        <v>0.4803</v>
      </c>
      <c r="Q136">
        <v>0.54849999999999999</v>
      </c>
      <c r="R136">
        <v>0.55600000000000005</v>
      </c>
    </row>
    <row r="137" spans="7:18" x14ac:dyDescent="0.25">
      <c r="G137" s="24"/>
      <c r="H137" s="24"/>
      <c r="I137" s="24"/>
      <c r="J137" s="24"/>
      <c r="K137" t="s">
        <v>489</v>
      </c>
      <c r="L137" t="s">
        <v>415</v>
      </c>
      <c r="M137">
        <v>0.5333</v>
      </c>
      <c r="N137">
        <v>131</v>
      </c>
      <c r="O137">
        <v>0.52029999999999998</v>
      </c>
      <c r="P137">
        <v>0.57250000000000001</v>
      </c>
      <c r="Q137">
        <v>0.51370000000000005</v>
      </c>
      <c r="R137">
        <v>0.5333</v>
      </c>
    </row>
    <row r="138" spans="7:18" x14ac:dyDescent="0.25">
      <c r="G138" s="24"/>
      <c r="H138" s="24"/>
      <c r="I138" s="24"/>
      <c r="J138" s="24"/>
      <c r="K138" t="s">
        <v>126</v>
      </c>
      <c r="L138" t="s">
        <v>415</v>
      </c>
      <c r="M138">
        <v>0.53239999999999998</v>
      </c>
      <c r="N138">
        <v>217</v>
      </c>
      <c r="O138">
        <v>0.4924</v>
      </c>
      <c r="P138">
        <v>0.65249999999999997</v>
      </c>
      <c r="Q138">
        <v>0.47639999999999999</v>
      </c>
      <c r="R138">
        <v>0.52429999999999999</v>
      </c>
    </row>
    <row r="139" spans="7:18" x14ac:dyDescent="0.25">
      <c r="G139" s="24"/>
      <c r="H139" s="24"/>
      <c r="I139" s="24"/>
      <c r="J139" s="24"/>
      <c r="K139" t="s">
        <v>504</v>
      </c>
      <c r="L139" t="s">
        <v>413</v>
      </c>
      <c r="M139">
        <v>0.53180000000000005</v>
      </c>
      <c r="N139">
        <v>155</v>
      </c>
      <c r="O139">
        <v>0.51280000000000003</v>
      </c>
      <c r="P139">
        <v>0.5887</v>
      </c>
      <c r="Q139">
        <v>0.50209999999999999</v>
      </c>
      <c r="R139">
        <v>0.53410000000000002</v>
      </c>
    </row>
    <row r="140" spans="7:18" x14ac:dyDescent="0.25">
      <c r="G140" s="24"/>
      <c r="H140" s="24"/>
      <c r="I140" s="24"/>
      <c r="J140" s="24"/>
      <c r="K140" t="s">
        <v>501</v>
      </c>
      <c r="L140" t="s">
        <v>460</v>
      </c>
      <c r="M140">
        <v>0.52949999999999997</v>
      </c>
      <c r="N140">
        <v>294</v>
      </c>
      <c r="O140">
        <v>0.46860000000000002</v>
      </c>
      <c r="P140">
        <v>0.71220000000000006</v>
      </c>
      <c r="Q140">
        <v>0.45419999999999999</v>
      </c>
      <c r="R140">
        <v>0.4975</v>
      </c>
    </row>
    <row r="141" spans="7:18" x14ac:dyDescent="0.25">
      <c r="G141" s="24"/>
      <c r="H141" s="24"/>
      <c r="I141" s="24"/>
      <c r="J141" s="24"/>
      <c r="K141" t="s">
        <v>500</v>
      </c>
      <c r="L141" t="s">
        <v>399</v>
      </c>
      <c r="M141">
        <v>0.52939999999999998</v>
      </c>
      <c r="N141">
        <v>38</v>
      </c>
      <c r="O141">
        <v>0.56810000000000005</v>
      </c>
      <c r="P141">
        <v>0.41349999999999998</v>
      </c>
      <c r="Q141">
        <v>0.57240000000000002</v>
      </c>
      <c r="R141">
        <v>0.5595</v>
      </c>
    </row>
    <row r="142" spans="7:18" x14ac:dyDescent="0.25">
      <c r="G142" s="24"/>
      <c r="H142" s="24"/>
      <c r="I142" s="24"/>
      <c r="J142" s="24"/>
      <c r="K142" t="s">
        <v>54</v>
      </c>
      <c r="L142" t="s">
        <v>399</v>
      </c>
      <c r="M142">
        <v>0.52769999999999995</v>
      </c>
      <c r="N142">
        <v>84</v>
      </c>
      <c r="O142">
        <v>0.54659999999999997</v>
      </c>
      <c r="P142">
        <v>0.47110000000000002</v>
      </c>
      <c r="Q142">
        <v>0.54059999999999997</v>
      </c>
      <c r="R142">
        <v>0.55840000000000001</v>
      </c>
    </row>
    <row r="143" spans="7:18" x14ac:dyDescent="0.25">
      <c r="G143" s="24"/>
      <c r="H143" s="24"/>
      <c r="I143" s="24"/>
      <c r="J143" s="24"/>
      <c r="K143" t="s">
        <v>498</v>
      </c>
      <c r="L143" t="s">
        <v>413</v>
      </c>
      <c r="M143">
        <v>0.52710000000000001</v>
      </c>
      <c r="N143">
        <v>208</v>
      </c>
      <c r="O143">
        <v>0.4955</v>
      </c>
      <c r="P143">
        <v>0.62180000000000002</v>
      </c>
      <c r="Q143">
        <v>0.48380000000000001</v>
      </c>
      <c r="R143">
        <v>0.51890000000000003</v>
      </c>
    </row>
    <row r="144" spans="7:18" x14ac:dyDescent="0.25">
      <c r="G144" s="24"/>
      <c r="H144" s="24"/>
      <c r="I144" s="24"/>
      <c r="J144" s="24"/>
      <c r="K144" t="s">
        <v>502</v>
      </c>
      <c r="L144" t="s">
        <v>503</v>
      </c>
      <c r="M144">
        <v>0.52549999999999997</v>
      </c>
      <c r="N144">
        <v>281</v>
      </c>
      <c r="O144">
        <v>0.4733</v>
      </c>
      <c r="P144">
        <v>0.68220000000000003</v>
      </c>
      <c r="Q144">
        <v>0.4531</v>
      </c>
      <c r="R144">
        <v>0.51370000000000005</v>
      </c>
    </row>
    <row r="145" spans="7:18" x14ac:dyDescent="0.25">
      <c r="G145" s="24"/>
      <c r="H145" s="24"/>
      <c r="I145" s="24"/>
      <c r="J145" s="24"/>
      <c r="K145" t="s">
        <v>505</v>
      </c>
      <c r="L145" t="s">
        <v>456</v>
      </c>
      <c r="M145">
        <v>0.52390000000000003</v>
      </c>
      <c r="N145">
        <v>174</v>
      </c>
      <c r="O145">
        <v>0.50590000000000002</v>
      </c>
      <c r="P145">
        <v>0.57779999999999998</v>
      </c>
      <c r="Q145">
        <v>0.50370000000000004</v>
      </c>
      <c r="R145">
        <v>0.51039999999999996</v>
      </c>
    </row>
    <row r="146" spans="7:18" x14ac:dyDescent="0.25">
      <c r="G146" s="24"/>
      <c r="H146" s="24"/>
      <c r="I146" s="24"/>
      <c r="J146" s="24"/>
      <c r="K146" t="s">
        <v>506</v>
      </c>
      <c r="L146" t="s">
        <v>507</v>
      </c>
      <c r="M146">
        <v>0.52349999999999997</v>
      </c>
      <c r="N146">
        <v>317</v>
      </c>
      <c r="O146">
        <v>0.45550000000000002</v>
      </c>
      <c r="P146">
        <v>0.72729999999999995</v>
      </c>
      <c r="Q146">
        <v>0.4456</v>
      </c>
      <c r="R146">
        <v>0.4753</v>
      </c>
    </row>
    <row r="147" spans="7:18" x14ac:dyDescent="0.25">
      <c r="G147" s="24"/>
      <c r="H147" s="24"/>
      <c r="I147" s="24"/>
      <c r="J147" s="24"/>
      <c r="K147" t="s">
        <v>499</v>
      </c>
      <c r="L147" t="s">
        <v>433</v>
      </c>
      <c r="M147">
        <v>0.52339999999999998</v>
      </c>
      <c r="N147">
        <v>265</v>
      </c>
      <c r="O147">
        <v>0.47649999999999998</v>
      </c>
      <c r="P147">
        <v>0.66400000000000003</v>
      </c>
      <c r="Q147">
        <v>0.45579999999999998</v>
      </c>
      <c r="R147">
        <v>0.51790000000000003</v>
      </c>
    </row>
    <row r="148" spans="7:18" x14ac:dyDescent="0.25">
      <c r="G148" s="24"/>
      <c r="H148" s="24"/>
      <c r="I148" s="24"/>
      <c r="J148" s="24"/>
      <c r="K148" t="s">
        <v>508</v>
      </c>
      <c r="L148" t="s">
        <v>503</v>
      </c>
      <c r="M148">
        <v>0.52259999999999995</v>
      </c>
      <c r="N148">
        <v>263</v>
      </c>
      <c r="O148">
        <v>0.47710000000000002</v>
      </c>
      <c r="P148">
        <v>0.65890000000000004</v>
      </c>
      <c r="Q148">
        <v>0.45989999999999998</v>
      </c>
      <c r="R148">
        <v>0.51160000000000005</v>
      </c>
    </row>
    <row r="149" spans="7:18" x14ac:dyDescent="0.25">
      <c r="G149" s="24"/>
      <c r="H149" s="24"/>
      <c r="I149" s="24"/>
      <c r="J149" s="24"/>
      <c r="K149" t="s">
        <v>57</v>
      </c>
      <c r="L149" t="s">
        <v>392</v>
      </c>
      <c r="M149">
        <v>0.5222</v>
      </c>
      <c r="N149">
        <v>66</v>
      </c>
      <c r="O149">
        <v>0.55649999999999999</v>
      </c>
      <c r="P149">
        <v>0.4194</v>
      </c>
      <c r="Q149">
        <v>0.55740000000000001</v>
      </c>
      <c r="R149">
        <v>0.55489999999999995</v>
      </c>
    </row>
    <row r="150" spans="7:18" x14ac:dyDescent="0.25">
      <c r="G150" s="24"/>
      <c r="H150" s="24"/>
      <c r="I150" s="24"/>
      <c r="J150" s="24"/>
      <c r="K150" t="s">
        <v>520</v>
      </c>
      <c r="L150" t="s">
        <v>398</v>
      </c>
      <c r="M150">
        <v>0.52129999999999999</v>
      </c>
      <c r="N150">
        <v>49</v>
      </c>
      <c r="O150">
        <v>0.56269999999999998</v>
      </c>
      <c r="P150">
        <v>0.39689999999999998</v>
      </c>
      <c r="Q150">
        <v>0.5675</v>
      </c>
      <c r="R150">
        <v>0.55300000000000005</v>
      </c>
    </row>
    <row r="151" spans="7:18" x14ac:dyDescent="0.25">
      <c r="G151" s="24"/>
      <c r="H151" s="24"/>
      <c r="I151" s="24"/>
      <c r="J151" s="24"/>
      <c r="K151" t="s">
        <v>497</v>
      </c>
      <c r="L151" t="s">
        <v>433</v>
      </c>
      <c r="M151">
        <v>0.52049999999999996</v>
      </c>
      <c r="N151">
        <v>165</v>
      </c>
      <c r="O151">
        <v>0.50939999999999996</v>
      </c>
      <c r="P151">
        <v>0.55369999999999997</v>
      </c>
      <c r="Q151">
        <v>0.50039999999999996</v>
      </c>
      <c r="R151">
        <v>0.52749999999999997</v>
      </c>
    </row>
    <row r="152" spans="7:18" x14ac:dyDescent="0.25">
      <c r="G152" s="24"/>
      <c r="H152" s="24"/>
      <c r="I152" s="24"/>
      <c r="J152" s="24"/>
      <c r="K152" t="s">
        <v>509</v>
      </c>
      <c r="L152" t="s">
        <v>403</v>
      </c>
      <c r="M152">
        <v>0.52039999999999997</v>
      </c>
      <c r="N152">
        <v>112</v>
      </c>
      <c r="O152">
        <v>0.53469999999999995</v>
      </c>
      <c r="P152">
        <v>0.4773</v>
      </c>
      <c r="Q152">
        <v>0.5323</v>
      </c>
      <c r="R152">
        <v>0.53959999999999997</v>
      </c>
    </row>
    <row r="153" spans="7:18" x14ac:dyDescent="0.25">
      <c r="G153" s="24"/>
      <c r="H153" s="24"/>
      <c r="I153" s="24"/>
      <c r="J153" s="24"/>
      <c r="K153" t="s">
        <v>104</v>
      </c>
      <c r="L153" t="s">
        <v>516</v>
      </c>
      <c r="M153">
        <v>0.51859999999999995</v>
      </c>
      <c r="N153">
        <v>232</v>
      </c>
      <c r="O153">
        <v>0.48759999999999998</v>
      </c>
      <c r="P153">
        <v>0.61150000000000004</v>
      </c>
      <c r="Q153">
        <v>0.47749999999999998</v>
      </c>
      <c r="R153">
        <v>0.50790000000000002</v>
      </c>
    </row>
    <row r="154" spans="7:18" x14ac:dyDescent="0.25">
      <c r="G154" s="24"/>
      <c r="H154" s="24"/>
      <c r="I154" s="24"/>
      <c r="J154" s="24"/>
      <c r="K154" t="s">
        <v>517</v>
      </c>
      <c r="L154" t="s">
        <v>426</v>
      </c>
      <c r="M154">
        <v>0.51770000000000005</v>
      </c>
      <c r="N154">
        <v>272</v>
      </c>
      <c r="O154">
        <v>0.47560000000000002</v>
      </c>
      <c r="P154">
        <v>0.64380000000000004</v>
      </c>
      <c r="Q154">
        <v>0.45029999999999998</v>
      </c>
      <c r="R154">
        <v>0.52629999999999999</v>
      </c>
    </row>
    <row r="155" spans="7:18" x14ac:dyDescent="0.25">
      <c r="G155" s="24"/>
      <c r="H155" s="24"/>
      <c r="I155" s="24"/>
      <c r="J155" s="24"/>
      <c r="K155" t="s">
        <v>511</v>
      </c>
      <c r="L155" t="s">
        <v>403</v>
      </c>
      <c r="M155">
        <v>0.51739999999999997</v>
      </c>
      <c r="N155">
        <v>130</v>
      </c>
      <c r="O155">
        <v>0.52059999999999995</v>
      </c>
      <c r="P155">
        <v>0.50760000000000005</v>
      </c>
      <c r="Q155">
        <v>0.51029999999999998</v>
      </c>
      <c r="R155">
        <v>0.5413</v>
      </c>
    </row>
    <row r="156" spans="7:18" x14ac:dyDescent="0.25">
      <c r="G156" s="24"/>
      <c r="H156" s="24"/>
      <c r="I156" s="24"/>
      <c r="J156" s="24"/>
      <c r="K156" t="s">
        <v>100</v>
      </c>
      <c r="L156" t="s">
        <v>392</v>
      </c>
      <c r="M156">
        <v>0.51729999999999998</v>
      </c>
      <c r="N156">
        <v>2</v>
      </c>
      <c r="O156">
        <v>0.60940000000000005</v>
      </c>
      <c r="P156">
        <v>0.24110000000000001</v>
      </c>
      <c r="Q156">
        <v>0.62719999999999998</v>
      </c>
      <c r="R156">
        <v>0.57369999999999999</v>
      </c>
    </row>
    <row r="157" spans="7:18" x14ac:dyDescent="0.25">
      <c r="G157" s="24"/>
      <c r="H157" s="24"/>
      <c r="I157" s="24"/>
      <c r="J157" s="24"/>
      <c r="K157" t="s">
        <v>510</v>
      </c>
      <c r="L157" t="s">
        <v>405</v>
      </c>
      <c r="M157">
        <v>0.51680000000000004</v>
      </c>
      <c r="N157">
        <v>141</v>
      </c>
      <c r="O157">
        <v>0.51680000000000004</v>
      </c>
      <c r="P157">
        <v>0.51670000000000005</v>
      </c>
      <c r="Q157">
        <v>0.51439999999999997</v>
      </c>
      <c r="R157">
        <v>0.52180000000000004</v>
      </c>
    </row>
    <row r="158" spans="7:18" x14ac:dyDescent="0.25">
      <c r="G158" s="24"/>
      <c r="H158" s="24"/>
      <c r="I158" s="24"/>
      <c r="J158" s="24"/>
      <c r="K158" t="s">
        <v>526</v>
      </c>
      <c r="L158" t="s">
        <v>415</v>
      </c>
      <c r="M158">
        <v>0.51639999999999997</v>
      </c>
      <c r="N158">
        <v>164</v>
      </c>
      <c r="O158">
        <v>0.51039999999999996</v>
      </c>
      <c r="P158">
        <v>0.53439999999999999</v>
      </c>
      <c r="Q158">
        <v>0.50380000000000003</v>
      </c>
      <c r="R158">
        <v>0.52349999999999997</v>
      </c>
    </row>
    <row r="159" spans="7:18" x14ac:dyDescent="0.25">
      <c r="G159" s="24"/>
      <c r="H159" s="24"/>
      <c r="I159" s="24"/>
      <c r="J159" s="24"/>
      <c r="K159" t="s">
        <v>30</v>
      </c>
      <c r="L159" t="s">
        <v>398</v>
      </c>
      <c r="M159">
        <v>0.51580000000000004</v>
      </c>
      <c r="N159">
        <v>114</v>
      </c>
      <c r="O159">
        <v>0.53390000000000004</v>
      </c>
      <c r="P159">
        <v>0.46150000000000002</v>
      </c>
      <c r="Q159">
        <v>0.52349999999999997</v>
      </c>
      <c r="R159">
        <v>0.55459999999999998</v>
      </c>
    </row>
    <row r="160" spans="7:18" x14ac:dyDescent="0.25">
      <c r="G160" s="24"/>
      <c r="H160" s="24"/>
      <c r="I160" s="24"/>
      <c r="J160" s="24"/>
      <c r="K160" t="s">
        <v>519</v>
      </c>
      <c r="L160" t="s">
        <v>430</v>
      </c>
      <c r="M160">
        <v>0.51390000000000002</v>
      </c>
      <c r="N160">
        <v>178</v>
      </c>
      <c r="O160">
        <v>0.50429999999999997</v>
      </c>
      <c r="P160">
        <v>0.54259999999999997</v>
      </c>
      <c r="Q160">
        <v>0.49469999999999997</v>
      </c>
      <c r="R160">
        <v>0.52359999999999995</v>
      </c>
    </row>
    <row r="161" spans="7:18" x14ac:dyDescent="0.25">
      <c r="G161" s="24"/>
      <c r="H161" s="24"/>
      <c r="I161" s="24"/>
      <c r="J161" s="24"/>
      <c r="K161" t="s">
        <v>522</v>
      </c>
      <c r="L161" t="s">
        <v>507</v>
      </c>
      <c r="M161">
        <v>0.51359999999999995</v>
      </c>
      <c r="N161">
        <v>283</v>
      </c>
      <c r="O161">
        <v>0.47199999999999998</v>
      </c>
      <c r="P161">
        <v>0.63829999999999998</v>
      </c>
      <c r="Q161">
        <v>0.46650000000000003</v>
      </c>
      <c r="R161">
        <v>0.48299999999999998</v>
      </c>
    </row>
    <row r="162" spans="7:18" x14ac:dyDescent="0.25">
      <c r="G162" s="24"/>
      <c r="H162" s="24"/>
      <c r="I162" s="24"/>
      <c r="J162" s="24"/>
      <c r="K162" t="s">
        <v>529</v>
      </c>
      <c r="L162" t="s">
        <v>465</v>
      </c>
      <c r="M162">
        <v>0.51359999999999995</v>
      </c>
      <c r="N162">
        <v>205</v>
      </c>
      <c r="O162">
        <v>0.49680000000000002</v>
      </c>
      <c r="P162">
        <v>0.56379999999999997</v>
      </c>
      <c r="Q162">
        <v>0.48799999999999999</v>
      </c>
      <c r="R162">
        <v>0.51439999999999997</v>
      </c>
    </row>
    <row r="163" spans="7:18" x14ac:dyDescent="0.25">
      <c r="G163" s="24"/>
      <c r="H163" s="24"/>
      <c r="I163" s="24"/>
      <c r="J163" s="24"/>
      <c r="K163" t="s">
        <v>74</v>
      </c>
      <c r="L163" t="s">
        <v>415</v>
      </c>
      <c r="M163">
        <v>0.51339999999999997</v>
      </c>
      <c r="N163">
        <v>153</v>
      </c>
      <c r="O163">
        <v>0.51380000000000003</v>
      </c>
      <c r="P163">
        <v>0.51200000000000001</v>
      </c>
      <c r="Q163">
        <v>0.50460000000000005</v>
      </c>
      <c r="R163">
        <v>0.53239999999999998</v>
      </c>
    </row>
    <row r="164" spans="7:18" x14ac:dyDescent="0.25">
      <c r="G164" s="24"/>
      <c r="H164" s="24"/>
      <c r="I164" s="24"/>
      <c r="J164" s="24"/>
      <c r="K164" t="s">
        <v>521</v>
      </c>
      <c r="L164" t="s">
        <v>398</v>
      </c>
      <c r="M164">
        <v>0.51280000000000003</v>
      </c>
      <c r="N164">
        <v>64</v>
      </c>
      <c r="O164">
        <v>0.55689999999999995</v>
      </c>
      <c r="P164">
        <v>0.38059999999999999</v>
      </c>
      <c r="Q164">
        <v>0.55489999999999995</v>
      </c>
      <c r="R164">
        <v>0.56089999999999995</v>
      </c>
    </row>
    <row r="165" spans="7:18" x14ac:dyDescent="0.25">
      <c r="G165" s="24"/>
      <c r="H165" s="24"/>
      <c r="I165" s="24"/>
      <c r="J165" s="24"/>
      <c r="K165" t="s">
        <v>535</v>
      </c>
      <c r="L165" t="s">
        <v>462</v>
      </c>
      <c r="M165">
        <v>0.51259999999999994</v>
      </c>
      <c r="N165">
        <v>260</v>
      </c>
      <c r="O165">
        <v>0.47839999999999999</v>
      </c>
      <c r="P165">
        <v>0.61539999999999995</v>
      </c>
      <c r="Q165">
        <v>0.46400000000000002</v>
      </c>
      <c r="R165">
        <v>0.50719999999999998</v>
      </c>
    </row>
    <row r="166" spans="7:18" x14ac:dyDescent="0.25">
      <c r="G166" s="24"/>
      <c r="H166" s="24"/>
      <c r="I166" s="24"/>
      <c r="J166" s="24"/>
      <c r="K166" t="s">
        <v>531</v>
      </c>
      <c r="L166" t="s">
        <v>428</v>
      </c>
      <c r="M166">
        <v>0.51249999999999996</v>
      </c>
      <c r="N166">
        <v>320</v>
      </c>
      <c r="O166">
        <v>0.45340000000000003</v>
      </c>
      <c r="P166">
        <v>0.68989999999999996</v>
      </c>
      <c r="Q166">
        <v>0.43080000000000002</v>
      </c>
      <c r="R166">
        <v>0.4985</v>
      </c>
    </row>
    <row r="167" spans="7:18" x14ac:dyDescent="0.25">
      <c r="G167" s="24"/>
      <c r="H167" s="24"/>
      <c r="I167" s="24"/>
      <c r="J167" s="24"/>
      <c r="K167" t="s">
        <v>514</v>
      </c>
      <c r="L167" t="s">
        <v>515</v>
      </c>
      <c r="M167">
        <v>0.51229999999999998</v>
      </c>
      <c r="N167">
        <v>322</v>
      </c>
      <c r="O167">
        <v>0.45300000000000001</v>
      </c>
      <c r="P167">
        <v>0.6905</v>
      </c>
      <c r="Q167">
        <v>0.44519999999999998</v>
      </c>
      <c r="R167">
        <v>0.46839999999999998</v>
      </c>
    </row>
    <row r="168" spans="7:18" x14ac:dyDescent="0.25">
      <c r="G168" s="24"/>
      <c r="H168" s="24"/>
      <c r="I168" s="24"/>
      <c r="J168" s="24"/>
      <c r="K168" t="s">
        <v>127</v>
      </c>
      <c r="L168" t="s">
        <v>456</v>
      </c>
      <c r="M168">
        <v>0.51229999999999998</v>
      </c>
      <c r="N168">
        <v>224</v>
      </c>
      <c r="O168">
        <v>0.4904</v>
      </c>
      <c r="P168">
        <v>0.57799999999999996</v>
      </c>
      <c r="Q168">
        <v>0.4793</v>
      </c>
      <c r="R168">
        <v>0.51259999999999994</v>
      </c>
    </row>
    <row r="169" spans="7:18" x14ac:dyDescent="0.25">
      <c r="G169" s="24"/>
      <c r="H169" s="24"/>
      <c r="I169" s="24"/>
      <c r="J169" s="24"/>
      <c r="K169" t="s">
        <v>524</v>
      </c>
      <c r="L169" t="s">
        <v>503</v>
      </c>
      <c r="M169">
        <v>0.5111</v>
      </c>
      <c r="N169">
        <v>218</v>
      </c>
      <c r="O169">
        <v>0.49220000000000003</v>
      </c>
      <c r="P169">
        <v>0.56779999999999997</v>
      </c>
      <c r="Q169">
        <v>0.4839</v>
      </c>
      <c r="R169">
        <v>0.50890000000000002</v>
      </c>
    </row>
    <row r="170" spans="7:18" x14ac:dyDescent="0.25">
      <c r="G170" s="24"/>
      <c r="H170" s="24"/>
      <c r="I170" s="24"/>
      <c r="J170" s="24"/>
      <c r="K170" t="s">
        <v>527</v>
      </c>
      <c r="L170" t="s">
        <v>503</v>
      </c>
      <c r="M170">
        <v>0.5111</v>
      </c>
      <c r="N170">
        <v>223</v>
      </c>
      <c r="O170">
        <v>0.4914</v>
      </c>
      <c r="P170">
        <v>0.57020000000000004</v>
      </c>
      <c r="Q170">
        <v>0.48409999999999997</v>
      </c>
      <c r="R170">
        <v>0.50590000000000002</v>
      </c>
    </row>
    <row r="171" spans="7:18" x14ac:dyDescent="0.25">
      <c r="G171" s="24"/>
      <c r="H171" s="24"/>
      <c r="I171" s="24"/>
      <c r="J171" s="24"/>
      <c r="K171" t="s">
        <v>117</v>
      </c>
      <c r="L171" t="s">
        <v>397</v>
      </c>
      <c r="M171">
        <v>0.51019999999999999</v>
      </c>
      <c r="N171">
        <v>34</v>
      </c>
      <c r="O171">
        <v>0.56920000000000004</v>
      </c>
      <c r="P171">
        <v>0.33329999999999999</v>
      </c>
      <c r="Q171">
        <v>0.57099999999999995</v>
      </c>
      <c r="R171">
        <v>0.56559999999999999</v>
      </c>
    </row>
    <row r="172" spans="7:18" x14ac:dyDescent="0.25">
      <c r="G172" s="24"/>
      <c r="H172" s="24"/>
      <c r="I172" s="24"/>
      <c r="J172" s="24"/>
      <c r="K172" t="s">
        <v>532</v>
      </c>
      <c r="L172" t="s">
        <v>430</v>
      </c>
      <c r="M172">
        <v>0.50980000000000003</v>
      </c>
      <c r="N172">
        <v>126</v>
      </c>
      <c r="O172">
        <v>0.52429999999999999</v>
      </c>
      <c r="P172">
        <v>0.4662</v>
      </c>
      <c r="Q172">
        <v>0.52729999999999999</v>
      </c>
      <c r="R172">
        <v>0.51829999999999998</v>
      </c>
    </row>
    <row r="173" spans="7:18" x14ac:dyDescent="0.25">
      <c r="G173" s="24"/>
      <c r="H173" s="24"/>
      <c r="I173" s="24"/>
      <c r="J173" s="24"/>
      <c r="K173" t="s">
        <v>518</v>
      </c>
      <c r="L173" t="s">
        <v>431</v>
      </c>
      <c r="M173">
        <v>0.50970000000000004</v>
      </c>
      <c r="N173">
        <v>227</v>
      </c>
      <c r="O173">
        <v>0.48949999999999999</v>
      </c>
      <c r="P173">
        <v>0.57030000000000003</v>
      </c>
      <c r="Q173">
        <v>0.47939999999999999</v>
      </c>
      <c r="R173">
        <v>0.50949999999999995</v>
      </c>
    </row>
    <row r="174" spans="7:18" x14ac:dyDescent="0.25">
      <c r="G174" s="24"/>
      <c r="H174" s="24"/>
      <c r="I174" s="24"/>
      <c r="J174" s="24"/>
      <c r="K174" t="s">
        <v>528</v>
      </c>
      <c r="L174" t="s">
        <v>465</v>
      </c>
      <c r="M174">
        <v>0.50890000000000002</v>
      </c>
      <c r="N174">
        <v>261</v>
      </c>
      <c r="O174">
        <v>0.47810000000000002</v>
      </c>
      <c r="P174">
        <v>0.60140000000000005</v>
      </c>
      <c r="Q174">
        <v>0.46489999999999998</v>
      </c>
      <c r="R174">
        <v>0.50439999999999996</v>
      </c>
    </row>
    <row r="175" spans="7:18" x14ac:dyDescent="0.25">
      <c r="G175" s="24"/>
      <c r="H175" s="24"/>
      <c r="I175" s="24"/>
      <c r="J175" s="24"/>
      <c r="K175" t="s">
        <v>83</v>
      </c>
      <c r="L175" t="s">
        <v>465</v>
      </c>
      <c r="M175">
        <v>0.50860000000000005</v>
      </c>
      <c r="N175">
        <v>228</v>
      </c>
      <c r="O175">
        <v>0.4889</v>
      </c>
      <c r="P175">
        <v>0.56799999999999995</v>
      </c>
      <c r="Q175">
        <v>0.48010000000000003</v>
      </c>
      <c r="R175">
        <v>0.50639999999999996</v>
      </c>
    </row>
    <row r="176" spans="7:18" x14ac:dyDescent="0.25">
      <c r="G176" s="24"/>
      <c r="H176" s="24"/>
      <c r="I176" s="24"/>
      <c r="J176" s="24"/>
      <c r="K176" t="s">
        <v>534</v>
      </c>
      <c r="L176" t="s">
        <v>507</v>
      </c>
      <c r="M176">
        <v>0.50829999999999997</v>
      </c>
      <c r="N176">
        <v>277</v>
      </c>
      <c r="O176">
        <v>0.47410000000000002</v>
      </c>
      <c r="P176">
        <v>0.61109999999999998</v>
      </c>
      <c r="Q176">
        <v>0.46729999999999999</v>
      </c>
      <c r="R176">
        <v>0.48770000000000002</v>
      </c>
    </row>
    <row r="177" spans="7:18" x14ac:dyDescent="0.25">
      <c r="G177" s="24"/>
      <c r="H177" s="24"/>
      <c r="I177" s="24"/>
      <c r="J177" s="24"/>
      <c r="K177" t="s">
        <v>530</v>
      </c>
      <c r="L177" t="s">
        <v>456</v>
      </c>
      <c r="M177">
        <v>0.50819999999999999</v>
      </c>
      <c r="N177">
        <v>251</v>
      </c>
      <c r="O177">
        <v>0.48159999999999997</v>
      </c>
      <c r="P177">
        <v>0.58819999999999995</v>
      </c>
      <c r="Q177">
        <v>0.46829999999999999</v>
      </c>
      <c r="R177">
        <v>0.50819999999999999</v>
      </c>
    </row>
    <row r="178" spans="7:18" x14ac:dyDescent="0.25">
      <c r="G178" s="24"/>
      <c r="H178" s="24"/>
      <c r="I178" s="24"/>
      <c r="J178" s="24"/>
      <c r="K178" t="s">
        <v>544</v>
      </c>
      <c r="L178" t="s">
        <v>413</v>
      </c>
      <c r="M178">
        <v>0.50790000000000002</v>
      </c>
      <c r="N178">
        <v>179</v>
      </c>
      <c r="O178">
        <v>0.50429999999999997</v>
      </c>
      <c r="P178">
        <v>0.51880000000000004</v>
      </c>
      <c r="Q178">
        <v>0.4929</v>
      </c>
      <c r="R178">
        <v>0.52710000000000001</v>
      </c>
    </row>
    <row r="179" spans="7:18" x14ac:dyDescent="0.25">
      <c r="G179" s="24"/>
      <c r="H179" s="24"/>
      <c r="I179" s="24"/>
      <c r="J179" s="24"/>
      <c r="K179" t="s">
        <v>113</v>
      </c>
      <c r="L179" t="s">
        <v>465</v>
      </c>
      <c r="M179">
        <v>0.50780000000000003</v>
      </c>
      <c r="N179">
        <v>256</v>
      </c>
      <c r="O179">
        <v>0.47970000000000002</v>
      </c>
      <c r="P179">
        <v>0.59199999999999997</v>
      </c>
      <c r="Q179">
        <v>0.46889999999999998</v>
      </c>
      <c r="R179">
        <v>0.50119999999999998</v>
      </c>
    </row>
    <row r="180" spans="7:18" x14ac:dyDescent="0.25">
      <c r="G180" s="24"/>
      <c r="H180" s="24"/>
      <c r="I180" s="24"/>
      <c r="J180" s="24"/>
      <c r="K180" t="s">
        <v>543</v>
      </c>
      <c r="L180" t="s">
        <v>456</v>
      </c>
      <c r="M180">
        <v>0.5071</v>
      </c>
      <c r="N180">
        <v>221</v>
      </c>
      <c r="O180">
        <v>0.49159999999999998</v>
      </c>
      <c r="P180">
        <v>0.55369999999999997</v>
      </c>
      <c r="Q180">
        <v>0.48230000000000001</v>
      </c>
      <c r="R180">
        <v>0.5101</v>
      </c>
    </row>
    <row r="181" spans="7:18" x14ac:dyDescent="0.25">
      <c r="G181" s="24"/>
      <c r="H181" s="24"/>
      <c r="I181" s="24"/>
      <c r="J181" s="24"/>
      <c r="K181" t="s">
        <v>512</v>
      </c>
      <c r="L181" t="s">
        <v>397</v>
      </c>
      <c r="M181">
        <v>0.50660000000000005</v>
      </c>
      <c r="N181">
        <v>29</v>
      </c>
      <c r="O181">
        <v>0.57110000000000005</v>
      </c>
      <c r="P181">
        <v>0.313</v>
      </c>
      <c r="Q181">
        <v>0.58499999999999996</v>
      </c>
      <c r="R181">
        <v>0.54330000000000001</v>
      </c>
    </row>
    <row r="182" spans="7:18" x14ac:dyDescent="0.25">
      <c r="G182" s="24"/>
      <c r="H182" s="24"/>
      <c r="I182" s="24"/>
      <c r="J182" s="24"/>
      <c r="K182" t="s">
        <v>128</v>
      </c>
      <c r="L182" t="s">
        <v>513</v>
      </c>
      <c r="M182">
        <v>0.50580000000000003</v>
      </c>
      <c r="N182">
        <v>298</v>
      </c>
      <c r="O182">
        <v>0.46750000000000003</v>
      </c>
      <c r="P182">
        <v>0.62070000000000003</v>
      </c>
      <c r="Q182">
        <v>0.4506</v>
      </c>
      <c r="R182">
        <v>0.50119999999999998</v>
      </c>
    </row>
    <row r="183" spans="7:18" x14ac:dyDescent="0.25">
      <c r="G183" s="24"/>
      <c r="H183" s="24"/>
      <c r="I183" s="24"/>
      <c r="J183" s="24"/>
      <c r="K183" t="s">
        <v>107</v>
      </c>
      <c r="L183" t="s">
        <v>393</v>
      </c>
      <c r="M183">
        <v>0.50519999999999998</v>
      </c>
      <c r="N183">
        <v>54</v>
      </c>
      <c r="O183">
        <v>0.56159999999999999</v>
      </c>
      <c r="P183">
        <v>0.33600000000000002</v>
      </c>
      <c r="Q183">
        <v>0.56210000000000004</v>
      </c>
      <c r="R183">
        <v>0.56059999999999999</v>
      </c>
    </row>
    <row r="184" spans="7:18" x14ac:dyDescent="0.25">
      <c r="G184" s="24"/>
      <c r="H184" s="24"/>
      <c r="I184" s="24"/>
      <c r="J184" s="24"/>
      <c r="K184" t="s">
        <v>545</v>
      </c>
      <c r="L184" t="s">
        <v>460</v>
      </c>
      <c r="M184">
        <v>0.50519999999999998</v>
      </c>
      <c r="N184">
        <v>316</v>
      </c>
      <c r="O184">
        <v>0.45569999999999999</v>
      </c>
      <c r="P184">
        <v>0.65359999999999996</v>
      </c>
      <c r="Q184">
        <v>0.43109999999999998</v>
      </c>
      <c r="R184">
        <v>0.50490000000000002</v>
      </c>
    </row>
    <row r="185" spans="7:18" x14ac:dyDescent="0.25">
      <c r="G185" s="24"/>
      <c r="H185" s="24"/>
      <c r="I185" s="24"/>
      <c r="J185" s="24"/>
      <c r="K185" t="s">
        <v>536</v>
      </c>
      <c r="L185" t="s">
        <v>437</v>
      </c>
      <c r="M185">
        <v>0.505</v>
      </c>
      <c r="N185">
        <v>258</v>
      </c>
      <c r="O185">
        <v>0.47920000000000001</v>
      </c>
      <c r="P185">
        <v>0.5827</v>
      </c>
      <c r="Q185">
        <v>0.4587</v>
      </c>
      <c r="R185">
        <v>0.52</v>
      </c>
    </row>
    <row r="186" spans="7:18" x14ac:dyDescent="0.25">
      <c r="G186" s="24"/>
      <c r="H186" s="24"/>
      <c r="I186" s="24"/>
      <c r="J186" s="24"/>
      <c r="K186" t="s">
        <v>533</v>
      </c>
      <c r="L186" t="s">
        <v>421</v>
      </c>
      <c r="M186">
        <v>0.505</v>
      </c>
      <c r="N186">
        <v>175</v>
      </c>
      <c r="O186">
        <v>0.50539999999999996</v>
      </c>
      <c r="P186">
        <v>0.50360000000000005</v>
      </c>
      <c r="Q186">
        <v>0.4975</v>
      </c>
      <c r="R186">
        <v>0.52110000000000001</v>
      </c>
    </row>
    <row r="187" spans="7:18" x14ac:dyDescent="0.25">
      <c r="G187" s="24"/>
      <c r="H187" s="24"/>
      <c r="I187" s="24"/>
      <c r="J187" s="24"/>
      <c r="K187" t="s">
        <v>523</v>
      </c>
      <c r="L187" t="s">
        <v>413</v>
      </c>
      <c r="M187">
        <v>0.50480000000000003</v>
      </c>
      <c r="N187">
        <v>136</v>
      </c>
      <c r="O187">
        <v>0.51890000000000003</v>
      </c>
      <c r="P187">
        <v>0.46279999999999999</v>
      </c>
      <c r="Q187">
        <v>0.51249999999999996</v>
      </c>
      <c r="R187">
        <v>0.53159999999999996</v>
      </c>
    </row>
    <row r="188" spans="7:18" x14ac:dyDescent="0.25">
      <c r="G188" s="24"/>
      <c r="H188" s="24"/>
      <c r="I188" s="24"/>
      <c r="J188" s="24"/>
      <c r="K188" t="s">
        <v>541</v>
      </c>
      <c r="L188" t="s">
        <v>437</v>
      </c>
      <c r="M188">
        <v>0.50460000000000005</v>
      </c>
      <c r="N188">
        <v>242</v>
      </c>
      <c r="O188">
        <v>0.48509999999999998</v>
      </c>
      <c r="P188">
        <v>0.56299999999999994</v>
      </c>
      <c r="Q188">
        <v>0.47239999999999999</v>
      </c>
      <c r="R188">
        <v>0.51039999999999996</v>
      </c>
    </row>
    <row r="189" spans="7:18" x14ac:dyDescent="0.25">
      <c r="G189" s="24"/>
      <c r="H189" s="24"/>
      <c r="I189" s="24"/>
      <c r="J189" s="24"/>
      <c r="K189" t="s">
        <v>542</v>
      </c>
      <c r="L189" t="s">
        <v>403</v>
      </c>
      <c r="M189">
        <v>0.50439999999999996</v>
      </c>
      <c r="N189">
        <v>169</v>
      </c>
      <c r="O189">
        <v>0.50849999999999995</v>
      </c>
      <c r="P189">
        <v>0.49220000000000003</v>
      </c>
      <c r="Q189">
        <v>0.4929</v>
      </c>
      <c r="R189">
        <v>0.53959999999999997</v>
      </c>
    </row>
    <row r="190" spans="7:18" x14ac:dyDescent="0.25">
      <c r="G190" s="24"/>
      <c r="H190" s="24"/>
      <c r="I190" s="24"/>
      <c r="J190" s="24"/>
      <c r="K190" t="s">
        <v>539</v>
      </c>
      <c r="L190" t="s">
        <v>407</v>
      </c>
      <c r="M190">
        <v>0.50409999999999999</v>
      </c>
      <c r="N190">
        <v>90</v>
      </c>
      <c r="O190">
        <v>0.54449999999999998</v>
      </c>
      <c r="P190">
        <v>0.38279999999999997</v>
      </c>
      <c r="Q190">
        <v>0.54669999999999996</v>
      </c>
      <c r="R190">
        <v>0.54020000000000001</v>
      </c>
    </row>
    <row r="191" spans="7:18" x14ac:dyDescent="0.25">
      <c r="G191" s="24"/>
      <c r="H191" s="24"/>
      <c r="I191" s="24"/>
      <c r="J191" s="24"/>
      <c r="K191" t="s">
        <v>94</v>
      </c>
      <c r="L191" t="s">
        <v>399</v>
      </c>
      <c r="M191">
        <v>0.504</v>
      </c>
      <c r="N191">
        <v>70</v>
      </c>
      <c r="O191">
        <v>0.55500000000000005</v>
      </c>
      <c r="P191">
        <v>0.35110000000000002</v>
      </c>
      <c r="Q191">
        <v>0.55610000000000004</v>
      </c>
      <c r="R191">
        <v>0.55269999999999997</v>
      </c>
    </row>
    <row r="192" spans="7:18" x14ac:dyDescent="0.25">
      <c r="G192" s="24"/>
      <c r="H192" s="24"/>
      <c r="I192" s="24"/>
      <c r="J192" s="24"/>
      <c r="K192" t="s">
        <v>525</v>
      </c>
      <c r="L192" t="s">
        <v>454</v>
      </c>
      <c r="M192">
        <v>0.50390000000000001</v>
      </c>
      <c r="N192">
        <v>233</v>
      </c>
      <c r="O192">
        <v>0.48720000000000002</v>
      </c>
      <c r="P192">
        <v>0.55400000000000005</v>
      </c>
      <c r="Q192">
        <v>0.46960000000000002</v>
      </c>
      <c r="R192">
        <v>0.52259999999999995</v>
      </c>
    </row>
    <row r="193" spans="7:18" x14ac:dyDescent="0.25">
      <c r="G193" s="24"/>
      <c r="H193" s="24"/>
      <c r="I193" s="24"/>
      <c r="J193" s="24"/>
      <c r="K193" t="s">
        <v>538</v>
      </c>
      <c r="L193" t="s">
        <v>513</v>
      </c>
      <c r="M193">
        <v>0.50370000000000004</v>
      </c>
      <c r="N193">
        <v>248</v>
      </c>
      <c r="O193">
        <v>0.48370000000000002</v>
      </c>
      <c r="P193">
        <v>0.5635</v>
      </c>
      <c r="Q193">
        <v>0.47549999999999998</v>
      </c>
      <c r="R193">
        <v>0.50009999999999999</v>
      </c>
    </row>
    <row r="194" spans="7:18" x14ac:dyDescent="0.25">
      <c r="G194" s="24"/>
      <c r="H194" s="24"/>
      <c r="I194" s="24"/>
      <c r="J194" s="24"/>
      <c r="K194" t="s">
        <v>546</v>
      </c>
      <c r="L194" t="s">
        <v>426</v>
      </c>
      <c r="M194">
        <v>0.50370000000000004</v>
      </c>
      <c r="N194">
        <v>244</v>
      </c>
      <c r="O194">
        <v>0.48420000000000002</v>
      </c>
      <c r="P194">
        <v>0.56200000000000006</v>
      </c>
      <c r="Q194">
        <v>0.46970000000000001</v>
      </c>
      <c r="R194">
        <v>0.51319999999999999</v>
      </c>
    </row>
    <row r="195" spans="7:18" x14ac:dyDescent="0.25">
      <c r="G195" s="24"/>
      <c r="H195" s="24"/>
      <c r="I195" s="24"/>
      <c r="J195" s="24"/>
      <c r="K195" t="s">
        <v>548</v>
      </c>
      <c r="L195" t="s">
        <v>430</v>
      </c>
      <c r="M195">
        <v>0.503</v>
      </c>
      <c r="N195">
        <v>200</v>
      </c>
      <c r="O195">
        <v>0.49759999999999999</v>
      </c>
      <c r="P195">
        <v>0.51910000000000001</v>
      </c>
      <c r="Q195">
        <v>0.48780000000000001</v>
      </c>
      <c r="R195">
        <v>0.51729999999999998</v>
      </c>
    </row>
    <row r="196" spans="7:18" x14ac:dyDescent="0.25">
      <c r="G196" s="24"/>
      <c r="H196" s="24"/>
      <c r="I196" s="24"/>
      <c r="J196" s="24"/>
      <c r="K196" t="s">
        <v>92</v>
      </c>
      <c r="L196" t="s">
        <v>398</v>
      </c>
      <c r="M196">
        <v>0.50239999999999996</v>
      </c>
      <c r="N196">
        <v>95</v>
      </c>
      <c r="O196">
        <v>0.54290000000000005</v>
      </c>
      <c r="P196">
        <v>0.38100000000000001</v>
      </c>
      <c r="Q196">
        <v>0.53149999999999997</v>
      </c>
      <c r="R196">
        <v>0.56569999999999998</v>
      </c>
    </row>
    <row r="197" spans="7:18" x14ac:dyDescent="0.25">
      <c r="G197" s="24"/>
      <c r="H197" s="24"/>
      <c r="I197" s="24"/>
      <c r="J197" s="24"/>
      <c r="K197" t="s">
        <v>553</v>
      </c>
      <c r="L197" t="s">
        <v>428</v>
      </c>
      <c r="M197">
        <v>0.50229999999999997</v>
      </c>
      <c r="N197">
        <v>275</v>
      </c>
      <c r="O197">
        <v>0.47460000000000002</v>
      </c>
      <c r="P197">
        <v>0.58540000000000003</v>
      </c>
      <c r="Q197">
        <v>0.46060000000000001</v>
      </c>
      <c r="R197">
        <v>0.50270000000000004</v>
      </c>
    </row>
    <row r="198" spans="7:18" x14ac:dyDescent="0.25">
      <c r="G198" s="24"/>
      <c r="H198" s="24"/>
      <c r="I198" s="24"/>
      <c r="J198" s="24"/>
      <c r="K198" t="s">
        <v>124</v>
      </c>
      <c r="L198" t="s">
        <v>540</v>
      </c>
      <c r="M198">
        <v>0.50209999999999999</v>
      </c>
      <c r="N198">
        <v>346</v>
      </c>
      <c r="O198">
        <v>0.433</v>
      </c>
      <c r="P198">
        <v>0.70940000000000003</v>
      </c>
      <c r="Q198">
        <v>0.40060000000000001</v>
      </c>
      <c r="R198">
        <v>0.49769999999999998</v>
      </c>
    </row>
    <row r="199" spans="7:18" x14ac:dyDescent="0.25">
      <c r="G199" s="24"/>
      <c r="H199" s="24"/>
      <c r="I199" s="24"/>
      <c r="J199" s="24"/>
      <c r="K199" t="s">
        <v>552</v>
      </c>
      <c r="L199" t="s">
        <v>465</v>
      </c>
      <c r="M199">
        <v>0.50139999999999996</v>
      </c>
      <c r="N199">
        <v>237</v>
      </c>
      <c r="O199">
        <v>0.48559999999999998</v>
      </c>
      <c r="P199">
        <v>0.54890000000000005</v>
      </c>
      <c r="Q199">
        <v>0.47870000000000001</v>
      </c>
      <c r="R199">
        <v>0.49930000000000002</v>
      </c>
    </row>
    <row r="200" spans="7:18" x14ac:dyDescent="0.25">
      <c r="G200" s="24"/>
      <c r="H200" s="24"/>
      <c r="I200" s="24"/>
      <c r="J200" s="24"/>
      <c r="K200" t="s">
        <v>547</v>
      </c>
      <c r="L200" t="s">
        <v>403</v>
      </c>
      <c r="M200">
        <v>0.501</v>
      </c>
      <c r="N200">
        <v>85</v>
      </c>
      <c r="O200">
        <v>0.54600000000000004</v>
      </c>
      <c r="P200">
        <v>0.36620000000000003</v>
      </c>
      <c r="Q200">
        <v>0.5464</v>
      </c>
      <c r="R200">
        <v>0.54520000000000002</v>
      </c>
    </row>
    <row r="201" spans="7:18" x14ac:dyDescent="0.25">
      <c r="G201" s="24"/>
      <c r="H201" s="24"/>
      <c r="I201" s="24"/>
      <c r="J201" s="24"/>
      <c r="K201" t="s">
        <v>71</v>
      </c>
      <c r="L201" t="s">
        <v>437</v>
      </c>
      <c r="M201">
        <v>0.50039999999999996</v>
      </c>
      <c r="N201">
        <v>180</v>
      </c>
      <c r="O201">
        <v>0.50429999999999997</v>
      </c>
      <c r="P201">
        <v>0.48870000000000002</v>
      </c>
      <c r="Q201">
        <v>0.50009999999999999</v>
      </c>
      <c r="R201">
        <v>0.51249999999999996</v>
      </c>
    </row>
    <row r="202" spans="7:18" x14ac:dyDescent="0.25">
      <c r="G202" s="24"/>
      <c r="H202" s="24"/>
      <c r="I202" s="24"/>
      <c r="J202" s="24"/>
      <c r="K202" t="s">
        <v>121</v>
      </c>
      <c r="L202" t="s">
        <v>426</v>
      </c>
      <c r="M202">
        <v>0.49969999999999998</v>
      </c>
      <c r="N202">
        <v>219</v>
      </c>
      <c r="O202">
        <v>0.49220000000000003</v>
      </c>
      <c r="P202">
        <v>0.52210000000000001</v>
      </c>
      <c r="Q202">
        <v>0.48089999999999999</v>
      </c>
      <c r="R202">
        <v>0.51470000000000005</v>
      </c>
    </row>
    <row r="203" spans="7:18" x14ac:dyDescent="0.25">
      <c r="G203" s="24"/>
      <c r="H203" s="24"/>
      <c r="I203" s="24"/>
      <c r="J203" s="24"/>
      <c r="K203" t="s">
        <v>574</v>
      </c>
      <c r="L203" t="s">
        <v>454</v>
      </c>
      <c r="M203">
        <v>0.49890000000000001</v>
      </c>
      <c r="N203">
        <v>297</v>
      </c>
      <c r="O203">
        <v>0.46789999999999998</v>
      </c>
      <c r="P203">
        <v>0.59199999999999997</v>
      </c>
      <c r="Q203">
        <v>0.45119999999999999</v>
      </c>
      <c r="R203">
        <v>0.50119999999999998</v>
      </c>
    </row>
    <row r="204" spans="7:18" x14ac:dyDescent="0.25">
      <c r="G204" s="24"/>
      <c r="H204" s="24"/>
      <c r="I204" s="24"/>
      <c r="J204" s="24"/>
      <c r="K204" t="s">
        <v>537</v>
      </c>
      <c r="L204" t="s">
        <v>462</v>
      </c>
      <c r="M204">
        <v>0.49880000000000002</v>
      </c>
      <c r="N204">
        <v>279</v>
      </c>
      <c r="O204">
        <v>0.4738</v>
      </c>
      <c r="P204">
        <v>0.57379999999999998</v>
      </c>
      <c r="Q204">
        <v>0.45789999999999997</v>
      </c>
      <c r="R204">
        <v>0.50549999999999995</v>
      </c>
    </row>
    <row r="205" spans="7:18" x14ac:dyDescent="0.25">
      <c r="G205" s="24"/>
      <c r="H205" s="24"/>
      <c r="I205" s="24"/>
      <c r="J205" s="24"/>
      <c r="K205" t="s">
        <v>549</v>
      </c>
      <c r="L205" t="s">
        <v>407</v>
      </c>
      <c r="M205">
        <v>0.49819999999999998</v>
      </c>
      <c r="N205">
        <v>116</v>
      </c>
      <c r="O205">
        <v>0.53029999999999999</v>
      </c>
      <c r="P205">
        <v>0.40160000000000001</v>
      </c>
      <c r="Q205">
        <v>0.52370000000000005</v>
      </c>
      <c r="R205">
        <v>0.54359999999999997</v>
      </c>
    </row>
    <row r="206" spans="7:18" x14ac:dyDescent="0.25">
      <c r="G206" s="24"/>
      <c r="H206" s="24"/>
      <c r="I206" s="24"/>
      <c r="J206" s="24"/>
      <c r="K206" t="s">
        <v>551</v>
      </c>
      <c r="L206" t="s">
        <v>465</v>
      </c>
      <c r="M206">
        <v>0.4975</v>
      </c>
      <c r="N206">
        <v>328</v>
      </c>
      <c r="O206">
        <v>0.4486</v>
      </c>
      <c r="P206">
        <v>0.64429999999999998</v>
      </c>
      <c r="Q206">
        <v>0.42380000000000001</v>
      </c>
      <c r="R206">
        <v>0.49809999999999999</v>
      </c>
    </row>
    <row r="207" spans="7:18" x14ac:dyDescent="0.25">
      <c r="G207" s="24"/>
      <c r="H207" s="24"/>
      <c r="I207" s="24"/>
      <c r="J207" s="24"/>
      <c r="K207" t="s">
        <v>562</v>
      </c>
      <c r="L207" t="s">
        <v>426</v>
      </c>
      <c r="M207">
        <v>0.49719999999999998</v>
      </c>
      <c r="N207">
        <v>183</v>
      </c>
      <c r="O207">
        <v>0.50329999999999997</v>
      </c>
      <c r="P207">
        <v>0.47889999999999999</v>
      </c>
      <c r="Q207">
        <v>0.4945</v>
      </c>
      <c r="R207">
        <v>0.52090000000000003</v>
      </c>
    </row>
    <row r="208" spans="7:18" x14ac:dyDescent="0.25">
      <c r="G208" s="24"/>
      <c r="H208" s="24"/>
      <c r="I208" s="24"/>
      <c r="J208" s="24"/>
      <c r="K208" t="s">
        <v>53</v>
      </c>
      <c r="L208" t="s">
        <v>393</v>
      </c>
      <c r="M208">
        <v>0.496</v>
      </c>
      <c r="N208">
        <v>9</v>
      </c>
      <c r="O208">
        <v>0.59050000000000002</v>
      </c>
      <c r="P208">
        <v>0.21260000000000001</v>
      </c>
      <c r="Q208">
        <v>0.60189999999999999</v>
      </c>
      <c r="R208">
        <v>0.5675</v>
      </c>
    </row>
    <row r="209" spans="7:18" x14ac:dyDescent="0.25">
      <c r="G209" s="24"/>
      <c r="H209" s="24"/>
      <c r="I209" s="24"/>
      <c r="J209" s="24"/>
      <c r="K209" t="s">
        <v>573</v>
      </c>
      <c r="L209" t="s">
        <v>415</v>
      </c>
      <c r="M209">
        <v>0.49590000000000001</v>
      </c>
      <c r="N209">
        <v>171</v>
      </c>
      <c r="O209">
        <v>0.50790000000000002</v>
      </c>
      <c r="P209">
        <v>0.45989999999999998</v>
      </c>
      <c r="Q209">
        <v>0.49590000000000001</v>
      </c>
      <c r="R209">
        <v>0.53200000000000003</v>
      </c>
    </row>
    <row r="210" spans="7:18" x14ac:dyDescent="0.25">
      <c r="G210" s="24"/>
      <c r="H210" s="24"/>
      <c r="I210" s="24"/>
      <c r="J210" s="24"/>
      <c r="K210" t="s">
        <v>558</v>
      </c>
      <c r="L210" t="s">
        <v>460</v>
      </c>
      <c r="M210">
        <v>0.49540000000000001</v>
      </c>
      <c r="N210">
        <v>284</v>
      </c>
      <c r="O210">
        <v>0.47189999999999999</v>
      </c>
      <c r="P210">
        <v>0.56589999999999996</v>
      </c>
      <c r="Q210">
        <v>0.45839999999999997</v>
      </c>
      <c r="R210">
        <v>0.499</v>
      </c>
    </row>
    <row r="211" spans="7:18" x14ac:dyDescent="0.25">
      <c r="G211" s="24"/>
      <c r="H211" s="24"/>
      <c r="I211" s="24"/>
      <c r="J211" s="24"/>
      <c r="K211" t="s">
        <v>557</v>
      </c>
      <c r="L211" t="s">
        <v>394</v>
      </c>
      <c r="M211">
        <v>0.49540000000000001</v>
      </c>
      <c r="N211">
        <v>83</v>
      </c>
      <c r="O211">
        <v>0.54779999999999995</v>
      </c>
      <c r="P211">
        <v>0.33810000000000001</v>
      </c>
      <c r="Q211">
        <v>0.54239999999999999</v>
      </c>
      <c r="R211">
        <v>0.55840000000000001</v>
      </c>
    </row>
    <row r="212" spans="7:18" x14ac:dyDescent="0.25">
      <c r="G212" s="24"/>
      <c r="H212" s="24"/>
      <c r="I212" s="24"/>
      <c r="J212" s="24"/>
      <c r="K212" t="s">
        <v>550</v>
      </c>
      <c r="L212" t="s">
        <v>426</v>
      </c>
      <c r="M212">
        <v>0.49530000000000002</v>
      </c>
      <c r="N212">
        <v>229</v>
      </c>
      <c r="O212">
        <v>0.48859999999999998</v>
      </c>
      <c r="P212">
        <v>0.51539999999999997</v>
      </c>
      <c r="Q212">
        <v>0.47870000000000001</v>
      </c>
      <c r="R212">
        <v>0.50849999999999995</v>
      </c>
    </row>
    <row r="213" spans="7:18" x14ac:dyDescent="0.25">
      <c r="G213" s="24"/>
      <c r="H213" s="24"/>
      <c r="I213" s="24"/>
      <c r="J213" s="24"/>
      <c r="K213" t="s">
        <v>568</v>
      </c>
      <c r="L213" t="s">
        <v>431</v>
      </c>
      <c r="M213">
        <v>0.49480000000000002</v>
      </c>
      <c r="N213">
        <v>215</v>
      </c>
      <c r="O213">
        <v>0.49309999999999998</v>
      </c>
      <c r="P213">
        <v>0.5</v>
      </c>
      <c r="Q213">
        <v>0.49320000000000003</v>
      </c>
      <c r="R213">
        <v>0.49280000000000002</v>
      </c>
    </row>
    <row r="214" spans="7:18" x14ac:dyDescent="0.25">
      <c r="G214" s="24"/>
      <c r="H214" s="24"/>
      <c r="I214" s="24"/>
      <c r="J214" s="24"/>
      <c r="K214" t="s">
        <v>555</v>
      </c>
      <c r="L214" t="s">
        <v>397</v>
      </c>
      <c r="M214">
        <v>0.49419999999999997</v>
      </c>
      <c r="N214">
        <v>111</v>
      </c>
      <c r="O214">
        <v>0.5353</v>
      </c>
      <c r="P214">
        <v>0.37090000000000001</v>
      </c>
      <c r="Q214">
        <v>0.53129999999999999</v>
      </c>
      <c r="R214">
        <v>0.54330000000000001</v>
      </c>
    </row>
    <row r="215" spans="7:18" x14ac:dyDescent="0.25">
      <c r="G215" s="24"/>
      <c r="H215" s="24"/>
      <c r="I215" s="24"/>
      <c r="J215" s="24"/>
      <c r="K215" t="s">
        <v>572</v>
      </c>
      <c r="L215" t="s">
        <v>437</v>
      </c>
      <c r="M215">
        <v>0.49409999999999998</v>
      </c>
      <c r="N215">
        <v>262</v>
      </c>
      <c r="O215">
        <v>0.47770000000000001</v>
      </c>
      <c r="P215">
        <v>0.54330000000000001</v>
      </c>
      <c r="Q215">
        <v>0.46179999999999999</v>
      </c>
      <c r="R215">
        <v>0.50960000000000005</v>
      </c>
    </row>
    <row r="216" spans="7:18" x14ac:dyDescent="0.25">
      <c r="G216" s="24"/>
      <c r="H216" s="24"/>
      <c r="I216" s="24"/>
      <c r="J216" s="24"/>
      <c r="K216" t="s">
        <v>564</v>
      </c>
      <c r="L216" t="s">
        <v>516</v>
      </c>
      <c r="M216">
        <v>0.49399999999999999</v>
      </c>
      <c r="N216">
        <v>335</v>
      </c>
      <c r="O216">
        <v>0.44419999999999998</v>
      </c>
      <c r="P216">
        <v>0.64339999999999997</v>
      </c>
      <c r="Q216">
        <v>0.41789999999999999</v>
      </c>
      <c r="R216">
        <v>0.49680000000000002</v>
      </c>
    </row>
    <row r="217" spans="7:18" x14ac:dyDescent="0.25">
      <c r="G217" s="24"/>
      <c r="H217" s="24"/>
      <c r="I217" s="24"/>
      <c r="J217" s="24"/>
      <c r="K217" t="s">
        <v>559</v>
      </c>
      <c r="L217" t="s">
        <v>398</v>
      </c>
      <c r="M217">
        <v>0.49399999999999999</v>
      </c>
      <c r="N217">
        <v>87</v>
      </c>
      <c r="O217">
        <v>0.54469999999999996</v>
      </c>
      <c r="P217">
        <v>0.34189999999999998</v>
      </c>
      <c r="Q217">
        <v>0.54010000000000002</v>
      </c>
      <c r="R217">
        <v>0.55369999999999997</v>
      </c>
    </row>
    <row r="218" spans="7:18" x14ac:dyDescent="0.25">
      <c r="G218" s="24"/>
      <c r="H218" s="24"/>
      <c r="I218" s="24"/>
      <c r="J218" s="24"/>
      <c r="K218" t="s">
        <v>570</v>
      </c>
      <c r="L218" t="s">
        <v>397</v>
      </c>
      <c r="M218">
        <v>0.49390000000000001</v>
      </c>
      <c r="N218">
        <v>177</v>
      </c>
      <c r="O218">
        <v>0.50480000000000003</v>
      </c>
      <c r="P218">
        <v>0.46089999999999998</v>
      </c>
      <c r="Q218">
        <v>0.4884</v>
      </c>
      <c r="R218">
        <v>0.53769999999999996</v>
      </c>
    </row>
    <row r="219" spans="7:18" x14ac:dyDescent="0.25">
      <c r="G219" s="24"/>
      <c r="H219" s="24"/>
      <c r="I219" s="24"/>
      <c r="J219" s="24"/>
      <c r="K219" t="s">
        <v>561</v>
      </c>
      <c r="L219" t="s">
        <v>437</v>
      </c>
      <c r="M219">
        <v>0.49309999999999998</v>
      </c>
      <c r="N219">
        <v>296</v>
      </c>
      <c r="O219">
        <v>0.46810000000000002</v>
      </c>
      <c r="P219">
        <v>0.56799999999999995</v>
      </c>
      <c r="Q219">
        <v>0.45219999999999999</v>
      </c>
      <c r="R219">
        <v>0.49980000000000002</v>
      </c>
    </row>
    <row r="220" spans="7:18" x14ac:dyDescent="0.25">
      <c r="G220" s="24"/>
      <c r="H220" s="24"/>
      <c r="I220" s="24"/>
      <c r="J220" s="24"/>
      <c r="K220" t="s">
        <v>579</v>
      </c>
      <c r="L220" t="s">
        <v>433</v>
      </c>
      <c r="M220">
        <v>0.4929</v>
      </c>
      <c r="N220">
        <v>173</v>
      </c>
      <c r="O220">
        <v>0.50690000000000002</v>
      </c>
      <c r="P220">
        <v>0.45079999999999998</v>
      </c>
      <c r="Q220">
        <v>0.498</v>
      </c>
      <c r="R220">
        <v>0.52470000000000006</v>
      </c>
    </row>
    <row r="221" spans="7:18" x14ac:dyDescent="0.25">
      <c r="G221" s="24"/>
      <c r="H221" s="24"/>
      <c r="I221" s="24"/>
      <c r="J221" s="24"/>
      <c r="K221" t="s">
        <v>578</v>
      </c>
      <c r="L221" t="s">
        <v>431</v>
      </c>
      <c r="M221">
        <v>0.4929</v>
      </c>
      <c r="N221">
        <v>231</v>
      </c>
      <c r="O221">
        <v>0.4879</v>
      </c>
      <c r="P221">
        <v>0.50770000000000004</v>
      </c>
      <c r="Q221">
        <v>0.48110000000000003</v>
      </c>
      <c r="R221">
        <v>0.50160000000000005</v>
      </c>
    </row>
    <row r="222" spans="7:18" x14ac:dyDescent="0.25">
      <c r="G222" s="24"/>
      <c r="H222" s="24"/>
      <c r="I222" s="24"/>
      <c r="J222" s="24"/>
      <c r="K222" t="s">
        <v>567</v>
      </c>
      <c r="L222" t="s">
        <v>430</v>
      </c>
      <c r="M222">
        <v>0.49230000000000002</v>
      </c>
      <c r="N222">
        <v>201</v>
      </c>
      <c r="O222">
        <v>0.4975</v>
      </c>
      <c r="P222">
        <v>0.47689999999999999</v>
      </c>
      <c r="Q222">
        <v>0.49149999999999999</v>
      </c>
      <c r="R222">
        <v>0.50939999999999996</v>
      </c>
    </row>
    <row r="223" spans="7:18" x14ac:dyDescent="0.25">
      <c r="G223" s="24"/>
      <c r="H223" s="24"/>
      <c r="I223" s="24"/>
      <c r="J223" s="24"/>
      <c r="K223" t="s">
        <v>554</v>
      </c>
      <c r="L223" t="s">
        <v>407</v>
      </c>
      <c r="M223">
        <v>0.49159999999999998</v>
      </c>
      <c r="N223">
        <v>108</v>
      </c>
      <c r="O223">
        <v>0.53690000000000004</v>
      </c>
      <c r="P223">
        <v>0.35570000000000002</v>
      </c>
      <c r="Q223">
        <v>0.53520000000000001</v>
      </c>
      <c r="R223">
        <v>0.5403</v>
      </c>
    </row>
    <row r="224" spans="7:18" x14ac:dyDescent="0.25">
      <c r="G224" s="24"/>
      <c r="H224" s="24"/>
      <c r="I224" s="24"/>
      <c r="J224" s="24"/>
      <c r="K224" t="s">
        <v>556</v>
      </c>
      <c r="L224" t="s">
        <v>515</v>
      </c>
      <c r="M224">
        <v>0.49080000000000001</v>
      </c>
      <c r="N224">
        <v>356</v>
      </c>
      <c r="O224">
        <v>0.42480000000000001</v>
      </c>
      <c r="P224">
        <v>0.68889999999999996</v>
      </c>
      <c r="Q224">
        <v>0.40479999999999999</v>
      </c>
      <c r="R224">
        <v>0.46489999999999998</v>
      </c>
    </row>
    <row r="225" spans="7:18" x14ac:dyDescent="0.25">
      <c r="G225" s="24"/>
      <c r="H225" s="24"/>
      <c r="I225" s="24"/>
      <c r="J225" s="24"/>
      <c r="K225" t="s">
        <v>563</v>
      </c>
      <c r="L225" t="s">
        <v>516</v>
      </c>
      <c r="M225">
        <v>0.49009999999999998</v>
      </c>
      <c r="N225">
        <v>230</v>
      </c>
      <c r="O225">
        <v>0.48809999999999998</v>
      </c>
      <c r="P225">
        <v>0.49619999999999997</v>
      </c>
      <c r="Q225">
        <v>0.47610000000000002</v>
      </c>
      <c r="R225">
        <v>0.51219999999999999</v>
      </c>
    </row>
    <row r="226" spans="7:18" x14ac:dyDescent="0.25">
      <c r="G226" s="24"/>
      <c r="H226" s="24"/>
      <c r="I226" s="24"/>
      <c r="J226" s="24"/>
      <c r="K226" t="s">
        <v>577</v>
      </c>
      <c r="L226" t="s">
        <v>413</v>
      </c>
      <c r="M226">
        <v>0.48959999999999998</v>
      </c>
      <c r="N226">
        <v>226</v>
      </c>
      <c r="O226">
        <v>0.4899</v>
      </c>
      <c r="P226">
        <v>0.4889</v>
      </c>
      <c r="Q226">
        <v>0.46870000000000001</v>
      </c>
      <c r="R226">
        <v>0.53220000000000001</v>
      </c>
    </row>
    <row r="227" spans="7:18" x14ac:dyDescent="0.25">
      <c r="G227" s="24"/>
      <c r="H227" s="24"/>
      <c r="I227" s="24"/>
      <c r="J227" s="24"/>
      <c r="K227" t="s">
        <v>560</v>
      </c>
      <c r="L227" t="s">
        <v>426</v>
      </c>
      <c r="M227">
        <v>0.4884</v>
      </c>
      <c r="N227">
        <v>167</v>
      </c>
      <c r="O227">
        <v>0.50870000000000004</v>
      </c>
      <c r="P227">
        <v>0.4274</v>
      </c>
      <c r="Q227">
        <v>0.50590000000000002</v>
      </c>
      <c r="R227">
        <v>0.51439999999999997</v>
      </c>
    </row>
    <row r="228" spans="7:18" x14ac:dyDescent="0.25">
      <c r="G228" s="24"/>
      <c r="H228" s="24"/>
      <c r="I228" s="24"/>
      <c r="J228" s="24"/>
      <c r="K228" t="s">
        <v>116</v>
      </c>
      <c r="L228" t="s">
        <v>407</v>
      </c>
      <c r="M228">
        <v>0.48759999999999998</v>
      </c>
      <c r="N228">
        <v>158</v>
      </c>
      <c r="O228">
        <v>0.51170000000000004</v>
      </c>
      <c r="P228">
        <v>0.41539999999999999</v>
      </c>
      <c r="Q228">
        <v>0.50160000000000005</v>
      </c>
      <c r="R228">
        <v>0.53180000000000005</v>
      </c>
    </row>
    <row r="229" spans="7:18" x14ac:dyDescent="0.25">
      <c r="G229" s="24"/>
      <c r="H229" s="24"/>
      <c r="I229" s="24"/>
      <c r="J229" s="24"/>
      <c r="K229" t="s">
        <v>575</v>
      </c>
      <c r="L229" t="s">
        <v>507</v>
      </c>
      <c r="M229">
        <v>0.48749999999999999</v>
      </c>
      <c r="N229">
        <v>192</v>
      </c>
      <c r="O229">
        <v>0.50049999999999994</v>
      </c>
      <c r="P229">
        <v>0.4486</v>
      </c>
      <c r="Q229">
        <v>0.50539999999999996</v>
      </c>
      <c r="R229">
        <v>0.49049999999999999</v>
      </c>
    </row>
    <row r="230" spans="7:18" x14ac:dyDescent="0.25">
      <c r="G230" s="24"/>
      <c r="H230" s="24"/>
      <c r="I230" s="24"/>
      <c r="J230" s="24"/>
      <c r="K230" t="s">
        <v>565</v>
      </c>
      <c r="L230" t="s">
        <v>454</v>
      </c>
      <c r="M230">
        <v>0.48720000000000002</v>
      </c>
      <c r="N230">
        <v>246</v>
      </c>
      <c r="O230">
        <v>0.48409999999999997</v>
      </c>
      <c r="P230">
        <v>0.49630000000000002</v>
      </c>
      <c r="Q230">
        <v>0.46379999999999999</v>
      </c>
      <c r="R230">
        <v>0.52490000000000003</v>
      </c>
    </row>
    <row r="231" spans="7:18" x14ac:dyDescent="0.25">
      <c r="G231" s="24"/>
      <c r="H231" s="24"/>
      <c r="I231" s="24"/>
      <c r="J231" s="24"/>
      <c r="K231" t="s">
        <v>566</v>
      </c>
      <c r="L231" t="s">
        <v>397</v>
      </c>
      <c r="M231">
        <v>0.48680000000000001</v>
      </c>
      <c r="N231">
        <v>159</v>
      </c>
      <c r="O231">
        <v>0.51129999999999998</v>
      </c>
      <c r="P231">
        <v>0.41320000000000001</v>
      </c>
      <c r="Q231">
        <v>0.503</v>
      </c>
      <c r="R231">
        <v>0.52800000000000002</v>
      </c>
    </row>
    <row r="232" spans="7:18" x14ac:dyDescent="0.25">
      <c r="G232" s="24"/>
      <c r="H232" s="24"/>
      <c r="I232" s="24"/>
      <c r="J232" s="24"/>
      <c r="K232" t="s">
        <v>596</v>
      </c>
      <c r="L232" t="s">
        <v>433</v>
      </c>
      <c r="M232">
        <v>0.48620000000000002</v>
      </c>
      <c r="N232">
        <v>119</v>
      </c>
      <c r="O232">
        <v>0.52700000000000002</v>
      </c>
      <c r="P232">
        <v>0.36359999999999998</v>
      </c>
      <c r="Q232">
        <v>0.52280000000000004</v>
      </c>
      <c r="R232">
        <v>0.53559999999999997</v>
      </c>
    </row>
    <row r="233" spans="7:18" x14ac:dyDescent="0.25">
      <c r="G233" s="24"/>
      <c r="H233" s="24"/>
      <c r="I233" s="24"/>
      <c r="J233" s="24"/>
      <c r="K233" t="s">
        <v>571</v>
      </c>
      <c r="L233" t="s">
        <v>426</v>
      </c>
      <c r="M233">
        <v>0.48580000000000001</v>
      </c>
      <c r="N233">
        <v>312</v>
      </c>
      <c r="O233">
        <v>0.45660000000000001</v>
      </c>
      <c r="P233">
        <v>0.57320000000000004</v>
      </c>
      <c r="Q233">
        <v>0.43149999999999999</v>
      </c>
      <c r="R233">
        <v>0.50670000000000004</v>
      </c>
    </row>
    <row r="234" spans="7:18" x14ac:dyDescent="0.25">
      <c r="G234" s="24"/>
      <c r="H234" s="24"/>
      <c r="I234" s="24"/>
      <c r="J234" s="24"/>
      <c r="K234" t="s">
        <v>75</v>
      </c>
      <c r="L234" t="s">
        <v>507</v>
      </c>
      <c r="M234">
        <v>0.48520000000000002</v>
      </c>
      <c r="N234">
        <v>189</v>
      </c>
      <c r="O234">
        <v>0.50080000000000002</v>
      </c>
      <c r="P234">
        <v>0.4385</v>
      </c>
      <c r="Q234">
        <v>0.50690000000000002</v>
      </c>
      <c r="R234">
        <v>0.48849999999999999</v>
      </c>
    </row>
    <row r="235" spans="7:18" x14ac:dyDescent="0.25">
      <c r="G235" s="24"/>
      <c r="H235" s="24"/>
      <c r="I235" s="24"/>
      <c r="J235" s="24"/>
      <c r="K235" t="s">
        <v>569</v>
      </c>
      <c r="L235" t="s">
        <v>405</v>
      </c>
      <c r="M235">
        <v>0.48520000000000002</v>
      </c>
      <c r="N235">
        <v>151</v>
      </c>
      <c r="O235">
        <v>0.51400000000000001</v>
      </c>
      <c r="P235">
        <v>0.39860000000000001</v>
      </c>
      <c r="Q235">
        <v>0.50449999999999995</v>
      </c>
      <c r="R235">
        <v>0.53310000000000002</v>
      </c>
    </row>
    <row r="236" spans="7:18" x14ac:dyDescent="0.25">
      <c r="G236" s="24"/>
      <c r="H236" s="24"/>
      <c r="I236" s="24"/>
      <c r="J236" s="24"/>
      <c r="K236" t="s">
        <v>88</v>
      </c>
      <c r="L236" t="s">
        <v>513</v>
      </c>
      <c r="M236">
        <v>0.48480000000000001</v>
      </c>
      <c r="N236">
        <v>299</v>
      </c>
      <c r="O236">
        <v>0.46739999999999998</v>
      </c>
      <c r="P236">
        <v>0.53720000000000001</v>
      </c>
      <c r="Q236">
        <v>0.44979999999999998</v>
      </c>
      <c r="R236">
        <v>0.50260000000000005</v>
      </c>
    </row>
    <row r="237" spans="7:18" x14ac:dyDescent="0.25">
      <c r="G237" s="24"/>
      <c r="H237" s="24"/>
      <c r="I237" s="24"/>
      <c r="J237" s="24"/>
      <c r="K237" t="s">
        <v>582</v>
      </c>
      <c r="L237" t="s">
        <v>507</v>
      </c>
      <c r="M237">
        <v>0.48430000000000001</v>
      </c>
      <c r="N237">
        <v>354</v>
      </c>
      <c r="O237">
        <v>0.42709999999999998</v>
      </c>
      <c r="P237">
        <v>0.65569999999999995</v>
      </c>
      <c r="Q237">
        <v>0.40050000000000002</v>
      </c>
      <c r="R237">
        <v>0.48020000000000002</v>
      </c>
    </row>
    <row r="238" spans="7:18" x14ac:dyDescent="0.25">
      <c r="G238" s="24"/>
      <c r="H238" s="24"/>
      <c r="I238" s="24"/>
      <c r="J238" s="24"/>
      <c r="K238" t="s">
        <v>580</v>
      </c>
      <c r="L238" t="s">
        <v>430</v>
      </c>
      <c r="M238">
        <v>0.48409999999999997</v>
      </c>
      <c r="N238">
        <v>255</v>
      </c>
      <c r="O238">
        <v>0.48</v>
      </c>
      <c r="P238">
        <v>0.49640000000000001</v>
      </c>
      <c r="Q238">
        <v>0.4597</v>
      </c>
      <c r="R238">
        <v>0.52049999999999996</v>
      </c>
    </row>
    <row r="239" spans="7:18" x14ac:dyDescent="0.25">
      <c r="G239" s="24"/>
      <c r="H239" s="24"/>
      <c r="I239" s="24"/>
      <c r="J239" s="24"/>
      <c r="K239" t="s">
        <v>589</v>
      </c>
      <c r="L239" t="s">
        <v>516</v>
      </c>
      <c r="M239">
        <v>0.48370000000000002</v>
      </c>
      <c r="N239">
        <v>331</v>
      </c>
      <c r="O239">
        <v>0.44719999999999999</v>
      </c>
      <c r="P239">
        <v>0.59309999999999996</v>
      </c>
      <c r="Q239">
        <v>0.41870000000000002</v>
      </c>
      <c r="R239">
        <v>0.50429999999999997</v>
      </c>
    </row>
    <row r="240" spans="7:18" x14ac:dyDescent="0.25">
      <c r="G240" s="24"/>
      <c r="H240" s="24"/>
      <c r="I240" s="24"/>
      <c r="J240" s="24"/>
      <c r="K240" t="s">
        <v>588</v>
      </c>
      <c r="L240" t="s">
        <v>516</v>
      </c>
      <c r="M240">
        <v>0.48359999999999997</v>
      </c>
      <c r="N240">
        <v>273</v>
      </c>
      <c r="O240">
        <v>0.47560000000000002</v>
      </c>
      <c r="P240">
        <v>0.50780000000000003</v>
      </c>
      <c r="Q240">
        <v>0.45529999999999998</v>
      </c>
      <c r="R240">
        <v>0.51600000000000001</v>
      </c>
    </row>
    <row r="241" spans="7:18" x14ac:dyDescent="0.25">
      <c r="G241" s="24"/>
      <c r="H241" s="24"/>
      <c r="I241" s="24"/>
      <c r="J241" s="24"/>
      <c r="K241" t="s">
        <v>586</v>
      </c>
      <c r="L241" t="s">
        <v>503</v>
      </c>
      <c r="M241">
        <v>0.48320000000000002</v>
      </c>
      <c r="N241">
        <v>166</v>
      </c>
      <c r="O241">
        <v>0.50919999999999999</v>
      </c>
      <c r="P241">
        <v>0.40539999999999998</v>
      </c>
      <c r="Q241">
        <v>0.51049999999999995</v>
      </c>
      <c r="R241">
        <v>0.50639999999999996</v>
      </c>
    </row>
    <row r="242" spans="7:18" x14ac:dyDescent="0.25">
      <c r="G242" s="24"/>
      <c r="H242" s="24"/>
      <c r="I242" s="24"/>
      <c r="J242" s="24"/>
      <c r="K242" t="s">
        <v>587</v>
      </c>
      <c r="L242" t="s">
        <v>507</v>
      </c>
      <c r="M242">
        <v>0.48309999999999997</v>
      </c>
      <c r="N242">
        <v>243</v>
      </c>
      <c r="O242">
        <v>0.48430000000000001</v>
      </c>
      <c r="P242">
        <v>0.47970000000000002</v>
      </c>
      <c r="Q242">
        <v>0.47470000000000001</v>
      </c>
      <c r="R242">
        <v>0.50339999999999996</v>
      </c>
    </row>
    <row r="243" spans="7:18" x14ac:dyDescent="0.25">
      <c r="G243" s="24"/>
      <c r="H243" s="24"/>
      <c r="I243" s="24"/>
      <c r="J243" s="24"/>
      <c r="K243" t="s">
        <v>125</v>
      </c>
      <c r="L243" t="s">
        <v>428</v>
      </c>
      <c r="M243">
        <v>0.48299999999999998</v>
      </c>
      <c r="N243">
        <v>269</v>
      </c>
      <c r="O243">
        <v>0.47599999999999998</v>
      </c>
      <c r="P243">
        <v>0.50409999999999999</v>
      </c>
      <c r="Q243">
        <v>0.46179999999999999</v>
      </c>
      <c r="R243">
        <v>0.50449999999999995</v>
      </c>
    </row>
    <row r="244" spans="7:18" x14ac:dyDescent="0.25">
      <c r="G244" s="24"/>
      <c r="H244" s="24"/>
      <c r="I244" s="24"/>
      <c r="J244" s="24"/>
      <c r="K244" t="s">
        <v>584</v>
      </c>
      <c r="L244" t="s">
        <v>462</v>
      </c>
      <c r="M244">
        <v>0.4829</v>
      </c>
      <c r="N244">
        <v>253</v>
      </c>
      <c r="O244">
        <v>0.48089999999999999</v>
      </c>
      <c r="P244">
        <v>0.4889</v>
      </c>
      <c r="Q244">
        <v>0.46860000000000002</v>
      </c>
      <c r="R244">
        <v>0.50539999999999996</v>
      </c>
    </row>
    <row r="245" spans="7:18" x14ac:dyDescent="0.25">
      <c r="G245" s="24"/>
      <c r="H245" s="24"/>
      <c r="I245" s="24"/>
      <c r="J245" s="24"/>
      <c r="K245" t="s">
        <v>585</v>
      </c>
      <c r="L245" t="s">
        <v>456</v>
      </c>
      <c r="M245">
        <v>0.48249999999999998</v>
      </c>
      <c r="N245">
        <v>170</v>
      </c>
      <c r="O245">
        <v>0.50800000000000001</v>
      </c>
      <c r="P245">
        <v>0.40600000000000003</v>
      </c>
      <c r="Q245">
        <v>0.50529999999999997</v>
      </c>
      <c r="R245">
        <v>0.51329999999999998</v>
      </c>
    </row>
    <row r="246" spans="7:18" x14ac:dyDescent="0.25">
      <c r="G246" s="24"/>
      <c r="H246" s="24"/>
      <c r="I246" s="24"/>
      <c r="J246" s="24"/>
      <c r="K246" t="s">
        <v>64</v>
      </c>
      <c r="L246" t="s">
        <v>395</v>
      </c>
      <c r="M246">
        <v>0.48209999999999997</v>
      </c>
      <c r="N246">
        <v>41</v>
      </c>
      <c r="O246">
        <v>0.56610000000000005</v>
      </c>
      <c r="P246">
        <v>0.23019999999999999</v>
      </c>
      <c r="Q246">
        <v>0.56820000000000004</v>
      </c>
      <c r="R246">
        <v>0.56189999999999996</v>
      </c>
    </row>
    <row r="247" spans="7:18" x14ac:dyDescent="0.25">
      <c r="G247" s="24"/>
      <c r="H247" s="24"/>
      <c r="I247" s="24"/>
      <c r="J247" s="24"/>
      <c r="K247" t="s">
        <v>603</v>
      </c>
      <c r="L247" t="s">
        <v>407</v>
      </c>
      <c r="M247">
        <v>0.48180000000000001</v>
      </c>
      <c r="N247">
        <v>236</v>
      </c>
      <c r="O247">
        <v>0.48609999999999998</v>
      </c>
      <c r="P247">
        <v>0.46899999999999997</v>
      </c>
      <c r="Q247">
        <v>0.46410000000000001</v>
      </c>
      <c r="R247">
        <v>0.5302</v>
      </c>
    </row>
    <row r="248" spans="7:18" x14ac:dyDescent="0.25">
      <c r="G248" s="24"/>
      <c r="H248" s="24"/>
      <c r="I248" s="24"/>
      <c r="J248" s="24"/>
      <c r="K248" t="s">
        <v>576</v>
      </c>
      <c r="L248" t="s">
        <v>407</v>
      </c>
      <c r="M248">
        <v>0.48130000000000001</v>
      </c>
      <c r="N248">
        <v>133</v>
      </c>
      <c r="O248">
        <v>0.51990000000000003</v>
      </c>
      <c r="P248">
        <v>0.36549999999999999</v>
      </c>
      <c r="Q248">
        <v>0.51039999999999996</v>
      </c>
      <c r="R248">
        <v>0.53879999999999995</v>
      </c>
    </row>
    <row r="249" spans="7:18" x14ac:dyDescent="0.25">
      <c r="G249" s="24"/>
      <c r="H249" s="24"/>
      <c r="I249" s="24"/>
      <c r="J249" s="24"/>
      <c r="K249" t="s">
        <v>594</v>
      </c>
      <c r="L249" t="s">
        <v>437</v>
      </c>
      <c r="M249">
        <v>0.48099999999999998</v>
      </c>
      <c r="N249">
        <v>124</v>
      </c>
      <c r="O249">
        <v>0.52459999999999996</v>
      </c>
      <c r="P249">
        <v>0.35039999999999999</v>
      </c>
      <c r="Q249">
        <v>0.52680000000000005</v>
      </c>
      <c r="R249">
        <v>0.52010000000000001</v>
      </c>
    </row>
    <row r="250" spans="7:18" x14ac:dyDescent="0.25">
      <c r="G250" s="24"/>
      <c r="H250" s="24"/>
      <c r="I250" s="24"/>
      <c r="J250" s="24"/>
      <c r="K250" t="s">
        <v>595</v>
      </c>
      <c r="L250" t="s">
        <v>507</v>
      </c>
      <c r="M250">
        <v>0.48020000000000002</v>
      </c>
      <c r="N250">
        <v>301</v>
      </c>
      <c r="O250">
        <v>0.4657</v>
      </c>
      <c r="P250">
        <v>0.52349999999999997</v>
      </c>
      <c r="Q250">
        <v>0.44629999999999997</v>
      </c>
      <c r="R250">
        <v>0.50460000000000005</v>
      </c>
    </row>
    <row r="251" spans="7:18" x14ac:dyDescent="0.25">
      <c r="G251" s="24"/>
      <c r="H251" s="24"/>
      <c r="I251" s="24"/>
      <c r="J251" s="24"/>
      <c r="K251" t="s">
        <v>591</v>
      </c>
      <c r="L251" t="s">
        <v>403</v>
      </c>
      <c r="M251">
        <v>0.48020000000000002</v>
      </c>
      <c r="N251">
        <v>120</v>
      </c>
      <c r="O251">
        <v>0.52680000000000005</v>
      </c>
      <c r="P251">
        <v>0.34029999999999999</v>
      </c>
      <c r="Q251">
        <v>0.51910000000000001</v>
      </c>
      <c r="R251">
        <v>0.54220000000000002</v>
      </c>
    </row>
    <row r="252" spans="7:18" x14ac:dyDescent="0.25">
      <c r="G252" s="24"/>
      <c r="H252" s="24"/>
      <c r="I252" s="24"/>
      <c r="J252" s="24"/>
      <c r="K252" t="s">
        <v>599</v>
      </c>
      <c r="L252" t="s">
        <v>405</v>
      </c>
      <c r="M252">
        <v>0.4798</v>
      </c>
      <c r="N252">
        <v>129</v>
      </c>
      <c r="O252">
        <v>0.52190000000000003</v>
      </c>
      <c r="P252">
        <v>0.35339999999999999</v>
      </c>
      <c r="Q252">
        <v>0.51570000000000005</v>
      </c>
      <c r="R252">
        <v>0.5343</v>
      </c>
    </row>
    <row r="253" spans="7:18" x14ac:dyDescent="0.25">
      <c r="G253" s="24"/>
      <c r="H253" s="24"/>
      <c r="I253" s="24"/>
      <c r="J253" s="24"/>
      <c r="K253" t="s">
        <v>613</v>
      </c>
      <c r="L253" t="s">
        <v>428</v>
      </c>
      <c r="M253">
        <v>0.47849999999999998</v>
      </c>
      <c r="N253">
        <v>329</v>
      </c>
      <c r="O253">
        <v>0.44750000000000001</v>
      </c>
      <c r="P253">
        <v>0.57140000000000002</v>
      </c>
      <c r="Q253">
        <v>0.42570000000000002</v>
      </c>
      <c r="R253">
        <v>0.49099999999999999</v>
      </c>
    </row>
    <row r="254" spans="7:18" x14ac:dyDescent="0.25">
      <c r="G254" s="24"/>
      <c r="H254" s="24"/>
      <c r="I254" s="24"/>
      <c r="J254" s="24"/>
      <c r="K254" t="s">
        <v>581</v>
      </c>
      <c r="L254" t="s">
        <v>405</v>
      </c>
      <c r="M254">
        <v>0.47789999999999999</v>
      </c>
      <c r="N254">
        <v>266</v>
      </c>
      <c r="O254">
        <v>0.47639999999999999</v>
      </c>
      <c r="P254">
        <v>0.48249999999999998</v>
      </c>
      <c r="Q254">
        <v>0.45340000000000003</v>
      </c>
      <c r="R254">
        <v>0.52229999999999999</v>
      </c>
    </row>
    <row r="255" spans="7:18" x14ac:dyDescent="0.25">
      <c r="G255" s="24"/>
      <c r="H255" s="24"/>
      <c r="I255" s="24"/>
      <c r="J255" s="24"/>
      <c r="K255" t="s">
        <v>590</v>
      </c>
      <c r="L255" t="s">
        <v>395</v>
      </c>
      <c r="M255">
        <v>0.4773</v>
      </c>
      <c r="N255">
        <v>37</v>
      </c>
      <c r="O255">
        <v>0.56820000000000004</v>
      </c>
      <c r="P255">
        <v>0.2044</v>
      </c>
      <c r="Q255">
        <v>0.56730000000000003</v>
      </c>
      <c r="R255">
        <v>0.56999999999999995</v>
      </c>
    </row>
    <row r="256" spans="7:18" x14ac:dyDescent="0.25">
      <c r="G256" s="24"/>
      <c r="H256" s="24"/>
      <c r="I256" s="24"/>
      <c r="J256" s="24"/>
      <c r="K256" t="s">
        <v>598</v>
      </c>
      <c r="L256" t="s">
        <v>503</v>
      </c>
      <c r="M256">
        <v>0.47649999999999998</v>
      </c>
      <c r="N256">
        <v>303</v>
      </c>
      <c r="O256">
        <v>0.46479999999999999</v>
      </c>
      <c r="P256">
        <v>0.51129999999999998</v>
      </c>
      <c r="Q256">
        <v>0.44030000000000002</v>
      </c>
      <c r="R256">
        <v>0.51390000000000002</v>
      </c>
    </row>
    <row r="257" spans="7:18" x14ac:dyDescent="0.25">
      <c r="G257" s="24"/>
      <c r="H257" s="24"/>
      <c r="I257" s="24"/>
      <c r="J257" s="24"/>
      <c r="K257" t="s">
        <v>600</v>
      </c>
      <c r="L257" t="s">
        <v>460</v>
      </c>
      <c r="M257">
        <v>0.4763</v>
      </c>
      <c r="N257">
        <v>350</v>
      </c>
      <c r="O257">
        <v>0.42770000000000002</v>
      </c>
      <c r="P257">
        <v>0.62219999999999998</v>
      </c>
      <c r="Q257">
        <v>0.3916</v>
      </c>
      <c r="R257">
        <v>0.49990000000000001</v>
      </c>
    </row>
    <row r="258" spans="7:18" x14ac:dyDescent="0.25">
      <c r="G258" s="24"/>
      <c r="H258" s="24"/>
      <c r="I258" s="24"/>
      <c r="J258" s="24"/>
      <c r="K258" t="s">
        <v>583</v>
      </c>
      <c r="L258" t="s">
        <v>431</v>
      </c>
      <c r="M258">
        <v>0.4758</v>
      </c>
      <c r="N258">
        <v>240</v>
      </c>
      <c r="O258">
        <v>0.4854</v>
      </c>
      <c r="P258">
        <v>0.44700000000000001</v>
      </c>
      <c r="Q258">
        <v>0.47620000000000001</v>
      </c>
      <c r="R258">
        <v>0.50390000000000001</v>
      </c>
    </row>
    <row r="259" spans="7:18" x14ac:dyDescent="0.25">
      <c r="G259" s="24"/>
      <c r="H259" s="24"/>
      <c r="I259" s="24"/>
      <c r="J259" s="24"/>
      <c r="K259" t="s">
        <v>109</v>
      </c>
      <c r="L259" t="s">
        <v>503</v>
      </c>
      <c r="M259">
        <v>0.47570000000000001</v>
      </c>
      <c r="N259">
        <v>252</v>
      </c>
      <c r="O259">
        <v>0.48120000000000002</v>
      </c>
      <c r="P259">
        <v>0.45929999999999999</v>
      </c>
      <c r="Q259">
        <v>0.46410000000000001</v>
      </c>
      <c r="R259">
        <v>0.51539999999999997</v>
      </c>
    </row>
    <row r="260" spans="7:18" x14ac:dyDescent="0.25">
      <c r="G260" s="24"/>
      <c r="H260" s="24"/>
      <c r="I260" s="24"/>
      <c r="J260" s="24"/>
      <c r="K260" t="s">
        <v>612</v>
      </c>
      <c r="L260" t="s">
        <v>513</v>
      </c>
      <c r="M260">
        <v>0.47570000000000001</v>
      </c>
      <c r="N260">
        <v>270</v>
      </c>
      <c r="O260">
        <v>0.47589999999999999</v>
      </c>
      <c r="P260">
        <v>0.47499999999999998</v>
      </c>
      <c r="Q260">
        <v>0.45600000000000002</v>
      </c>
      <c r="R260">
        <v>0.51580000000000004</v>
      </c>
    </row>
    <row r="261" spans="7:18" x14ac:dyDescent="0.25">
      <c r="G261" s="24"/>
      <c r="H261" s="24"/>
      <c r="I261" s="24"/>
      <c r="J261" s="24"/>
      <c r="K261" t="s">
        <v>592</v>
      </c>
      <c r="L261" t="s">
        <v>421</v>
      </c>
      <c r="M261">
        <v>0.4743</v>
      </c>
      <c r="N261">
        <v>138</v>
      </c>
      <c r="O261">
        <v>0.5181</v>
      </c>
      <c r="P261">
        <v>0.34289999999999998</v>
      </c>
      <c r="Q261">
        <v>0.50790000000000002</v>
      </c>
      <c r="R261">
        <v>0.53859999999999997</v>
      </c>
    </row>
    <row r="262" spans="7:18" x14ac:dyDescent="0.25">
      <c r="G262" s="24"/>
      <c r="H262" s="24"/>
      <c r="I262" s="24"/>
      <c r="J262" s="24"/>
      <c r="K262" t="s">
        <v>602</v>
      </c>
      <c r="L262" t="s">
        <v>460</v>
      </c>
      <c r="M262">
        <v>0.47349999999999998</v>
      </c>
      <c r="N262">
        <v>319</v>
      </c>
      <c r="O262">
        <v>0.45429999999999998</v>
      </c>
      <c r="P262">
        <v>0.53100000000000003</v>
      </c>
      <c r="Q262">
        <v>0.43020000000000003</v>
      </c>
      <c r="R262">
        <v>0.50249999999999995</v>
      </c>
    </row>
    <row r="263" spans="7:18" x14ac:dyDescent="0.25">
      <c r="G263" s="24"/>
      <c r="H263" s="24"/>
      <c r="I263" s="24"/>
      <c r="J263" s="24"/>
      <c r="K263" t="s">
        <v>609</v>
      </c>
      <c r="L263" t="s">
        <v>610</v>
      </c>
      <c r="M263">
        <v>0.47339999999999999</v>
      </c>
      <c r="N263">
        <v>235</v>
      </c>
      <c r="O263">
        <v>0.48699999999999999</v>
      </c>
      <c r="P263">
        <v>0.43280000000000002</v>
      </c>
      <c r="Q263">
        <v>0.46810000000000002</v>
      </c>
      <c r="R263">
        <v>0.52480000000000004</v>
      </c>
    </row>
    <row r="264" spans="7:18" x14ac:dyDescent="0.25">
      <c r="G264" s="24"/>
      <c r="H264" s="24"/>
      <c r="I264" s="24"/>
      <c r="J264" s="24"/>
      <c r="K264" t="s">
        <v>607</v>
      </c>
      <c r="L264" t="s">
        <v>421</v>
      </c>
      <c r="M264">
        <v>0.47320000000000001</v>
      </c>
      <c r="N264">
        <v>135</v>
      </c>
      <c r="O264">
        <v>0.51900000000000002</v>
      </c>
      <c r="P264">
        <v>0.3357</v>
      </c>
      <c r="Q264">
        <v>0.51090000000000002</v>
      </c>
      <c r="R264">
        <v>0.5353</v>
      </c>
    </row>
    <row r="265" spans="7:18" x14ac:dyDescent="0.25">
      <c r="G265" s="24"/>
      <c r="H265" s="24"/>
      <c r="I265" s="24"/>
      <c r="J265" s="24"/>
      <c r="K265" t="s">
        <v>606</v>
      </c>
      <c r="L265" t="s">
        <v>430</v>
      </c>
      <c r="M265">
        <v>0.47299999999999998</v>
      </c>
      <c r="N265">
        <v>168</v>
      </c>
      <c r="O265">
        <v>0.50870000000000004</v>
      </c>
      <c r="P265">
        <v>0.3659</v>
      </c>
      <c r="Q265">
        <v>0.50409999999999999</v>
      </c>
      <c r="R265">
        <v>0.51790000000000003</v>
      </c>
    </row>
    <row r="266" spans="7:18" x14ac:dyDescent="0.25">
      <c r="G266" s="24"/>
      <c r="H266" s="24"/>
      <c r="I266" s="24"/>
      <c r="J266" s="24"/>
      <c r="K266" t="s">
        <v>611</v>
      </c>
      <c r="L266" t="s">
        <v>430</v>
      </c>
      <c r="M266">
        <v>0.47299999999999998</v>
      </c>
      <c r="N266">
        <v>157</v>
      </c>
      <c r="O266">
        <v>0.51239999999999997</v>
      </c>
      <c r="P266">
        <v>0.35460000000000003</v>
      </c>
      <c r="Q266">
        <v>0.50819999999999999</v>
      </c>
      <c r="R266">
        <v>0.52090000000000003</v>
      </c>
    </row>
    <row r="267" spans="7:18" x14ac:dyDescent="0.25">
      <c r="G267" s="24"/>
      <c r="H267" s="24"/>
      <c r="I267" s="24"/>
      <c r="J267" s="24"/>
      <c r="K267" t="s">
        <v>82</v>
      </c>
      <c r="L267" t="s">
        <v>503</v>
      </c>
      <c r="M267">
        <v>0.47289999999999999</v>
      </c>
      <c r="N267">
        <v>310</v>
      </c>
      <c r="O267">
        <v>0.45860000000000001</v>
      </c>
      <c r="P267">
        <v>0.51590000000000003</v>
      </c>
      <c r="Q267">
        <v>0.43049999999999999</v>
      </c>
      <c r="R267">
        <v>0.51470000000000005</v>
      </c>
    </row>
    <row r="268" spans="7:18" x14ac:dyDescent="0.25">
      <c r="G268" s="24"/>
      <c r="H268" s="24"/>
      <c r="I268" s="24"/>
      <c r="J268" s="24"/>
      <c r="K268" t="s">
        <v>597</v>
      </c>
      <c r="L268" t="s">
        <v>413</v>
      </c>
      <c r="M268">
        <v>0.4728</v>
      </c>
      <c r="N268">
        <v>289</v>
      </c>
      <c r="O268">
        <v>0.47039999999999998</v>
      </c>
      <c r="P268">
        <v>0.4803</v>
      </c>
      <c r="Q268">
        <v>0.44629999999999997</v>
      </c>
      <c r="R268">
        <v>0.51849999999999996</v>
      </c>
    </row>
    <row r="269" spans="7:18" x14ac:dyDescent="0.25">
      <c r="G269" s="24"/>
      <c r="H269" s="24"/>
      <c r="I269" s="24"/>
      <c r="J269" s="24"/>
      <c r="K269" t="s">
        <v>605</v>
      </c>
      <c r="L269" t="s">
        <v>540</v>
      </c>
      <c r="M269">
        <v>0.47260000000000002</v>
      </c>
      <c r="N269">
        <v>359</v>
      </c>
      <c r="O269">
        <v>0.4214</v>
      </c>
      <c r="P269">
        <v>0.62609999999999999</v>
      </c>
      <c r="Q269">
        <v>0.38879999999999998</v>
      </c>
      <c r="R269">
        <v>0.48649999999999999</v>
      </c>
    </row>
    <row r="270" spans="7:18" x14ac:dyDescent="0.25">
      <c r="G270" s="24"/>
      <c r="H270" s="24"/>
      <c r="I270" s="24"/>
      <c r="J270" s="24"/>
      <c r="K270" t="s">
        <v>608</v>
      </c>
      <c r="L270" t="s">
        <v>394</v>
      </c>
      <c r="M270">
        <v>0.47239999999999999</v>
      </c>
      <c r="N270">
        <v>99</v>
      </c>
      <c r="O270">
        <v>0.54149999999999998</v>
      </c>
      <c r="P270">
        <v>0.26519999999999999</v>
      </c>
      <c r="Q270">
        <v>0.52929999999999999</v>
      </c>
      <c r="R270">
        <v>0.56610000000000005</v>
      </c>
    </row>
    <row r="271" spans="7:18" x14ac:dyDescent="0.25">
      <c r="G271" s="24"/>
      <c r="H271" s="24"/>
      <c r="I271" s="24"/>
      <c r="J271" s="24"/>
      <c r="K271" t="s">
        <v>114</v>
      </c>
      <c r="L271" t="s">
        <v>421</v>
      </c>
      <c r="M271">
        <v>0.47099999999999997</v>
      </c>
      <c r="N271">
        <v>127</v>
      </c>
      <c r="O271">
        <v>0.52370000000000005</v>
      </c>
      <c r="P271">
        <v>0.313</v>
      </c>
      <c r="Q271">
        <v>0.51849999999999996</v>
      </c>
      <c r="R271">
        <v>0.53410000000000002</v>
      </c>
    </row>
    <row r="272" spans="7:18" x14ac:dyDescent="0.25">
      <c r="G272" s="24"/>
      <c r="H272" s="24"/>
      <c r="I272" s="24"/>
      <c r="J272" s="24"/>
      <c r="K272" t="s">
        <v>615</v>
      </c>
      <c r="L272" t="s">
        <v>516</v>
      </c>
      <c r="M272">
        <v>0.4708</v>
      </c>
      <c r="N272">
        <v>302</v>
      </c>
      <c r="O272">
        <v>0.46489999999999998</v>
      </c>
      <c r="P272">
        <v>0.4884</v>
      </c>
      <c r="Q272">
        <v>0.4456</v>
      </c>
      <c r="R272">
        <v>0.50360000000000005</v>
      </c>
    </row>
    <row r="273" spans="7:18" x14ac:dyDescent="0.25">
      <c r="G273" s="24"/>
      <c r="H273" s="24"/>
      <c r="I273" s="24"/>
      <c r="J273" s="24"/>
      <c r="K273" t="s">
        <v>614</v>
      </c>
      <c r="L273" t="s">
        <v>503</v>
      </c>
      <c r="M273">
        <v>0.47060000000000002</v>
      </c>
      <c r="N273">
        <v>292</v>
      </c>
      <c r="O273">
        <v>0.46899999999999997</v>
      </c>
      <c r="P273">
        <v>0.47539999999999999</v>
      </c>
      <c r="Q273">
        <v>0.44540000000000002</v>
      </c>
      <c r="R273">
        <v>0.5161</v>
      </c>
    </row>
    <row r="274" spans="7:18" x14ac:dyDescent="0.25">
      <c r="G274" s="24"/>
      <c r="H274" s="24"/>
      <c r="I274" s="24"/>
      <c r="J274" s="24"/>
      <c r="K274" t="s">
        <v>601</v>
      </c>
      <c r="L274" t="s">
        <v>454</v>
      </c>
      <c r="M274">
        <v>0.47049999999999997</v>
      </c>
      <c r="N274">
        <v>139</v>
      </c>
      <c r="O274">
        <v>0.5171</v>
      </c>
      <c r="P274">
        <v>0.33069999999999999</v>
      </c>
      <c r="Q274">
        <v>0.51090000000000002</v>
      </c>
      <c r="R274">
        <v>0.52959999999999996</v>
      </c>
    </row>
    <row r="275" spans="7:18" x14ac:dyDescent="0.25">
      <c r="G275" s="24"/>
      <c r="H275" s="24"/>
      <c r="I275" s="24"/>
      <c r="J275" s="24"/>
      <c r="K275" t="s">
        <v>593</v>
      </c>
      <c r="L275" t="s">
        <v>433</v>
      </c>
      <c r="M275">
        <v>0.46970000000000001</v>
      </c>
      <c r="N275">
        <v>278</v>
      </c>
      <c r="O275">
        <v>0.47389999999999999</v>
      </c>
      <c r="P275">
        <v>0.45710000000000001</v>
      </c>
      <c r="Q275">
        <v>0.44740000000000002</v>
      </c>
      <c r="R275">
        <v>0.52680000000000005</v>
      </c>
    </row>
    <row r="276" spans="7:18" x14ac:dyDescent="0.25">
      <c r="G276" s="24"/>
      <c r="H276" s="24"/>
      <c r="I276" s="24"/>
      <c r="J276" s="24"/>
      <c r="K276" t="s">
        <v>616</v>
      </c>
      <c r="L276" t="s">
        <v>513</v>
      </c>
      <c r="M276">
        <v>0.46920000000000001</v>
      </c>
      <c r="N276">
        <v>326</v>
      </c>
      <c r="O276">
        <v>0.45079999999999998</v>
      </c>
      <c r="P276">
        <v>0.52459999999999996</v>
      </c>
      <c r="Q276">
        <v>0.42630000000000001</v>
      </c>
      <c r="R276">
        <v>0.49990000000000001</v>
      </c>
    </row>
    <row r="277" spans="7:18" x14ac:dyDescent="0.25">
      <c r="G277" s="24"/>
      <c r="H277" s="24"/>
      <c r="I277" s="24"/>
      <c r="J277" s="24"/>
      <c r="K277" t="s">
        <v>618</v>
      </c>
      <c r="L277" t="s">
        <v>460</v>
      </c>
      <c r="M277">
        <v>0.46879999999999999</v>
      </c>
      <c r="N277">
        <v>264</v>
      </c>
      <c r="O277">
        <v>0.47689999999999999</v>
      </c>
      <c r="P277">
        <v>0.44440000000000002</v>
      </c>
      <c r="Q277">
        <v>0.46079999999999999</v>
      </c>
      <c r="R277">
        <v>0.50900000000000001</v>
      </c>
    </row>
    <row r="278" spans="7:18" x14ac:dyDescent="0.25">
      <c r="G278" s="24"/>
      <c r="H278" s="24"/>
      <c r="I278" s="24"/>
      <c r="J278" s="24"/>
      <c r="K278" t="s">
        <v>604</v>
      </c>
      <c r="L278" t="s">
        <v>413</v>
      </c>
      <c r="M278">
        <v>0.46860000000000002</v>
      </c>
      <c r="N278">
        <v>160</v>
      </c>
      <c r="O278">
        <v>0.5111</v>
      </c>
      <c r="P278">
        <v>0.34110000000000001</v>
      </c>
      <c r="Q278">
        <v>0.50600000000000001</v>
      </c>
      <c r="R278">
        <v>0.5212</v>
      </c>
    </row>
    <row r="279" spans="7:18" x14ac:dyDescent="0.25">
      <c r="G279" s="24"/>
      <c r="H279" s="24"/>
      <c r="I279" s="24"/>
      <c r="J279" s="24"/>
      <c r="K279" t="s">
        <v>619</v>
      </c>
      <c r="L279" t="s">
        <v>426</v>
      </c>
      <c r="M279">
        <v>0.46789999999999998</v>
      </c>
      <c r="N279">
        <v>239</v>
      </c>
      <c r="O279">
        <v>0.48549999999999999</v>
      </c>
      <c r="P279">
        <v>0.4153</v>
      </c>
      <c r="Q279">
        <v>0.46879999999999999</v>
      </c>
      <c r="R279">
        <v>0.51880000000000004</v>
      </c>
    </row>
    <row r="280" spans="7:18" x14ac:dyDescent="0.25">
      <c r="G280" s="24"/>
      <c r="H280" s="24"/>
      <c r="I280" s="24"/>
      <c r="J280" s="24"/>
      <c r="K280" t="s">
        <v>627</v>
      </c>
      <c r="L280" t="s">
        <v>407</v>
      </c>
      <c r="M280">
        <v>0.46779999999999999</v>
      </c>
      <c r="N280">
        <v>176</v>
      </c>
      <c r="O280">
        <v>0.50529999999999997</v>
      </c>
      <c r="P280">
        <v>0.35510000000000003</v>
      </c>
      <c r="Q280">
        <v>0.49480000000000002</v>
      </c>
      <c r="R280">
        <v>0.52639999999999998</v>
      </c>
    </row>
    <row r="281" spans="7:18" x14ac:dyDescent="0.25">
      <c r="G281" s="24"/>
      <c r="H281" s="24"/>
      <c r="I281" s="24"/>
      <c r="J281" s="24"/>
      <c r="K281" t="s">
        <v>617</v>
      </c>
      <c r="L281" t="s">
        <v>401</v>
      </c>
      <c r="M281">
        <v>0.46539999999999998</v>
      </c>
      <c r="N281">
        <v>109</v>
      </c>
      <c r="O281">
        <v>0.53659999999999997</v>
      </c>
      <c r="P281">
        <v>0.25180000000000002</v>
      </c>
      <c r="Q281">
        <v>0.53169999999999995</v>
      </c>
      <c r="R281">
        <v>0.5464</v>
      </c>
    </row>
    <row r="282" spans="7:18" x14ac:dyDescent="0.25">
      <c r="G282" s="24"/>
      <c r="H282" s="24"/>
      <c r="I282" s="24"/>
      <c r="J282" s="24"/>
      <c r="K282" t="s">
        <v>620</v>
      </c>
      <c r="L282" t="s">
        <v>394</v>
      </c>
      <c r="M282">
        <v>0.46529999999999999</v>
      </c>
      <c r="N282">
        <v>144</v>
      </c>
      <c r="O282">
        <v>0.51590000000000003</v>
      </c>
      <c r="P282">
        <v>0.31330000000000002</v>
      </c>
      <c r="Q282">
        <v>0.49370000000000003</v>
      </c>
      <c r="R282">
        <v>0.56030000000000002</v>
      </c>
    </row>
    <row r="283" spans="7:18" x14ac:dyDescent="0.25">
      <c r="G283" s="24"/>
      <c r="H283" s="24"/>
      <c r="I283" s="24"/>
      <c r="J283" s="24"/>
      <c r="K283" t="s">
        <v>80</v>
      </c>
      <c r="L283" t="s">
        <v>462</v>
      </c>
      <c r="M283">
        <v>0.46450000000000002</v>
      </c>
      <c r="N283">
        <v>249</v>
      </c>
      <c r="O283">
        <v>0.48249999999999998</v>
      </c>
      <c r="P283">
        <v>0.41039999999999999</v>
      </c>
      <c r="Q283">
        <v>0.46710000000000002</v>
      </c>
      <c r="R283">
        <v>0.51329999999999998</v>
      </c>
    </row>
    <row r="284" spans="7:18" x14ac:dyDescent="0.25">
      <c r="G284" s="24"/>
      <c r="H284" s="24"/>
      <c r="I284" s="24"/>
      <c r="J284" s="24"/>
      <c r="K284" t="s">
        <v>621</v>
      </c>
      <c r="L284" t="s">
        <v>433</v>
      </c>
      <c r="M284">
        <v>0.46300000000000002</v>
      </c>
      <c r="N284">
        <v>187</v>
      </c>
      <c r="O284">
        <v>0.50160000000000005</v>
      </c>
      <c r="P284">
        <v>0.34710000000000002</v>
      </c>
      <c r="Q284">
        <v>0.48509999999999998</v>
      </c>
      <c r="R284">
        <v>0.53439999999999999</v>
      </c>
    </row>
    <row r="285" spans="7:18" x14ac:dyDescent="0.25">
      <c r="G285" s="24"/>
      <c r="H285" s="24"/>
      <c r="I285" s="24"/>
      <c r="J285" s="24"/>
      <c r="K285" t="s">
        <v>625</v>
      </c>
      <c r="L285" t="s">
        <v>540</v>
      </c>
      <c r="M285">
        <v>0.46229999999999999</v>
      </c>
      <c r="N285">
        <v>306</v>
      </c>
      <c r="O285">
        <v>0.46239999999999998</v>
      </c>
      <c r="P285">
        <v>0.4622</v>
      </c>
      <c r="Q285">
        <v>0.44340000000000002</v>
      </c>
      <c r="R285">
        <v>0.50029999999999997</v>
      </c>
    </row>
    <row r="286" spans="7:18" x14ac:dyDescent="0.25">
      <c r="G286" s="24"/>
      <c r="H286" s="24"/>
      <c r="I286" s="24"/>
      <c r="J286" s="24"/>
      <c r="K286" t="s">
        <v>623</v>
      </c>
      <c r="L286" t="s">
        <v>454</v>
      </c>
      <c r="M286">
        <v>0.46189999999999998</v>
      </c>
      <c r="N286">
        <v>196</v>
      </c>
      <c r="O286">
        <v>0.49890000000000001</v>
      </c>
      <c r="P286">
        <v>0.35110000000000002</v>
      </c>
      <c r="Q286">
        <v>0.48449999999999999</v>
      </c>
      <c r="R286">
        <v>0.52749999999999997</v>
      </c>
    </row>
    <row r="287" spans="7:18" x14ac:dyDescent="0.25">
      <c r="G287" s="24"/>
      <c r="H287" s="24"/>
      <c r="I287" s="24"/>
      <c r="J287" s="24"/>
      <c r="K287" t="s">
        <v>98</v>
      </c>
      <c r="L287" t="s">
        <v>399</v>
      </c>
      <c r="M287">
        <v>0.46060000000000001</v>
      </c>
      <c r="N287">
        <v>96</v>
      </c>
      <c r="O287">
        <v>0.54290000000000005</v>
      </c>
      <c r="P287">
        <v>0.2137</v>
      </c>
      <c r="Q287">
        <v>0.53080000000000005</v>
      </c>
      <c r="R287">
        <v>0.56710000000000005</v>
      </c>
    </row>
    <row r="288" spans="7:18" x14ac:dyDescent="0.25">
      <c r="G288" s="24"/>
      <c r="H288" s="24"/>
      <c r="I288" s="24"/>
      <c r="J288" s="24"/>
      <c r="K288" t="s">
        <v>73</v>
      </c>
      <c r="L288" t="s">
        <v>516</v>
      </c>
      <c r="M288">
        <v>0.4602</v>
      </c>
      <c r="N288">
        <v>234</v>
      </c>
      <c r="O288">
        <v>0.48699999999999999</v>
      </c>
      <c r="P288">
        <v>0.37959999999999999</v>
      </c>
      <c r="Q288">
        <v>0.47420000000000001</v>
      </c>
      <c r="R288">
        <v>0.51270000000000004</v>
      </c>
    </row>
    <row r="289" spans="7:18" x14ac:dyDescent="0.25">
      <c r="G289" s="24"/>
      <c r="H289" s="24"/>
      <c r="I289" s="24"/>
      <c r="J289" s="24"/>
      <c r="K289" t="s">
        <v>624</v>
      </c>
      <c r="L289" t="s">
        <v>503</v>
      </c>
      <c r="M289">
        <v>0.45960000000000001</v>
      </c>
      <c r="N289">
        <v>311</v>
      </c>
      <c r="O289">
        <v>0.45800000000000002</v>
      </c>
      <c r="P289">
        <v>0.46429999999999999</v>
      </c>
      <c r="Q289">
        <v>0.43280000000000002</v>
      </c>
      <c r="R289">
        <v>0.50829999999999997</v>
      </c>
    </row>
    <row r="290" spans="7:18" x14ac:dyDescent="0.25">
      <c r="G290" s="24"/>
      <c r="H290" s="24"/>
      <c r="I290" s="24"/>
      <c r="J290" s="24"/>
      <c r="K290" t="s">
        <v>629</v>
      </c>
      <c r="L290" t="s">
        <v>415</v>
      </c>
      <c r="M290">
        <v>0.4587</v>
      </c>
      <c r="N290">
        <v>197</v>
      </c>
      <c r="O290">
        <v>0.49880000000000002</v>
      </c>
      <c r="P290">
        <v>0.33829999999999999</v>
      </c>
      <c r="Q290">
        <v>0.48370000000000002</v>
      </c>
      <c r="R290">
        <v>0.52910000000000001</v>
      </c>
    </row>
    <row r="291" spans="7:18" x14ac:dyDescent="0.25">
      <c r="G291" s="24"/>
      <c r="H291" s="24"/>
      <c r="I291" s="24"/>
      <c r="J291" s="24"/>
      <c r="K291" t="s">
        <v>123</v>
      </c>
      <c r="L291" t="s">
        <v>413</v>
      </c>
      <c r="M291">
        <v>0.45839999999999997</v>
      </c>
      <c r="N291">
        <v>145</v>
      </c>
      <c r="O291">
        <v>0.51559999999999995</v>
      </c>
      <c r="P291">
        <v>0.2868</v>
      </c>
      <c r="Q291">
        <v>0.50590000000000002</v>
      </c>
      <c r="R291">
        <v>0.53510000000000002</v>
      </c>
    </row>
    <row r="292" spans="7:18" x14ac:dyDescent="0.25">
      <c r="G292" s="24"/>
      <c r="H292" s="24"/>
      <c r="I292" s="24"/>
      <c r="J292" s="24"/>
      <c r="K292" t="s">
        <v>636</v>
      </c>
      <c r="L292" t="s">
        <v>437</v>
      </c>
      <c r="M292">
        <v>0.45679999999999998</v>
      </c>
      <c r="N292">
        <v>254</v>
      </c>
      <c r="O292">
        <v>0.48049999999999998</v>
      </c>
      <c r="P292">
        <v>0.38579999999999998</v>
      </c>
      <c r="Q292">
        <v>0.4642</v>
      </c>
      <c r="R292">
        <v>0.5131</v>
      </c>
    </row>
    <row r="293" spans="7:18" x14ac:dyDescent="0.25">
      <c r="G293" s="24"/>
      <c r="H293" s="24"/>
      <c r="I293" s="24"/>
      <c r="J293" s="24"/>
      <c r="K293" t="s">
        <v>622</v>
      </c>
      <c r="L293" t="s">
        <v>437</v>
      </c>
      <c r="M293">
        <v>0.45550000000000002</v>
      </c>
      <c r="N293">
        <v>324</v>
      </c>
      <c r="O293">
        <v>0.45129999999999998</v>
      </c>
      <c r="P293">
        <v>0.46810000000000002</v>
      </c>
      <c r="Q293">
        <v>0.42430000000000001</v>
      </c>
      <c r="R293">
        <v>0.50539999999999996</v>
      </c>
    </row>
    <row r="294" spans="7:18" x14ac:dyDescent="0.25">
      <c r="G294" s="24"/>
      <c r="H294" s="24"/>
      <c r="I294" s="24"/>
      <c r="J294" s="24"/>
      <c r="K294" t="s">
        <v>644</v>
      </c>
      <c r="L294" t="s">
        <v>513</v>
      </c>
      <c r="M294">
        <v>0.4531</v>
      </c>
      <c r="N294">
        <v>352</v>
      </c>
      <c r="O294">
        <v>0.4274</v>
      </c>
      <c r="P294">
        <v>0.53039999999999998</v>
      </c>
      <c r="Q294">
        <v>0.4007</v>
      </c>
      <c r="R294">
        <v>0.48070000000000002</v>
      </c>
    </row>
    <row r="295" spans="7:18" x14ac:dyDescent="0.25">
      <c r="G295" s="24"/>
      <c r="H295" s="24"/>
      <c r="I295" s="24"/>
      <c r="J295" s="24"/>
      <c r="K295" t="s">
        <v>630</v>
      </c>
      <c r="L295" t="s">
        <v>516</v>
      </c>
      <c r="M295">
        <v>0.45290000000000002</v>
      </c>
      <c r="N295">
        <v>315</v>
      </c>
      <c r="O295">
        <v>0.45579999999999998</v>
      </c>
      <c r="P295">
        <v>0.44440000000000002</v>
      </c>
      <c r="Q295">
        <v>0.43169999999999997</v>
      </c>
      <c r="R295">
        <v>0.50390000000000001</v>
      </c>
    </row>
    <row r="296" spans="7:18" x14ac:dyDescent="0.25">
      <c r="G296" s="24"/>
      <c r="H296" s="24"/>
      <c r="I296" s="24"/>
      <c r="J296" s="24"/>
      <c r="K296" t="s">
        <v>626</v>
      </c>
      <c r="L296" t="s">
        <v>456</v>
      </c>
      <c r="M296">
        <v>0.45290000000000002</v>
      </c>
      <c r="N296">
        <v>295</v>
      </c>
      <c r="O296">
        <v>0.46810000000000002</v>
      </c>
      <c r="P296">
        <v>0.40739999999999998</v>
      </c>
      <c r="Q296">
        <v>0.4476</v>
      </c>
      <c r="R296">
        <v>0.50900000000000001</v>
      </c>
    </row>
    <row r="297" spans="7:18" x14ac:dyDescent="0.25">
      <c r="G297" s="24"/>
      <c r="H297" s="24"/>
      <c r="I297" s="24"/>
      <c r="J297" s="24"/>
      <c r="K297" t="s">
        <v>634</v>
      </c>
      <c r="L297" t="s">
        <v>428</v>
      </c>
      <c r="M297">
        <v>0.45290000000000002</v>
      </c>
      <c r="N297">
        <v>274</v>
      </c>
      <c r="O297">
        <v>0.47520000000000001</v>
      </c>
      <c r="P297">
        <v>0.38579999999999998</v>
      </c>
      <c r="Q297">
        <v>0.46039999999999998</v>
      </c>
      <c r="R297">
        <v>0.50480000000000003</v>
      </c>
    </row>
    <row r="298" spans="7:18" x14ac:dyDescent="0.25">
      <c r="G298" s="24"/>
      <c r="H298" s="24"/>
      <c r="I298" s="24"/>
      <c r="J298" s="24"/>
      <c r="K298" t="s">
        <v>628</v>
      </c>
      <c r="L298" t="s">
        <v>513</v>
      </c>
      <c r="M298">
        <v>0.45240000000000002</v>
      </c>
      <c r="N298">
        <v>318</v>
      </c>
      <c r="O298">
        <v>0.45440000000000003</v>
      </c>
      <c r="P298">
        <v>0.44629999999999997</v>
      </c>
      <c r="Q298">
        <v>0.43219999999999997</v>
      </c>
      <c r="R298">
        <v>0.49869999999999998</v>
      </c>
    </row>
    <row r="299" spans="7:18" x14ac:dyDescent="0.25">
      <c r="G299" s="24"/>
      <c r="H299" s="24"/>
      <c r="I299" s="24"/>
      <c r="J299" s="24"/>
      <c r="K299" t="s">
        <v>633</v>
      </c>
      <c r="L299" t="s">
        <v>494</v>
      </c>
      <c r="M299">
        <v>0.45179999999999998</v>
      </c>
      <c r="N299">
        <v>314</v>
      </c>
      <c r="O299">
        <v>0.45639999999999997</v>
      </c>
      <c r="P299">
        <v>0.43790000000000001</v>
      </c>
      <c r="Q299">
        <v>0.44890000000000002</v>
      </c>
      <c r="R299">
        <v>0.47149999999999997</v>
      </c>
    </row>
    <row r="300" spans="7:18" x14ac:dyDescent="0.25">
      <c r="G300" s="24"/>
      <c r="H300" s="24"/>
      <c r="I300" s="24"/>
      <c r="J300" s="24"/>
      <c r="K300" t="s">
        <v>632</v>
      </c>
      <c r="L300" t="s">
        <v>456</v>
      </c>
      <c r="M300">
        <v>0.44990000000000002</v>
      </c>
      <c r="N300">
        <v>309</v>
      </c>
      <c r="O300">
        <v>0.46039999999999998</v>
      </c>
      <c r="P300">
        <v>0.41860000000000003</v>
      </c>
      <c r="Q300">
        <v>0.43809999999999999</v>
      </c>
      <c r="R300">
        <v>0.505</v>
      </c>
    </row>
    <row r="301" spans="7:18" x14ac:dyDescent="0.25">
      <c r="G301" s="24"/>
      <c r="H301" s="24"/>
      <c r="I301" s="24"/>
      <c r="J301" s="24"/>
      <c r="K301" t="s">
        <v>129</v>
      </c>
      <c r="L301" t="s">
        <v>515</v>
      </c>
      <c r="M301">
        <v>0.44940000000000002</v>
      </c>
      <c r="N301">
        <v>355</v>
      </c>
      <c r="O301">
        <v>0.42599999999999999</v>
      </c>
      <c r="P301">
        <v>0.51970000000000005</v>
      </c>
      <c r="Q301">
        <v>0.40589999999999998</v>
      </c>
      <c r="R301">
        <v>0.46610000000000001</v>
      </c>
    </row>
    <row r="302" spans="7:18" x14ac:dyDescent="0.25">
      <c r="G302" s="24"/>
      <c r="H302" s="24"/>
      <c r="I302" s="24"/>
      <c r="J302" s="24"/>
      <c r="K302" t="s">
        <v>635</v>
      </c>
      <c r="L302" t="s">
        <v>454</v>
      </c>
      <c r="M302">
        <v>0.44850000000000001</v>
      </c>
      <c r="N302">
        <v>325</v>
      </c>
      <c r="O302">
        <v>0.45090000000000002</v>
      </c>
      <c r="P302">
        <v>0.44140000000000001</v>
      </c>
      <c r="Q302">
        <v>0.4138</v>
      </c>
      <c r="R302">
        <v>0.52510000000000001</v>
      </c>
    </row>
    <row r="303" spans="7:18" x14ac:dyDescent="0.25">
      <c r="G303" s="24"/>
      <c r="H303" s="24"/>
      <c r="I303" s="24"/>
      <c r="J303" s="24"/>
      <c r="K303" t="s">
        <v>631</v>
      </c>
      <c r="L303" t="s">
        <v>462</v>
      </c>
      <c r="M303">
        <v>0.44829999999999998</v>
      </c>
      <c r="N303">
        <v>307</v>
      </c>
      <c r="O303">
        <v>0.46229999999999999</v>
      </c>
      <c r="P303">
        <v>0.40629999999999999</v>
      </c>
      <c r="Q303">
        <v>0.4355</v>
      </c>
      <c r="R303">
        <v>0.51570000000000005</v>
      </c>
    </row>
    <row r="304" spans="7:18" x14ac:dyDescent="0.25">
      <c r="G304" s="24"/>
      <c r="H304" s="24"/>
      <c r="I304" s="24"/>
      <c r="J304" s="24"/>
      <c r="K304" t="s">
        <v>87</v>
      </c>
      <c r="L304" t="s">
        <v>540</v>
      </c>
      <c r="M304">
        <v>0.4481</v>
      </c>
      <c r="N304">
        <v>347</v>
      </c>
      <c r="O304">
        <v>0.43209999999999998</v>
      </c>
      <c r="P304">
        <v>0.49619999999999997</v>
      </c>
      <c r="Q304">
        <v>0.40329999999999999</v>
      </c>
      <c r="R304">
        <v>0.48970000000000002</v>
      </c>
    </row>
    <row r="305" spans="7:18" x14ac:dyDescent="0.25">
      <c r="G305" s="24"/>
      <c r="H305" s="24"/>
      <c r="I305" s="24"/>
      <c r="J305" s="24"/>
      <c r="K305" t="s">
        <v>637</v>
      </c>
      <c r="L305" t="s">
        <v>494</v>
      </c>
      <c r="M305">
        <v>0.4481</v>
      </c>
      <c r="N305">
        <v>349</v>
      </c>
      <c r="O305">
        <v>0.42970000000000003</v>
      </c>
      <c r="P305">
        <v>0.50339999999999996</v>
      </c>
      <c r="Q305">
        <v>0.41160000000000002</v>
      </c>
      <c r="R305">
        <v>0.4657</v>
      </c>
    </row>
    <row r="306" spans="7:18" x14ac:dyDescent="0.25">
      <c r="G306" s="24"/>
      <c r="H306" s="24"/>
      <c r="I306" s="24"/>
      <c r="J306" s="24"/>
      <c r="K306" t="s">
        <v>638</v>
      </c>
      <c r="L306" t="s">
        <v>403</v>
      </c>
      <c r="M306">
        <v>0.4461</v>
      </c>
      <c r="N306">
        <v>98</v>
      </c>
      <c r="O306">
        <v>0.54169999999999996</v>
      </c>
      <c r="P306">
        <v>0.15939999999999999</v>
      </c>
      <c r="Q306">
        <v>0.53900000000000003</v>
      </c>
      <c r="R306">
        <v>0.54710000000000003</v>
      </c>
    </row>
    <row r="307" spans="7:18" x14ac:dyDescent="0.25">
      <c r="G307" s="24"/>
      <c r="H307" s="24"/>
      <c r="I307" s="24"/>
      <c r="J307" s="24"/>
      <c r="K307" t="s">
        <v>639</v>
      </c>
      <c r="L307" t="s">
        <v>462</v>
      </c>
      <c r="M307">
        <v>0.44529999999999997</v>
      </c>
      <c r="N307">
        <v>259</v>
      </c>
      <c r="O307">
        <v>0.47889999999999999</v>
      </c>
      <c r="P307">
        <v>0.34460000000000002</v>
      </c>
      <c r="Q307">
        <v>0.45979999999999999</v>
      </c>
      <c r="R307">
        <v>0.51700000000000002</v>
      </c>
    </row>
    <row r="308" spans="7:18" x14ac:dyDescent="0.25">
      <c r="G308" s="24"/>
      <c r="H308" s="24"/>
      <c r="I308" s="24"/>
      <c r="J308" s="24"/>
      <c r="K308" t="s">
        <v>646</v>
      </c>
      <c r="L308" t="s">
        <v>515</v>
      </c>
      <c r="M308">
        <v>0.44319999999999998</v>
      </c>
      <c r="N308">
        <v>358</v>
      </c>
      <c r="O308">
        <v>0.42149999999999999</v>
      </c>
      <c r="P308">
        <v>0.50819999999999999</v>
      </c>
      <c r="Q308">
        <v>0.3947</v>
      </c>
      <c r="R308">
        <v>0.47510000000000002</v>
      </c>
    </row>
    <row r="309" spans="7:18" x14ac:dyDescent="0.25">
      <c r="G309" s="24"/>
      <c r="H309" s="24"/>
      <c r="I309" s="24"/>
      <c r="J309" s="24"/>
      <c r="K309" t="s">
        <v>641</v>
      </c>
      <c r="L309" t="s">
        <v>494</v>
      </c>
      <c r="M309">
        <v>0.44319999999999998</v>
      </c>
      <c r="N309">
        <v>334</v>
      </c>
      <c r="O309">
        <v>0.44700000000000001</v>
      </c>
      <c r="P309">
        <v>0.43169999999999997</v>
      </c>
      <c r="Q309">
        <v>0.43519999999999998</v>
      </c>
      <c r="R309">
        <v>0.47060000000000002</v>
      </c>
    </row>
    <row r="310" spans="7:18" x14ac:dyDescent="0.25">
      <c r="G310" s="24"/>
      <c r="H310" s="24"/>
      <c r="I310" s="24"/>
      <c r="J310" s="24"/>
      <c r="K310" t="s">
        <v>640</v>
      </c>
      <c r="L310" t="s">
        <v>401</v>
      </c>
      <c r="M310">
        <v>0.44319999999999998</v>
      </c>
      <c r="N310">
        <v>31</v>
      </c>
      <c r="O310">
        <v>0.57079999999999997</v>
      </c>
      <c r="P310">
        <v>6.0400000000000002E-2</v>
      </c>
      <c r="Q310">
        <v>0.57250000000000001</v>
      </c>
      <c r="R310">
        <v>0.56720000000000004</v>
      </c>
    </row>
    <row r="311" spans="7:18" x14ac:dyDescent="0.25">
      <c r="G311" s="24"/>
      <c r="H311" s="24"/>
      <c r="I311" s="24"/>
      <c r="J311" s="24"/>
      <c r="K311" t="s">
        <v>654</v>
      </c>
      <c r="L311" t="s">
        <v>433</v>
      </c>
      <c r="M311">
        <v>0.443</v>
      </c>
      <c r="N311">
        <v>203</v>
      </c>
      <c r="O311">
        <v>0.497</v>
      </c>
      <c r="P311">
        <v>0.28100000000000003</v>
      </c>
      <c r="Q311">
        <v>0.48089999999999999</v>
      </c>
      <c r="R311">
        <v>0.5292</v>
      </c>
    </row>
    <row r="312" spans="7:18" x14ac:dyDescent="0.25">
      <c r="G312" s="24"/>
      <c r="H312" s="24"/>
      <c r="I312" s="24"/>
      <c r="J312" s="24"/>
      <c r="K312" t="s">
        <v>663</v>
      </c>
      <c r="L312" t="s">
        <v>540</v>
      </c>
      <c r="M312">
        <v>0.44190000000000002</v>
      </c>
      <c r="N312">
        <v>345</v>
      </c>
      <c r="O312">
        <v>0.43319999999999997</v>
      </c>
      <c r="P312">
        <v>0.46829999999999999</v>
      </c>
      <c r="Q312">
        <v>0.40679999999999999</v>
      </c>
      <c r="R312">
        <v>0.4859</v>
      </c>
    </row>
    <row r="313" spans="7:18" x14ac:dyDescent="0.25">
      <c r="G313" s="24"/>
      <c r="H313" s="24"/>
      <c r="I313" s="24"/>
      <c r="J313" s="24"/>
      <c r="K313" t="s">
        <v>643</v>
      </c>
      <c r="L313" t="s">
        <v>431</v>
      </c>
      <c r="M313">
        <v>0.44109999999999999</v>
      </c>
      <c r="N313">
        <v>304</v>
      </c>
      <c r="O313">
        <v>0.4637</v>
      </c>
      <c r="P313">
        <v>0.37319999999999998</v>
      </c>
      <c r="Q313">
        <v>0.44379999999999997</v>
      </c>
      <c r="R313">
        <v>0.50360000000000005</v>
      </c>
    </row>
    <row r="314" spans="7:18" x14ac:dyDescent="0.25">
      <c r="G314" s="24"/>
      <c r="H314" s="24"/>
      <c r="I314" s="24"/>
      <c r="J314" s="24"/>
      <c r="K314" t="s">
        <v>645</v>
      </c>
      <c r="L314" t="s">
        <v>507</v>
      </c>
      <c r="M314">
        <v>0.43990000000000001</v>
      </c>
      <c r="N314">
        <v>338</v>
      </c>
      <c r="O314">
        <v>0.44080000000000003</v>
      </c>
      <c r="P314">
        <v>0.437</v>
      </c>
      <c r="Q314">
        <v>0.4178</v>
      </c>
      <c r="R314">
        <v>0.48680000000000001</v>
      </c>
    </row>
    <row r="315" spans="7:18" x14ac:dyDescent="0.25">
      <c r="G315" s="24"/>
      <c r="H315" s="24"/>
      <c r="I315" s="24"/>
      <c r="J315" s="24"/>
      <c r="K315" t="s">
        <v>89</v>
      </c>
      <c r="L315" t="s">
        <v>515</v>
      </c>
      <c r="M315">
        <v>0.43880000000000002</v>
      </c>
      <c r="N315">
        <v>357</v>
      </c>
      <c r="O315">
        <v>0.42159999999999997</v>
      </c>
      <c r="P315">
        <v>0.4904</v>
      </c>
      <c r="Q315">
        <v>0.39279999999999998</v>
      </c>
      <c r="R315">
        <v>0.47939999999999999</v>
      </c>
    </row>
    <row r="316" spans="7:18" x14ac:dyDescent="0.25">
      <c r="G316" s="24"/>
      <c r="H316" s="24"/>
      <c r="I316" s="24"/>
      <c r="J316" s="24"/>
      <c r="K316" t="s">
        <v>651</v>
      </c>
      <c r="L316" t="s">
        <v>507</v>
      </c>
      <c r="M316">
        <v>0.438</v>
      </c>
      <c r="N316">
        <v>204</v>
      </c>
      <c r="O316">
        <v>0.49690000000000001</v>
      </c>
      <c r="P316">
        <v>0.26150000000000001</v>
      </c>
      <c r="Q316">
        <v>0.499</v>
      </c>
      <c r="R316">
        <v>0.49259999999999998</v>
      </c>
    </row>
    <row r="317" spans="7:18" x14ac:dyDescent="0.25">
      <c r="G317" s="24"/>
      <c r="H317" s="24"/>
      <c r="I317" s="24"/>
      <c r="J317" s="24"/>
      <c r="K317" t="s">
        <v>653</v>
      </c>
      <c r="L317" t="s">
        <v>465</v>
      </c>
      <c r="M317">
        <v>0.43759999999999999</v>
      </c>
      <c r="N317">
        <v>245</v>
      </c>
      <c r="O317">
        <v>0.48409999999999997</v>
      </c>
      <c r="P317">
        <v>0.2979</v>
      </c>
      <c r="Q317">
        <v>0.47120000000000001</v>
      </c>
      <c r="R317">
        <v>0.50990000000000002</v>
      </c>
    </row>
    <row r="318" spans="7:18" x14ac:dyDescent="0.25">
      <c r="G318" s="24"/>
      <c r="H318" s="24"/>
      <c r="I318" s="24"/>
      <c r="J318" s="24"/>
      <c r="K318" t="s">
        <v>652</v>
      </c>
      <c r="L318" t="s">
        <v>494</v>
      </c>
      <c r="M318">
        <v>0.43680000000000002</v>
      </c>
      <c r="N318">
        <v>308</v>
      </c>
      <c r="O318">
        <v>0.46139999999999998</v>
      </c>
      <c r="P318">
        <v>0.36309999999999998</v>
      </c>
      <c r="Q318">
        <v>0.45329999999999998</v>
      </c>
      <c r="R318">
        <v>0.47770000000000001</v>
      </c>
    </row>
    <row r="319" spans="7:18" x14ac:dyDescent="0.25">
      <c r="G319" s="24"/>
      <c r="H319" s="24"/>
      <c r="I319" s="24"/>
      <c r="J319" s="24"/>
      <c r="K319" t="s">
        <v>642</v>
      </c>
      <c r="L319" t="s">
        <v>515</v>
      </c>
      <c r="M319">
        <v>0.43669999999999998</v>
      </c>
      <c r="N319">
        <v>360</v>
      </c>
      <c r="O319">
        <v>0.41820000000000002</v>
      </c>
      <c r="P319">
        <v>0.49220000000000003</v>
      </c>
      <c r="Q319">
        <v>0.3911</v>
      </c>
      <c r="R319">
        <v>0.47249999999999998</v>
      </c>
    </row>
    <row r="320" spans="7:18" x14ac:dyDescent="0.25">
      <c r="G320" s="24"/>
      <c r="H320" s="24"/>
      <c r="I320" s="24"/>
      <c r="J320" s="24"/>
      <c r="K320" t="s">
        <v>120</v>
      </c>
      <c r="L320" t="s">
        <v>460</v>
      </c>
      <c r="M320">
        <v>0.43630000000000002</v>
      </c>
      <c r="N320">
        <v>257</v>
      </c>
      <c r="O320">
        <v>0.47949999999999998</v>
      </c>
      <c r="P320">
        <v>0.30659999999999998</v>
      </c>
      <c r="Q320">
        <v>0.46289999999999998</v>
      </c>
      <c r="R320">
        <v>0.51270000000000004</v>
      </c>
    </row>
    <row r="321" spans="7:18" x14ac:dyDescent="0.25">
      <c r="G321" s="24"/>
      <c r="H321" s="24"/>
      <c r="I321" s="24"/>
      <c r="J321" s="24"/>
      <c r="K321" t="s">
        <v>648</v>
      </c>
      <c r="L321" t="s">
        <v>513</v>
      </c>
      <c r="M321">
        <v>0.43530000000000002</v>
      </c>
      <c r="N321">
        <v>348</v>
      </c>
      <c r="O321">
        <v>0.43030000000000002</v>
      </c>
      <c r="P321">
        <v>0.45040000000000002</v>
      </c>
      <c r="Q321">
        <v>0.40150000000000002</v>
      </c>
      <c r="R321">
        <v>0.4879</v>
      </c>
    </row>
    <row r="322" spans="7:18" x14ac:dyDescent="0.25">
      <c r="G322" s="24"/>
      <c r="H322" s="24"/>
      <c r="I322" s="24"/>
      <c r="J322" s="24"/>
      <c r="K322" t="s">
        <v>118</v>
      </c>
      <c r="L322" t="s">
        <v>462</v>
      </c>
      <c r="M322">
        <v>0.43490000000000001</v>
      </c>
      <c r="N322">
        <v>199</v>
      </c>
      <c r="O322">
        <v>0.49780000000000002</v>
      </c>
      <c r="P322">
        <v>0.2462</v>
      </c>
      <c r="Q322">
        <v>0.48780000000000001</v>
      </c>
      <c r="R322">
        <v>0.51770000000000005</v>
      </c>
    </row>
    <row r="323" spans="7:18" x14ac:dyDescent="0.25">
      <c r="G323" s="24"/>
      <c r="H323" s="24"/>
      <c r="I323" s="24"/>
      <c r="J323" s="24"/>
      <c r="K323" t="s">
        <v>649</v>
      </c>
      <c r="L323" t="s">
        <v>405</v>
      </c>
      <c r="M323">
        <v>0.43440000000000001</v>
      </c>
      <c r="N323">
        <v>115</v>
      </c>
      <c r="O323">
        <v>0.53200000000000003</v>
      </c>
      <c r="P323">
        <v>0.14149999999999999</v>
      </c>
      <c r="Q323">
        <v>0.53249999999999997</v>
      </c>
      <c r="R323">
        <v>0.53100000000000003</v>
      </c>
    </row>
    <row r="324" spans="7:18" x14ac:dyDescent="0.25">
      <c r="G324" s="24"/>
      <c r="H324" s="24"/>
      <c r="I324" s="24"/>
      <c r="J324" s="24"/>
      <c r="K324" t="s">
        <v>660</v>
      </c>
      <c r="L324" t="s">
        <v>516</v>
      </c>
      <c r="M324">
        <v>0.434</v>
      </c>
      <c r="N324">
        <v>313</v>
      </c>
      <c r="O324">
        <v>0.45650000000000002</v>
      </c>
      <c r="P324">
        <v>0.3664</v>
      </c>
      <c r="Q324">
        <v>0.42899999999999999</v>
      </c>
      <c r="R324">
        <v>0.51149999999999995</v>
      </c>
    </row>
    <row r="325" spans="7:18" x14ac:dyDescent="0.25">
      <c r="G325" s="24"/>
      <c r="H325" s="24"/>
      <c r="I325" s="24"/>
      <c r="J325" s="24"/>
      <c r="K325" t="s">
        <v>647</v>
      </c>
      <c r="L325" t="s">
        <v>494</v>
      </c>
      <c r="M325">
        <v>0.43390000000000001</v>
      </c>
      <c r="N325">
        <v>362</v>
      </c>
      <c r="O325">
        <v>0.39960000000000001</v>
      </c>
      <c r="P325">
        <v>0.53690000000000004</v>
      </c>
      <c r="Q325">
        <v>0.3624</v>
      </c>
      <c r="R325">
        <v>0.4738</v>
      </c>
    </row>
    <row r="326" spans="7:18" x14ac:dyDescent="0.25">
      <c r="G326" s="24"/>
      <c r="H326" s="24"/>
      <c r="I326" s="24"/>
      <c r="J326" s="24"/>
      <c r="K326" t="s">
        <v>650</v>
      </c>
      <c r="L326" t="s">
        <v>540</v>
      </c>
      <c r="M326">
        <v>0.433</v>
      </c>
      <c r="N326">
        <v>291</v>
      </c>
      <c r="O326">
        <v>0.46899999999999997</v>
      </c>
      <c r="P326">
        <v>0.32500000000000001</v>
      </c>
      <c r="Q326">
        <v>0.45529999999999998</v>
      </c>
      <c r="R326">
        <v>0.4965</v>
      </c>
    </row>
    <row r="327" spans="7:18" x14ac:dyDescent="0.25">
      <c r="G327" s="24"/>
      <c r="H327" s="24"/>
      <c r="I327" s="24"/>
      <c r="J327" s="24"/>
      <c r="K327" t="s">
        <v>658</v>
      </c>
      <c r="L327" t="s">
        <v>503</v>
      </c>
      <c r="M327">
        <v>0.43259999999999998</v>
      </c>
      <c r="N327">
        <v>213</v>
      </c>
      <c r="O327">
        <v>0.49409999999999998</v>
      </c>
      <c r="P327">
        <v>0.24809999999999999</v>
      </c>
      <c r="Q327">
        <v>0.47910000000000003</v>
      </c>
      <c r="R327">
        <v>0.5242</v>
      </c>
    </row>
    <row r="328" spans="7:18" x14ac:dyDescent="0.25">
      <c r="G328" s="24"/>
      <c r="H328" s="24"/>
      <c r="I328" s="24"/>
      <c r="J328" s="24"/>
      <c r="K328" t="s">
        <v>655</v>
      </c>
      <c r="L328" t="s">
        <v>513</v>
      </c>
      <c r="M328">
        <v>0.43130000000000002</v>
      </c>
      <c r="N328">
        <v>332</v>
      </c>
      <c r="O328">
        <v>0.4471</v>
      </c>
      <c r="P328">
        <v>0.38400000000000001</v>
      </c>
      <c r="Q328">
        <v>0.41920000000000002</v>
      </c>
      <c r="R328">
        <v>0.50290000000000001</v>
      </c>
    </row>
    <row r="329" spans="7:18" x14ac:dyDescent="0.25">
      <c r="G329" s="24"/>
      <c r="H329" s="24"/>
      <c r="I329" s="24"/>
      <c r="J329" s="24"/>
      <c r="K329" t="s">
        <v>657</v>
      </c>
      <c r="L329" t="s">
        <v>437</v>
      </c>
      <c r="M329">
        <v>0.43130000000000002</v>
      </c>
      <c r="N329">
        <v>333</v>
      </c>
      <c r="O329">
        <v>0.4471</v>
      </c>
      <c r="P329">
        <v>0.38400000000000001</v>
      </c>
      <c r="Q329">
        <v>0.41399999999999998</v>
      </c>
      <c r="R329">
        <v>0.51329999999999998</v>
      </c>
    </row>
    <row r="330" spans="7:18" x14ac:dyDescent="0.25">
      <c r="G330" s="24"/>
      <c r="H330" s="24"/>
      <c r="I330" s="24"/>
      <c r="J330" s="24"/>
      <c r="K330" t="s">
        <v>662</v>
      </c>
      <c r="L330" t="s">
        <v>431</v>
      </c>
      <c r="M330">
        <v>0.43099999999999999</v>
      </c>
      <c r="N330">
        <v>206</v>
      </c>
      <c r="O330">
        <v>0.49669999999999997</v>
      </c>
      <c r="P330">
        <v>0.2339</v>
      </c>
      <c r="Q330">
        <v>0.49080000000000001</v>
      </c>
      <c r="R330">
        <v>0.50849999999999995</v>
      </c>
    </row>
    <row r="331" spans="7:18" x14ac:dyDescent="0.25">
      <c r="G331" s="24"/>
      <c r="H331" s="24"/>
      <c r="I331" s="24"/>
      <c r="J331" s="24"/>
      <c r="K331" t="s">
        <v>656</v>
      </c>
      <c r="L331" t="s">
        <v>456</v>
      </c>
      <c r="M331">
        <v>0.43080000000000002</v>
      </c>
      <c r="N331">
        <v>195</v>
      </c>
      <c r="O331">
        <v>0.499</v>
      </c>
      <c r="P331">
        <v>0.2263</v>
      </c>
      <c r="Q331">
        <v>0.49309999999999998</v>
      </c>
      <c r="R331">
        <v>0.51080000000000003</v>
      </c>
    </row>
    <row r="332" spans="7:18" x14ac:dyDescent="0.25">
      <c r="G332" s="24"/>
      <c r="H332" s="24"/>
      <c r="I332" s="24"/>
      <c r="J332" s="24"/>
      <c r="K332" t="s">
        <v>661</v>
      </c>
      <c r="L332" t="s">
        <v>413</v>
      </c>
      <c r="M332">
        <v>0.43009999999999998</v>
      </c>
      <c r="N332">
        <v>146</v>
      </c>
      <c r="O332">
        <v>0.51490000000000002</v>
      </c>
      <c r="P332">
        <v>0.17599999999999999</v>
      </c>
      <c r="Q332">
        <v>0.50819999999999999</v>
      </c>
      <c r="R332">
        <v>0.5282</v>
      </c>
    </row>
    <row r="333" spans="7:18" x14ac:dyDescent="0.25">
      <c r="G333" s="24"/>
      <c r="H333" s="24"/>
      <c r="I333" s="24"/>
      <c r="J333" s="24"/>
      <c r="K333" t="s">
        <v>664</v>
      </c>
      <c r="L333" t="s">
        <v>430</v>
      </c>
      <c r="M333">
        <v>0.43009999999999998</v>
      </c>
      <c r="N333">
        <v>163</v>
      </c>
      <c r="O333">
        <v>0.51049999999999995</v>
      </c>
      <c r="P333">
        <v>0.1888</v>
      </c>
      <c r="Q333">
        <v>0.50600000000000001</v>
      </c>
      <c r="R333">
        <v>0.51970000000000005</v>
      </c>
    </row>
    <row r="334" spans="7:18" x14ac:dyDescent="0.25">
      <c r="G334" s="24"/>
      <c r="H334" s="24"/>
      <c r="I334" s="24"/>
      <c r="J334" s="24"/>
      <c r="K334" t="s">
        <v>659</v>
      </c>
      <c r="L334" t="s">
        <v>460</v>
      </c>
      <c r="M334">
        <v>0.4259</v>
      </c>
      <c r="N334">
        <v>241</v>
      </c>
      <c r="O334">
        <v>0.48509999999999998</v>
      </c>
      <c r="P334">
        <v>0.24829999999999999</v>
      </c>
      <c r="Q334">
        <v>0.4703</v>
      </c>
      <c r="R334">
        <v>0.51480000000000004</v>
      </c>
    </row>
    <row r="335" spans="7:18" x14ac:dyDescent="0.25">
      <c r="G335" s="24"/>
      <c r="H335" s="24"/>
      <c r="I335" s="24"/>
      <c r="J335" s="24"/>
      <c r="K335" t="s">
        <v>665</v>
      </c>
      <c r="L335" t="s">
        <v>428</v>
      </c>
      <c r="M335">
        <v>0.4239</v>
      </c>
      <c r="N335">
        <v>305</v>
      </c>
      <c r="O335">
        <v>0.46279999999999999</v>
      </c>
      <c r="P335">
        <v>0.30709999999999998</v>
      </c>
      <c r="Q335">
        <v>0.43730000000000002</v>
      </c>
      <c r="R335">
        <v>0.51390000000000002</v>
      </c>
    </row>
    <row r="336" spans="7:18" x14ac:dyDescent="0.25">
      <c r="G336" s="24"/>
      <c r="H336" s="24"/>
      <c r="I336" s="24"/>
      <c r="J336" s="24"/>
      <c r="K336" t="s">
        <v>666</v>
      </c>
      <c r="L336" t="s">
        <v>430</v>
      </c>
      <c r="M336">
        <v>0.42180000000000001</v>
      </c>
      <c r="N336">
        <v>250</v>
      </c>
      <c r="O336">
        <v>0.48220000000000002</v>
      </c>
      <c r="P336">
        <v>0.24060000000000001</v>
      </c>
      <c r="Q336">
        <v>0.46129999999999999</v>
      </c>
      <c r="R336">
        <v>0.52400000000000002</v>
      </c>
    </row>
    <row r="337" spans="7:18" x14ac:dyDescent="0.25">
      <c r="G337" s="24"/>
      <c r="H337" s="24"/>
      <c r="I337" s="24"/>
      <c r="J337" s="24"/>
      <c r="K337" t="s">
        <v>667</v>
      </c>
      <c r="L337" t="s">
        <v>430</v>
      </c>
      <c r="M337">
        <v>0.42109999999999997</v>
      </c>
      <c r="N337">
        <v>212</v>
      </c>
      <c r="O337">
        <v>0.49430000000000002</v>
      </c>
      <c r="P337">
        <v>0.2014</v>
      </c>
      <c r="Q337">
        <v>0.48010000000000003</v>
      </c>
      <c r="R337">
        <v>0.52280000000000004</v>
      </c>
    </row>
    <row r="338" spans="7:18" x14ac:dyDescent="0.25">
      <c r="G338" s="24"/>
      <c r="H338" s="24"/>
      <c r="I338" s="24"/>
      <c r="J338" s="24"/>
      <c r="K338" t="s">
        <v>672</v>
      </c>
      <c r="L338" t="s">
        <v>513</v>
      </c>
      <c r="M338">
        <v>0.4199</v>
      </c>
      <c r="N338">
        <v>327</v>
      </c>
      <c r="O338">
        <v>0.4506</v>
      </c>
      <c r="P338">
        <v>0.32769999999999999</v>
      </c>
      <c r="Q338">
        <v>0.4234</v>
      </c>
      <c r="R338">
        <v>0.50509999999999999</v>
      </c>
    </row>
    <row r="339" spans="7:18" x14ac:dyDescent="0.25">
      <c r="G339" s="24"/>
      <c r="H339" s="24"/>
      <c r="I339" s="24"/>
      <c r="J339" s="24"/>
      <c r="K339" t="s">
        <v>85</v>
      </c>
      <c r="L339" t="s">
        <v>460</v>
      </c>
      <c r="M339">
        <v>0.41830000000000001</v>
      </c>
      <c r="N339">
        <v>267</v>
      </c>
      <c r="O339">
        <v>0.47639999999999999</v>
      </c>
      <c r="P339">
        <v>0.24410000000000001</v>
      </c>
      <c r="Q339">
        <v>0.46039999999999998</v>
      </c>
      <c r="R339">
        <v>0.50829999999999997</v>
      </c>
    </row>
    <row r="340" spans="7:18" x14ac:dyDescent="0.25">
      <c r="G340" s="24"/>
      <c r="H340" s="24"/>
      <c r="I340" s="24"/>
      <c r="J340" s="24"/>
      <c r="K340" t="s">
        <v>671</v>
      </c>
      <c r="L340" t="s">
        <v>437</v>
      </c>
      <c r="M340">
        <v>0.4178</v>
      </c>
      <c r="N340">
        <v>161</v>
      </c>
      <c r="O340">
        <v>0.5111</v>
      </c>
      <c r="P340">
        <v>0.13789999999999999</v>
      </c>
      <c r="Q340">
        <v>0.5071</v>
      </c>
      <c r="R340">
        <v>0.51900000000000002</v>
      </c>
    </row>
    <row r="341" spans="7:18" x14ac:dyDescent="0.25">
      <c r="G341" s="24"/>
      <c r="H341" s="24"/>
      <c r="I341" s="24"/>
      <c r="J341" s="24"/>
      <c r="K341" t="s">
        <v>669</v>
      </c>
      <c r="L341" t="s">
        <v>421</v>
      </c>
      <c r="M341">
        <v>0.41610000000000003</v>
      </c>
      <c r="N341">
        <v>181</v>
      </c>
      <c r="O341">
        <v>0.50419999999999998</v>
      </c>
      <c r="P341">
        <v>0.1517</v>
      </c>
      <c r="Q341">
        <v>0.48849999999999999</v>
      </c>
      <c r="R341">
        <v>0.53559999999999997</v>
      </c>
    </row>
    <row r="342" spans="7:18" x14ac:dyDescent="0.25">
      <c r="G342" s="24"/>
      <c r="H342" s="24"/>
      <c r="I342" s="24"/>
      <c r="J342" s="24"/>
      <c r="K342" t="s">
        <v>670</v>
      </c>
      <c r="L342" t="s">
        <v>456</v>
      </c>
      <c r="M342">
        <v>0.41539999999999999</v>
      </c>
      <c r="N342">
        <v>300</v>
      </c>
      <c r="O342">
        <v>0.4662</v>
      </c>
      <c r="P342">
        <v>0.26319999999999999</v>
      </c>
      <c r="Q342">
        <v>0.44800000000000001</v>
      </c>
      <c r="R342">
        <v>0.50270000000000004</v>
      </c>
    </row>
    <row r="343" spans="7:18" x14ac:dyDescent="0.25">
      <c r="G343" s="24"/>
      <c r="H343" s="24"/>
      <c r="I343" s="24"/>
      <c r="J343" s="24"/>
      <c r="K343" t="s">
        <v>668</v>
      </c>
      <c r="L343" t="s">
        <v>456</v>
      </c>
      <c r="M343">
        <v>0.41189999999999999</v>
      </c>
      <c r="N343">
        <v>280</v>
      </c>
      <c r="O343">
        <v>0.47360000000000002</v>
      </c>
      <c r="P343">
        <v>0.22700000000000001</v>
      </c>
      <c r="Q343">
        <v>0.45810000000000001</v>
      </c>
      <c r="R343">
        <v>0.50460000000000005</v>
      </c>
    </row>
    <row r="344" spans="7:18" x14ac:dyDescent="0.25">
      <c r="G344" s="24"/>
      <c r="H344" s="24"/>
      <c r="I344" s="24"/>
      <c r="J344" s="24"/>
      <c r="K344" t="s">
        <v>673</v>
      </c>
      <c r="L344" t="s">
        <v>513</v>
      </c>
      <c r="M344">
        <v>0.41170000000000001</v>
      </c>
      <c r="N344">
        <v>268</v>
      </c>
      <c r="O344">
        <v>0.47610000000000002</v>
      </c>
      <c r="P344">
        <v>0.2185</v>
      </c>
      <c r="Q344">
        <v>0.45989999999999998</v>
      </c>
      <c r="R344">
        <v>0.50849999999999995</v>
      </c>
    </row>
    <row r="345" spans="7:18" x14ac:dyDescent="0.25">
      <c r="G345" s="24"/>
      <c r="H345" s="24"/>
      <c r="I345" s="24"/>
      <c r="J345" s="24"/>
      <c r="K345" t="s">
        <v>680</v>
      </c>
      <c r="L345" t="s">
        <v>494</v>
      </c>
      <c r="M345">
        <v>0.41070000000000001</v>
      </c>
      <c r="N345">
        <v>361</v>
      </c>
      <c r="O345">
        <v>0.41320000000000001</v>
      </c>
      <c r="P345">
        <v>0.40339999999999998</v>
      </c>
      <c r="Q345">
        <v>0.38729999999999998</v>
      </c>
      <c r="R345">
        <v>0.46489999999999998</v>
      </c>
    </row>
    <row r="346" spans="7:18" x14ac:dyDescent="0.25">
      <c r="G346" s="24"/>
      <c r="H346" s="24"/>
      <c r="I346" s="24"/>
      <c r="J346" s="24"/>
      <c r="K346" t="s">
        <v>675</v>
      </c>
      <c r="L346" t="s">
        <v>503</v>
      </c>
      <c r="M346">
        <v>0.41</v>
      </c>
      <c r="N346">
        <v>323</v>
      </c>
      <c r="O346">
        <v>0.45240000000000002</v>
      </c>
      <c r="P346">
        <v>0.28289999999999998</v>
      </c>
      <c r="Q346">
        <v>0.42020000000000002</v>
      </c>
      <c r="R346">
        <v>0.51670000000000005</v>
      </c>
    </row>
    <row r="347" spans="7:18" x14ac:dyDescent="0.25">
      <c r="G347" s="24"/>
      <c r="H347" s="24"/>
      <c r="I347" s="24"/>
      <c r="J347" s="24"/>
      <c r="K347" t="s">
        <v>674</v>
      </c>
      <c r="L347" t="s">
        <v>415</v>
      </c>
      <c r="M347">
        <v>0.4093</v>
      </c>
      <c r="N347">
        <v>142</v>
      </c>
      <c r="O347">
        <v>0.51649999999999996</v>
      </c>
      <c r="P347">
        <v>8.7599999999999997E-2</v>
      </c>
      <c r="Q347">
        <v>0.50960000000000005</v>
      </c>
      <c r="R347">
        <v>0.53029999999999999</v>
      </c>
    </row>
    <row r="348" spans="7:18" x14ac:dyDescent="0.25">
      <c r="G348" s="24"/>
      <c r="H348" s="24"/>
      <c r="I348" s="24"/>
      <c r="J348" s="24"/>
      <c r="K348" t="s">
        <v>678</v>
      </c>
      <c r="L348" t="s">
        <v>460</v>
      </c>
      <c r="M348">
        <v>0.40760000000000002</v>
      </c>
      <c r="N348">
        <v>330</v>
      </c>
      <c r="O348">
        <v>0.44729999999999998</v>
      </c>
      <c r="P348">
        <v>0.28860000000000002</v>
      </c>
      <c r="Q348">
        <v>0.41399999999999998</v>
      </c>
      <c r="R348">
        <v>0.51380000000000003</v>
      </c>
    </row>
    <row r="349" spans="7:18" x14ac:dyDescent="0.25">
      <c r="G349" s="24"/>
      <c r="H349" s="24"/>
      <c r="I349" s="24"/>
      <c r="J349" s="24"/>
      <c r="K349" t="s">
        <v>679</v>
      </c>
      <c r="L349" t="s">
        <v>428</v>
      </c>
      <c r="M349">
        <v>0.40610000000000002</v>
      </c>
      <c r="N349">
        <v>336</v>
      </c>
      <c r="O349">
        <v>0.44180000000000003</v>
      </c>
      <c r="P349">
        <v>0.29909999999999998</v>
      </c>
      <c r="Q349">
        <v>0.4083</v>
      </c>
      <c r="R349">
        <v>0.50890000000000002</v>
      </c>
    </row>
    <row r="350" spans="7:18" x14ac:dyDescent="0.25">
      <c r="G350" s="24"/>
      <c r="H350" s="24"/>
      <c r="I350" s="24"/>
      <c r="J350" s="24"/>
      <c r="K350" t="s">
        <v>677</v>
      </c>
      <c r="L350" t="s">
        <v>507</v>
      </c>
      <c r="M350">
        <v>0.40339999999999998</v>
      </c>
      <c r="N350">
        <v>225</v>
      </c>
      <c r="O350">
        <v>0.49030000000000001</v>
      </c>
      <c r="P350">
        <v>0.1429</v>
      </c>
      <c r="Q350">
        <v>0.4839</v>
      </c>
      <c r="R350">
        <v>0.50290000000000001</v>
      </c>
    </row>
    <row r="351" spans="7:18" x14ac:dyDescent="0.25">
      <c r="G351" s="24"/>
      <c r="H351" s="24"/>
      <c r="I351" s="24"/>
      <c r="J351" s="24"/>
      <c r="K351" t="s">
        <v>676</v>
      </c>
      <c r="L351" t="s">
        <v>494</v>
      </c>
      <c r="M351">
        <v>0.40139999999999998</v>
      </c>
      <c r="N351">
        <v>343</v>
      </c>
      <c r="O351">
        <v>0.43359999999999999</v>
      </c>
      <c r="P351">
        <v>0.30459999999999998</v>
      </c>
      <c r="Q351">
        <v>0.4168</v>
      </c>
      <c r="R351">
        <v>0.4672</v>
      </c>
    </row>
    <row r="352" spans="7:18" x14ac:dyDescent="0.25">
      <c r="G352" s="24"/>
      <c r="H352" s="24"/>
      <c r="I352" s="24"/>
      <c r="J352" s="24"/>
      <c r="K352" t="s">
        <v>682</v>
      </c>
      <c r="L352" t="s">
        <v>465</v>
      </c>
      <c r="M352">
        <v>0.39679999999999999</v>
      </c>
      <c r="N352">
        <v>290</v>
      </c>
      <c r="O352">
        <v>0.46929999999999999</v>
      </c>
      <c r="P352">
        <v>0.17929999999999999</v>
      </c>
      <c r="Q352">
        <v>0.44700000000000001</v>
      </c>
      <c r="R352">
        <v>0.5141</v>
      </c>
    </row>
    <row r="353" spans="7:18" x14ac:dyDescent="0.25">
      <c r="G353" s="24"/>
      <c r="H353" s="24"/>
      <c r="I353" s="24"/>
      <c r="J353" s="24"/>
      <c r="K353" t="s">
        <v>122</v>
      </c>
      <c r="L353" t="s">
        <v>494</v>
      </c>
      <c r="M353">
        <v>0.3931</v>
      </c>
      <c r="N353">
        <v>353</v>
      </c>
      <c r="O353">
        <v>0.42730000000000001</v>
      </c>
      <c r="P353">
        <v>0.2908</v>
      </c>
      <c r="Q353">
        <v>0.40410000000000001</v>
      </c>
      <c r="R353">
        <v>0.47349999999999998</v>
      </c>
    </row>
    <row r="354" spans="7:18" x14ac:dyDescent="0.25">
      <c r="G354" s="24"/>
      <c r="H354" s="24"/>
      <c r="I354" s="24"/>
      <c r="J354" s="24"/>
      <c r="K354" t="s">
        <v>685</v>
      </c>
      <c r="L354" t="s">
        <v>515</v>
      </c>
      <c r="M354">
        <v>0.39240000000000003</v>
      </c>
      <c r="N354">
        <v>339</v>
      </c>
      <c r="O354">
        <v>0.43990000000000001</v>
      </c>
      <c r="P354">
        <v>0.25</v>
      </c>
      <c r="Q354">
        <v>0.4194</v>
      </c>
      <c r="R354">
        <v>0.48089999999999999</v>
      </c>
    </row>
    <row r="355" spans="7:18" x14ac:dyDescent="0.25">
      <c r="G355" s="24"/>
      <c r="H355" s="24"/>
      <c r="I355" s="24"/>
      <c r="J355" s="24"/>
      <c r="K355" t="s">
        <v>688</v>
      </c>
      <c r="L355" t="s">
        <v>494</v>
      </c>
      <c r="M355">
        <v>0.39229999999999998</v>
      </c>
      <c r="N355">
        <v>341</v>
      </c>
      <c r="O355">
        <v>0.43709999999999999</v>
      </c>
      <c r="P355">
        <v>0.25790000000000002</v>
      </c>
      <c r="Q355">
        <v>0.41499999999999998</v>
      </c>
      <c r="R355">
        <v>0.48110000000000003</v>
      </c>
    </row>
    <row r="356" spans="7:18" x14ac:dyDescent="0.25">
      <c r="G356" s="24"/>
      <c r="H356" s="24"/>
      <c r="I356" s="24"/>
      <c r="J356" s="24"/>
      <c r="K356" t="s">
        <v>681</v>
      </c>
      <c r="L356" t="s">
        <v>428</v>
      </c>
      <c r="M356">
        <v>0.39040000000000002</v>
      </c>
      <c r="N356">
        <v>351</v>
      </c>
      <c r="O356">
        <v>0.42749999999999999</v>
      </c>
      <c r="P356">
        <v>0.27910000000000001</v>
      </c>
      <c r="Q356">
        <v>0.38919999999999999</v>
      </c>
      <c r="R356">
        <v>0.504</v>
      </c>
    </row>
    <row r="357" spans="7:18" x14ac:dyDescent="0.25">
      <c r="G357" s="24"/>
      <c r="H357" s="24"/>
      <c r="I357" s="24"/>
      <c r="J357" s="24"/>
      <c r="K357" t="s">
        <v>684</v>
      </c>
      <c r="L357" t="s">
        <v>540</v>
      </c>
      <c r="M357">
        <v>0.38900000000000001</v>
      </c>
      <c r="N357">
        <v>342</v>
      </c>
      <c r="O357">
        <v>0.43540000000000001</v>
      </c>
      <c r="P357">
        <v>0.25</v>
      </c>
      <c r="Q357">
        <v>0.4027</v>
      </c>
      <c r="R357">
        <v>0.50060000000000004</v>
      </c>
    </row>
    <row r="358" spans="7:18" x14ac:dyDescent="0.25">
      <c r="G358" s="24"/>
      <c r="H358" s="24"/>
      <c r="I358" s="24"/>
      <c r="J358" s="24"/>
      <c r="K358" t="s">
        <v>686</v>
      </c>
      <c r="L358" t="s">
        <v>426</v>
      </c>
      <c r="M358">
        <v>0.38829999999999998</v>
      </c>
      <c r="N358">
        <v>247</v>
      </c>
      <c r="O358">
        <v>0.4839</v>
      </c>
      <c r="P358">
        <v>0.1014</v>
      </c>
      <c r="Q358">
        <v>0.46329999999999999</v>
      </c>
      <c r="R358">
        <v>0.52500000000000002</v>
      </c>
    </row>
    <row r="359" spans="7:18" x14ac:dyDescent="0.25">
      <c r="G359" s="24"/>
      <c r="H359" s="24"/>
      <c r="I359" s="24"/>
      <c r="J359" s="24"/>
      <c r="K359" t="s">
        <v>683</v>
      </c>
      <c r="L359" t="s">
        <v>515</v>
      </c>
      <c r="M359">
        <v>0.3881</v>
      </c>
      <c r="N359">
        <v>344</v>
      </c>
      <c r="O359">
        <v>0.43340000000000001</v>
      </c>
      <c r="P359">
        <v>0.252</v>
      </c>
      <c r="Q359">
        <v>0.41670000000000001</v>
      </c>
      <c r="R359">
        <v>0.46679999999999999</v>
      </c>
    </row>
    <row r="360" spans="7:18" x14ac:dyDescent="0.25">
      <c r="G360" s="24"/>
      <c r="H360" s="24"/>
      <c r="I360" s="24"/>
      <c r="J360" s="24"/>
      <c r="K360" t="s">
        <v>687</v>
      </c>
      <c r="L360" t="s">
        <v>428</v>
      </c>
      <c r="M360">
        <v>0.38679999999999998</v>
      </c>
      <c r="N360">
        <v>321</v>
      </c>
      <c r="O360">
        <v>0.4531</v>
      </c>
      <c r="P360">
        <v>0.188</v>
      </c>
      <c r="Q360">
        <v>0.41799999999999998</v>
      </c>
      <c r="R360">
        <v>0.52329999999999999</v>
      </c>
    </row>
    <row r="361" spans="7:18" x14ac:dyDescent="0.25">
      <c r="G361" s="24"/>
      <c r="H361" s="24"/>
      <c r="I361" s="24"/>
      <c r="J361" s="24"/>
      <c r="K361" t="s">
        <v>689</v>
      </c>
      <c r="L361" t="s">
        <v>465</v>
      </c>
      <c r="M361">
        <v>0.38100000000000001</v>
      </c>
      <c r="N361">
        <v>190</v>
      </c>
      <c r="O361">
        <v>0.50080000000000002</v>
      </c>
      <c r="P361">
        <v>2.1899999999999999E-2</v>
      </c>
      <c r="Q361">
        <v>0.48799999999999999</v>
      </c>
      <c r="R361">
        <v>0.52629999999999999</v>
      </c>
    </row>
    <row r="362" spans="7:18" x14ac:dyDescent="0.25">
      <c r="G362" s="24"/>
      <c r="H362" s="24"/>
      <c r="I362" s="24"/>
      <c r="J362" s="24"/>
      <c r="K362" t="s">
        <v>690</v>
      </c>
      <c r="L362" t="s">
        <v>515</v>
      </c>
      <c r="M362">
        <v>0.37680000000000002</v>
      </c>
      <c r="N362">
        <v>288</v>
      </c>
      <c r="O362">
        <v>0.47039999999999998</v>
      </c>
      <c r="P362">
        <v>9.6000000000000002E-2</v>
      </c>
      <c r="Q362">
        <v>0.46189999999999998</v>
      </c>
      <c r="R362">
        <v>0.48749999999999999</v>
      </c>
    </row>
    <row r="363" spans="7:18" x14ac:dyDescent="0.25">
      <c r="G363" s="24"/>
      <c r="H363" s="24"/>
      <c r="I363" s="24"/>
      <c r="J363" s="24"/>
      <c r="K363" t="s">
        <v>691</v>
      </c>
      <c r="L363" t="s">
        <v>513</v>
      </c>
      <c r="M363">
        <v>0.36020000000000002</v>
      </c>
      <c r="N363">
        <v>285</v>
      </c>
      <c r="O363">
        <v>0.4718</v>
      </c>
      <c r="P363">
        <v>2.52E-2</v>
      </c>
      <c r="Q363">
        <v>0.45050000000000001</v>
      </c>
      <c r="R363">
        <v>0.51459999999999995</v>
      </c>
    </row>
    <row r="364" spans="7:18" x14ac:dyDescent="0.25">
      <c r="K364" t="s">
        <v>692</v>
      </c>
      <c r="L364" t="s">
        <v>540</v>
      </c>
      <c r="M364">
        <v>0.34520000000000001</v>
      </c>
      <c r="N364">
        <v>337</v>
      </c>
      <c r="O364">
        <v>0.44169999999999998</v>
      </c>
      <c r="P364">
        <v>5.5599999999999997E-2</v>
      </c>
      <c r="Q364">
        <v>0.41470000000000001</v>
      </c>
      <c r="R364">
        <v>0.49569999999999997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2535-FB6F-4EBE-923C-213E45B50F13}">
  <dimension ref="A1:J35"/>
  <sheetViews>
    <sheetView workbookViewId="0">
      <selection activeCell="N39" sqref="N39"/>
    </sheetView>
  </sheetViews>
  <sheetFormatPr defaultRowHeight="15" x14ac:dyDescent="0.25"/>
  <cols>
    <col min="8" max="8" width="11" bestFit="1" customWidth="1"/>
    <col min="9" max="9" width="10" bestFit="1" customWidth="1"/>
    <col min="10" max="10" width="12" bestFit="1" customWidth="1"/>
  </cols>
  <sheetData>
    <row r="1" spans="1:10" x14ac:dyDescent="0.25">
      <c r="A1" t="s">
        <v>322</v>
      </c>
      <c r="D1">
        <v>183.24</v>
      </c>
      <c r="E1">
        <v>-26.44</v>
      </c>
      <c r="F1">
        <v>-0.65319669644342893</v>
      </c>
      <c r="G1">
        <v>3.0343104629808804</v>
      </c>
      <c r="J1">
        <f>SUM(J2:J35)</f>
        <v>444.96681714588624</v>
      </c>
    </row>
    <row r="2" spans="1:10" x14ac:dyDescent="0.25">
      <c r="A2" t="s">
        <v>21</v>
      </c>
      <c r="B2">
        <v>82.66</v>
      </c>
      <c r="C2">
        <v>11</v>
      </c>
      <c r="D2" t="s">
        <v>217</v>
      </c>
      <c r="E2" t="s">
        <v>218</v>
      </c>
      <c r="F2">
        <f>_xlfn.NUMBERVALUE(RIGHT(E2,6))</f>
        <v>0.59930000000000005</v>
      </c>
      <c r="G2">
        <f>B2</f>
        <v>82.66</v>
      </c>
      <c r="H2">
        <f>F2*$D$1+$E$1</f>
        <v>83.375732000000013</v>
      </c>
      <c r="I2">
        <f>H2+C2*$F$1+$G$1</f>
        <v>79.224878802103177</v>
      </c>
      <c r="J2">
        <f>(G2-I2)^2</f>
        <v>11.800057644240081</v>
      </c>
    </row>
    <row r="3" spans="1:10" x14ac:dyDescent="0.25">
      <c r="A3" t="s">
        <v>29</v>
      </c>
      <c r="B3">
        <v>81.540000000000006</v>
      </c>
      <c r="C3">
        <v>12</v>
      </c>
      <c r="D3" t="s">
        <v>193</v>
      </c>
      <c r="E3" t="s">
        <v>194</v>
      </c>
      <c r="F3">
        <f t="shared" ref="F3:F35" si="0">_xlfn.NUMBERVALUE(RIGHT(E3,6))</f>
        <v>0.61770000000000003</v>
      </c>
      <c r="G3">
        <f t="shared" ref="G3:G35" si="1">B3</f>
        <v>81.540000000000006</v>
      </c>
      <c r="H3">
        <f t="shared" ref="H3:H35" si="2">F3*$D$1+$E$1</f>
        <v>86.747348000000017</v>
      </c>
      <c r="I3">
        <f t="shared" ref="I3:I35" si="3">H3+C3*$F$1+$G$1</f>
        <v>81.94329810565975</v>
      </c>
      <c r="J3">
        <f t="shared" ref="J3:J35" si="4">(G3-I3)^2</f>
        <v>0.16264936202873767</v>
      </c>
    </row>
    <row r="4" spans="1:10" x14ac:dyDescent="0.25">
      <c r="A4" t="s">
        <v>33</v>
      </c>
      <c r="B4">
        <v>89.62</v>
      </c>
      <c r="C4">
        <v>5</v>
      </c>
      <c r="D4" t="s">
        <v>220</v>
      </c>
      <c r="E4" t="s">
        <v>221</v>
      </c>
      <c r="F4">
        <f t="shared" si="0"/>
        <v>0.59809999999999997</v>
      </c>
      <c r="G4">
        <f t="shared" si="1"/>
        <v>89.62</v>
      </c>
      <c r="H4">
        <f t="shared" si="2"/>
        <v>83.155844000000002</v>
      </c>
      <c r="I4">
        <f t="shared" si="3"/>
        <v>82.924170980763748</v>
      </c>
      <c r="J4">
        <f t="shared" si="4"/>
        <v>44.834126254846375</v>
      </c>
    </row>
    <row r="5" spans="1:10" x14ac:dyDescent="0.25">
      <c r="A5" t="s">
        <v>102</v>
      </c>
      <c r="B5">
        <v>91.86</v>
      </c>
      <c r="C5">
        <v>4</v>
      </c>
      <c r="D5" t="s">
        <v>151</v>
      </c>
      <c r="E5" t="s">
        <v>152</v>
      </c>
      <c r="F5">
        <f t="shared" si="0"/>
        <v>0.65259999999999996</v>
      </c>
      <c r="G5">
        <f t="shared" si="1"/>
        <v>91.86</v>
      </c>
      <c r="H5">
        <f t="shared" si="2"/>
        <v>93.142424000000005</v>
      </c>
      <c r="I5">
        <f t="shared" si="3"/>
        <v>93.563947677207167</v>
      </c>
      <c r="J5">
        <f t="shared" si="4"/>
        <v>2.9034376866597031</v>
      </c>
    </row>
    <row r="6" spans="1:10" x14ac:dyDescent="0.25">
      <c r="A6" t="s">
        <v>31</v>
      </c>
      <c r="B6">
        <v>99.52</v>
      </c>
      <c r="C6">
        <v>1</v>
      </c>
      <c r="D6" t="s">
        <v>134</v>
      </c>
      <c r="E6" t="s">
        <v>135</v>
      </c>
      <c r="F6">
        <f t="shared" si="0"/>
        <v>0.67800000000000005</v>
      </c>
      <c r="G6">
        <f t="shared" si="1"/>
        <v>99.52</v>
      </c>
      <c r="H6">
        <f t="shared" si="2"/>
        <v>97.796720000000022</v>
      </c>
      <c r="I6">
        <f t="shared" si="3"/>
        <v>100.17783376653747</v>
      </c>
      <c r="J6">
        <f t="shared" si="4"/>
        <v>0.43274526439688632</v>
      </c>
    </row>
    <row r="7" spans="1:10" x14ac:dyDescent="0.25">
      <c r="A7" t="s">
        <v>34</v>
      </c>
      <c r="B7">
        <v>91.58</v>
      </c>
      <c r="C7">
        <v>4</v>
      </c>
      <c r="D7" t="s">
        <v>198</v>
      </c>
      <c r="E7" t="s">
        <v>199</v>
      </c>
      <c r="F7">
        <f t="shared" si="0"/>
        <v>0.61599999999999999</v>
      </c>
      <c r="G7">
        <f t="shared" si="1"/>
        <v>91.58</v>
      </c>
      <c r="H7">
        <f t="shared" si="2"/>
        <v>86.435840000000013</v>
      </c>
      <c r="I7">
        <f t="shared" si="3"/>
        <v>86.857363677207175</v>
      </c>
      <c r="J7">
        <f t="shared" si="4"/>
        <v>22.303293837362119</v>
      </c>
    </row>
    <row r="8" spans="1:10" x14ac:dyDescent="0.25">
      <c r="A8" t="s">
        <v>35</v>
      </c>
      <c r="B8">
        <v>89.57</v>
      </c>
      <c r="C8">
        <v>5</v>
      </c>
      <c r="D8" t="s">
        <v>149</v>
      </c>
      <c r="E8" t="s">
        <v>150</v>
      </c>
      <c r="F8">
        <f t="shared" si="0"/>
        <v>0.65410000000000001</v>
      </c>
      <c r="G8">
        <f t="shared" si="1"/>
        <v>89.57</v>
      </c>
      <c r="H8">
        <f t="shared" si="2"/>
        <v>93.417284000000009</v>
      </c>
      <c r="I8">
        <f t="shared" si="3"/>
        <v>93.185610980763741</v>
      </c>
      <c r="J8">
        <f t="shared" si="4"/>
        <v>13.07264276421939</v>
      </c>
    </row>
    <row r="9" spans="1:10" x14ac:dyDescent="0.25">
      <c r="A9" t="s">
        <v>729</v>
      </c>
      <c r="B9">
        <v>81.400000000000006</v>
      </c>
      <c r="C9">
        <v>12</v>
      </c>
      <c r="D9" t="s">
        <v>214</v>
      </c>
      <c r="E9" t="s">
        <v>215</v>
      </c>
      <c r="F9">
        <f t="shared" si="0"/>
        <v>0.60060000000000002</v>
      </c>
      <c r="G9">
        <f t="shared" si="1"/>
        <v>81.400000000000006</v>
      </c>
      <c r="H9">
        <f t="shared" si="2"/>
        <v>83.613944000000018</v>
      </c>
      <c r="I9">
        <f t="shared" si="3"/>
        <v>78.809894105659751</v>
      </c>
      <c r="J9">
        <f t="shared" si="4"/>
        <v>6.7086485438961301</v>
      </c>
    </row>
    <row r="10" spans="1:10" x14ac:dyDescent="0.25">
      <c r="A10" t="s">
        <v>732</v>
      </c>
      <c r="B10">
        <v>80.11</v>
      </c>
      <c r="C10">
        <v>15</v>
      </c>
      <c r="D10" t="s">
        <v>210</v>
      </c>
      <c r="E10" t="s">
        <v>211</v>
      </c>
      <c r="F10">
        <f t="shared" si="0"/>
        <v>0.60429999999999995</v>
      </c>
      <c r="G10">
        <f t="shared" si="1"/>
        <v>80.11</v>
      </c>
      <c r="H10">
        <f t="shared" si="2"/>
        <v>84.291932000000003</v>
      </c>
      <c r="I10">
        <f t="shared" si="3"/>
        <v>77.528292016329445</v>
      </c>
      <c r="J10">
        <f t="shared" si="4"/>
        <v>6.6652161129482801</v>
      </c>
    </row>
    <row r="11" spans="1:10" x14ac:dyDescent="0.25">
      <c r="A11" t="s">
        <v>28</v>
      </c>
      <c r="B11">
        <v>91.05</v>
      </c>
      <c r="C11">
        <v>5</v>
      </c>
      <c r="D11" t="s">
        <v>173</v>
      </c>
      <c r="E11" t="s">
        <v>174</v>
      </c>
      <c r="F11">
        <f t="shared" si="0"/>
        <v>0.6361</v>
      </c>
      <c r="G11">
        <f t="shared" si="1"/>
        <v>91.05</v>
      </c>
      <c r="H11">
        <f t="shared" si="2"/>
        <v>90.118964000000005</v>
      </c>
      <c r="I11">
        <f t="shared" si="3"/>
        <v>89.887290980763751</v>
      </c>
      <c r="J11">
        <f t="shared" si="4"/>
        <v>1.3518922634133128</v>
      </c>
    </row>
    <row r="12" spans="1:10" x14ac:dyDescent="0.25">
      <c r="A12" t="s">
        <v>38</v>
      </c>
      <c r="B12">
        <v>92.96</v>
      </c>
      <c r="C12">
        <v>3</v>
      </c>
      <c r="D12" t="s">
        <v>137</v>
      </c>
      <c r="E12" t="s">
        <v>138</v>
      </c>
      <c r="F12">
        <f t="shared" si="0"/>
        <v>0.67689999999999995</v>
      </c>
      <c r="G12">
        <f t="shared" si="1"/>
        <v>92.96</v>
      </c>
      <c r="H12">
        <f t="shared" si="2"/>
        <v>97.595156000000003</v>
      </c>
      <c r="I12">
        <f t="shared" si="3"/>
        <v>98.669876373650595</v>
      </c>
      <c r="J12">
        <f t="shared" si="4"/>
        <v>32.602688202373344</v>
      </c>
    </row>
    <row r="13" spans="1:10" x14ac:dyDescent="0.25">
      <c r="A13" t="s">
        <v>50</v>
      </c>
      <c r="B13">
        <v>99.3</v>
      </c>
      <c r="C13">
        <v>1</v>
      </c>
      <c r="D13" t="s">
        <v>140</v>
      </c>
      <c r="E13" t="s">
        <v>141</v>
      </c>
      <c r="F13">
        <f t="shared" si="0"/>
        <v>0.67669999999999997</v>
      </c>
      <c r="G13">
        <f t="shared" si="1"/>
        <v>99.3</v>
      </c>
      <c r="H13">
        <f t="shared" si="2"/>
        <v>97.558508000000003</v>
      </c>
      <c r="I13">
        <f t="shared" si="3"/>
        <v>99.939621766537456</v>
      </c>
      <c r="J13">
        <f t="shared" si="4"/>
        <v>0.40911600422850009</v>
      </c>
    </row>
    <row r="14" spans="1:10" x14ac:dyDescent="0.25">
      <c r="A14" t="s">
        <v>728</v>
      </c>
      <c r="B14">
        <v>81.849999999999994</v>
      </c>
      <c r="C14">
        <v>11</v>
      </c>
      <c r="D14" t="s">
        <v>159</v>
      </c>
      <c r="E14" t="s">
        <v>160</v>
      </c>
      <c r="F14">
        <f t="shared" si="0"/>
        <v>0.64419999999999999</v>
      </c>
      <c r="G14">
        <f t="shared" si="1"/>
        <v>81.849999999999994</v>
      </c>
      <c r="H14">
        <f t="shared" si="2"/>
        <v>91.603208000000009</v>
      </c>
      <c r="I14">
        <f t="shared" si="3"/>
        <v>87.452354802103173</v>
      </c>
      <c r="J14">
        <f t="shared" si="4"/>
        <v>31.386379328648545</v>
      </c>
    </row>
    <row r="15" spans="1:10" x14ac:dyDescent="0.25">
      <c r="A15" t="s">
        <v>98</v>
      </c>
      <c r="B15">
        <v>87.65</v>
      </c>
      <c r="C15">
        <v>7</v>
      </c>
      <c r="D15" t="s">
        <v>181</v>
      </c>
      <c r="E15" t="s">
        <v>182</v>
      </c>
      <c r="F15">
        <f t="shared" si="0"/>
        <v>0.62429999999999997</v>
      </c>
      <c r="G15">
        <f t="shared" si="1"/>
        <v>87.65</v>
      </c>
      <c r="H15">
        <f t="shared" si="2"/>
        <v>87.956732000000002</v>
      </c>
      <c r="I15">
        <f t="shared" si="3"/>
        <v>86.418665587876887</v>
      </c>
      <c r="J15">
        <f t="shared" si="4"/>
        <v>1.5161844344785851</v>
      </c>
    </row>
    <row r="16" spans="1:10" x14ac:dyDescent="0.25">
      <c r="A16" t="s">
        <v>52</v>
      </c>
      <c r="B16">
        <v>86.27</v>
      </c>
      <c r="C16">
        <v>8</v>
      </c>
      <c r="D16" t="s">
        <v>142</v>
      </c>
      <c r="E16" t="s">
        <v>143</v>
      </c>
      <c r="F16">
        <f t="shared" si="0"/>
        <v>0.67610000000000003</v>
      </c>
      <c r="G16">
        <f t="shared" si="1"/>
        <v>86.27</v>
      </c>
      <c r="H16">
        <f t="shared" si="2"/>
        <v>97.448564000000019</v>
      </c>
      <c r="I16">
        <f t="shared" si="3"/>
        <v>95.257300891433474</v>
      </c>
      <c r="J16">
        <f t="shared" si="4"/>
        <v>80.771577313160975</v>
      </c>
    </row>
    <row r="17" spans="1:10" x14ac:dyDescent="0.25">
      <c r="A17" t="s">
        <v>54</v>
      </c>
      <c r="B17">
        <v>78.739999999999995</v>
      </c>
      <c r="C17">
        <v>16</v>
      </c>
      <c r="D17" t="s">
        <v>224</v>
      </c>
      <c r="E17" t="s">
        <v>225</v>
      </c>
      <c r="F17">
        <f t="shared" si="0"/>
        <v>0.59330000000000005</v>
      </c>
      <c r="G17">
        <f t="shared" si="1"/>
        <v>78.739999999999995</v>
      </c>
      <c r="H17">
        <f t="shared" si="2"/>
        <v>82.276292000000012</v>
      </c>
      <c r="I17">
        <f t="shared" si="3"/>
        <v>74.859455319886038</v>
      </c>
      <c r="J17">
        <f t="shared" si="4"/>
        <v>15.058627014360731</v>
      </c>
    </row>
    <row r="18" spans="1:10" x14ac:dyDescent="0.25">
      <c r="A18" t="s">
        <v>100</v>
      </c>
      <c r="B18">
        <v>80.209999999999994</v>
      </c>
      <c r="C18">
        <v>14</v>
      </c>
      <c r="D18" t="s">
        <v>191</v>
      </c>
      <c r="E18" t="s">
        <v>192</v>
      </c>
      <c r="F18">
        <f t="shared" si="0"/>
        <v>0.61839999999999995</v>
      </c>
      <c r="G18">
        <f t="shared" si="1"/>
        <v>80.209999999999994</v>
      </c>
      <c r="H18">
        <f t="shared" si="2"/>
        <v>86.875615999999994</v>
      </c>
      <c r="I18">
        <f t="shared" si="3"/>
        <v>80.765172712772866</v>
      </c>
      <c r="J18">
        <f t="shared" si="4"/>
        <v>0.30821674100759039</v>
      </c>
    </row>
    <row r="19" spans="1:10" x14ac:dyDescent="0.25">
      <c r="A19" t="s">
        <v>727</v>
      </c>
      <c r="B19">
        <v>82.59</v>
      </c>
      <c r="C19">
        <v>11</v>
      </c>
      <c r="D19" t="s">
        <v>195</v>
      </c>
      <c r="E19" t="s">
        <v>196</v>
      </c>
      <c r="F19">
        <f t="shared" si="0"/>
        <v>0.61719999999999997</v>
      </c>
      <c r="G19">
        <f t="shared" si="1"/>
        <v>82.59</v>
      </c>
      <c r="H19">
        <f t="shared" si="2"/>
        <v>86.655727999999996</v>
      </c>
      <c r="I19">
        <f t="shared" si="3"/>
        <v>82.50487480210316</v>
      </c>
      <c r="J19">
        <f t="shared" si="4"/>
        <v>7.2462993169767646E-3</v>
      </c>
    </row>
    <row r="20" spans="1:10" x14ac:dyDescent="0.25">
      <c r="A20" t="s">
        <v>105</v>
      </c>
      <c r="B20">
        <v>84.13</v>
      </c>
      <c r="C20">
        <v>9</v>
      </c>
      <c r="D20" t="s">
        <v>207</v>
      </c>
      <c r="E20" t="s">
        <v>208</v>
      </c>
      <c r="F20">
        <f t="shared" si="0"/>
        <v>0.60940000000000005</v>
      </c>
      <c r="G20">
        <f t="shared" si="1"/>
        <v>84.13</v>
      </c>
      <c r="H20">
        <f t="shared" si="2"/>
        <v>85.226456000000013</v>
      </c>
      <c r="I20">
        <f t="shared" si="3"/>
        <v>82.381996194990037</v>
      </c>
      <c r="J20">
        <f t="shared" si="4"/>
        <v>3.0555173023292914</v>
      </c>
    </row>
    <row r="21" spans="1:10" x14ac:dyDescent="0.25">
      <c r="A21" t="s">
        <v>731</v>
      </c>
      <c r="B21">
        <v>80.650000000000006</v>
      </c>
      <c r="C21">
        <v>14</v>
      </c>
      <c r="D21" t="s">
        <v>189</v>
      </c>
      <c r="E21" t="s">
        <v>190</v>
      </c>
      <c r="F21">
        <f t="shared" si="0"/>
        <v>0.61850000000000005</v>
      </c>
      <c r="G21">
        <f t="shared" si="1"/>
        <v>80.650000000000006</v>
      </c>
      <c r="H21">
        <f t="shared" si="2"/>
        <v>86.893940000000015</v>
      </c>
      <c r="I21">
        <f t="shared" si="3"/>
        <v>80.783496712772887</v>
      </c>
      <c r="J21">
        <f t="shared" si="4"/>
        <v>1.7821372321165267E-2</v>
      </c>
    </row>
    <row r="22" spans="1:10" x14ac:dyDescent="0.25">
      <c r="A22" t="s">
        <v>723</v>
      </c>
      <c r="B22">
        <v>95.95</v>
      </c>
      <c r="C22">
        <v>2</v>
      </c>
      <c r="D22" t="s">
        <v>180</v>
      </c>
      <c r="E22" t="s">
        <v>161</v>
      </c>
      <c r="F22">
        <f t="shared" si="0"/>
        <v>0.626</v>
      </c>
      <c r="G22">
        <f t="shared" si="1"/>
        <v>95.95</v>
      </c>
      <c r="H22">
        <f t="shared" si="2"/>
        <v>88.268240000000006</v>
      </c>
      <c r="I22">
        <f t="shared" si="3"/>
        <v>89.996157070094029</v>
      </c>
      <c r="J22">
        <f t="shared" si="4"/>
        <v>35.448245633991355</v>
      </c>
    </row>
    <row r="23" spans="1:10" x14ac:dyDescent="0.25">
      <c r="A23" t="s">
        <v>94</v>
      </c>
      <c r="B23">
        <v>86.88</v>
      </c>
      <c r="C23">
        <v>7</v>
      </c>
      <c r="D23" t="s">
        <v>153</v>
      </c>
      <c r="E23" t="s">
        <v>154</v>
      </c>
      <c r="F23">
        <f t="shared" si="0"/>
        <v>0.65010000000000001</v>
      </c>
      <c r="G23">
        <f t="shared" si="1"/>
        <v>86.88</v>
      </c>
      <c r="H23">
        <f t="shared" si="2"/>
        <v>92.684324000000004</v>
      </c>
      <c r="I23">
        <f t="shared" si="3"/>
        <v>91.146257587876889</v>
      </c>
      <c r="J23">
        <f t="shared" si="4"/>
        <v>18.20095380611717</v>
      </c>
    </row>
    <row r="24" spans="1:10" x14ac:dyDescent="0.25">
      <c r="A24" t="s">
        <v>722</v>
      </c>
      <c r="B24">
        <v>96.02</v>
      </c>
      <c r="C24">
        <v>2</v>
      </c>
      <c r="D24" t="s">
        <v>165</v>
      </c>
      <c r="E24" t="s">
        <v>166</v>
      </c>
      <c r="F24">
        <f t="shared" si="0"/>
        <v>0.64259999999999995</v>
      </c>
      <c r="G24">
        <f t="shared" si="1"/>
        <v>96.02</v>
      </c>
      <c r="H24">
        <f t="shared" si="2"/>
        <v>91.310023999999999</v>
      </c>
      <c r="I24">
        <f t="shared" si="3"/>
        <v>93.037941070094021</v>
      </c>
      <c r="J24">
        <f t="shared" si="4"/>
        <v>8.892675461431967</v>
      </c>
    </row>
    <row r="25" spans="1:10" x14ac:dyDescent="0.25">
      <c r="A25" t="s">
        <v>101</v>
      </c>
      <c r="B25">
        <v>91.29</v>
      </c>
      <c r="C25">
        <v>4</v>
      </c>
      <c r="D25" t="s">
        <v>176</v>
      </c>
      <c r="E25" t="s">
        <v>177</v>
      </c>
      <c r="F25">
        <f t="shared" si="0"/>
        <v>0.63500000000000001</v>
      </c>
      <c r="G25">
        <f t="shared" si="1"/>
        <v>91.29</v>
      </c>
      <c r="H25">
        <f t="shared" si="2"/>
        <v>89.917400000000015</v>
      </c>
      <c r="I25">
        <f t="shared" si="3"/>
        <v>90.338923677207177</v>
      </c>
      <c r="J25">
        <f t="shared" si="4"/>
        <v>0.90454617177713015</v>
      </c>
    </row>
    <row r="26" spans="1:10" x14ac:dyDescent="0.25">
      <c r="A26" t="s">
        <v>91</v>
      </c>
      <c r="B26">
        <v>102.67</v>
      </c>
      <c r="C26">
        <v>1</v>
      </c>
      <c r="D26" t="s">
        <v>131</v>
      </c>
      <c r="E26" t="s">
        <v>132</v>
      </c>
      <c r="F26">
        <f t="shared" si="0"/>
        <v>0.71870000000000001</v>
      </c>
      <c r="G26">
        <f t="shared" si="1"/>
        <v>102.67</v>
      </c>
      <c r="H26">
        <f t="shared" si="2"/>
        <v>105.25458800000001</v>
      </c>
      <c r="I26">
        <f t="shared" si="3"/>
        <v>107.63570176653747</v>
      </c>
      <c r="J26">
        <f t="shared" si="4"/>
        <v>24.65819403419329</v>
      </c>
    </row>
    <row r="27" spans="1:10" x14ac:dyDescent="0.25">
      <c r="A27" t="s">
        <v>92</v>
      </c>
      <c r="B27">
        <v>100.25</v>
      </c>
      <c r="C27">
        <v>1</v>
      </c>
      <c r="D27" t="s">
        <v>144</v>
      </c>
      <c r="E27" t="s">
        <v>143</v>
      </c>
      <c r="F27">
        <f t="shared" si="0"/>
        <v>0.67610000000000003</v>
      </c>
      <c r="G27">
        <f t="shared" si="1"/>
        <v>100.25</v>
      </c>
      <c r="H27">
        <f t="shared" si="2"/>
        <v>97.448564000000019</v>
      </c>
      <c r="I27">
        <f t="shared" si="3"/>
        <v>99.829677766537472</v>
      </c>
      <c r="J27">
        <f t="shared" si="4"/>
        <v>0.17667077994292793</v>
      </c>
    </row>
    <row r="28" spans="1:10" x14ac:dyDescent="0.25">
      <c r="A28" t="s">
        <v>36</v>
      </c>
      <c r="B28">
        <v>89.26</v>
      </c>
      <c r="C28">
        <v>6</v>
      </c>
      <c r="D28" t="s">
        <v>171</v>
      </c>
      <c r="E28" t="s">
        <v>172</v>
      </c>
      <c r="F28">
        <f t="shared" si="0"/>
        <v>0.63749999999999996</v>
      </c>
      <c r="G28">
        <f t="shared" si="1"/>
        <v>89.26</v>
      </c>
      <c r="H28">
        <f t="shared" si="2"/>
        <v>90.375500000000002</v>
      </c>
      <c r="I28">
        <f t="shared" si="3"/>
        <v>89.490630284320318</v>
      </c>
      <c r="J28">
        <f t="shared" si="4"/>
        <v>5.3190328045668291E-2</v>
      </c>
    </row>
    <row r="29" spans="1:10" x14ac:dyDescent="0.25">
      <c r="A29" t="s">
        <v>23</v>
      </c>
      <c r="B29">
        <v>94.57</v>
      </c>
      <c r="C29">
        <v>3</v>
      </c>
      <c r="D29" t="s">
        <v>178</v>
      </c>
      <c r="E29" t="s">
        <v>179</v>
      </c>
      <c r="F29">
        <f t="shared" si="0"/>
        <v>0.63370000000000004</v>
      </c>
      <c r="G29">
        <f t="shared" si="1"/>
        <v>94.57</v>
      </c>
      <c r="H29">
        <f t="shared" si="2"/>
        <v>89.679188000000011</v>
      </c>
      <c r="I29">
        <f t="shared" si="3"/>
        <v>90.753908373650603</v>
      </c>
      <c r="J29">
        <f t="shared" si="4"/>
        <v>14.562555300693933</v>
      </c>
    </row>
    <row r="30" spans="1:10" x14ac:dyDescent="0.25">
      <c r="A30" t="s">
        <v>112</v>
      </c>
      <c r="B30">
        <v>84.48</v>
      </c>
      <c r="C30">
        <v>8</v>
      </c>
      <c r="D30" t="s">
        <v>200</v>
      </c>
      <c r="E30" t="s">
        <v>201</v>
      </c>
      <c r="F30">
        <f t="shared" si="0"/>
        <v>0.61519999999999997</v>
      </c>
      <c r="G30">
        <f t="shared" si="1"/>
        <v>84.48</v>
      </c>
      <c r="H30">
        <f t="shared" si="2"/>
        <v>86.289248000000001</v>
      </c>
      <c r="I30">
        <f t="shared" si="3"/>
        <v>84.097984891433455</v>
      </c>
      <c r="J30">
        <f t="shared" si="4"/>
        <v>0.14593554317311194</v>
      </c>
    </row>
    <row r="31" spans="1:10" x14ac:dyDescent="0.25">
      <c r="A31" t="s">
        <v>30</v>
      </c>
      <c r="B31">
        <v>98.29</v>
      </c>
      <c r="C31">
        <v>2</v>
      </c>
      <c r="D31" t="s">
        <v>168</v>
      </c>
      <c r="E31" t="s">
        <v>169</v>
      </c>
      <c r="F31">
        <f t="shared" si="0"/>
        <v>0.64180000000000004</v>
      </c>
      <c r="G31">
        <f t="shared" si="1"/>
        <v>98.29</v>
      </c>
      <c r="H31">
        <f t="shared" si="2"/>
        <v>91.163432000000014</v>
      </c>
      <c r="I31">
        <f t="shared" si="3"/>
        <v>92.891349070094037</v>
      </c>
      <c r="J31">
        <f t="shared" si="4"/>
        <v>29.145431862974583</v>
      </c>
    </row>
    <row r="32" spans="1:10" x14ac:dyDescent="0.25">
      <c r="A32" t="s">
        <v>95</v>
      </c>
      <c r="B32">
        <v>90.17</v>
      </c>
      <c r="C32">
        <v>5</v>
      </c>
      <c r="D32" t="s">
        <v>156</v>
      </c>
      <c r="E32" t="s">
        <v>157</v>
      </c>
      <c r="F32">
        <f t="shared" si="0"/>
        <v>0.64880000000000004</v>
      </c>
      <c r="G32">
        <f t="shared" si="1"/>
        <v>90.17</v>
      </c>
      <c r="H32">
        <f t="shared" si="2"/>
        <v>92.446112000000014</v>
      </c>
      <c r="I32">
        <f t="shared" si="3"/>
        <v>92.214438980763745</v>
      </c>
      <c r="J32">
        <f t="shared" si="4"/>
        <v>4.1797307460662942</v>
      </c>
    </row>
    <row r="33" spans="1:10" x14ac:dyDescent="0.25">
      <c r="A33" t="s">
        <v>97</v>
      </c>
      <c r="B33">
        <v>83.65</v>
      </c>
      <c r="C33">
        <v>9</v>
      </c>
      <c r="D33" t="s">
        <v>163</v>
      </c>
      <c r="E33" t="s">
        <v>164</v>
      </c>
      <c r="F33">
        <f t="shared" si="0"/>
        <v>0.64319999999999999</v>
      </c>
      <c r="G33">
        <f t="shared" si="1"/>
        <v>83.65</v>
      </c>
      <c r="H33">
        <f t="shared" si="2"/>
        <v>91.419968000000011</v>
      </c>
      <c r="I33">
        <f t="shared" si="3"/>
        <v>88.575508194990036</v>
      </c>
      <c r="J33">
        <f t="shared" si="4"/>
        <v>24.260630978913944</v>
      </c>
    </row>
    <row r="34" spans="1:10" x14ac:dyDescent="0.25">
      <c r="A34" t="s">
        <v>93</v>
      </c>
      <c r="B34">
        <v>91.27</v>
      </c>
      <c r="C34">
        <v>4</v>
      </c>
      <c r="D34" t="s">
        <v>146</v>
      </c>
      <c r="E34" t="s">
        <v>147</v>
      </c>
      <c r="F34">
        <f t="shared" si="0"/>
        <v>0.65600000000000003</v>
      </c>
      <c r="G34">
        <f t="shared" si="1"/>
        <v>91.27</v>
      </c>
      <c r="H34">
        <f t="shared" si="2"/>
        <v>93.765440000000012</v>
      </c>
      <c r="I34">
        <f t="shared" si="3"/>
        <v>94.186963677207174</v>
      </c>
      <c r="J34">
        <f t="shared" si="4"/>
        <v>8.508677094146023</v>
      </c>
    </row>
    <row r="35" spans="1:10" x14ac:dyDescent="0.25">
      <c r="A35" t="s">
        <v>726</v>
      </c>
      <c r="B35">
        <v>83.56</v>
      </c>
      <c r="C35">
        <v>10</v>
      </c>
      <c r="D35" t="s">
        <v>183</v>
      </c>
      <c r="E35" t="s">
        <v>184</v>
      </c>
      <c r="F35">
        <f t="shared" si="0"/>
        <v>0.62309999999999999</v>
      </c>
      <c r="G35">
        <f t="shared" si="1"/>
        <v>83.56</v>
      </c>
      <c r="H35">
        <f t="shared" si="2"/>
        <v>87.736844000000005</v>
      </c>
      <c r="I35">
        <f t="shared" si="3"/>
        <v>84.239187498546599</v>
      </c>
      <c r="J35">
        <f t="shared" si="4"/>
        <v>0.46129565818198326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63"/>
  <sheetViews>
    <sheetView topLeftCell="A33" workbookViewId="0">
      <selection activeCell="D34" sqref="D34"/>
    </sheetView>
  </sheetViews>
  <sheetFormatPr defaultRowHeight="15" x14ac:dyDescent="0.25"/>
  <cols>
    <col min="1" max="1" width="9.140625" style="19"/>
    <col min="2" max="2" width="20.28515625" style="19" bestFit="1" customWidth="1"/>
    <col min="3" max="9" width="9.140625" style="19"/>
  </cols>
  <sheetData>
    <row r="1" spans="1:11" ht="24.75" thickBot="1" x14ac:dyDescent="0.3">
      <c r="A1" s="23" t="s">
        <v>323</v>
      </c>
      <c r="B1" s="20" t="s">
        <v>386</v>
      </c>
      <c r="C1" s="21" t="s">
        <v>387</v>
      </c>
      <c r="D1" s="20" t="s">
        <v>322</v>
      </c>
      <c r="E1" s="21" t="s">
        <v>388</v>
      </c>
      <c r="F1" s="20" t="s">
        <v>326</v>
      </c>
      <c r="G1" s="21" t="s">
        <v>389</v>
      </c>
      <c r="H1" s="20" t="s">
        <v>390</v>
      </c>
      <c r="I1" s="21" t="s">
        <v>391</v>
      </c>
      <c r="J1" s="22" t="s">
        <v>720</v>
      </c>
      <c r="K1" t="s">
        <v>721</v>
      </c>
    </row>
    <row r="2" spans="1:11" ht="45.75" thickBot="1" x14ac:dyDescent="0.3">
      <c r="A2" s="9" t="s">
        <v>742</v>
      </c>
      <c r="B2" s="10" t="s">
        <v>24</v>
      </c>
      <c r="C2" s="11" t="s">
        <v>392</v>
      </c>
      <c r="D2" s="12" t="s">
        <v>743</v>
      </c>
      <c r="E2" s="13" t="s">
        <v>744</v>
      </c>
      <c r="F2" s="12" t="s">
        <v>745</v>
      </c>
      <c r="G2" s="13" t="s">
        <v>746</v>
      </c>
      <c r="H2" s="12" t="s">
        <v>747</v>
      </c>
      <c r="I2" s="13" t="s">
        <v>748</v>
      </c>
      <c r="J2" t="str">
        <f t="shared" ref="J2:J66" si="0">TEXT(B2,"")</f>
        <v>Purdue</v>
      </c>
    </row>
    <row r="3" spans="1:11" ht="45.75" thickBot="1" x14ac:dyDescent="0.3">
      <c r="A3" s="14" t="s">
        <v>749</v>
      </c>
      <c r="B3" s="15" t="s">
        <v>19</v>
      </c>
      <c r="C3" s="16" t="s">
        <v>393</v>
      </c>
      <c r="D3" s="17" t="s">
        <v>750</v>
      </c>
      <c r="E3" s="18" t="s">
        <v>751</v>
      </c>
      <c r="F3" s="17" t="s">
        <v>752</v>
      </c>
      <c r="G3" s="18" t="s">
        <v>753</v>
      </c>
      <c r="H3" s="17" t="s">
        <v>754</v>
      </c>
      <c r="I3" s="18" t="s">
        <v>755</v>
      </c>
      <c r="J3" t="str">
        <f t="shared" si="0"/>
        <v>Houston</v>
      </c>
    </row>
    <row r="4" spans="1:11" ht="45.75" thickBot="1" x14ac:dyDescent="0.3">
      <c r="A4" s="9" t="s">
        <v>744</v>
      </c>
      <c r="B4" s="10" t="s">
        <v>400</v>
      </c>
      <c r="C4" s="11" t="s">
        <v>401</v>
      </c>
      <c r="D4" s="12" t="s">
        <v>756</v>
      </c>
      <c r="E4" s="13" t="s">
        <v>757</v>
      </c>
      <c r="F4" s="12" t="s">
        <v>758</v>
      </c>
      <c r="G4" s="13" t="s">
        <v>759</v>
      </c>
      <c r="H4" s="12" t="s">
        <v>760</v>
      </c>
      <c r="I4" s="13" t="s">
        <v>761</v>
      </c>
      <c r="J4" t="str">
        <f t="shared" si="0"/>
        <v>UConn</v>
      </c>
    </row>
    <row r="5" spans="1:11" ht="60.75" thickBot="1" x14ac:dyDescent="0.3">
      <c r="A5" s="14" t="s">
        <v>762</v>
      </c>
      <c r="B5" s="15" t="s">
        <v>40</v>
      </c>
      <c r="C5" s="16" t="s">
        <v>394</v>
      </c>
      <c r="D5" s="17" t="s">
        <v>763</v>
      </c>
      <c r="E5" s="18" t="s">
        <v>749</v>
      </c>
      <c r="F5" s="17" t="s">
        <v>764</v>
      </c>
      <c r="G5" s="18" t="s">
        <v>765</v>
      </c>
      <c r="H5" s="17" t="s">
        <v>766</v>
      </c>
      <c r="I5" s="18" t="s">
        <v>767</v>
      </c>
      <c r="J5" t="str">
        <f t="shared" si="0"/>
        <v>San Diego State</v>
      </c>
    </row>
    <row r="6" spans="1:11" ht="60.75" thickBot="1" x14ac:dyDescent="0.3">
      <c r="A6" s="9" t="s">
        <v>768</v>
      </c>
      <c r="B6" s="10" t="s">
        <v>396</v>
      </c>
      <c r="C6" s="11" t="s">
        <v>397</v>
      </c>
      <c r="D6" s="12" t="s">
        <v>769</v>
      </c>
      <c r="E6" s="13" t="s">
        <v>770</v>
      </c>
      <c r="F6" s="12" t="s">
        <v>771</v>
      </c>
      <c r="G6" s="13" t="s">
        <v>772</v>
      </c>
      <c r="H6" s="12" t="s">
        <v>773</v>
      </c>
      <c r="I6" s="13" t="s">
        <v>774</v>
      </c>
      <c r="J6" t="str">
        <f t="shared" si="0"/>
        <v>Dayton</v>
      </c>
    </row>
    <row r="7" spans="1:11" ht="60.75" thickBot="1" x14ac:dyDescent="0.3">
      <c r="A7" s="14" t="s">
        <v>775</v>
      </c>
      <c r="B7" s="15" t="s">
        <v>36</v>
      </c>
      <c r="C7" s="16" t="s">
        <v>395</v>
      </c>
      <c r="D7" s="17" t="s">
        <v>776</v>
      </c>
      <c r="E7" s="18" t="s">
        <v>768</v>
      </c>
      <c r="F7" s="17" t="s">
        <v>777</v>
      </c>
      <c r="G7" s="18" t="s">
        <v>778</v>
      </c>
      <c r="H7" s="17" t="s">
        <v>779</v>
      </c>
      <c r="I7" s="18" t="s">
        <v>780</v>
      </c>
      <c r="J7" t="str">
        <f t="shared" si="0"/>
        <v>Tennessee</v>
      </c>
    </row>
    <row r="8" spans="1:11" ht="60.75" thickBot="1" x14ac:dyDescent="0.3">
      <c r="A8" s="9" t="s">
        <v>781</v>
      </c>
      <c r="B8" s="10" t="s">
        <v>62</v>
      </c>
      <c r="C8" s="11" t="s">
        <v>403</v>
      </c>
      <c r="D8" s="12" t="s">
        <v>782</v>
      </c>
      <c r="E8" s="13" t="s">
        <v>783</v>
      </c>
      <c r="F8" s="12" t="s">
        <v>784</v>
      </c>
      <c r="G8" s="13" t="s">
        <v>785</v>
      </c>
      <c r="H8" s="12" t="s">
        <v>786</v>
      </c>
      <c r="I8" s="13" t="s">
        <v>787</v>
      </c>
      <c r="J8" t="str">
        <f t="shared" si="0"/>
        <v>Drake</v>
      </c>
    </row>
    <row r="9" spans="1:11" ht="60.75" thickBot="1" x14ac:dyDescent="0.3">
      <c r="A9" s="14" t="s">
        <v>788</v>
      </c>
      <c r="B9" s="15" t="s">
        <v>99</v>
      </c>
      <c r="C9" s="16" t="s">
        <v>399</v>
      </c>
      <c r="D9" s="17" t="s">
        <v>789</v>
      </c>
      <c r="E9" s="18" t="s">
        <v>790</v>
      </c>
      <c r="F9" s="17" t="s">
        <v>791</v>
      </c>
      <c r="G9" s="18" t="s">
        <v>792</v>
      </c>
      <c r="H9" s="17" t="s">
        <v>793</v>
      </c>
      <c r="I9" s="18" t="s">
        <v>794</v>
      </c>
      <c r="J9" t="str">
        <f t="shared" si="0"/>
        <v>North Carolina</v>
      </c>
    </row>
    <row r="10" spans="1:11" ht="60.75" thickBot="1" x14ac:dyDescent="0.3">
      <c r="A10" s="9" t="s">
        <v>751</v>
      </c>
      <c r="B10" s="10" t="s">
        <v>42</v>
      </c>
      <c r="C10" s="11" t="s">
        <v>395</v>
      </c>
      <c r="D10" s="12" t="s">
        <v>795</v>
      </c>
      <c r="E10" s="13" t="s">
        <v>796</v>
      </c>
      <c r="F10" s="12" t="s">
        <v>797</v>
      </c>
      <c r="G10" s="13" t="s">
        <v>798</v>
      </c>
      <c r="H10" s="12" t="s">
        <v>799</v>
      </c>
      <c r="I10" s="13" t="s">
        <v>800</v>
      </c>
      <c r="J10" t="str">
        <f t="shared" si="0"/>
        <v>Auburn</v>
      </c>
    </row>
    <row r="11" spans="1:11" ht="60.75" thickBot="1" x14ac:dyDescent="0.3">
      <c r="A11" s="14" t="s">
        <v>801</v>
      </c>
      <c r="B11" s="15" t="s">
        <v>55</v>
      </c>
      <c r="C11" s="16" t="s">
        <v>394</v>
      </c>
      <c r="D11" s="17" t="s">
        <v>802</v>
      </c>
      <c r="E11" s="18" t="s">
        <v>803</v>
      </c>
      <c r="F11" s="17" t="s">
        <v>804</v>
      </c>
      <c r="G11" s="18" t="s">
        <v>805</v>
      </c>
      <c r="H11" s="17" t="s">
        <v>806</v>
      </c>
      <c r="I11" s="18" t="s">
        <v>807</v>
      </c>
      <c r="J11" t="str">
        <f t="shared" si="0"/>
        <v>Utah State</v>
      </c>
    </row>
    <row r="12" spans="1:11" ht="60.75" thickBot="1" x14ac:dyDescent="0.3">
      <c r="A12" s="9" t="s">
        <v>808</v>
      </c>
      <c r="B12" s="10" t="s">
        <v>29</v>
      </c>
      <c r="C12" s="11" t="s">
        <v>398</v>
      </c>
      <c r="D12" s="12" t="s">
        <v>809</v>
      </c>
      <c r="E12" s="13" t="s">
        <v>810</v>
      </c>
      <c r="F12" s="12" t="s">
        <v>811</v>
      </c>
      <c r="G12" s="13" t="s">
        <v>812</v>
      </c>
      <c r="H12" s="12" t="s">
        <v>752</v>
      </c>
      <c r="I12" s="13" t="s">
        <v>813</v>
      </c>
      <c r="J12" t="str">
        <f t="shared" si="0"/>
        <v>Arizona</v>
      </c>
    </row>
    <row r="13" spans="1:11" ht="60.75" thickBot="1" x14ac:dyDescent="0.3">
      <c r="A13" s="14" t="s">
        <v>814</v>
      </c>
      <c r="B13" s="15" t="s">
        <v>21</v>
      </c>
      <c r="C13" s="16" t="s">
        <v>395</v>
      </c>
      <c r="D13" s="17" t="s">
        <v>809</v>
      </c>
      <c r="E13" s="18" t="s">
        <v>742</v>
      </c>
      <c r="F13" s="17" t="s">
        <v>815</v>
      </c>
      <c r="G13" s="18" t="s">
        <v>816</v>
      </c>
      <c r="H13" s="17" t="s">
        <v>817</v>
      </c>
      <c r="I13" s="18" t="s">
        <v>818</v>
      </c>
      <c r="J13" t="str">
        <f t="shared" si="0"/>
        <v>Alabama</v>
      </c>
    </row>
    <row r="14" spans="1:11" ht="45.75" thickBot="1" x14ac:dyDescent="0.3">
      <c r="A14" s="9" t="s">
        <v>819</v>
      </c>
      <c r="B14" s="10" t="s">
        <v>41</v>
      </c>
      <c r="C14" s="11" t="s">
        <v>393</v>
      </c>
      <c r="D14" s="12" t="s">
        <v>820</v>
      </c>
      <c r="E14" s="13" t="s">
        <v>821</v>
      </c>
      <c r="F14" s="12" t="s">
        <v>822</v>
      </c>
      <c r="G14" s="13" t="s">
        <v>823</v>
      </c>
      <c r="H14" s="12" t="s">
        <v>824</v>
      </c>
      <c r="I14" s="13" t="s">
        <v>825</v>
      </c>
      <c r="J14" t="str">
        <f t="shared" si="0"/>
        <v>Iowa State</v>
      </c>
    </row>
    <row r="15" spans="1:11" ht="45.75" thickBot="1" x14ac:dyDescent="0.3">
      <c r="A15" s="14" t="s">
        <v>826</v>
      </c>
      <c r="B15" s="15" t="s">
        <v>26</v>
      </c>
      <c r="C15" s="16" t="s">
        <v>393</v>
      </c>
      <c r="D15" s="17" t="s">
        <v>827</v>
      </c>
      <c r="E15" s="18" t="s">
        <v>781</v>
      </c>
      <c r="F15" s="17" t="s">
        <v>828</v>
      </c>
      <c r="G15" s="18" t="s">
        <v>829</v>
      </c>
      <c r="H15" s="17" t="s">
        <v>830</v>
      </c>
      <c r="I15" s="18" t="s">
        <v>831</v>
      </c>
      <c r="J15" t="str">
        <f t="shared" si="0"/>
        <v>Kansas</v>
      </c>
    </row>
    <row r="16" spans="1:11" ht="45.75" thickBot="1" x14ac:dyDescent="0.3">
      <c r="A16" s="9" t="s">
        <v>832</v>
      </c>
      <c r="B16" s="10" t="s">
        <v>51</v>
      </c>
      <c r="C16" s="11" t="s">
        <v>392</v>
      </c>
      <c r="D16" s="12" t="s">
        <v>833</v>
      </c>
      <c r="E16" s="13" t="s">
        <v>834</v>
      </c>
      <c r="F16" s="12" t="s">
        <v>835</v>
      </c>
      <c r="G16" s="13" t="s">
        <v>836</v>
      </c>
      <c r="H16" s="12" t="s">
        <v>837</v>
      </c>
      <c r="I16" s="13" t="s">
        <v>838</v>
      </c>
      <c r="J16" t="str">
        <f t="shared" si="0"/>
        <v>Illinois</v>
      </c>
    </row>
    <row r="17" spans="1:10" ht="60.75" thickBot="1" x14ac:dyDescent="0.3">
      <c r="A17" s="14" t="s">
        <v>839</v>
      </c>
      <c r="B17" s="15" t="s">
        <v>402</v>
      </c>
      <c r="C17" s="16" t="s">
        <v>394</v>
      </c>
      <c r="D17" s="17" t="s">
        <v>840</v>
      </c>
      <c r="E17" s="18" t="s">
        <v>808</v>
      </c>
      <c r="F17" s="17" t="s">
        <v>841</v>
      </c>
      <c r="G17" s="18" t="s">
        <v>842</v>
      </c>
      <c r="H17" s="17" t="s">
        <v>843</v>
      </c>
      <c r="I17" s="18" t="s">
        <v>844</v>
      </c>
      <c r="J17" t="str">
        <f t="shared" si="0"/>
        <v>Colorado State</v>
      </c>
    </row>
    <row r="18" spans="1:10" ht="45.75" thickBot="1" x14ac:dyDescent="0.3">
      <c r="A18" s="9" t="s">
        <v>790</v>
      </c>
      <c r="B18" s="10" t="s">
        <v>32</v>
      </c>
      <c r="C18" s="11" t="s">
        <v>401</v>
      </c>
      <c r="D18" s="12" t="s">
        <v>845</v>
      </c>
      <c r="E18" s="13" t="s">
        <v>846</v>
      </c>
      <c r="F18" s="12" t="s">
        <v>835</v>
      </c>
      <c r="G18" s="13" t="s">
        <v>847</v>
      </c>
      <c r="H18" s="12" t="s">
        <v>848</v>
      </c>
      <c r="I18" s="13" t="s">
        <v>849</v>
      </c>
      <c r="J18" t="str">
        <f t="shared" si="0"/>
        <v>Marquette</v>
      </c>
    </row>
    <row r="19" spans="1:10" ht="45.75" thickBot="1" x14ac:dyDescent="0.3">
      <c r="A19" s="14" t="s">
        <v>850</v>
      </c>
      <c r="B19" s="15" t="s">
        <v>33</v>
      </c>
      <c r="C19" s="16" t="s">
        <v>393</v>
      </c>
      <c r="D19" s="17" t="s">
        <v>851</v>
      </c>
      <c r="E19" s="18" t="s">
        <v>788</v>
      </c>
      <c r="F19" s="17" t="s">
        <v>852</v>
      </c>
      <c r="G19" s="18" t="s">
        <v>853</v>
      </c>
      <c r="H19" s="17" t="s">
        <v>854</v>
      </c>
      <c r="I19" s="18" t="s">
        <v>855</v>
      </c>
      <c r="J19" t="str">
        <f t="shared" si="0"/>
        <v>Baylor</v>
      </c>
    </row>
    <row r="20" spans="1:10" ht="60.75" thickBot="1" x14ac:dyDescent="0.3">
      <c r="A20" s="9" t="s">
        <v>770</v>
      </c>
      <c r="B20" s="10" t="s">
        <v>406</v>
      </c>
      <c r="C20" s="11" t="s">
        <v>394</v>
      </c>
      <c r="D20" s="12" t="s">
        <v>856</v>
      </c>
      <c r="E20" s="13" t="s">
        <v>857</v>
      </c>
      <c r="F20" s="12" t="s">
        <v>858</v>
      </c>
      <c r="G20" s="13" t="s">
        <v>859</v>
      </c>
      <c r="H20" s="12" t="s">
        <v>860</v>
      </c>
      <c r="I20" s="13" t="s">
        <v>861</v>
      </c>
      <c r="J20" t="str">
        <f t="shared" si="0"/>
        <v>New Mexico</v>
      </c>
    </row>
    <row r="21" spans="1:10" ht="45.75" thickBot="1" x14ac:dyDescent="0.3">
      <c r="A21" s="14" t="s">
        <v>862</v>
      </c>
      <c r="B21" s="15" t="s">
        <v>408</v>
      </c>
      <c r="C21" s="16" t="s">
        <v>392</v>
      </c>
      <c r="D21" s="17" t="s">
        <v>863</v>
      </c>
      <c r="E21" s="18" t="s">
        <v>775</v>
      </c>
      <c r="F21" s="17" t="s">
        <v>864</v>
      </c>
      <c r="G21" s="18" t="s">
        <v>865</v>
      </c>
      <c r="H21" s="17" t="s">
        <v>866</v>
      </c>
      <c r="I21" s="18" t="s">
        <v>867</v>
      </c>
      <c r="J21" t="str">
        <f t="shared" si="0"/>
        <v>Wisconsin</v>
      </c>
    </row>
    <row r="22" spans="1:10" ht="60.75" thickBot="1" x14ac:dyDescent="0.3">
      <c r="A22" s="9" t="s">
        <v>810</v>
      </c>
      <c r="B22" s="10" t="s">
        <v>72</v>
      </c>
      <c r="C22" s="11" t="s">
        <v>394</v>
      </c>
      <c r="D22" s="12" t="s">
        <v>868</v>
      </c>
      <c r="E22" s="13" t="s">
        <v>869</v>
      </c>
      <c r="F22" s="12" t="s">
        <v>870</v>
      </c>
      <c r="G22" s="13" t="s">
        <v>871</v>
      </c>
      <c r="H22" s="12" t="s">
        <v>872</v>
      </c>
      <c r="I22" s="13" t="s">
        <v>873</v>
      </c>
      <c r="J22" t="str">
        <f t="shared" si="0"/>
        <v>Nevada</v>
      </c>
    </row>
    <row r="23" spans="1:10" ht="75.75" thickBot="1" x14ac:dyDescent="0.3">
      <c r="A23" s="14" t="s">
        <v>874</v>
      </c>
      <c r="B23" s="15" t="s">
        <v>61</v>
      </c>
      <c r="C23" s="16" t="s">
        <v>407</v>
      </c>
      <c r="D23" s="17" t="s">
        <v>875</v>
      </c>
      <c r="E23" s="18" t="s">
        <v>876</v>
      </c>
      <c r="F23" s="17" t="s">
        <v>794</v>
      </c>
      <c r="G23" s="18" t="s">
        <v>877</v>
      </c>
      <c r="H23" s="17" t="s">
        <v>878</v>
      </c>
      <c r="I23" s="18" t="s">
        <v>879</v>
      </c>
      <c r="J23" t="str">
        <f t="shared" si="0"/>
        <v>Florida Atlantic</v>
      </c>
    </row>
    <row r="24" spans="1:10" ht="30.75" thickBot="1" x14ac:dyDescent="0.3">
      <c r="A24" s="9" t="s">
        <v>880</v>
      </c>
      <c r="B24" s="10" t="s">
        <v>81</v>
      </c>
      <c r="C24" s="11" t="s">
        <v>405</v>
      </c>
      <c r="D24" s="12" t="s">
        <v>881</v>
      </c>
      <c r="E24" s="13" t="s">
        <v>882</v>
      </c>
      <c r="F24" s="12" t="s">
        <v>883</v>
      </c>
      <c r="G24" s="13" t="s">
        <v>884</v>
      </c>
      <c r="H24" s="12" t="s">
        <v>885</v>
      </c>
      <c r="I24" s="13" t="s">
        <v>886</v>
      </c>
      <c r="J24" t="str">
        <f t="shared" si="0"/>
        <v>Princeton</v>
      </c>
    </row>
    <row r="25" spans="1:10" ht="60.75" thickBot="1" x14ac:dyDescent="0.3">
      <c r="A25" s="14" t="s">
        <v>887</v>
      </c>
      <c r="B25" s="15" t="s">
        <v>60</v>
      </c>
      <c r="C25" s="16" t="s">
        <v>394</v>
      </c>
      <c r="D25" s="17" t="s">
        <v>888</v>
      </c>
      <c r="E25" s="18" t="s">
        <v>832</v>
      </c>
      <c r="F25" s="17" t="s">
        <v>889</v>
      </c>
      <c r="G25" s="18" t="s">
        <v>890</v>
      </c>
      <c r="H25" s="17" t="s">
        <v>891</v>
      </c>
      <c r="I25" s="18" t="s">
        <v>892</v>
      </c>
      <c r="J25" t="str">
        <f t="shared" si="0"/>
        <v>Boise State</v>
      </c>
    </row>
    <row r="26" spans="1:10" ht="60.75" thickBot="1" x14ac:dyDescent="0.3">
      <c r="A26" s="9" t="s">
        <v>846</v>
      </c>
      <c r="B26" s="10" t="s">
        <v>102</v>
      </c>
      <c r="C26" s="11" t="s">
        <v>398</v>
      </c>
      <c r="D26" s="12" t="s">
        <v>893</v>
      </c>
      <c r="E26" s="13" t="s">
        <v>894</v>
      </c>
      <c r="F26" s="12" t="s">
        <v>895</v>
      </c>
      <c r="G26" s="13" t="s">
        <v>896</v>
      </c>
      <c r="H26" s="12" t="s">
        <v>897</v>
      </c>
      <c r="I26" s="13" t="s">
        <v>898</v>
      </c>
      <c r="J26" t="str">
        <f t="shared" si="0"/>
        <v>Colorado</v>
      </c>
    </row>
    <row r="27" spans="1:10" ht="60.75" thickBot="1" x14ac:dyDescent="0.3">
      <c r="A27" s="14" t="s">
        <v>834</v>
      </c>
      <c r="B27" s="15" t="s">
        <v>78</v>
      </c>
      <c r="C27" s="16" t="s">
        <v>413</v>
      </c>
      <c r="D27" s="17" t="s">
        <v>899</v>
      </c>
      <c r="E27" s="18" t="s">
        <v>900</v>
      </c>
      <c r="F27" s="17" t="s">
        <v>901</v>
      </c>
      <c r="G27" s="18" t="s">
        <v>902</v>
      </c>
      <c r="H27" s="17" t="s">
        <v>903</v>
      </c>
      <c r="I27" s="18" t="s">
        <v>904</v>
      </c>
      <c r="J27" t="str">
        <f t="shared" si="0"/>
        <v>Grand Canyon</v>
      </c>
    </row>
    <row r="28" spans="1:10" ht="60.75" thickBot="1" x14ac:dyDescent="0.3">
      <c r="A28" s="9" t="s">
        <v>905</v>
      </c>
      <c r="B28" s="10" t="s">
        <v>410</v>
      </c>
      <c r="C28" s="11" t="s">
        <v>395</v>
      </c>
      <c r="D28" s="12" t="s">
        <v>745</v>
      </c>
      <c r="E28" s="13" t="s">
        <v>906</v>
      </c>
      <c r="F28" s="12" t="s">
        <v>907</v>
      </c>
      <c r="G28" s="13" t="s">
        <v>908</v>
      </c>
      <c r="H28" s="12" t="s">
        <v>909</v>
      </c>
      <c r="I28" s="13" t="s">
        <v>910</v>
      </c>
      <c r="J28" t="str">
        <f t="shared" si="0"/>
        <v>Florida</v>
      </c>
    </row>
    <row r="29" spans="1:10" ht="30.75" thickBot="1" x14ac:dyDescent="0.3">
      <c r="A29" s="14" t="s">
        <v>911</v>
      </c>
      <c r="B29" s="15" t="s">
        <v>409</v>
      </c>
      <c r="C29" s="16" t="s">
        <v>405</v>
      </c>
      <c r="D29" s="17" t="s">
        <v>912</v>
      </c>
      <c r="E29" s="18" t="s">
        <v>913</v>
      </c>
      <c r="F29" s="17" t="s">
        <v>914</v>
      </c>
      <c r="G29" s="18" t="s">
        <v>915</v>
      </c>
      <c r="H29" s="17" t="s">
        <v>916</v>
      </c>
      <c r="I29" s="18" t="s">
        <v>917</v>
      </c>
      <c r="J29" t="str">
        <f t="shared" si="0"/>
        <v>Yale</v>
      </c>
    </row>
    <row r="30" spans="1:10" ht="60.75" thickBot="1" x14ac:dyDescent="0.3">
      <c r="A30" s="9" t="s">
        <v>918</v>
      </c>
      <c r="B30" s="10" t="s">
        <v>411</v>
      </c>
      <c r="C30" s="11" t="s">
        <v>403</v>
      </c>
      <c r="D30" s="12" t="s">
        <v>919</v>
      </c>
      <c r="E30" s="13" t="s">
        <v>920</v>
      </c>
      <c r="F30" s="12" t="s">
        <v>921</v>
      </c>
      <c r="G30" s="13" t="s">
        <v>922</v>
      </c>
      <c r="H30" s="12" t="s">
        <v>923</v>
      </c>
      <c r="I30" s="13" t="s">
        <v>924</v>
      </c>
      <c r="J30" t="str">
        <f t="shared" si="0"/>
        <v>Indiana State</v>
      </c>
    </row>
    <row r="31" spans="1:10" ht="60.75" thickBot="1" x14ac:dyDescent="0.3">
      <c r="A31" s="14" t="s">
        <v>796</v>
      </c>
      <c r="B31" s="15" t="s">
        <v>441</v>
      </c>
      <c r="C31" s="16" t="s">
        <v>397</v>
      </c>
      <c r="D31" s="17" t="s">
        <v>925</v>
      </c>
      <c r="E31" s="18" t="s">
        <v>850</v>
      </c>
      <c r="F31" s="17" t="s">
        <v>926</v>
      </c>
      <c r="G31" s="18" t="s">
        <v>927</v>
      </c>
      <c r="H31" s="17" t="s">
        <v>864</v>
      </c>
      <c r="I31" s="18" t="s">
        <v>928</v>
      </c>
      <c r="J31" t="str">
        <f t="shared" si="0"/>
        <v>Duquesne</v>
      </c>
    </row>
    <row r="32" spans="1:10" ht="45.75" thickBot="1" x14ac:dyDescent="0.3">
      <c r="A32" s="9" t="s">
        <v>929</v>
      </c>
      <c r="B32" s="10" t="s">
        <v>414</v>
      </c>
      <c r="C32" s="11" t="s">
        <v>415</v>
      </c>
      <c r="D32" s="12" t="s">
        <v>930</v>
      </c>
      <c r="E32" s="13" t="s">
        <v>931</v>
      </c>
      <c r="F32" s="12" t="s">
        <v>932</v>
      </c>
      <c r="G32" s="13" t="s">
        <v>933</v>
      </c>
      <c r="H32" s="12" t="s">
        <v>934</v>
      </c>
      <c r="I32" s="13" t="s">
        <v>935</v>
      </c>
      <c r="J32" t="str">
        <f t="shared" si="0"/>
        <v>Samford</v>
      </c>
    </row>
    <row r="33" spans="1:10" ht="45.75" thickBot="1" x14ac:dyDescent="0.3">
      <c r="A33" s="14" t="s">
        <v>857</v>
      </c>
      <c r="B33" s="15" t="s">
        <v>34</v>
      </c>
      <c r="C33" s="16" t="s">
        <v>401</v>
      </c>
      <c r="D33" s="17" t="s">
        <v>936</v>
      </c>
      <c r="E33" s="18" t="s">
        <v>937</v>
      </c>
      <c r="F33" s="17" t="s">
        <v>938</v>
      </c>
      <c r="G33" s="18" t="s">
        <v>939</v>
      </c>
      <c r="H33" s="17" t="s">
        <v>940</v>
      </c>
      <c r="I33" s="18" t="s">
        <v>941</v>
      </c>
      <c r="J33" t="str">
        <f t="shared" si="0"/>
        <v>Creighton</v>
      </c>
    </row>
    <row r="34" spans="1:10" ht="60.75" thickBot="1" x14ac:dyDescent="0.3">
      <c r="A34" s="9" t="s">
        <v>942</v>
      </c>
      <c r="B34" s="10" t="s">
        <v>77</v>
      </c>
      <c r="C34" s="11" t="s">
        <v>431</v>
      </c>
      <c r="D34" s="12" t="s">
        <v>943</v>
      </c>
      <c r="E34" s="13" t="s">
        <v>944</v>
      </c>
      <c r="F34" s="12" t="s">
        <v>945</v>
      </c>
      <c r="G34" s="13" t="s">
        <v>946</v>
      </c>
      <c r="H34" s="12" t="s">
        <v>947</v>
      </c>
      <c r="I34" s="13" t="s">
        <v>948</v>
      </c>
      <c r="J34" t="str">
        <f t="shared" si="0"/>
        <v>Vermont</v>
      </c>
    </row>
    <row r="35" spans="1:10" ht="45.75" thickBot="1" x14ac:dyDescent="0.3">
      <c r="A35" s="14" t="s">
        <v>949</v>
      </c>
      <c r="B35" s="15" t="s">
        <v>423</v>
      </c>
      <c r="C35" s="16" t="s">
        <v>393</v>
      </c>
      <c r="D35" s="17" t="s">
        <v>950</v>
      </c>
      <c r="E35" s="18" t="s">
        <v>951</v>
      </c>
      <c r="F35" s="17" t="s">
        <v>952</v>
      </c>
      <c r="G35" s="18" t="s">
        <v>953</v>
      </c>
      <c r="H35" s="17" t="s">
        <v>954</v>
      </c>
      <c r="I35" s="18" t="s">
        <v>955</v>
      </c>
      <c r="J35" t="str">
        <f t="shared" si="0"/>
        <v>Texas Tech</v>
      </c>
    </row>
    <row r="36" spans="1:10" ht="60.75" thickBot="1" x14ac:dyDescent="0.3">
      <c r="A36" s="9" t="s">
        <v>956</v>
      </c>
      <c r="B36" s="10" t="s">
        <v>28</v>
      </c>
      <c r="C36" s="11" t="s">
        <v>421</v>
      </c>
      <c r="D36" s="12" t="s">
        <v>957</v>
      </c>
      <c r="E36" s="13" t="s">
        <v>958</v>
      </c>
      <c r="F36" s="12" t="s">
        <v>959</v>
      </c>
      <c r="G36" s="13" t="s">
        <v>960</v>
      </c>
      <c r="H36" s="12" t="s">
        <v>961</v>
      </c>
      <c r="I36" s="13" t="s">
        <v>962</v>
      </c>
      <c r="J36" t="str">
        <f t="shared" si="0"/>
        <v>Gonzaga</v>
      </c>
    </row>
    <row r="37" spans="1:10" ht="60.75" thickBot="1" x14ac:dyDescent="0.3">
      <c r="A37" s="14" t="s">
        <v>963</v>
      </c>
      <c r="B37" s="15" t="s">
        <v>420</v>
      </c>
      <c r="C37" s="16" t="s">
        <v>421</v>
      </c>
      <c r="D37" s="17" t="s">
        <v>964</v>
      </c>
      <c r="E37" s="18" t="s">
        <v>965</v>
      </c>
      <c r="F37" s="17" t="s">
        <v>966</v>
      </c>
      <c r="G37" s="18" t="s">
        <v>967</v>
      </c>
      <c r="H37" s="17" t="s">
        <v>968</v>
      </c>
      <c r="I37" s="18" t="s">
        <v>969</v>
      </c>
      <c r="J37" t="str">
        <f t="shared" si="0"/>
        <v>Saint Mary's</v>
      </c>
    </row>
    <row r="38" spans="1:10" ht="60.75" thickBot="1" x14ac:dyDescent="0.3">
      <c r="A38" s="9" t="s">
        <v>970</v>
      </c>
      <c r="B38" s="10" t="s">
        <v>404</v>
      </c>
      <c r="C38" s="11" t="s">
        <v>399</v>
      </c>
      <c r="D38" s="12" t="s">
        <v>971</v>
      </c>
      <c r="E38" s="13" t="s">
        <v>887</v>
      </c>
      <c r="F38" s="12" t="s">
        <v>972</v>
      </c>
      <c r="G38" s="13" t="s">
        <v>973</v>
      </c>
      <c r="H38" s="12" t="s">
        <v>974</v>
      </c>
      <c r="I38" s="13" t="s">
        <v>975</v>
      </c>
      <c r="J38" t="str">
        <f t="shared" si="0"/>
        <v>Clemson</v>
      </c>
    </row>
    <row r="39" spans="1:10" ht="60.75" thickBot="1" x14ac:dyDescent="0.3">
      <c r="A39" s="14" t="s">
        <v>976</v>
      </c>
      <c r="B39" s="15" t="s">
        <v>35</v>
      </c>
      <c r="C39" s="16" t="s">
        <v>399</v>
      </c>
      <c r="D39" s="17" t="s">
        <v>977</v>
      </c>
      <c r="E39" s="18" t="s">
        <v>978</v>
      </c>
      <c r="F39" s="17" t="s">
        <v>966</v>
      </c>
      <c r="G39" s="18" t="s">
        <v>979</v>
      </c>
      <c r="H39" s="17" t="s">
        <v>980</v>
      </c>
      <c r="I39" s="18" t="s">
        <v>895</v>
      </c>
      <c r="J39" t="str">
        <f t="shared" si="0"/>
        <v>Duke</v>
      </c>
    </row>
    <row r="40" spans="1:10" ht="60.75" thickBot="1" x14ac:dyDescent="0.3">
      <c r="A40" s="9" t="s">
        <v>981</v>
      </c>
      <c r="B40" s="10" t="s">
        <v>91</v>
      </c>
      <c r="C40" s="11" t="s">
        <v>395</v>
      </c>
      <c r="D40" s="12" t="s">
        <v>982</v>
      </c>
      <c r="E40" s="13" t="s">
        <v>983</v>
      </c>
      <c r="F40" s="12" t="s">
        <v>984</v>
      </c>
      <c r="G40" s="13" t="s">
        <v>985</v>
      </c>
      <c r="H40" s="12" t="s">
        <v>986</v>
      </c>
      <c r="I40" s="13" t="s">
        <v>987</v>
      </c>
      <c r="J40" t="str">
        <f t="shared" si="0"/>
        <v>South Carolina</v>
      </c>
    </row>
    <row r="41" spans="1:10" ht="60.75" thickBot="1" x14ac:dyDescent="0.3">
      <c r="A41" s="14" t="s">
        <v>988</v>
      </c>
      <c r="B41" s="15" t="s">
        <v>58</v>
      </c>
      <c r="C41" s="16" t="s">
        <v>395</v>
      </c>
      <c r="D41" s="17" t="s">
        <v>989</v>
      </c>
      <c r="E41" s="18" t="s">
        <v>819</v>
      </c>
      <c r="F41" s="17" t="s">
        <v>990</v>
      </c>
      <c r="G41" s="18" t="s">
        <v>991</v>
      </c>
      <c r="H41" s="17" t="s">
        <v>992</v>
      </c>
      <c r="I41" s="18" t="s">
        <v>993</v>
      </c>
      <c r="J41" t="str">
        <f t="shared" si="0"/>
        <v>Mississippi State</v>
      </c>
    </row>
    <row r="42" spans="1:10" ht="60.75" thickBot="1" x14ac:dyDescent="0.3">
      <c r="A42" s="9" t="s">
        <v>951</v>
      </c>
      <c r="B42" s="10" t="s">
        <v>417</v>
      </c>
      <c r="C42" s="11" t="s">
        <v>403</v>
      </c>
      <c r="D42" s="12" t="s">
        <v>994</v>
      </c>
      <c r="E42" s="13" t="s">
        <v>988</v>
      </c>
      <c r="F42" s="12" t="s">
        <v>818</v>
      </c>
      <c r="G42" s="13" t="s">
        <v>995</v>
      </c>
      <c r="H42" s="12" t="s">
        <v>996</v>
      </c>
      <c r="I42" s="13" t="s">
        <v>997</v>
      </c>
      <c r="J42" t="str">
        <f t="shared" si="0"/>
        <v>Bradley</v>
      </c>
    </row>
    <row r="43" spans="1:10" ht="45.75" thickBot="1" x14ac:dyDescent="0.3">
      <c r="A43" s="14" t="s">
        <v>998</v>
      </c>
      <c r="B43" s="15" t="s">
        <v>419</v>
      </c>
      <c r="C43" s="16" t="s">
        <v>392</v>
      </c>
      <c r="D43" s="17" t="s">
        <v>999</v>
      </c>
      <c r="E43" s="18" t="s">
        <v>1000</v>
      </c>
      <c r="F43" s="17" t="s">
        <v>1001</v>
      </c>
      <c r="G43" s="18" t="s">
        <v>1002</v>
      </c>
      <c r="H43" s="17" t="s">
        <v>1003</v>
      </c>
      <c r="I43" s="18" t="s">
        <v>941</v>
      </c>
      <c r="J43" t="str">
        <f t="shared" si="0"/>
        <v>Nebraska</v>
      </c>
    </row>
    <row r="44" spans="1:10" ht="45.75" thickBot="1" x14ac:dyDescent="0.3">
      <c r="A44" s="9" t="s">
        <v>1004</v>
      </c>
      <c r="B44" s="10" t="s">
        <v>416</v>
      </c>
      <c r="C44" s="11" t="s">
        <v>393</v>
      </c>
      <c r="D44" s="12" t="s">
        <v>1005</v>
      </c>
      <c r="E44" s="13" t="s">
        <v>1006</v>
      </c>
      <c r="F44" s="12" t="s">
        <v>1007</v>
      </c>
      <c r="G44" s="13" t="s">
        <v>1008</v>
      </c>
      <c r="H44" s="12" t="s">
        <v>1009</v>
      </c>
      <c r="I44" s="13" t="s">
        <v>1010</v>
      </c>
      <c r="J44" t="str">
        <f t="shared" si="0"/>
        <v>Brigham Young</v>
      </c>
    </row>
    <row r="45" spans="1:10" ht="60.75" thickBot="1" x14ac:dyDescent="0.3">
      <c r="A45" s="14" t="s">
        <v>1011</v>
      </c>
      <c r="B45" s="15" t="s">
        <v>37</v>
      </c>
      <c r="C45" s="16" t="s">
        <v>395</v>
      </c>
      <c r="D45" s="17" t="s">
        <v>1005</v>
      </c>
      <c r="E45" s="18" t="s">
        <v>1012</v>
      </c>
      <c r="F45" s="17" t="s">
        <v>1013</v>
      </c>
      <c r="G45" s="18" t="s">
        <v>1014</v>
      </c>
      <c r="H45" s="17" t="s">
        <v>1015</v>
      </c>
      <c r="I45" s="18" t="s">
        <v>1016</v>
      </c>
      <c r="J45" t="str">
        <f t="shared" si="0"/>
        <v>Kentucky</v>
      </c>
    </row>
    <row r="46" spans="1:10" ht="60.75" thickBot="1" x14ac:dyDescent="0.3">
      <c r="A46" s="9" t="s">
        <v>1017</v>
      </c>
      <c r="B46" s="10" t="s">
        <v>412</v>
      </c>
      <c r="C46" s="11" t="s">
        <v>399</v>
      </c>
      <c r="D46" s="12" t="s">
        <v>1018</v>
      </c>
      <c r="E46" s="13" t="s">
        <v>862</v>
      </c>
      <c r="F46" s="12" t="s">
        <v>1019</v>
      </c>
      <c r="G46" s="13" t="s">
        <v>866</v>
      </c>
      <c r="H46" s="12" t="s">
        <v>1020</v>
      </c>
      <c r="I46" s="13" t="s">
        <v>1021</v>
      </c>
      <c r="J46" t="str">
        <f t="shared" si="0"/>
        <v>Syracuse</v>
      </c>
    </row>
    <row r="47" spans="1:10" ht="60.75" thickBot="1" x14ac:dyDescent="0.3">
      <c r="A47" s="14" t="s">
        <v>906</v>
      </c>
      <c r="B47" s="15" t="s">
        <v>427</v>
      </c>
      <c r="C47" s="16" t="s">
        <v>428</v>
      </c>
      <c r="D47" s="17" t="s">
        <v>1022</v>
      </c>
      <c r="E47" s="18" t="s">
        <v>1023</v>
      </c>
      <c r="F47" s="17" t="s">
        <v>1024</v>
      </c>
      <c r="G47" s="18" t="s">
        <v>1025</v>
      </c>
      <c r="H47" s="17" t="s">
        <v>1026</v>
      </c>
      <c r="I47" s="18" t="s">
        <v>1027</v>
      </c>
      <c r="J47" t="str">
        <f t="shared" si="0"/>
        <v>McNeese State</v>
      </c>
    </row>
    <row r="48" spans="1:10" ht="60.75" thickBot="1" x14ac:dyDescent="0.3">
      <c r="A48" s="9" t="s">
        <v>1028</v>
      </c>
      <c r="B48" s="10" t="s">
        <v>103</v>
      </c>
      <c r="C48" s="11" t="s">
        <v>398</v>
      </c>
      <c r="D48" s="12" t="s">
        <v>990</v>
      </c>
      <c r="E48" s="13" t="s">
        <v>1029</v>
      </c>
      <c r="F48" s="12" t="s">
        <v>761</v>
      </c>
      <c r="G48" s="13" t="s">
        <v>1030</v>
      </c>
      <c r="H48" s="12" t="s">
        <v>1031</v>
      </c>
      <c r="I48" s="13" t="s">
        <v>1032</v>
      </c>
      <c r="J48" t="str">
        <f t="shared" si="0"/>
        <v>Washington State</v>
      </c>
    </row>
    <row r="49" spans="1:10" ht="60.75" thickBot="1" x14ac:dyDescent="0.3">
      <c r="A49" s="14" t="s">
        <v>1033</v>
      </c>
      <c r="B49" s="15" t="s">
        <v>422</v>
      </c>
      <c r="C49" s="16" t="s">
        <v>397</v>
      </c>
      <c r="D49" s="17" t="s">
        <v>1034</v>
      </c>
      <c r="E49" s="18" t="s">
        <v>1035</v>
      </c>
      <c r="F49" s="17" t="s">
        <v>1036</v>
      </c>
      <c r="G49" s="18" t="s">
        <v>1037</v>
      </c>
      <c r="H49" s="17" t="s">
        <v>1038</v>
      </c>
      <c r="I49" s="18" t="s">
        <v>1039</v>
      </c>
      <c r="J49" t="str">
        <f t="shared" si="0"/>
        <v>Loyola (IL)</v>
      </c>
    </row>
    <row r="50" spans="1:10" ht="75.75" thickBot="1" x14ac:dyDescent="0.3">
      <c r="A50" s="9" t="s">
        <v>821</v>
      </c>
      <c r="B50" s="10" t="s">
        <v>444</v>
      </c>
      <c r="C50" s="11" t="s">
        <v>407</v>
      </c>
      <c r="D50" s="12" t="s">
        <v>1040</v>
      </c>
      <c r="E50" s="13" t="s">
        <v>1041</v>
      </c>
      <c r="F50" s="12" t="s">
        <v>1042</v>
      </c>
      <c r="G50" s="13" t="s">
        <v>1043</v>
      </c>
      <c r="H50" s="12" t="s">
        <v>1044</v>
      </c>
      <c r="I50" s="13" t="s">
        <v>1045</v>
      </c>
      <c r="J50" t="str">
        <f t="shared" si="0"/>
        <v>UAB</v>
      </c>
    </row>
    <row r="51" spans="1:10" ht="75.75" thickBot="1" x14ac:dyDescent="0.3">
      <c r="A51" s="14" t="s">
        <v>1041</v>
      </c>
      <c r="B51" s="15" t="s">
        <v>110</v>
      </c>
      <c r="C51" s="16" t="s">
        <v>407</v>
      </c>
      <c r="D51" s="17" t="s">
        <v>1040</v>
      </c>
      <c r="E51" s="18" t="s">
        <v>1046</v>
      </c>
      <c r="F51" s="17" t="s">
        <v>1047</v>
      </c>
      <c r="G51" s="18" t="s">
        <v>1048</v>
      </c>
      <c r="H51" s="17" t="s">
        <v>1049</v>
      </c>
      <c r="I51" s="18" t="s">
        <v>1050</v>
      </c>
      <c r="J51" t="str">
        <f t="shared" si="0"/>
        <v>South Florida</v>
      </c>
    </row>
    <row r="52" spans="1:10" ht="60.75" thickBot="1" x14ac:dyDescent="0.3">
      <c r="A52" s="9" t="s">
        <v>1051</v>
      </c>
      <c r="B52" s="10" t="s">
        <v>48</v>
      </c>
      <c r="C52" s="11" t="s">
        <v>399</v>
      </c>
      <c r="D52" s="12" t="s">
        <v>1052</v>
      </c>
      <c r="E52" s="13" t="s">
        <v>1053</v>
      </c>
      <c r="F52" s="12" t="s">
        <v>1054</v>
      </c>
      <c r="G52" s="13" t="s">
        <v>1055</v>
      </c>
      <c r="H52" s="12" t="s">
        <v>761</v>
      </c>
      <c r="I52" s="13" t="s">
        <v>1056</v>
      </c>
      <c r="J52" t="str">
        <f t="shared" si="0"/>
        <v>Virginia</v>
      </c>
    </row>
    <row r="53" spans="1:10" ht="30.75" thickBot="1" x14ac:dyDescent="0.3">
      <c r="A53" s="14" t="s">
        <v>1057</v>
      </c>
      <c r="B53" s="15" t="s">
        <v>435</v>
      </c>
      <c r="C53" s="16" t="s">
        <v>405</v>
      </c>
      <c r="D53" s="17" t="s">
        <v>1058</v>
      </c>
      <c r="E53" s="18" t="s">
        <v>1059</v>
      </c>
      <c r="F53" s="17" t="s">
        <v>948</v>
      </c>
      <c r="G53" s="18" t="s">
        <v>798</v>
      </c>
      <c r="H53" s="17" t="s">
        <v>1060</v>
      </c>
      <c r="I53" s="18" t="s">
        <v>1061</v>
      </c>
      <c r="J53" t="str">
        <f t="shared" si="0"/>
        <v>Cornell</v>
      </c>
    </row>
    <row r="54" spans="1:10" ht="60.75" thickBot="1" x14ac:dyDescent="0.3">
      <c r="A54" s="9" t="s">
        <v>1062</v>
      </c>
      <c r="B54" s="10" t="s">
        <v>440</v>
      </c>
      <c r="C54" s="11" t="s">
        <v>397</v>
      </c>
      <c r="D54" s="12" t="s">
        <v>1019</v>
      </c>
      <c r="E54" s="13" t="s">
        <v>911</v>
      </c>
      <c r="F54" s="12" t="s">
        <v>1063</v>
      </c>
      <c r="G54" s="13" t="s">
        <v>1064</v>
      </c>
      <c r="H54" s="12" t="s">
        <v>1065</v>
      </c>
      <c r="I54" s="13" t="s">
        <v>1066</v>
      </c>
      <c r="J54" t="str">
        <f t="shared" si="0"/>
        <v>VCU</v>
      </c>
    </row>
    <row r="55" spans="1:10" ht="45.75" thickBot="1" x14ac:dyDescent="0.3">
      <c r="A55" s="14" t="s">
        <v>1067</v>
      </c>
      <c r="B55" s="15" t="s">
        <v>425</v>
      </c>
      <c r="C55" s="16" t="s">
        <v>426</v>
      </c>
      <c r="D55" s="17" t="s">
        <v>1068</v>
      </c>
      <c r="E55" s="18" t="s">
        <v>1069</v>
      </c>
      <c r="F55" s="17" t="s">
        <v>1070</v>
      </c>
      <c r="G55" s="18" t="s">
        <v>1071</v>
      </c>
      <c r="H55" s="17" t="s">
        <v>1072</v>
      </c>
      <c r="I55" s="18" t="s">
        <v>1073</v>
      </c>
      <c r="J55" t="str">
        <f t="shared" si="0"/>
        <v>UC Irvine</v>
      </c>
    </row>
    <row r="56" spans="1:10" ht="45.75" thickBot="1" x14ac:dyDescent="0.3">
      <c r="A56" s="9" t="s">
        <v>783</v>
      </c>
      <c r="B56" s="10" t="s">
        <v>429</v>
      </c>
      <c r="C56" s="11" t="s">
        <v>430</v>
      </c>
      <c r="D56" s="12" t="s">
        <v>1074</v>
      </c>
      <c r="E56" s="13" t="s">
        <v>1075</v>
      </c>
      <c r="F56" s="12" t="s">
        <v>1076</v>
      </c>
      <c r="G56" s="13" t="s">
        <v>922</v>
      </c>
      <c r="H56" s="12" t="s">
        <v>1077</v>
      </c>
      <c r="I56" s="13" t="s">
        <v>945</v>
      </c>
      <c r="J56" t="str">
        <f t="shared" si="0"/>
        <v>Appalachian State</v>
      </c>
    </row>
    <row r="57" spans="1:10" ht="60.75" thickBot="1" x14ac:dyDescent="0.3">
      <c r="A57" s="14" t="s">
        <v>937</v>
      </c>
      <c r="B57" s="15" t="s">
        <v>424</v>
      </c>
      <c r="C57" s="16" t="s">
        <v>394</v>
      </c>
      <c r="D57" s="17" t="s">
        <v>1078</v>
      </c>
      <c r="E57" s="18" t="s">
        <v>874</v>
      </c>
      <c r="F57" s="17" t="s">
        <v>860</v>
      </c>
      <c r="G57" s="18" t="s">
        <v>926</v>
      </c>
      <c r="H57" s="17" t="s">
        <v>791</v>
      </c>
      <c r="I57" s="18" t="s">
        <v>1079</v>
      </c>
      <c r="J57" t="str">
        <f t="shared" si="0"/>
        <v>UNLV</v>
      </c>
    </row>
    <row r="58" spans="1:10" ht="45.75" thickBot="1" x14ac:dyDescent="0.3">
      <c r="A58" s="9" t="s">
        <v>1080</v>
      </c>
      <c r="B58" s="10" t="s">
        <v>23</v>
      </c>
      <c r="C58" s="11" t="s">
        <v>393</v>
      </c>
      <c r="D58" s="12" t="s">
        <v>1081</v>
      </c>
      <c r="E58" s="13" t="s">
        <v>918</v>
      </c>
      <c r="F58" s="12" t="s">
        <v>1082</v>
      </c>
      <c r="G58" s="13" t="s">
        <v>1083</v>
      </c>
      <c r="H58" s="12" t="s">
        <v>1084</v>
      </c>
      <c r="I58" s="13" t="s">
        <v>1085</v>
      </c>
      <c r="J58" t="str">
        <f t="shared" si="0"/>
        <v>Texas</v>
      </c>
    </row>
    <row r="59" spans="1:10" ht="60.75" thickBot="1" x14ac:dyDescent="0.3">
      <c r="A59" s="14" t="s">
        <v>1086</v>
      </c>
      <c r="B59" s="15" t="s">
        <v>443</v>
      </c>
      <c r="C59" s="16" t="s">
        <v>398</v>
      </c>
      <c r="D59" s="17" t="s">
        <v>1087</v>
      </c>
      <c r="E59" s="18" t="s">
        <v>1088</v>
      </c>
      <c r="F59" s="17" t="s">
        <v>1089</v>
      </c>
      <c r="G59" s="18" t="s">
        <v>1090</v>
      </c>
      <c r="H59" s="17" t="s">
        <v>1091</v>
      </c>
      <c r="I59" s="18" t="s">
        <v>1092</v>
      </c>
      <c r="J59" t="str">
        <f t="shared" si="0"/>
        <v>Oregon</v>
      </c>
    </row>
    <row r="60" spans="1:10" ht="60.75" thickBot="1" x14ac:dyDescent="0.3">
      <c r="A60" s="9" t="s">
        <v>1093</v>
      </c>
      <c r="B60" s="10" t="s">
        <v>438</v>
      </c>
      <c r="C60" s="11" t="s">
        <v>397</v>
      </c>
      <c r="D60" s="12" t="s">
        <v>1094</v>
      </c>
      <c r="E60" s="13" t="s">
        <v>1095</v>
      </c>
      <c r="F60" s="12" t="s">
        <v>1096</v>
      </c>
      <c r="G60" s="13" t="s">
        <v>1097</v>
      </c>
      <c r="H60" s="12" t="s">
        <v>1098</v>
      </c>
      <c r="I60" s="13" t="s">
        <v>1099</v>
      </c>
      <c r="J60" t="str">
        <f t="shared" si="0"/>
        <v>Richmond</v>
      </c>
    </row>
    <row r="61" spans="1:10" ht="75.75" thickBot="1" x14ac:dyDescent="0.3">
      <c r="A61" s="14" t="s">
        <v>1100</v>
      </c>
      <c r="B61" s="15" t="s">
        <v>44</v>
      </c>
      <c r="C61" s="16" t="s">
        <v>407</v>
      </c>
      <c r="D61" s="17" t="s">
        <v>1101</v>
      </c>
      <c r="E61" s="18" t="s">
        <v>1102</v>
      </c>
      <c r="F61" s="17" t="s">
        <v>1103</v>
      </c>
      <c r="G61" s="18" t="s">
        <v>1104</v>
      </c>
      <c r="H61" s="17" t="s">
        <v>1105</v>
      </c>
      <c r="I61" s="18" t="s">
        <v>1106</v>
      </c>
      <c r="J61" t="str">
        <f t="shared" si="0"/>
        <v>Memphis</v>
      </c>
    </row>
    <row r="62" spans="1:10" ht="60.75" thickBot="1" x14ac:dyDescent="0.3">
      <c r="A62" s="9" t="s">
        <v>1107</v>
      </c>
      <c r="B62" s="10" t="s">
        <v>458</v>
      </c>
      <c r="C62" s="11" t="s">
        <v>456</v>
      </c>
      <c r="D62" s="12" t="s">
        <v>1108</v>
      </c>
      <c r="E62" s="13" t="s">
        <v>1109</v>
      </c>
      <c r="F62" s="12" t="s">
        <v>1110</v>
      </c>
      <c r="G62" s="13" t="s">
        <v>1111</v>
      </c>
      <c r="H62" s="12" t="s">
        <v>1112</v>
      </c>
      <c r="I62" s="13" t="s">
        <v>1113</v>
      </c>
      <c r="J62" t="str">
        <f t="shared" si="0"/>
        <v>Charleston</v>
      </c>
    </row>
    <row r="63" spans="1:10" ht="45.75" thickBot="1" x14ac:dyDescent="0.3">
      <c r="A63" s="14" t="s">
        <v>1114</v>
      </c>
      <c r="B63" s="15" t="s">
        <v>49</v>
      </c>
      <c r="C63" s="16" t="s">
        <v>392</v>
      </c>
      <c r="D63" s="17" t="s">
        <v>1115</v>
      </c>
      <c r="E63" s="18" t="s">
        <v>801</v>
      </c>
      <c r="F63" s="17" t="s">
        <v>1116</v>
      </c>
      <c r="G63" s="18" t="s">
        <v>1117</v>
      </c>
      <c r="H63" s="17" t="s">
        <v>1118</v>
      </c>
      <c r="I63" s="18" t="s">
        <v>1119</v>
      </c>
      <c r="J63" t="str">
        <f t="shared" si="0"/>
        <v>Michigan State</v>
      </c>
    </row>
    <row r="64" spans="1:10" ht="60.75" thickBot="1" x14ac:dyDescent="0.3">
      <c r="A64" s="9" t="s">
        <v>803</v>
      </c>
      <c r="B64" s="10" t="s">
        <v>39</v>
      </c>
      <c r="C64" s="11" t="s">
        <v>395</v>
      </c>
      <c r="D64" s="12" t="s">
        <v>1120</v>
      </c>
      <c r="E64" s="13" t="s">
        <v>929</v>
      </c>
      <c r="F64" s="12" t="s">
        <v>797</v>
      </c>
      <c r="G64" s="13" t="s">
        <v>1121</v>
      </c>
      <c r="H64" s="12" t="s">
        <v>1122</v>
      </c>
      <c r="I64" s="13" t="s">
        <v>1123</v>
      </c>
      <c r="J64" t="str">
        <f t="shared" si="0"/>
        <v>Texas A&amp;M</v>
      </c>
    </row>
    <row r="65" spans="1:10" ht="45.75" thickBot="1" x14ac:dyDescent="0.3">
      <c r="A65" s="14" t="s">
        <v>1124</v>
      </c>
      <c r="B65" s="15" t="s">
        <v>63</v>
      </c>
      <c r="C65" s="16" t="s">
        <v>392</v>
      </c>
      <c r="D65" s="17" t="s">
        <v>1125</v>
      </c>
      <c r="E65" s="18" t="s">
        <v>1126</v>
      </c>
      <c r="F65" s="17" t="s">
        <v>1127</v>
      </c>
      <c r="G65" s="18" t="s">
        <v>1128</v>
      </c>
      <c r="H65" s="17" t="s">
        <v>1129</v>
      </c>
      <c r="I65" s="18" t="s">
        <v>1130</v>
      </c>
      <c r="J65" t="str">
        <f t="shared" si="0"/>
        <v>Northwestern</v>
      </c>
    </row>
    <row r="66" spans="1:10" ht="45.75" thickBot="1" x14ac:dyDescent="0.3">
      <c r="A66" s="9" t="s">
        <v>894</v>
      </c>
      <c r="B66" s="10" t="s">
        <v>442</v>
      </c>
      <c r="C66" s="11" t="s">
        <v>401</v>
      </c>
      <c r="D66" s="12" t="s">
        <v>1131</v>
      </c>
      <c r="E66" s="13" t="s">
        <v>1132</v>
      </c>
      <c r="F66" s="12" t="s">
        <v>1133</v>
      </c>
      <c r="G66" s="13" t="s">
        <v>1134</v>
      </c>
      <c r="H66" s="12" t="s">
        <v>1133</v>
      </c>
      <c r="I66" s="13" t="s">
        <v>914</v>
      </c>
      <c r="J66" t="str">
        <f t="shared" si="0"/>
        <v>St. John's</v>
      </c>
    </row>
    <row r="67" spans="1:10" ht="60.75" thickBot="1" x14ac:dyDescent="0.3">
      <c r="A67" s="14" t="s">
        <v>1012</v>
      </c>
      <c r="B67" s="15" t="s">
        <v>418</v>
      </c>
      <c r="C67" s="16" t="s">
        <v>395</v>
      </c>
      <c r="D67" s="17" t="s">
        <v>1135</v>
      </c>
      <c r="E67" s="18" t="s">
        <v>1093</v>
      </c>
      <c r="F67" s="17" t="s">
        <v>1136</v>
      </c>
      <c r="G67" s="18" t="s">
        <v>1137</v>
      </c>
      <c r="H67" s="17" t="s">
        <v>1138</v>
      </c>
      <c r="I67" s="18" t="s">
        <v>1139</v>
      </c>
      <c r="J67" t="str">
        <f t="shared" ref="J67:J130" si="1">TEXT(B67,"")</f>
        <v>Ole Miss</v>
      </c>
    </row>
    <row r="68" spans="1:10" ht="45.75" thickBot="1" x14ac:dyDescent="0.3">
      <c r="A68" s="9" t="s">
        <v>1140</v>
      </c>
      <c r="B68" s="10" t="s">
        <v>38</v>
      </c>
      <c r="C68" s="11" t="s">
        <v>392</v>
      </c>
      <c r="D68" s="12" t="s">
        <v>780</v>
      </c>
      <c r="E68" s="13" t="s">
        <v>880</v>
      </c>
      <c r="F68" s="12" t="s">
        <v>860</v>
      </c>
      <c r="G68" s="13" t="s">
        <v>761</v>
      </c>
      <c r="H68" s="12" t="s">
        <v>848</v>
      </c>
      <c r="I68" s="13" t="s">
        <v>1141</v>
      </c>
      <c r="J68" t="str">
        <f t="shared" si="1"/>
        <v>Indiana</v>
      </c>
    </row>
    <row r="69" spans="1:10" ht="45.75" thickBot="1" x14ac:dyDescent="0.3">
      <c r="A69" s="14" t="s">
        <v>1142</v>
      </c>
      <c r="B69" s="15" t="s">
        <v>115</v>
      </c>
      <c r="C69" s="16" t="s">
        <v>430</v>
      </c>
      <c r="D69" s="17" t="s">
        <v>780</v>
      </c>
      <c r="E69" s="18" t="s">
        <v>1143</v>
      </c>
      <c r="F69" s="17" t="s">
        <v>1144</v>
      </c>
      <c r="G69" s="18" t="s">
        <v>1145</v>
      </c>
      <c r="H69" s="17" t="s">
        <v>1146</v>
      </c>
      <c r="I69" s="18" t="s">
        <v>1147</v>
      </c>
      <c r="J69" t="str">
        <f t="shared" si="1"/>
        <v>James Madison</v>
      </c>
    </row>
    <row r="70" spans="1:10" ht="75.75" thickBot="1" x14ac:dyDescent="0.3">
      <c r="A70" s="9" t="s">
        <v>913</v>
      </c>
      <c r="B70" s="10" t="s">
        <v>436</v>
      </c>
      <c r="C70" s="11" t="s">
        <v>437</v>
      </c>
      <c r="D70" s="12" t="s">
        <v>1148</v>
      </c>
      <c r="E70" s="13" t="s">
        <v>1149</v>
      </c>
      <c r="F70" s="12" t="s">
        <v>1150</v>
      </c>
      <c r="G70" s="13" t="s">
        <v>1151</v>
      </c>
      <c r="H70" s="12" t="s">
        <v>1152</v>
      </c>
      <c r="I70" s="13" t="s">
        <v>1153</v>
      </c>
      <c r="J70" t="str">
        <f t="shared" si="1"/>
        <v>Akron</v>
      </c>
    </row>
    <row r="71" spans="1:10" ht="60.75" thickBot="1" x14ac:dyDescent="0.3">
      <c r="A71" s="14" t="s">
        <v>1132</v>
      </c>
      <c r="B71" s="15" t="s">
        <v>472</v>
      </c>
      <c r="C71" s="16" t="s">
        <v>399</v>
      </c>
      <c r="D71" s="17" t="s">
        <v>1154</v>
      </c>
      <c r="E71" s="18" t="s">
        <v>1086</v>
      </c>
      <c r="F71" s="17" t="s">
        <v>1155</v>
      </c>
      <c r="G71" s="18" t="s">
        <v>1156</v>
      </c>
      <c r="H71" s="17" t="s">
        <v>895</v>
      </c>
      <c r="I71" s="18" t="s">
        <v>1157</v>
      </c>
      <c r="J71" t="str">
        <f t="shared" si="1"/>
        <v>NC State</v>
      </c>
    </row>
    <row r="72" spans="1:10" ht="45.75" thickBot="1" x14ac:dyDescent="0.3">
      <c r="A72" s="9" t="s">
        <v>876</v>
      </c>
      <c r="B72" s="10" t="s">
        <v>445</v>
      </c>
      <c r="C72" s="11" t="s">
        <v>393</v>
      </c>
      <c r="D72" s="12" t="s">
        <v>1016</v>
      </c>
      <c r="E72" s="13" t="s">
        <v>1158</v>
      </c>
      <c r="F72" s="12" t="s">
        <v>1159</v>
      </c>
      <c r="G72" s="13" t="s">
        <v>1160</v>
      </c>
      <c r="H72" s="12" t="s">
        <v>1161</v>
      </c>
      <c r="I72" s="13" t="s">
        <v>1162</v>
      </c>
      <c r="J72" t="str">
        <f t="shared" si="1"/>
        <v>TCU</v>
      </c>
    </row>
    <row r="73" spans="1:10" ht="30.75" thickBot="1" x14ac:dyDescent="0.3">
      <c r="A73" s="14" t="s">
        <v>1006</v>
      </c>
      <c r="B73" s="15" t="s">
        <v>432</v>
      </c>
      <c r="C73" s="16" t="s">
        <v>433</v>
      </c>
      <c r="D73" s="17" t="s">
        <v>1163</v>
      </c>
      <c r="E73" s="18" t="s">
        <v>1164</v>
      </c>
      <c r="F73" s="17" t="s">
        <v>1165</v>
      </c>
      <c r="G73" s="18" t="s">
        <v>842</v>
      </c>
      <c r="H73" s="17" t="s">
        <v>1166</v>
      </c>
      <c r="I73" s="18" t="s">
        <v>1167</v>
      </c>
      <c r="J73" t="str">
        <f t="shared" si="1"/>
        <v>Louisiana Tech</v>
      </c>
    </row>
    <row r="74" spans="1:10" ht="60.75" thickBot="1" x14ac:dyDescent="0.3">
      <c r="A74" s="9" t="s">
        <v>869</v>
      </c>
      <c r="B74" s="10" t="s">
        <v>459</v>
      </c>
      <c r="C74" s="11" t="s">
        <v>460</v>
      </c>
      <c r="D74" s="12" t="s">
        <v>954</v>
      </c>
      <c r="E74" s="13" t="s">
        <v>1168</v>
      </c>
      <c r="F74" s="12" t="s">
        <v>1169</v>
      </c>
      <c r="G74" s="13" t="s">
        <v>1170</v>
      </c>
      <c r="H74" s="12" t="s">
        <v>1171</v>
      </c>
      <c r="I74" s="13" t="s">
        <v>1172</v>
      </c>
      <c r="J74" t="str">
        <f t="shared" si="1"/>
        <v>Morehead State</v>
      </c>
    </row>
    <row r="75" spans="1:10" ht="60.75" thickBot="1" x14ac:dyDescent="0.3">
      <c r="A75" s="14" t="s">
        <v>1000</v>
      </c>
      <c r="B75" s="15" t="s">
        <v>69</v>
      </c>
      <c r="C75" s="16" t="s">
        <v>399</v>
      </c>
      <c r="D75" s="17" t="s">
        <v>1173</v>
      </c>
      <c r="E75" s="18" t="s">
        <v>1174</v>
      </c>
      <c r="F75" s="17" t="s">
        <v>1036</v>
      </c>
      <c r="G75" s="18" t="s">
        <v>1175</v>
      </c>
      <c r="H75" s="17" t="s">
        <v>1176</v>
      </c>
      <c r="I75" s="18" t="s">
        <v>968</v>
      </c>
      <c r="J75" t="str">
        <f t="shared" si="1"/>
        <v>Pittsburgh</v>
      </c>
    </row>
    <row r="76" spans="1:10" ht="45.75" thickBot="1" x14ac:dyDescent="0.3">
      <c r="A76" s="9" t="s">
        <v>1177</v>
      </c>
      <c r="B76" s="10" t="s">
        <v>101</v>
      </c>
      <c r="C76" s="11" t="s">
        <v>393</v>
      </c>
      <c r="D76" s="12" t="s">
        <v>1178</v>
      </c>
      <c r="E76" s="13" t="s">
        <v>1100</v>
      </c>
      <c r="F76" s="12" t="s">
        <v>1179</v>
      </c>
      <c r="G76" s="13" t="s">
        <v>1180</v>
      </c>
      <c r="H76" s="12" t="s">
        <v>1181</v>
      </c>
      <c r="I76" s="13" t="s">
        <v>844</v>
      </c>
      <c r="J76" t="str">
        <f t="shared" si="1"/>
        <v>Oklahoma</v>
      </c>
    </row>
    <row r="77" spans="1:10" ht="45.75" thickBot="1" x14ac:dyDescent="0.3">
      <c r="A77" s="14" t="s">
        <v>1182</v>
      </c>
      <c r="B77" s="15" t="s">
        <v>451</v>
      </c>
      <c r="C77" s="16" t="s">
        <v>393</v>
      </c>
      <c r="D77" s="17" t="s">
        <v>867</v>
      </c>
      <c r="E77" s="18" t="s">
        <v>976</v>
      </c>
      <c r="F77" s="17" t="s">
        <v>1183</v>
      </c>
      <c r="G77" s="18" t="s">
        <v>1184</v>
      </c>
      <c r="H77" s="17" t="s">
        <v>1185</v>
      </c>
      <c r="I77" s="18" t="s">
        <v>909</v>
      </c>
      <c r="J77" t="str">
        <f t="shared" si="1"/>
        <v>Cincinnati</v>
      </c>
    </row>
    <row r="78" spans="1:10" ht="45.75" thickBot="1" x14ac:dyDescent="0.3">
      <c r="A78" s="9" t="s">
        <v>1186</v>
      </c>
      <c r="B78" s="10" t="s">
        <v>96</v>
      </c>
      <c r="C78" s="11" t="s">
        <v>392</v>
      </c>
      <c r="D78" s="12" t="s">
        <v>1187</v>
      </c>
      <c r="E78" s="13" t="s">
        <v>1124</v>
      </c>
      <c r="F78" s="12" t="s">
        <v>1188</v>
      </c>
      <c r="G78" s="13" t="s">
        <v>1189</v>
      </c>
      <c r="H78" s="12" t="s">
        <v>1190</v>
      </c>
      <c r="I78" s="13" t="s">
        <v>1191</v>
      </c>
      <c r="J78" t="str">
        <f t="shared" si="1"/>
        <v>Ohio State</v>
      </c>
    </row>
    <row r="79" spans="1:10" ht="60.75" thickBot="1" x14ac:dyDescent="0.3">
      <c r="A79" s="14" t="s">
        <v>1192</v>
      </c>
      <c r="B79" s="15" t="s">
        <v>439</v>
      </c>
      <c r="C79" s="16" t="s">
        <v>413</v>
      </c>
      <c r="D79" s="17" t="s">
        <v>1130</v>
      </c>
      <c r="E79" s="18" t="s">
        <v>1193</v>
      </c>
      <c r="F79" s="17" t="s">
        <v>901</v>
      </c>
      <c r="G79" s="18" t="s">
        <v>1194</v>
      </c>
      <c r="H79" s="17" t="s">
        <v>1195</v>
      </c>
      <c r="I79" s="18" t="s">
        <v>1196</v>
      </c>
      <c r="J79" t="str">
        <f t="shared" si="1"/>
        <v>Tarleton State</v>
      </c>
    </row>
    <row r="80" spans="1:10" ht="60.75" thickBot="1" x14ac:dyDescent="0.3">
      <c r="A80" s="9" t="s">
        <v>1197</v>
      </c>
      <c r="B80" s="10" t="s">
        <v>446</v>
      </c>
      <c r="C80" s="11" t="s">
        <v>397</v>
      </c>
      <c r="D80" s="12" t="s">
        <v>1198</v>
      </c>
      <c r="E80" s="13" t="s">
        <v>1199</v>
      </c>
      <c r="F80" s="12" t="s">
        <v>1200</v>
      </c>
      <c r="G80" s="13" t="s">
        <v>1201</v>
      </c>
      <c r="H80" s="12" t="s">
        <v>1202</v>
      </c>
      <c r="I80" s="13" t="s">
        <v>1032</v>
      </c>
      <c r="J80" t="str">
        <f t="shared" si="1"/>
        <v>George Mason</v>
      </c>
    </row>
    <row r="81" spans="1:10" ht="30.75" thickBot="1" x14ac:dyDescent="0.3">
      <c r="A81" s="14" t="s">
        <v>1088</v>
      </c>
      <c r="B81" s="15" t="s">
        <v>464</v>
      </c>
      <c r="C81" s="16" t="s">
        <v>465</v>
      </c>
      <c r="D81" s="17" t="s">
        <v>955</v>
      </c>
      <c r="E81" s="18" t="s">
        <v>1203</v>
      </c>
      <c r="F81" s="17" t="s">
        <v>1204</v>
      </c>
      <c r="G81" s="18" t="s">
        <v>1205</v>
      </c>
      <c r="H81" s="17" t="s">
        <v>1206</v>
      </c>
      <c r="I81" s="18" t="s">
        <v>1207</v>
      </c>
      <c r="J81" t="str">
        <f t="shared" si="1"/>
        <v>Oakland</v>
      </c>
    </row>
    <row r="82" spans="1:10" ht="60.75" thickBot="1" x14ac:dyDescent="0.3">
      <c r="A82" s="9" t="s">
        <v>1208</v>
      </c>
      <c r="B82" s="10" t="s">
        <v>95</v>
      </c>
      <c r="C82" s="11" t="s">
        <v>398</v>
      </c>
      <c r="D82" s="12" t="s">
        <v>1042</v>
      </c>
      <c r="E82" s="13" t="s">
        <v>1057</v>
      </c>
      <c r="F82" s="12" t="s">
        <v>1191</v>
      </c>
      <c r="G82" s="13" t="s">
        <v>1209</v>
      </c>
      <c r="H82" s="12" t="s">
        <v>1210</v>
      </c>
      <c r="I82" s="13" t="s">
        <v>1089</v>
      </c>
      <c r="J82" t="str">
        <f t="shared" si="1"/>
        <v>Utah</v>
      </c>
    </row>
    <row r="83" spans="1:10" ht="60.75" thickBot="1" x14ac:dyDescent="0.3">
      <c r="A83" s="14" t="s">
        <v>1211</v>
      </c>
      <c r="B83" s="15" t="s">
        <v>434</v>
      </c>
      <c r="C83" s="16" t="s">
        <v>399</v>
      </c>
      <c r="D83" s="17" t="s">
        <v>1212</v>
      </c>
      <c r="E83" s="18" t="s">
        <v>1213</v>
      </c>
      <c r="F83" s="17" t="s">
        <v>1214</v>
      </c>
      <c r="G83" s="18" t="s">
        <v>1215</v>
      </c>
      <c r="H83" s="17" t="s">
        <v>1159</v>
      </c>
      <c r="I83" s="18" t="s">
        <v>1216</v>
      </c>
      <c r="J83" t="str">
        <f t="shared" si="1"/>
        <v>Wake Forest</v>
      </c>
    </row>
    <row r="84" spans="1:10" ht="45.75" thickBot="1" x14ac:dyDescent="0.3">
      <c r="A84" s="9" t="s">
        <v>1217</v>
      </c>
      <c r="B84" s="10" t="s">
        <v>97</v>
      </c>
      <c r="C84" s="11" t="s">
        <v>401</v>
      </c>
      <c r="D84" s="12" t="s">
        <v>1085</v>
      </c>
      <c r="E84" s="13" t="s">
        <v>1080</v>
      </c>
      <c r="F84" s="12" t="s">
        <v>1218</v>
      </c>
      <c r="G84" s="13" t="s">
        <v>1219</v>
      </c>
      <c r="H84" s="12" t="s">
        <v>1220</v>
      </c>
      <c r="I84" s="13" t="s">
        <v>1221</v>
      </c>
      <c r="J84" t="str">
        <f t="shared" si="1"/>
        <v>Villanova</v>
      </c>
    </row>
    <row r="85" spans="1:10" ht="45.75" thickBot="1" x14ac:dyDescent="0.3">
      <c r="A85" s="14" t="s">
        <v>1222</v>
      </c>
      <c r="B85" s="15" t="s">
        <v>56</v>
      </c>
      <c r="C85" s="16" t="s">
        <v>401</v>
      </c>
      <c r="D85" s="17" t="s">
        <v>1223</v>
      </c>
      <c r="E85" s="18" t="s">
        <v>1186</v>
      </c>
      <c r="F85" s="17" t="s">
        <v>1224</v>
      </c>
      <c r="G85" s="18" t="s">
        <v>1225</v>
      </c>
      <c r="H85" s="17" t="s">
        <v>1021</v>
      </c>
      <c r="I85" s="18" t="s">
        <v>1226</v>
      </c>
      <c r="J85" t="str">
        <f t="shared" si="1"/>
        <v>Providence</v>
      </c>
    </row>
    <row r="86" spans="1:10" ht="60.75" thickBot="1" x14ac:dyDescent="0.3">
      <c r="A86" s="9" t="s">
        <v>1158</v>
      </c>
      <c r="B86" s="10" t="s">
        <v>475</v>
      </c>
      <c r="C86" s="11" t="s">
        <v>403</v>
      </c>
      <c r="D86" s="12" t="s">
        <v>993</v>
      </c>
      <c r="E86" s="13" t="s">
        <v>1211</v>
      </c>
      <c r="F86" s="12" t="s">
        <v>1009</v>
      </c>
      <c r="G86" s="13" t="s">
        <v>1227</v>
      </c>
      <c r="H86" s="12" t="s">
        <v>1228</v>
      </c>
      <c r="I86" s="13" t="s">
        <v>1229</v>
      </c>
      <c r="J86" t="str">
        <f t="shared" si="1"/>
        <v>Northern Iowa</v>
      </c>
    </row>
    <row r="87" spans="1:10" ht="60.75" thickBot="1" x14ac:dyDescent="0.3">
      <c r="A87" s="14" t="s">
        <v>1213</v>
      </c>
      <c r="B87" s="15" t="s">
        <v>481</v>
      </c>
      <c r="C87" s="16" t="s">
        <v>397</v>
      </c>
      <c r="D87" s="17" t="s">
        <v>1119</v>
      </c>
      <c r="E87" s="18" t="s">
        <v>1230</v>
      </c>
      <c r="F87" s="17" t="s">
        <v>1231</v>
      </c>
      <c r="G87" s="18" t="s">
        <v>1232</v>
      </c>
      <c r="H87" s="17" t="s">
        <v>758</v>
      </c>
      <c r="I87" s="18" t="s">
        <v>1233</v>
      </c>
      <c r="J87" t="str">
        <f t="shared" si="1"/>
        <v>Saint Joseph's</v>
      </c>
    </row>
    <row r="88" spans="1:10" ht="60.75" thickBot="1" x14ac:dyDescent="0.3">
      <c r="A88" s="9" t="s">
        <v>1126</v>
      </c>
      <c r="B88" s="10" t="s">
        <v>448</v>
      </c>
      <c r="C88" s="11" t="s">
        <v>397</v>
      </c>
      <c r="D88" s="12" t="s">
        <v>844</v>
      </c>
      <c r="E88" s="13" t="s">
        <v>1234</v>
      </c>
      <c r="F88" s="12" t="s">
        <v>1106</v>
      </c>
      <c r="G88" s="13" t="s">
        <v>977</v>
      </c>
      <c r="H88" s="12" t="s">
        <v>1235</v>
      </c>
      <c r="I88" s="13" t="s">
        <v>1236</v>
      </c>
      <c r="J88" t="str">
        <f t="shared" si="1"/>
        <v>St. Bonaventure</v>
      </c>
    </row>
    <row r="89" spans="1:10" ht="45.75" thickBot="1" x14ac:dyDescent="0.3">
      <c r="A89" s="14" t="s">
        <v>1237</v>
      </c>
      <c r="B89" s="15" t="s">
        <v>45</v>
      </c>
      <c r="C89" s="16" t="s">
        <v>393</v>
      </c>
      <c r="D89" s="17" t="s">
        <v>1238</v>
      </c>
      <c r="E89" s="18" t="s">
        <v>1028</v>
      </c>
      <c r="F89" s="17" t="s">
        <v>1239</v>
      </c>
      <c r="G89" s="18" t="s">
        <v>1091</v>
      </c>
      <c r="H89" s="17" t="s">
        <v>955</v>
      </c>
      <c r="I89" s="18" t="s">
        <v>1240</v>
      </c>
      <c r="J89" t="str">
        <f t="shared" si="1"/>
        <v>Kansas State</v>
      </c>
    </row>
    <row r="90" spans="1:10" ht="45.75" thickBot="1" x14ac:dyDescent="0.3">
      <c r="A90" s="9" t="s">
        <v>978</v>
      </c>
      <c r="B90" s="10" t="s">
        <v>450</v>
      </c>
      <c r="C90" s="11" t="s">
        <v>401</v>
      </c>
      <c r="D90" s="12" t="s">
        <v>800</v>
      </c>
      <c r="E90" s="13" t="s">
        <v>1241</v>
      </c>
      <c r="F90" s="12" t="s">
        <v>1066</v>
      </c>
      <c r="G90" s="13" t="s">
        <v>1242</v>
      </c>
      <c r="H90" s="12" t="s">
        <v>1243</v>
      </c>
      <c r="I90" s="13" t="s">
        <v>968</v>
      </c>
      <c r="J90" t="str">
        <f t="shared" si="1"/>
        <v>Seton Hall</v>
      </c>
    </row>
    <row r="91" spans="1:10" ht="45.75" thickBot="1" x14ac:dyDescent="0.3">
      <c r="A91" s="14" t="s">
        <v>965</v>
      </c>
      <c r="B91" s="15" t="s">
        <v>50</v>
      </c>
      <c r="C91" s="16" t="s">
        <v>392</v>
      </c>
      <c r="D91" s="17" t="s">
        <v>861</v>
      </c>
      <c r="E91" s="18" t="s">
        <v>1051</v>
      </c>
      <c r="F91" s="17" t="s">
        <v>855</v>
      </c>
      <c r="G91" s="18" t="s">
        <v>1127</v>
      </c>
      <c r="H91" s="17" t="s">
        <v>855</v>
      </c>
      <c r="I91" s="18" t="s">
        <v>1244</v>
      </c>
      <c r="J91" t="str">
        <f t="shared" si="1"/>
        <v>Iowa</v>
      </c>
    </row>
    <row r="92" spans="1:10" ht="60.75" thickBot="1" x14ac:dyDescent="0.3">
      <c r="A92" s="9" t="s">
        <v>1234</v>
      </c>
      <c r="B92" s="10" t="s">
        <v>455</v>
      </c>
      <c r="C92" s="11" t="s">
        <v>456</v>
      </c>
      <c r="D92" s="12" t="s">
        <v>861</v>
      </c>
      <c r="E92" s="13" t="s">
        <v>1245</v>
      </c>
      <c r="F92" s="12" t="s">
        <v>901</v>
      </c>
      <c r="G92" s="13" t="s">
        <v>1246</v>
      </c>
      <c r="H92" s="12" t="s">
        <v>1247</v>
      </c>
      <c r="I92" s="13" t="s">
        <v>1098</v>
      </c>
      <c r="J92" t="str">
        <f t="shared" si="1"/>
        <v>UNC Wilmington</v>
      </c>
    </row>
    <row r="93" spans="1:10" ht="60.75" thickBot="1" x14ac:dyDescent="0.3">
      <c r="A93" s="14" t="s">
        <v>1248</v>
      </c>
      <c r="B93" s="15" t="s">
        <v>106</v>
      </c>
      <c r="C93" s="16" t="s">
        <v>399</v>
      </c>
      <c r="D93" s="17" t="s">
        <v>1249</v>
      </c>
      <c r="E93" s="18" t="s">
        <v>839</v>
      </c>
      <c r="F93" s="17" t="s">
        <v>1250</v>
      </c>
      <c r="G93" s="18" t="s">
        <v>1251</v>
      </c>
      <c r="H93" s="17" t="s">
        <v>977</v>
      </c>
      <c r="I93" s="18" t="s">
        <v>1252</v>
      </c>
      <c r="J93" t="str">
        <f t="shared" si="1"/>
        <v>Florida State</v>
      </c>
    </row>
    <row r="94" spans="1:10" ht="75.75" thickBot="1" x14ac:dyDescent="0.3">
      <c r="A94" s="9" t="s">
        <v>1253</v>
      </c>
      <c r="B94" s="10" t="s">
        <v>449</v>
      </c>
      <c r="C94" s="11" t="s">
        <v>407</v>
      </c>
      <c r="D94" s="12" t="s">
        <v>1254</v>
      </c>
      <c r="E94" s="13" t="s">
        <v>1255</v>
      </c>
      <c r="F94" s="12" t="s">
        <v>1117</v>
      </c>
      <c r="G94" s="13" t="s">
        <v>1256</v>
      </c>
      <c r="H94" s="12" t="s">
        <v>1257</v>
      </c>
      <c r="I94" s="13" t="s">
        <v>1258</v>
      </c>
      <c r="J94" t="str">
        <f t="shared" si="1"/>
        <v>Charlotte</v>
      </c>
    </row>
    <row r="95" spans="1:10" ht="60.75" thickBot="1" x14ac:dyDescent="0.3">
      <c r="A95" s="14" t="s">
        <v>1241</v>
      </c>
      <c r="B95" s="15" t="s">
        <v>452</v>
      </c>
      <c r="C95" s="16" t="s">
        <v>403</v>
      </c>
      <c r="D95" s="17" t="s">
        <v>1259</v>
      </c>
      <c r="E95" s="18" t="s">
        <v>1260</v>
      </c>
      <c r="F95" s="17" t="s">
        <v>1261</v>
      </c>
      <c r="G95" s="18" t="s">
        <v>1262</v>
      </c>
      <c r="H95" s="17" t="s">
        <v>1263</v>
      </c>
      <c r="I95" s="18" t="s">
        <v>1264</v>
      </c>
      <c r="J95" t="str">
        <f t="shared" si="1"/>
        <v>Belmont</v>
      </c>
    </row>
    <row r="96" spans="1:10" ht="60.75" thickBot="1" x14ac:dyDescent="0.3">
      <c r="A96" s="9" t="s">
        <v>1265</v>
      </c>
      <c r="B96" s="10" t="s">
        <v>457</v>
      </c>
      <c r="C96" s="11" t="s">
        <v>397</v>
      </c>
      <c r="D96" s="12" t="s">
        <v>1266</v>
      </c>
      <c r="E96" s="13" t="s">
        <v>1267</v>
      </c>
      <c r="F96" s="12" t="s">
        <v>1268</v>
      </c>
      <c r="G96" s="13" t="s">
        <v>1269</v>
      </c>
      <c r="H96" s="12" t="s">
        <v>1270</v>
      </c>
      <c r="I96" s="13" t="s">
        <v>1271</v>
      </c>
      <c r="J96" t="str">
        <f t="shared" si="1"/>
        <v>Massachusetts</v>
      </c>
    </row>
    <row r="97" spans="1:10" ht="45.75" thickBot="1" x14ac:dyDescent="0.3">
      <c r="A97" s="14" t="s">
        <v>1199</v>
      </c>
      <c r="B97" s="15" t="s">
        <v>466</v>
      </c>
      <c r="C97" s="16" t="s">
        <v>415</v>
      </c>
      <c r="D97" s="17" t="s">
        <v>1272</v>
      </c>
      <c r="E97" s="18" t="s">
        <v>1273</v>
      </c>
      <c r="F97" s="17" t="s">
        <v>1274</v>
      </c>
      <c r="G97" s="18" t="s">
        <v>1275</v>
      </c>
      <c r="H97" s="17" t="s">
        <v>1276</v>
      </c>
      <c r="I97" s="18" t="s">
        <v>1167</v>
      </c>
      <c r="J97" t="str">
        <f t="shared" si="1"/>
        <v>Western Carolina</v>
      </c>
    </row>
    <row r="98" spans="1:10" ht="60.75" thickBot="1" x14ac:dyDescent="0.3">
      <c r="A98" s="9" t="s">
        <v>1277</v>
      </c>
      <c r="B98" s="10" t="s">
        <v>93</v>
      </c>
      <c r="C98" s="11" t="s">
        <v>399</v>
      </c>
      <c r="D98" s="12" t="s">
        <v>1278</v>
      </c>
      <c r="E98" s="13" t="s">
        <v>1107</v>
      </c>
      <c r="F98" s="12" t="s">
        <v>1092</v>
      </c>
      <c r="G98" s="13" t="s">
        <v>1279</v>
      </c>
      <c r="H98" s="12" t="s">
        <v>1223</v>
      </c>
      <c r="I98" s="13" t="s">
        <v>1003</v>
      </c>
      <c r="J98" t="str">
        <f t="shared" si="1"/>
        <v>Virginia Tech</v>
      </c>
    </row>
    <row r="99" spans="1:10" ht="60.75" thickBot="1" x14ac:dyDescent="0.3">
      <c r="A99" s="14" t="s">
        <v>1053</v>
      </c>
      <c r="B99" s="15" t="s">
        <v>469</v>
      </c>
      <c r="C99" s="16" t="s">
        <v>456</v>
      </c>
      <c r="D99" s="17" t="s">
        <v>1003</v>
      </c>
      <c r="E99" s="18" t="s">
        <v>1280</v>
      </c>
      <c r="F99" s="17" t="s">
        <v>1281</v>
      </c>
      <c r="G99" s="18" t="s">
        <v>1262</v>
      </c>
      <c r="H99" s="17" t="s">
        <v>1282</v>
      </c>
      <c r="I99" s="18" t="s">
        <v>1283</v>
      </c>
      <c r="J99" t="str">
        <f t="shared" si="1"/>
        <v>Hofstra</v>
      </c>
    </row>
    <row r="100" spans="1:10" ht="60.75" thickBot="1" x14ac:dyDescent="0.3">
      <c r="A100" s="9" t="s">
        <v>757</v>
      </c>
      <c r="B100" s="10" t="s">
        <v>453</v>
      </c>
      <c r="C100" s="11" t="s">
        <v>454</v>
      </c>
      <c r="D100" s="12" t="s">
        <v>1284</v>
      </c>
      <c r="E100" s="13" t="s">
        <v>1285</v>
      </c>
      <c r="F100" s="12" t="s">
        <v>1286</v>
      </c>
      <c r="G100" s="13" t="s">
        <v>1287</v>
      </c>
      <c r="H100" s="12" t="s">
        <v>1288</v>
      </c>
      <c r="I100" s="13" t="s">
        <v>1289</v>
      </c>
      <c r="J100" t="str">
        <f t="shared" si="1"/>
        <v>High Point</v>
      </c>
    </row>
    <row r="101" spans="1:10" ht="60.75" thickBot="1" x14ac:dyDescent="0.3">
      <c r="A101" s="14" t="s">
        <v>1290</v>
      </c>
      <c r="B101" s="15" t="s">
        <v>482</v>
      </c>
      <c r="C101" s="16" t="s">
        <v>399</v>
      </c>
      <c r="D101" s="17" t="s">
        <v>1291</v>
      </c>
      <c r="E101" s="18" t="s">
        <v>1177</v>
      </c>
      <c r="F101" s="17" t="s">
        <v>1292</v>
      </c>
      <c r="G101" s="18" t="s">
        <v>1231</v>
      </c>
      <c r="H101" s="17" t="s">
        <v>1293</v>
      </c>
      <c r="I101" s="18" t="s">
        <v>1292</v>
      </c>
      <c r="J101" t="str">
        <f t="shared" si="1"/>
        <v>Boston College</v>
      </c>
    </row>
    <row r="102" spans="1:10" ht="45.75" thickBot="1" x14ac:dyDescent="0.3">
      <c r="A102" s="9" t="s">
        <v>1294</v>
      </c>
      <c r="B102" s="10" t="s">
        <v>43</v>
      </c>
      <c r="C102" s="11" t="s">
        <v>401</v>
      </c>
      <c r="D102" s="12" t="s">
        <v>1295</v>
      </c>
      <c r="E102" s="13" t="s">
        <v>826</v>
      </c>
      <c r="F102" s="12" t="s">
        <v>1296</v>
      </c>
      <c r="G102" s="13" t="s">
        <v>1297</v>
      </c>
      <c r="H102" s="12" t="s">
        <v>1298</v>
      </c>
      <c r="I102" s="13" t="s">
        <v>1155</v>
      </c>
      <c r="J102" t="str">
        <f t="shared" si="1"/>
        <v>Xavier</v>
      </c>
    </row>
    <row r="103" spans="1:10" ht="60.75" thickBot="1" x14ac:dyDescent="0.3">
      <c r="A103" s="14" t="s">
        <v>1035</v>
      </c>
      <c r="B103" s="15" t="s">
        <v>476</v>
      </c>
      <c r="C103" s="16" t="s">
        <v>454</v>
      </c>
      <c r="D103" s="17" t="s">
        <v>1295</v>
      </c>
      <c r="E103" s="18" t="s">
        <v>1299</v>
      </c>
      <c r="F103" s="17" t="s">
        <v>904</v>
      </c>
      <c r="G103" s="18" t="s">
        <v>1300</v>
      </c>
      <c r="H103" s="17" t="s">
        <v>1301</v>
      </c>
      <c r="I103" s="18" t="s">
        <v>1302</v>
      </c>
      <c r="J103" t="str">
        <f t="shared" si="1"/>
        <v>UNC Asheville</v>
      </c>
    </row>
    <row r="104" spans="1:10" ht="60.75" thickBot="1" x14ac:dyDescent="0.3">
      <c r="A104" s="9" t="s">
        <v>1174</v>
      </c>
      <c r="B104" s="10" t="s">
        <v>467</v>
      </c>
      <c r="C104" s="11" t="s">
        <v>421</v>
      </c>
      <c r="D104" s="12" t="s">
        <v>1303</v>
      </c>
      <c r="E104" s="13" t="s">
        <v>1304</v>
      </c>
      <c r="F104" s="12" t="s">
        <v>1305</v>
      </c>
      <c r="G104" s="13" t="s">
        <v>1306</v>
      </c>
      <c r="H104" s="12" t="s">
        <v>1307</v>
      </c>
      <c r="I104" s="13" t="s">
        <v>1308</v>
      </c>
      <c r="J104" t="str">
        <f t="shared" si="1"/>
        <v>San Francisco</v>
      </c>
    </row>
    <row r="105" spans="1:10" ht="75.75" thickBot="1" x14ac:dyDescent="0.3">
      <c r="A105" s="14" t="s">
        <v>1309</v>
      </c>
      <c r="B105" s="15" t="s">
        <v>447</v>
      </c>
      <c r="C105" s="16" t="s">
        <v>407</v>
      </c>
      <c r="D105" s="17" t="s">
        <v>1310</v>
      </c>
      <c r="E105" s="18" t="s">
        <v>1311</v>
      </c>
      <c r="F105" s="17" t="s">
        <v>1312</v>
      </c>
      <c r="G105" s="18" t="s">
        <v>1201</v>
      </c>
      <c r="H105" s="17" t="s">
        <v>1313</v>
      </c>
      <c r="I105" s="18" t="s">
        <v>1314</v>
      </c>
      <c r="J105" t="str">
        <f t="shared" si="1"/>
        <v>Southern Methodist</v>
      </c>
    </row>
    <row r="106" spans="1:10" ht="60.75" thickBot="1" x14ac:dyDescent="0.3">
      <c r="A106" s="9" t="s">
        <v>1029</v>
      </c>
      <c r="B106" s="10" t="s">
        <v>504</v>
      </c>
      <c r="C106" s="11" t="s">
        <v>413</v>
      </c>
      <c r="D106" s="12" t="s">
        <v>1106</v>
      </c>
      <c r="E106" s="13" t="s">
        <v>1315</v>
      </c>
      <c r="F106" s="12" t="s">
        <v>1316</v>
      </c>
      <c r="G106" s="13" t="s">
        <v>1317</v>
      </c>
      <c r="H106" s="12" t="s">
        <v>1312</v>
      </c>
      <c r="I106" s="13" t="s">
        <v>1318</v>
      </c>
      <c r="J106" t="str">
        <f t="shared" si="1"/>
        <v>Texas-Arlington</v>
      </c>
    </row>
    <row r="107" spans="1:10" ht="45.75" thickBot="1" x14ac:dyDescent="0.3">
      <c r="A107" s="14" t="s">
        <v>1230</v>
      </c>
      <c r="B107" s="15" t="s">
        <v>477</v>
      </c>
      <c r="C107" s="16" t="s">
        <v>393</v>
      </c>
      <c r="D107" s="17" t="s">
        <v>928</v>
      </c>
      <c r="E107" s="18" t="s">
        <v>963</v>
      </c>
      <c r="F107" s="17" t="s">
        <v>1319</v>
      </c>
      <c r="G107" s="18" t="s">
        <v>1320</v>
      </c>
      <c r="H107" s="17" t="s">
        <v>1321</v>
      </c>
      <c r="I107" s="18" t="s">
        <v>1322</v>
      </c>
      <c r="J107" t="str">
        <f t="shared" si="1"/>
        <v>UCF</v>
      </c>
    </row>
    <row r="108" spans="1:10" ht="45.75" thickBot="1" x14ac:dyDescent="0.3">
      <c r="A108" s="9" t="s">
        <v>1323</v>
      </c>
      <c r="B108" s="10" t="s">
        <v>479</v>
      </c>
      <c r="C108" s="11" t="s">
        <v>462</v>
      </c>
      <c r="D108" s="12" t="s">
        <v>1066</v>
      </c>
      <c r="E108" s="13" t="s">
        <v>1324</v>
      </c>
      <c r="F108" s="12" t="s">
        <v>1325</v>
      </c>
      <c r="G108" s="13" t="s">
        <v>1326</v>
      </c>
      <c r="H108" s="12" t="s">
        <v>1327</v>
      </c>
      <c r="I108" s="13" t="s">
        <v>1070</v>
      </c>
      <c r="J108" t="str">
        <f t="shared" si="1"/>
        <v>Montana</v>
      </c>
    </row>
    <row r="109" spans="1:10" ht="60.75" thickBot="1" x14ac:dyDescent="0.3">
      <c r="A109" s="14" t="s">
        <v>1328</v>
      </c>
      <c r="B109" s="15" t="s">
        <v>486</v>
      </c>
      <c r="C109" s="16" t="s">
        <v>431</v>
      </c>
      <c r="D109" s="17" t="s">
        <v>1202</v>
      </c>
      <c r="E109" s="18" t="s">
        <v>1329</v>
      </c>
      <c r="F109" s="17" t="s">
        <v>1330</v>
      </c>
      <c r="G109" s="18" t="s">
        <v>1331</v>
      </c>
      <c r="H109" s="17" t="s">
        <v>1332</v>
      </c>
      <c r="I109" s="18" t="s">
        <v>1333</v>
      </c>
      <c r="J109" t="str">
        <f t="shared" si="1"/>
        <v>UMass Lowell</v>
      </c>
    </row>
    <row r="110" spans="1:10" ht="45.75" thickBot="1" x14ac:dyDescent="0.3">
      <c r="A110" s="9" t="s">
        <v>958</v>
      </c>
      <c r="B110" s="10" t="s">
        <v>463</v>
      </c>
      <c r="C110" s="11" t="s">
        <v>415</v>
      </c>
      <c r="D110" s="12" t="s">
        <v>1334</v>
      </c>
      <c r="E110" s="13" t="s">
        <v>1335</v>
      </c>
      <c r="F110" s="12" t="s">
        <v>1336</v>
      </c>
      <c r="G110" s="13" t="s">
        <v>1337</v>
      </c>
      <c r="H110" s="12" t="s">
        <v>1338</v>
      </c>
      <c r="I110" s="13" t="s">
        <v>1318</v>
      </c>
      <c r="J110" t="str">
        <f t="shared" si="1"/>
        <v>UNC Greensboro</v>
      </c>
    </row>
    <row r="111" spans="1:10" ht="75.75" thickBot="1" x14ac:dyDescent="0.3">
      <c r="A111" s="14" t="s">
        <v>1339</v>
      </c>
      <c r="B111" s="15" t="s">
        <v>112</v>
      </c>
      <c r="C111" s="16" t="s">
        <v>437</v>
      </c>
      <c r="D111" s="17" t="s">
        <v>1340</v>
      </c>
      <c r="E111" s="18" t="s">
        <v>1341</v>
      </c>
      <c r="F111" s="17" t="s">
        <v>1342</v>
      </c>
      <c r="G111" s="18" t="s">
        <v>1343</v>
      </c>
      <c r="H111" s="17" t="s">
        <v>1344</v>
      </c>
      <c r="I111" s="18" t="s">
        <v>1345</v>
      </c>
      <c r="J111" t="str">
        <f t="shared" si="1"/>
        <v>Toledo</v>
      </c>
    </row>
    <row r="112" spans="1:10" ht="45.75" thickBot="1" x14ac:dyDescent="0.3">
      <c r="A112" s="9" t="s">
        <v>1255</v>
      </c>
      <c r="B112" s="10" t="s">
        <v>461</v>
      </c>
      <c r="C112" s="11" t="s">
        <v>462</v>
      </c>
      <c r="D112" s="12" t="s">
        <v>1340</v>
      </c>
      <c r="E112" s="13" t="s">
        <v>1346</v>
      </c>
      <c r="F112" s="12" t="s">
        <v>1347</v>
      </c>
      <c r="G112" s="13" t="s">
        <v>1348</v>
      </c>
      <c r="H112" s="12" t="s">
        <v>1349</v>
      </c>
      <c r="I112" s="13" t="s">
        <v>1350</v>
      </c>
      <c r="J112" t="str">
        <f t="shared" si="1"/>
        <v>Eastern Washington</v>
      </c>
    </row>
    <row r="113" spans="1:10" ht="30.75" thickBot="1" x14ac:dyDescent="0.3">
      <c r="A113" s="14" t="s">
        <v>1351</v>
      </c>
      <c r="B113" s="15" t="s">
        <v>490</v>
      </c>
      <c r="C113" s="16" t="s">
        <v>433</v>
      </c>
      <c r="D113" s="17" t="s">
        <v>1161</v>
      </c>
      <c r="E113" s="18" t="s">
        <v>1352</v>
      </c>
      <c r="F113" s="17" t="s">
        <v>1353</v>
      </c>
      <c r="G113" s="18" t="s">
        <v>1354</v>
      </c>
      <c r="H113" s="17" t="s">
        <v>1355</v>
      </c>
      <c r="I113" s="18" t="s">
        <v>1356</v>
      </c>
      <c r="J113" t="str">
        <f t="shared" si="1"/>
        <v>Sam Houston State</v>
      </c>
    </row>
    <row r="114" spans="1:10" ht="60.75" thickBot="1" x14ac:dyDescent="0.3">
      <c r="A114" s="9" t="s">
        <v>1357</v>
      </c>
      <c r="B114" s="10" t="s">
        <v>468</v>
      </c>
      <c r="C114" s="11" t="s">
        <v>398</v>
      </c>
      <c r="D114" s="12" t="s">
        <v>1358</v>
      </c>
      <c r="E114" s="13" t="s">
        <v>1067</v>
      </c>
      <c r="F114" s="12" t="s">
        <v>1359</v>
      </c>
      <c r="G114" s="13" t="s">
        <v>1360</v>
      </c>
      <c r="H114" s="12" t="s">
        <v>1361</v>
      </c>
      <c r="I114" s="13" t="s">
        <v>975</v>
      </c>
      <c r="J114" t="str">
        <f t="shared" si="1"/>
        <v>Washington</v>
      </c>
    </row>
    <row r="115" spans="1:10" ht="60.75" thickBot="1" x14ac:dyDescent="0.3">
      <c r="A115" s="14" t="s">
        <v>1362</v>
      </c>
      <c r="B115" s="15" t="s">
        <v>108</v>
      </c>
      <c r="C115" s="16" t="s">
        <v>395</v>
      </c>
      <c r="D115" s="17" t="s">
        <v>980</v>
      </c>
      <c r="E115" s="18" t="s">
        <v>970</v>
      </c>
      <c r="F115" s="17" t="s">
        <v>1363</v>
      </c>
      <c r="G115" s="18" t="s">
        <v>1364</v>
      </c>
      <c r="H115" s="17" t="s">
        <v>1365</v>
      </c>
      <c r="I115" s="18" t="s">
        <v>838</v>
      </c>
      <c r="J115" t="str">
        <f t="shared" si="1"/>
        <v>Georgia</v>
      </c>
    </row>
    <row r="116" spans="1:10" ht="75.75" thickBot="1" x14ac:dyDescent="0.3">
      <c r="A116" s="9" t="s">
        <v>983</v>
      </c>
      <c r="B116" s="10" t="s">
        <v>485</v>
      </c>
      <c r="C116" s="11" t="s">
        <v>407</v>
      </c>
      <c r="D116" s="12" t="s">
        <v>980</v>
      </c>
      <c r="E116" s="13" t="s">
        <v>1277</v>
      </c>
      <c r="F116" s="12" t="s">
        <v>1334</v>
      </c>
      <c r="G116" s="13" t="s">
        <v>1366</v>
      </c>
      <c r="H116" s="12" t="s">
        <v>1229</v>
      </c>
      <c r="I116" s="13" t="s">
        <v>1367</v>
      </c>
      <c r="J116" t="str">
        <f t="shared" si="1"/>
        <v>North Texas</v>
      </c>
    </row>
    <row r="117" spans="1:10" ht="45.75" thickBot="1" x14ac:dyDescent="0.3">
      <c r="A117" s="14" t="s">
        <v>1102</v>
      </c>
      <c r="B117" s="15" t="s">
        <v>470</v>
      </c>
      <c r="C117" s="16" t="s">
        <v>401</v>
      </c>
      <c r="D117" s="17" t="s">
        <v>1243</v>
      </c>
      <c r="E117" s="18" t="s">
        <v>1253</v>
      </c>
      <c r="F117" s="17" t="s">
        <v>1368</v>
      </c>
      <c r="G117" s="18" t="s">
        <v>1369</v>
      </c>
      <c r="H117" s="17" t="s">
        <v>1257</v>
      </c>
      <c r="I117" s="18" t="s">
        <v>897</v>
      </c>
      <c r="J117" t="str">
        <f t="shared" si="1"/>
        <v>Butler</v>
      </c>
    </row>
    <row r="118" spans="1:10" ht="60.75" thickBot="1" x14ac:dyDescent="0.3">
      <c r="A118" s="9" t="s">
        <v>1370</v>
      </c>
      <c r="B118" s="10" t="s">
        <v>484</v>
      </c>
      <c r="C118" s="11" t="s">
        <v>431</v>
      </c>
      <c r="D118" s="12" t="s">
        <v>1129</v>
      </c>
      <c r="E118" s="13" t="s">
        <v>1371</v>
      </c>
      <c r="F118" s="12" t="s">
        <v>1372</v>
      </c>
      <c r="G118" s="13" t="s">
        <v>1373</v>
      </c>
      <c r="H118" s="12" t="s">
        <v>1374</v>
      </c>
      <c r="I118" s="13" t="s">
        <v>1375</v>
      </c>
      <c r="J118" t="str">
        <f t="shared" si="1"/>
        <v>Bryant</v>
      </c>
    </row>
    <row r="119" spans="1:10" ht="30.75" thickBot="1" x14ac:dyDescent="0.3">
      <c r="A119" s="14" t="s">
        <v>1376</v>
      </c>
      <c r="B119" s="15" t="s">
        <v>79</v>
      </c>
      <c r="C119" s="16" t="s">
        <v>494</v>
      </c>
      <c r="D119" s="17" t="s">
        <v>1377</v>
      </c>
      <c r="E119" s="18" t="s">
        <v>1378</v>
      </c>
      <c r="F119" s="17" t="s">
        <v>1379</v>
      </c>
      <c r="G119" s="18" t="s">
        <v>1380</v>
      </c>
      <c r="H119" s="17" t="s">
        <v>1381</v>
      </c>
      <c r="I119" s="18" t="s">
        <v>1382</v>
      </c>
      <c r="J119" t="str">
        <f t="shared" si="1"/>
        <v>Colgate</v>
      </c>
    </row>
    <row r="120" spans="1:10" ht="60.75" thickBot="1" x14ac:dyDescent="0.3">
      <c r="A120" s="9" t="s">
        <v>1383</v>
      </c>
      <c r="B120" s="10" t="s">
        <v>496</v>
      </c>
      <c r="C120" s="11" t="s">
        <v>421</v>
      </c>
      <c r="D120" s="12" t="s">
        <v>1384</v>
      </c>
      <c r="E120" s="13" t="s">
        <v>1385</v>
      </c>
      <c r="F120" s="12" t="s">
        <v>1386</v>
      </c>
      <c r="G120" s="13" t="s">
        <v>977</v>
      </c>
      <c r="H120" s="12" t="s">
        <v>1387</v>
      </c>
      <c r="I120" s="13" t="s">
        <v>1388</v>
      </c>
      <c r="J120" t="str">
        <f t="shared" si="1"/>
        <v>Santa Clara</v>
      </c>
    </row>
    <row r="121" spans="1:10" ht="60.75" thickBot="1" x14ac:dyDescent="0.3">
      <c r="A121" s="14" t="s">
        <v>1389</v>
      </c>
      <c r="B121" s="15" t="s">
        <v>478</v>
      </c>
      <c r="C121" s="16" t="s">
        <v>456</v>
      </c>
      <c r="D121" s="17" t="s">
        <v>1390</v>
      </c>
      <c r="E121" s="18" t="s">
        <v>1391</v>
      </c>
      <c r="F121" s="17" t="s">
        <v>1392</v>
      </c>
      <c r="G121" s="18" t="s">
        <v>1393</v>
      </c>
      <c r="H121" s="17" t="s">
        <v>1394</v>
      </c>
      <c r="I121" s="18" t="s">
        <v>1206</v>
      </c>
      <c r="J121" t="str">
        <f t="shared" si="1"/>
        <v>Drexel</v>
      </c>
    </row>
    <row r="122" spans="1:10" ht="45.75" thickBot="1" x14ac:dyDescent="0.3">
      <c r="A122" s="9" t="s">
        <v>1267</v>
      </c>
      <c r="B122" s="10" t="s">
        <v>483</v>
      </c>
      <c r="C122" s="11" t="s">
        <v>462</v>
      </c>
      <c r="D122" s="12" t="s">
        <v>1395</v>
      </c>
      <c r="E122" s="13" t="s">
        <v>1396</v>
      </c>
      <c r="F122" s="12" t="s">
        <v>1247</v>
      </c>
      <c r="G122" s="13" t="s">
        <v>1397</v>
      </c>
      <c r="H122" s="12" t="s">
        <v>1398</v>
      </c>
      <c r="I122" s="13" t="s">
        <v>1399</v>
      </c>
      <c r="J122" t="str">
        <f t="shared" si="1"/>
        <v>Weber State</v>
      </c>
    </row>
    <row r="123" spans="1:10" ht="45.75" thickBot="1" x14ac:dyDescent="0.3">
      <c r="A123" s="14" t="s">
        <v>1260</v>
      </c>
      <c r="B123" s="15" t="s">
        <v>480</v>
      </c>
      <c r="C123" s="16" t="s">
        <v>426</v>
      </c>
      <c r="D123" s="17" t="s">
        <v>1395</v>
      </c>
      <c r="E123" s="18" t="s">
        <v>1400</v>
      </c>
      <c r="F123" s="17" t="s">
        <v>1401</v>
      </c>
      <c r="G123" s="18" t="s">
        <v>1402</v>
      </c>
      <c r="H123" s="17" t="s">
        <v>1403</v>
      </c>
      <c r="I123" s="18" t="s">
        <v>1404</v>
      </c>
      <c r="J123" t="str">
        <f t="shared" si="1"/>
        <v>UC San Diego</v>
      </c>
    </row>
    <row r="124" spans="1:10" ht="60.75" thickBot="1" x14ac:dyDescent="0.3">
      <c r="A124" s="9" t="s">
        <v>1405</v>
      </c>
      <c r="B124" s="10" t="s">
        <v>119</v>
      </c>
      <c r="C124" s="11" t="s">
        <v>454</v>
      </c>
      <c r="D124" s="12" t="s">
        <v>1406</v>
      </c>
      <c r="E124" s="13" t="s">
        <v>1328</v>
      </c>
      <c r="F124" s="12" t="s">
        <v>1407</v>
      </c>
      <c r="G124" s="13" t="s">
        <v>1408</v>
      </c>
      <c r="H124" s="12" t="s">
        <v>969</v>
      </c>
      <c r="I124" s="13" t="s">
        <v>1103</v>
      </c>
      <c r="J124" t="str">
        <f t="shared" si="1"/>
        <v>Gardner-Webb</v>
      </c>
    </row>
    <row r="125" spans="1:10" ht="45.75" thickBot="1" x14ac:dyDescent="0.3">
      <c r="A125" s="14" t="s">
        <v>1409</v>
      </c>
      <c r="B125" s="15" t="s">
        <v>126</v>
      </c>
      <c r="C125" s="16" t="s">
        <v>415</v>
      </c>
      <c r="D125" s="17" t="s">
        <v>879</v>
      </c>
      <c r="E125" s="18" t="s">
        <v>1410</v>
      </c>
      <c r="F125" s="17" t="s">
        <v>1411</v>
      </c>
      <c r="G125" s="18" t="s">
        <v>1412</v>
      </c>
      <c r="H125" s="17" t="s">
        <v>1413</v>
      </c>
      <c r="I125" s="18" t="s">
        <v>1414</v>
      </c>
      <c r="J125" t="str">
        <f t="shared" si="1"/>
        <v>Chattanooga</v>
      </c>
    </row>
    <row r="126" spans="1:10" ht="60.75" thickBot="1" x14ac:dyDescent="0.3">
      <c r="A126" s="9" t="s">
        <v>1415</v>
      </c>
      <c r="B126" s="10" t="s">
        <v>474</v>
      </c>
      <c r="C126" s="11" t="s">
        <v>395</v>
      </c>
      <c r="D126" s="12" t="s">
        <v>879</v>
      </c>
      <c r="E126" s="13" t="s">
        <v>1182</v>
      </c>
      <c r="F126" s="12" t="s">
        <v>1099</v>
      </c>
      <c r="G126" s="13" t="s">
        <v>1416</v>
      </c>
      <c r="H126" s="12" t="s">
        <v>1161</v>
      </c>
      <c r="I126" s="13" t="s">
        <v>1417</v>
      </c>
      <c r="J126" t="str">
        <f t="shared" si="1"/>
        <v>LSU</v>
      </c>
    </row>
    <row r="127" spans="1:10" ht="60.75" thickBot="1" x14ac:dyDescent="0.3">
      <c r="A127" s="14" t="s">
        <v>1418</v>
      </c>
      <c r="B127" s="15" t="s">
        <v>505</v>
      </c>
      <c r="C127" s="16" t="s">
        <v>456</v>
      </c>
      <c r="D127" s="17" t="s">
        <v>1419</v>
      </c>
      <c r="E127" s="18" t="s">
        <v>1420</v>
      </c>
      <c r="F127" s="17" t="s">
        <v>1342</v>
      </c>
      <c r="G127" s="18" t="s">
        <v>1421</v>
      </c>
      <c r="H127" s="17" t="s">
        <v>1422</v>
      </c>
      <c r="I127" s="18" t="s">
        <v>1150</v>
      </c>
      <c r="J127" t="str">
        <f t="shared" si="1"/>
        <v>Towson</v>
      </c>
    </row>
    <row r="128" spans="1:10" ht="60.75" thickBot="1" x14ac:dyDescent="0.3">
      <c r="A128" s="9" t="s">
        <v>1423</v>
      </c>
      <c r="B128" s="10" t="s">
        <v>520</v>
      </c>
      <c r="C128" s="11" t="s">
        <v>398</v>
      </c>
      <c r="D128" s="12" t="s">
        <v>1258</v>
      </c>
      <c r="E128" s="13" t="s">
        <v>956</v>
      </c>
      <c r="F128" s="12" t="s">
        <v>1424</v>
      </c>
      <c r="G128" s="13" t="s">
        <v>1425</v>
      </c>
      <c r="H128" s="12" t="s">
        <v>1426</v>
      </c>
      <c r="I128" s="13" t="s">
        <v>1013</v>
      </c>
      <c r="J128" t="str">
        <f t="shared" si="1"/>
        <v>USC</v>
      </c>
    </row>
    <row r="129" spans="1:10" ht="60.75" thickBot="1" x14ac:dyDescent="0.3">
      <c r="A129" s="14" t="s">
        <v>1315</v>
      </c>
      <c r="B129" s="15" t="s">
        <v>47</v>
      </c>
      <c r="C129" s="16" t="s">
        <v>395</v>
      </c>
      <c r="D129" s="17" t="s">
        <v>1427</v>
      </c>
      <c r="E129" s="18" t="s">
        <v>949</v>
      </c>
      <c r="F129" s="17" t="s">
        <v>1428</v>
      </c>
      <c r="G129" s="18" t="s">
        <v>1429</v>
      </c>
      <c r="H129" s="17" t="s">
        <v>1430</v>
      </c>
      <c r="I129" s="18" t="s">
        <v>1431</v>
      </c>
      <c r="J129" t="str">
        <f t="shared" si="1"/>
        <v>Arkansas</v>
      </c>
    </row>
    <row r="130" spans="1:10" ht="45.75" thickBot="1" x14ac:dyDescent="0.3">
      <c r="A130" s="9" t="s">
        <v>1432</v>
      </c>
      <c r="B130" s="10" t="s">
        <v>487</v>
      </c>
      <c r="C130" s="11" t="s">
        <v>430</v>
      </c>
      <c r="D130" s="12" t="s">
        <v>1433</v>
      </c>
      <c r="E130" s="13" t="s">
        <v>1434</v>
      </c>
      <c r="F130" s="12" t="s">
        <v>1435</v>
      </c>
      <c r="G130" s="13" t="s">
        <v>1436</v>
      </c>
      <c r="H130" s="12" t="s">
        <v>1437</v>
      </c>
      <c r="I130" s="13" t="s">
        <v>1438</v>
      </c>
      <c r="J130" t="str">
        <f t="shared" si="1"/>
        <v>Louisiana</v>
      </c>
    </row>
    <row r="131" spans="1:10" ht="75.75" thickBot="1" x14ac:dyDescent="0.3">
      <c r="A131" s="14" t="s">
        <v>1311</v>
      </c>
      <c r="B131" s="15" t="s">
        <v>506</v>
      </c>
      <c r="C131" s="16" t="s">
        <v>507</v>
      </c>
      <c r="D131" s="17" t="s">
        <v>1439</v>
      </c>
      <c r="E131" s="18" t="s">
        <v>1440</v>
      </c>
      <c r="F131" s="17" t="s">
        <v>1441</v>
      </c>
      <c r="G131" s="18" t="s">
        <v>1442</v>
      </c>
      <c r="H131" s="17" t="s">
        <v>1443</v>
      </c>
      <c r="I131" s="18" t="s">
        <v>1444</v>
      </c>
      <c r="J131" t="str">
        <f t="shared" ref="J131:J194" si="2">TEXT(B131,"")</f>
        <v>Quinnipiac</v>
      </c>
    </row>
    <row r="132" spans="1:10" ht="45.75" thickBot="1" x14ac:dyDescent="0.3">
      <c r="A132" s="9" t="s">
        <v>1095</v>
      </c>
      <c r="B132" s="10" t="s">
        <v>104</v>
      </c>
      <c r="C132" s="11" t="s">
        <v>516</v>
      </c>
      <c r="D132" s="12" t="s">
        <v>1445</v>
      </c>
      <c r="E132" s="13" t="s">
        <v>1446</v>
      </c>
      <c r="F132" s="12" t="s">
        <v>1447</v>
      </c>
      <c r="G132" s="13" t="s">
        <v>1448</v>
      </c>
      <c r="H132" s="12" t="s">
        <v>1449</v>
      </c>
      <c r="I132" s="13" t="s">
        <v>1172</v>
      </c>
      <c r="J132" t="str">
        <f t="shared" si="2"/>
        <v>South Dakota State</v>
      </c>
    </row>
    <row r="133" spans="1:10" ht="60.75" thickBot="1" x14ac:dyDescent="0.3">
      <c r="A133" s="14" t="s">
        <v>1450</v>
      </c>
      <c r="B133" s="15" t="s">
        <v>508</v>
      </c>
      <c r="C133" s="16" t="s">
        <v>503</v>
      </c>
      <c r="D133" s="17" t="s">
        <v>1451</v>
      </c>
      <c r="E133" s="18" t="s">
        <v>1452</v>
      </c>
      <c r="F133" s="17" t="s">
        <v>1453</v>
      </c>
      <c r="G133" s="18" t="s">
        <v>1454</v>
      </c>
      <c r="H133" s="17" t="s">
        <v>1455</v>
      </c>
      <c r="I133" s="18" t="s">
        <v>1456</v>
      </c>
      <c r="J133" t="str">
        <f t="shared" si="2"/>
        <v>Stetson</v>
      </c>
    </row>
    <row r="134" spans="1:10" ht="30.75" thickBot="1" x14ac:dyDescent="0.3">
      <c r="A134" s="9" t="s">
        <v>1457</v>
      </c>
      <c r="B134" s="10" t="s">
        <v>493</v>
      </c>
      <c r="C134" s="11" t="s">
        <v>465</v>
      </c>
      <c r="D134" s="12" t="s">
        <v>1451</v>
      </c>
      <c r="E134" s="13" t="s">
        <v>1458</v>
      </c>
      <c r="F134" s="12" t="s">
        <v>1459</v>
      </c>
      <c r="G134" s="13" t="s">
        <v>1104</v>
      </c>
      <c r="H134" s="12" t="s">
        <v>1460</v>
      </c>
      <c r="I134" s="13" t="s">
        <v>1461</v>
      </c>
      <c r="J134" t="str">
        <f t="shared" si="2"/>
        <v>Youngstown State</v>
      </c>
    </row>
    <row r="135" spans="1:10" ht="60.75" thickBot="1" x14ac:dyDescent="0.3">
      <c r="A135" s="14" t="s">
        <v>1280</v>
      </c>
      <c r="B135" s="15" t="s">
        <v>492</v>
      </c>
      <c r="C135" s="16" t="s">
        <v>394</v>
      </c>
      <c r="D135" s="17" t="s">
        <v>1451</v>
      </c>
      <c r="E135" s="18" t="s">
        <v>1142</v>
      </c>
      <c r="F135" s="17" t="s">
        <v>1462</v>
      </c>
      <c r="G135" s="18" t="s">
        <v>1463</v>
      </c>
      <c r="H135" s="17" t="s">
        <v>1464</v>
      </c>
      <c r="I135" s="18" t="s">
        <v>1465</v>
      </c>
      <c r="J135" t="str">
        <f t="shared" si="2"/>
        <v>Wyoming</v>
      </c>
    </row>
    <row r="136" spans="1:10" ht="45.75" thickBot="1" x14ac:dyDescent="0.3">
      <c r="A136" s="9" t="s">
        <v>1466</v>
      </c>
      <c r="B136" s="10" t="s">
        <v>491</v>
      </c>
      <c r="C136" s="11" t="s">
        <v>430</v>
      </c>
      <c r="D136" s="12" t="s">
        <v>1467</v>
      </c>
      <c r="E136" s="13" t="s">
        <v>1468</v>
      </c>
      <c r="F136" s="12" t="s">
        <v>1469</v>
      </c>
      <c r="G136" s="13" t="s">
        <v>1470</v>
      </c>
      <c r="H136" s="12" t="s">
        <v>1320</v>
      </c>
      <c r="I136" s="13" t="s">
        <v>1263</v>
      </c>
      <c r="J136" t="str">
        <f t="shared" si="2"/>
        <v>Troy</v>
      </c>
    </row>
    <row r="137" spans="1:10" ht="45.75" thickBot="1" x14ac:dyDescent="0.3">
      <c r="A137" s="14" t="s">
        <v>1471</v>
      </c>
      <c r="B137" s="15" t="s">
        <v>519</v>
      </c>
      <c r="C137" s="16" t="s">
        <v>430</v>
      </c>
      <c r="D137" s="17" t="s">
        <v>1472</v>
      </c>
      <c r="E137" s="18" t="s">
        <v>1473</v>
      </c>
      <c r="F137" s="17" t="s">
        <v>1474</v>
      </c>
      <c r="G137" s="18" t="s">
        <v>1223</v>
      </c>
      <c r="H137" s="17" t="s">
        <v>886</v>
      </c>
      <c r="I137" s="18" t="s">
        <v>1475</v>
      </c>
      <c r="J137" t="str">
        <f t="shared" si="2"/>
        <v>Arkansas State</v>
      </c>
    </row>
    <row r="138" spans="1:10" ht="60.75" thickBot="1" x14ac:dyDescent="0.3">
      <c r="A138" s="9" t="s">
        <v>1473</v>
      </c>
      <c r="B138" s="10" t="s">
        <v>498</v>
      </c>
      <c r="C138" s="11" t="s">
        <v>413</v>
      </c>
      <c r="D138" s="12" t="s">
        <v>1476</v>
      </c>
      <c r="E138" s="13" t="s">
        <v>1477</v>
      </c>
      <c r="F138" s="12" t="s">
        <v>1478</v>
      </c>
      <c r="G138" s="13" t="s">
        <v>1479</v>
      </c>
      <c r="H138" s="12" t="s">
        <v>1480</v>
      </c>
      <c r="I138" s="13" t="s">
        <v>1375</v>
      </c>
      <c r="J138" t="str">
        <f t="shared" si="2"/>
        <v>Seattle</v>
      </c>
    </row>
    <row r="139" spans="1:10" ht="60.75" thickBot="1" x14ac:dyDescent="0.3">
      <c r="A139" s="14" t="s">
        <v>1385</v>
      </c>
      <c r="B139" s="15" t="s">
        <v>501</v>
      </c>
      <c r="C139" s="16" t="s">
        <v>460</v>
      </c>
      <c r="D139" s="17" t="s">
        <v>1481</v>
      </c>
      <c r="E139" s="18" t="s">
        <v>1482</v>
      </c>
      <c r="F139" s="17" t="s">
        <v>1483</v>
      </c>
      <c r="G139" s="18" t="s">
        <v>1484</v>
      </c>
      <c r="H139" s="17" t="s">
        <v>1485</v>
      </c>
      <c r="I139" s="18" t="s">
        <v>1486</v>
      </c>
      <c r="J139" t="str">
        <f t="shared" si="2"/>
        <v>Tennessee-Martin</v>
      </c>
    </row>
    <row r="140" spans="1:10" ht="45.75" thickBot="1" x14ac:dyDescent="0.3">
      <c r="A140" s="9" t="s">
        <v>1487</v>
      </c>
      <c r="B140" s="10" t="s">
        <v>473</v>
      </c>
      <c r="C140" s="11" t="s">
        <v>392</v>
      </c>
      <c r="D140" s="12" t="s">
        <v>1268</v>
      </c>
      <c r="E140" s="13" t="s">
        <v>1004</v>
      </c>
      <c r="F140" s="12" t="s">
        <v>1488</v>
      </c>
      <c r="G140" s="13" t="s">
        <v>1489</v>
      </c>
      <c r="H140" s="12" t="s">
        <v>954</v>
      </c>
      <c r="I140" s="13" t="s">
        <v>1490</v>
      </c>
      <c r="J140" t="str">
        <f t="shared" si="2"/>
        <v>Rutgers</v>
      </c>
    </row>
    <row r="141" spans="1:10" ht="45.75" thickBot="1" x14ac:dyDescent="0.3">
      <c r="A141" s="14" t="s">
        <v>1491</v>
      </c>
      <c r="B141" s="15" t="s">
        <v>489</v>
      </c>
      <c r="C141" s="16" t="s">
        <v>415</v>
      </c>
      <c r="D141" s="17" t="s">
        <v>1492</v>
      </c>
      <c r="E141" s="18" t="s">
        <v>1487</v>
      </c>
      <c r="F141" s="17" t="s">
        <v>1493</v>
      </c>
      <c r="G141" s="18" t="s">
        <v>806</v>
      </c>
      <c r="H141" s="17" t="s">
        <v>1494</v>
      </c>
      <c r="I141" s="18" t="s">
        <v>1495</v>
      </c>
      <c r="J141" t="str">
        <f t="shared" si="2"/>
        <v>Wofford</v>
      </c>
    </row>
    <row r="142" spans="1:10" ht="60.75" thickBot="1" x14ac:dyDescent="0.3">
      <c r="A142" s="9" t="s">
        <v>1496</v>
      </c>
      <c r="B142" s="10" t="s">
        <v>500</v>
      </c>
      <c r="C142" s="11" t="s">
        <v>399</v>
      </c>
      <c r="D142" s="12" t="s">
        <v>1308</v>
      </c>
      <c r="E142" s="13" t="s">
        <v>998</v>
      </c>
      <c r="F142" s="12" t="s">
        <v>1488</v>
      </c>
      <c r="G142" s="13" t="s">
        <v>1497</v>
      </c>
      <c r="H142" s="12" t="s">
        <v>1498</v>
      </c>
      <c r="I142" s="13" t="s">
        <v>844</v>
      </c>
      <c r="J142" t="str">
        <f t="shared" si="2"/>
        <v>Georgia Tech</v>
      </c>
    </row>
    <row r="143" spans="1:10" ht="60.75" thickBot="1" x14ac:dyDescent="0.3">
      <c r="A143" s="14" t="s">
        <v>1499</v>
      </c>
      <c r="B143" s="15" t="s">
        <v>471</v>
      </c>
      <c r="C143" s="16" t="s">
        <v>397</v>
      </c>
      <c r="D143" s="17" t="s">
        <v>1500</v>
      </c>
      <c r="E143" s="18" t="s">
        <v>1114</v>
      </c>
      <c r="F143" s="17" t="s">
        <v>1092</v>
      </c>
      <c r="G143" s="18" t="s">
        <v>1501</v>
      </c>
      <c r="H143" s="17" t="s">
        <v>1138</v>
      </c>
      <c r="I143" s="18" t="s">
        <v>1502</v>
      </c>
      <c r="J143" t="str">
        <f t="shared" si="2"/>
        <v>Davidson</v>
      </c>
    </row>
    <row r="144" spans="1:10" ht="60.75" thickBot="1" x14ac:dyDescent="0.3">
      <c r="A144" s="9" t="s">
        <v>1503</v>
      </c>
      <c r="B144" s="10" t="s">
        <v>543</v>
      </c>
      <c r="C144" s="11" t="s">
        <v>456</v>
      </c>
      <c r="D144" s="12" t="s">
        <v>1504</v>
      </c>
      <c r="E144" s="13" t="s">
        <v>1505</v>
      </c>
      <c r="F144" s="12" t="s">
        <v>1506</v>
      </c>
      <c r="G144" s="13" t="s">
        <v>1507</v>
      </c>
      <c r="H144" s="12" t="s">
        <v>1070</v>
      </c>
      <c r="I144" s="13" t="s">
        <v>1344</v>
      </c>
      <c r="J144" t="str">
        <f t="shared" si="2"/>
        <v>Stony Brook</v>
      </c>
    </row>
    <row r="145" spans="1:10" ht="75.75" thickBot="1" x14ac:dyDescent="0.3">
      <c r="A145" s="14" t="s">
        <v>1508</v>
      </c>
      <c r="B145" s="15" t="s">
        <v>522</v>
      </c>
      <c r="C145" s="16" t="s">
        <v>507</v>
      </c>
      <c r="D145" s="17" t="s">
        <v>1509</v>
      </c>
      <c r="E145" s="18" t="s">
        <v>1510</v>
      </c>
      <c r="F145" s="17" t="s">
        <v>1511</v>
      </c>
      <c r="G145" s="18" t="s">
        <v>1512</v>
      </c>
      <c r="H145" s="17" t="s">
        <v>1513</v>
      </c>
      <c r="I145" s="18" t="s">
        <v>1514</v>
      </c>
      <c r="J145" t="str">
        <f t="shared" si="2"/>
        <v>Fairfield</v>
      </c>
    </row>
    <row r="146" spans="1:10" ht="30.75" thickBot="1" x14ac:dyDescent="0.3">
      <c r="A146" s="9" t="s">
        <v>1046</v>
      </c>
      <c r="B146" s="10" t="s">
        <v>499</v>
      </c>
      <c r="C146" s="11" t="s">
        <v>433</v>
      </c>
      <c r="D146" s="12" t="s">
        <v>1414</v>
      </c>
      <c r="E146" s="13" t="s">
        <v>1515</v>
      </c>
      <c r="F146" s="12" t="s">
        <v>1516</v>
      </c>
      <c r="G146" s="13" t="s">
        <v>1517</v>
      </c>
      <c r="H146" s="12" t="s">
        <v>1518</v>
      </c>
      <c r="I146" s="13" t="s">
        <v>1519</v>
      </c>
      <c r="J146" t="str">
        <f t="shared" si="2"/>
        <v>Western Kentucky</v>
      </c>
    </row>
    <row r="147" spans="1:10" ht="45.75" thickBot="1" x14ac:dyDescent="0.3">
      <c r="A147" s="14" t="s">
        <v>920</v>
      </c>
      <c r="B147" s="15" t="s">
        <v>526</v>
      </c>
      <c r="C147" s="16" t="s">
        <v>415</v>
      </c>
      <c r="D147" s="17" t="s">
        <v>1520</v>
      </c>
      <c r="E147" s="18" t="s">
        <v>1521</v>
      </c>
      <c r="F147" s="17" t="s">
        <v>1399</v>
      </c>
      <c r="G147" s="18" t="s">
        <v>1210</v>
      </c>
      <c r="H147" s="17" t="s">
        <v>1522</v>
      </c>
      <c r="I147" s="18" t="s">
        <v>1523</v>
      </c>
      <c r="J147" t="str">
        <f t="shared" si="2"/>
        <v>East Tennessee State</v>
      </c>
    </row>
    <row r="148" spans="1:10" ht="45.75" thickBot="1" x14ac:dyDescent="0.3">
      <c r="A148" s="9" t="s">
        <v>1524</v>
      </c>
      <c r="B148" s="10" t="s">
        <v>517</v>
      </c>
      <c r="C148" s="11" t="s">
        <v>426</v>
      </c>
      <c r="D148" s="12" t="s">
        <v>1525</v>
      </c>
      <c r="E148" s="13" t="s">
        <v>1526</v>
      </c>
      <c r="F148" s="12" t="s">
        <v>1527</v>
      </c>
      <c r="G148" s="13" t="s">
        <v>766</v>
      </c>
      <c r="H148" s="12" t="s">
        <v>1528</v>
      </c>
      <c r="I148" s="13" t="s">
        <v>787</v>
      </c>
      <c r="J148" t="str">
        <f t="shared" si="2"/>
        <v>Long Beach State</v>
      </c>
    </row>
    <row r="149" spans="1:10" ht="60.75" thickBot="1" x14ac:dyDescent="0.3">
      <c r="A149" s="14" t="s">
        <v>1529</v>
      </c>
      <c r="B149" s="15" t="s">
        <v>488</v>
      </c>
      <c r="C149" s="16" t="s">
        <v>403</v>
      </c>
      <c r="D149" s="17" t="s">
        <v>1530</v>
      </c>
      <c r="E149" s="18" t="s">
        <v>1531</v>
      </c>
      <c r="F149" s="17" t="s">
        <v>1532</v>
      </c>
      <c r="G149" s="18" t="s">
        <v>1138</v>
      </c>
      <c r="H149" s="17" t="s">
        <v>1533</v>
      </c>
      <c r="I149" s="18" t="s">
        <v>1534</v>
      </c>
      <c r="J149" t="str">
        <f t="shared" si="2"/>
        <v>Southern Illinois</v>
      </c>
    </row>
    <row r="150" spans="1:10" ht="45.75" thickBot="1" x14ac:dyDescent="0.3">
      <c r="A150" s="9" t="s">
        <v>1164</v>
      </c>
      <c r="B150" s="10" t="s">
        <v>74</v>
      </c>
      <c r="C150" s="11" t="s">
        <v>415</v>
      </c>
      <c r="D150" s="12" t="s">
        <v>1530</v>
      </c>
      <c r="E150" s="13" t="s">
        <v>1405</v>
      </c>
      <c r="F150" s="12" t="s">
        <v>1535</v>
      </c>
      <c r="G150" s="13" t="s">
        <v>1536</v>
      </c>
      <c r="H150" s="12" t="s">
        <v>1525</v>
      </c>
      <c r="I150" s="13" t="s">
        <v>1537</v>
      </c>
      <c r="J150" t="str">
        <f t="shared" si="2"/>
        <v>Furman</v>
      </c>
    </row>
    <row r="151" spans="1:10" ht="60.75" thickBot="1" x14ac:dyDescent="0.3">
      <c r="A151" s="14" t="s">
        <v>1538</v>
      </c>
      <c r="B151" s="15" t="s">
        <v>574</v>
      </c>
      <c r="C151" s="16" t="s">
        <v>454</v>
      </c>
      <c r="D151" s="17" t="s">
        <v>1096</v>
      </c>
      <c r="E151" s="18" t="s">
        <v>1539</v>
      </c>
      <c r="F151" s="17" t="s">
        <v>1449</v>
      </c>
      <c r="G151" s="18" t="s">
        <v>1540</v>
      </c>
      <c r="H151" s="17" t="s">
        <v>1541</v>
      </c>
      <c r="I151" s="18" t="s">
        <v>1072</v>
      </c>
      <c r="J151" t="str">
        <f t="shared" si="2"/>
        <v>Longwood</v>
      </c>
    </row>
    <row r="152" spans="1:10" ht="45.75" thickBot="1" x14ac:dyDescent="0.3">
      <c r="A152" s="9" t="s">
        <v>1341</v>
      </c>
      <c r="B152" s="10" t="s">
        <v>52</v>
      </c>
      <c r="C152" s="11" t="s">
        <v>392</v>
      </c>
      <c r="D152" s="12" t="s">
        <v>886</v>
      </c>
      <c r="E152" s="13" t="s">
        <v>1237</v>
      </c>
      <c r="F152" s="12" t="s">
        <v>1542</v>
      </c>
      <c r="G152" s="13" t="s">
        <v>1543</v>
      </c>
      <c r="H152" s="12" t="s">
        <v>761</v>
      </c>
      <c r="I152" s="13" t="s">
        <v>1157</v>
      </c>
      <c r="J152" t="str">
        <f t="shared" si="2"/>
        <v>Maryland</v>
      </c>
    </row>
    <row r="153" spans="1:10" ht="45.75" thickBot="1" x14ac:dyDescent="0.3">
      <c r="A153" s="14" t="s">
        <v>1420</v>
      </c>
      <c r="B153" s="15" t="s">
        <v>546</v>
      </c>
      <c r="C153" s="16" t="s">
        <v>426</v>
      </c>
      <c r="D153" s="17" t="s">
        <v>1544</v>
      </c>
      <c r="E153" s="18" t="s">
        <v>1545</v>
      </c>
      <c r="F153" s="17" t="s">
        <v>1546</v>
      </c>
      <c r="G153" s="18" t="s">
        <v>1547</v>
      </c>
      <c r="H153" s="17" t="s">
        <v>1548</v>
      </c>
      <c r="I153" s="18" t="s">
        <v>1204</v>
      </c>
      <c r="J153" t="str">
        <f t="shared" si="2"/>
        <v>UC Davis</v>
      </c>
    </row>
    <row r="154" spans="1:10" ht="60.75" thickBot="1" x14ac:dyDescent="0.3">
      <c r="A154" s="9" t="s">
        <v>1549</v>
      </c>
      <c r="B154" s="10" t="s">
        <v>553</v>
      </c>
      <c r="C154" s="11" t="s">
        <v>428</v>
      </c>
      <c r="D154" s="12" t="s">
        <v>1550</v>
      </c>
      <c r="E154" s="13" t="s">
        <v>1551</v>
      </c>
      <c r="F154" s="12" t="s">
        <v>1552</v>
      </c>
      <c r="G154" s="13" t="s">
        <v>1553</v>
      </c>
      <c r="H154" s="12" t="s">
        <v>1554</v>
      </c>
      <c r="I154" s="13" t="s">
        <v>1555</v>
      </c>
      <c r="J154" t="str">
        <f t="shared" si="2"/>
        <v>Nicholls State</v>
      </c>
    </row>
    <row r="155" spans="1:10" ht="45.75" thickBot="1" x14ac:dyDescent="0.3">
      <c r="A155" s="14" t="s">
        <v>1556</v>
      </c>
      <c r="B155" s="15" t="s">
        <v>57</v>
      </c>
      <c r="C155" s="16" t="s">
        <v>392</v>
      </c>
      <c r="D155" s="17" t="s">
        <v>1557</v>
      </c>
      <c r="E155" s="18" t="s">
        <v>1192</v>
      </c>
      <c r="F155" s="17" t="s">
        <v>849</v>
      </c>
      <c r="G155" s="18" t="s">
        <v>1558</v>
      </c>
      <c r="H155" s="17" t="s">
        <v>1368</v>
      </c>
      <c r="I155" s="18" t="s">
        <v>1238</v>
      </c>
      <c r="J155" t="str">
        <f t="shared" si="2"/>
        <v>Penn State</v>
      </c>
    </row>
    <row r="156" spans="1:10" ht="60.75" thickBot="1" x14ac:dyDescent="0.3">
      <c r="A156" s="9" t="s">
        <v>1559</v>
      </c>
      <c r="B156" s="10" t="s">
        <v>67</v>
      </c>
      <c r="C156" s="11" t="s">
        <v>398</v>
      </c>
      <c r="D156" s="12" t="s">
        <v>1263</v>
      </c>
      <c r="E156" s="13" t="s">
        <v>1033</v>
      </c>
      <c r="F156" s="12" t="s">
        <v>897</v>
      </c>
      <c r="G156" s="13" t="s">
        <v>1560</v>
      </c>
      <c r="H156" s="12" t="s">
        <v>748</v>
      </c>
      <c r="I156" s="13" t="s">
        <v>1119</v>
      </c>
      <c r="J156" t="str">
        <f t="shared" si="2"/>
        <v>Arizona State</v>
      </c>
    </row>
    <row r="157" spans="1:10" ht="45.75" thickBot="1" x14ac:dyDescent="0.3">
      <c r="A157" s="14" t="s">
        <v>1561</v>
      </c>
      <c r="B157" s="15" t="s">
        <v>532</v>
      </c>
      <c r="C157" s="16" t="s">
        <v>430</v>
      </c>
      <c r="D157" s="17" t="s">
        <v>1386</v>
      </c>
      <c r="E157" s="18" t="s">
        <v>1418</v>
      </c>
      <c r="F157" s="17" t="s">
        <v>1105</v>
      </c>
      <c r="G157" s="18" t="s">
        <v>1562</v>
      </c>
      <c r="H157" s="17" t="s">
        <v>1476</v>
      </c>
      <c r="I157" s="18" t="s">
        <v>1563</v>
      </c>
      <c r="J157" t="str">
        <f t="shared" si="2"/>
        <v>Texas State</v>
      </c>
    </row>
    <row r="158" spans="1:10" ht="60.75" thickBot="1" x14ac:dyDescent="0.3">
      <c r="A158" s="9" t="s">
        <v>944</v>
      </c>
      <c r="B158" s="10" t="s">
        <v>117</v>
      </c>
      <c r="C158" s="11" t="s">
        <v>397</v>
      </c>
      <c r="D158" s="12" t="s">
        <v>1564</v>
      </c>
      <c r="E158" s="13" t="s">
        <v>905</v>
      </c>
      <c r="F158" s="12" t="s">
        <v>1565</v>
      </c>
      <c r="G158" s="13" t="s">
        <v>1566</v>
      </c>
      <c r="H158" s="12" t="s">
        <v>1567</v>
      </c>
      <c r="I158" s="13" t="s">
        <v>1135</v>
      </c>
      <c r="J158" t="str">
        <f t="shared" si="2"/>
        <v>Saint Louis</v>
      </c>
    </row>
    <row r="159" spans="1:10" ht="45.75" thickBot="1" x14ac:dyDescent="0.3">
      <c r="A159" s="14" t="s">
        <v>1434</v>
      </c>
      <c r="B159" s="15" t="s">
        <v>495</v>
      </c>
      <c r="C159" s="16" t="s">
        <v>392</v>
      </c>
      <c r="D159" s="17" t="s">
        <v>1568</v>
      </c>
      <c r="E159" s="18" t="s">
        <v>1423</v>
      </c>
      <c r="F159" s="17" t="s">
        <v>1569</v>
      </c>
      <c r="G159" s="18" t="s">
        <v>1570</v>
      </c>
      <c r="H159" s="17" t="s">
        <v>1571</v>
      </c>
      <c r="I159" s="18" t="s">
        <v>1572</v>
      </c>
      <c r="J159" t="str">
        <f t="shared" si="2"/>
        <v>Minnesota</v>
      </c>
    </row>
    <row r="160" spans="1:10" ht="60.75" thickBot="1" x14ac:dyDescent="0.3">
      <c r="A160" s="9" t="s">
        <v>1573</v>
      </c>
      <c r="B160" s="10" t="s">
        <v>502</v>
      </c>
      <c r="C160" s="11" t="s">
        <v>503</v>
      </c>
      <c r="D160" s="12" t="s">
        <v>986</v>
      </c>
      <c r="E160" s="13" t="s">
        <v>1574</v>
      </c>
      <c r="F160" s="12" t="s">
        <v>1575</v>
      </c>
      <c r="G160" s="13" t="s">
        <v>865</v>
      </c>
      <c r="H160" s="12" t="s">
        <v>1576</v>
      </c>
      <c r="I160" s="13" t="s">
        <v>1577</v>
      </c>
      <c r="J160" t="str">
        <f t="shared" si="2"/>
        <v>Lipscomb</v>
      </c>
    </row>
    <row r="161" spans="1:10" ht="60.75" thickBot="1" x14ac:dyDescent="0.3">
      <c r="A161" s="14" t="s">
        <v>1578</v>
      </c>
      <c r="B161" s="15" t="s">
        <v>511</v>
      </c>
      <c r="C161" s="16" t="s">
        <v>403</v>
      </c>
      <c r="D161" s="17" t="s">
        <v>1579</v>
      </c>
      <c r="E161" s="18" t="s">
        <v>1508</v>
      </c>
      <c r="F161" s="17" t="s">
        <v>1047</v>
      </c>
      <c r="G161" s="18" t="s">
        <v>1564</v>
      </c>
      <c r="H161" s="17" t="s">
        <v>1580</v>
      </c>
      <c r="I161" s="18" t="s">
        <v>1581</v>
      </c>
      <c r="J161" t="str">
        <f t="shared" si="2"/>
        <v>Missouri State</v>
      </c>
    </row>
    <row r="162" spans="1:10" ht="30.75" thickBot="1" x14ac:dyDescent="0.3">
      <c r="A162" s="9" t="s">
        <v>1582</v>
      </c>
      <c r="B162" s="10" t="s">
        <v>497</v>
      </c>
      <c r="C162" s="11" t="s">
        <v>433</v>
      </c>
      <c r="D162" s="12" t="s">
        <v>1583</v>
      </c>
      <c r="E162" s="13" t="s">
        <v>1561</v>
      </c>
      <c r="F162" s="12" t="s">
        <v>945</v>
      </c>
      <c r="G162" s="13" t="s">
        <v>1584</v>
      </c>
      <c r="H162" s="12" t="s">
        <v>1070</v>
      </c>
      <c r="I162" s="13" t="s">
        <v>1585</v>
      </c>
      <c r="J162" t="str">
        <f t="shared" si="2"/>
        <v>Liberty</v>
      </c>
    </row>
    <row r="163" spans="1:10" ht="75.75" thickBot="1" x14ac:dyDescent="0.3">
      <c r="A163" s="14" t="s">
        <v>1531</v>
      </c>
      <c r="B163" s="15" t="s">
        <v>534</v>
      </c>
      <c r="C163" s="16" t="s">
        <v>507</v>
      </c>
      <c r="D163" s="17" t="s">
        <v>1586</v>
      </c>
      <c r="E163" s="18" t="s">
        <v>1587</v>
      </c>
      <c r="F163" s="17" t="s">
        <v>1588</v>
      </c>
      <c r="G163" s="18" t="s">
        <v>1589</v>
      </c>
      <c r="H163" s="17" t="s">
        <v>1590</v>
      </c>
      <c r="I163" s="18" t="s">
        <v>1360</v>
      </c>
      <c r="J163" t="str">
        <f t="shared" si="2"/>
        <v>Saint Peter's</v>
      </c>
    </row>
    <row r="164" spans="1:10" ht="60.75" thickBot="1" x14ac:dyDescent="0.3">
      <c r="A164" s="9" t="s">
        <v>1203</v>
      </c>
      <c r="B164" s="10" t="s">
        <v>30</v>
      </c>
      <c r="C164" s="11" t="s">
        <v>398</v>
      </c>
      <c r="D164" s="12" t="s">
        <v>1591</v>
      </c>
      <c r="E164" s="13" t="s">
        <v>1339</v>
      </c>
      <c r="F164" s="12" t="s">
        <v>1176</v>
      </c>
      <c r="G164" s="13" t="s">
        <v>1592</v>
      </c>
      <c r="H164" s="12" t="s">
        <v>1500</v>
      </c>
      <c r="I164" s="13" t="s">
        <v>895</v>
      </c>
      <c r="J164" t="str">
        <f t="shared" si="2"/>
        <v>UCLA</v>
      </c>
    </row>
    <row r="165" spans="1:10" ht="75.75" thickBot="1" x14ac:dyDescent="0.3">
      <c r="A165" s="14" t="s">
        <v>1149</v>
      </c>
      <c r="B165" s="15" t="s">
        <v>538</v>
      </c>
      <c r="C165" s="16" t="s">
        <v>513</v>
      </c>
      <c r="D165" s="17" t="s">
        <v>1593</v>
      </c>
      <c r="E165" s="18" t="s">
        <v>1594</v>
      </c>
      <c r="F165" s="17" t="s">
        <v>1595</v>
      </c>
      <c r="G165" s="18" t="s">
        <v>1596</v>
      </c>
      <c r="H165" s="17" t="s">
        <v>1554</v>
      </c>
      <c r="I165" s="18" t="s">
        <v>1597</v>
      </c>
      <c r="J165" t="str">
        <f t="shared" si="2"/>
        <v>Grambling State</v>
      </c>
    </row>
    <row r="166" spans="1:10" ht="60.75" thickBot="1" x14ac:dyDescent="0.3">
      <c r="A166" s="9" t="s">
        <v>1521</v>
      </c>
      <c r="B166" s="10" t="s">
        <v>527</v>
      </c>
      <c r="C166" s="11" t="s">
        <v>503</v>
      </c>
      <c r="D166" s="12" t="s">
        <v>1598</v>
      </c>
      <c r="E166" s="13" t="s">
        <v>1599</v>
      </c>
      <c r="F166" s="12" t="s">
        <v>1600</v>
      </c>
      <c r="G166" s="13" t="s">
        <v>1601</v>
      </c>
      <c r="H166" s="12" t="s">
        <v>1602</v>
      </c>
      <c r="I166" s="13" t="s">
        <v>1110</v>
      </c>
      <c r="J166" t="str">
        <f t="shared" si="2"/>
        <v>Austin Peay</v>
      </c>
    </row>
    <row r="167" spans="1:10" ht="60.75" thickBot="1" x14ac:dyDescent="0.3">
      <c r="A167" s="14" t="s">
        <v>1603</v>
      </c>
      <c r="B167" s="15" t="s">
        <v>127</v>
      </c>
      <c r="C167" s="16" t="s">
        <v>456</v>
      </c>
      <c r="D167" s="17" t="s">
        <v>1604</v>
      </c>
      <c r="E167" s="18" t="s">
        <v>1605</v>
      </c>
      <c r="F167" s="17" t="s">
        <v>1606</v>
      </c>
      <c r="G167" s="18" t="s">
        <v>1607</v>
      </c>
      <c r="H167" s="17" t="s">
        <v>1608</v>
      </c>
      <c r="I167" s="18" t="s">
        <v>1609</v>
      </c>
      <c r="J167" t="str">
        <f t="shared" si="2"/>
        <v>Monmouth</v>
      </c>
    </row>
    <row r="168" spans="1:10" ht="30.75" thickBot="1" x14ac:dyDescent="0.3">
      <c r="A168" s="9" t="s">
        <v>1477</v>
      </c>
      <c r="B168" s="10" t="s">
        <v>113</v>
      </c>
      <c r="C168" s="11" t="s">
        <v>465</v>
      </c>
      <c r="D168" s="12" t="s">
        <v>1610</v>
      </c>
      <c r="E168" s="13" t="s">
        <v>1611</v>
      </c>
      <c r="F168" s="12" t="s">
        <v>1612</v>
      </c>
      <c r="G168" s="13" t="s">
        <v>899</v>
      </c>
      <c r="H168" s="12" t="s">
        <v>1613</v>
      </c>
      <c r="I168" s="13" t="s">
        <v>1614</v>
      </c>
      <c r="J168" t="str">
        <f t="shared" si="2"/>
        <v>Cleveland State</v>
      </c>
    </row>
    <row r="169" spans="1:10" ht="60.75" thickBot="1" x14ac:dyDescent="0.3">
      <c r="A169" s="14" t="s">
        <v>1299</v>
      </c>
      <c r="B169" s="15" t="s">
        <v>523</v>
      </c>
      <c r="C169" s="16" t="s">
        <v>413</v>
      </c>
      <c r="D169" s="17" t="s">
        <v>1615</v>
      </c>
      <c r="E169" s="18" t="s">
        <v>1499</v>
      </c>
      <c r="F169" s="17" t="s">
        <v>1616</v>
      </c>
      <c r="G169" s="18" t="s">
        <v>1570</v>
      </c>
      <c r="H169" s="17" t="s">
        <v>1617</v>
      </c>
      <c r="I169" s="18" t="s">
        <v>1618</v>
      </c>
      <c r="J169" t="str">
        <f t="shared" si="2"/>
        <v>Utah Valley</v>
      </c>
    </row>
    <row r="170" spans="1:10" ht="60.75" thickBot="1" x14ac:dyDescent="0.3">
      <c r="A170" s="9" t="s">
        <v>1619</v>
      </c>
      <c r="B170" s="10" t="s">
        <v>518</v>
      </c>
      <c r="C170" s="11" t="s">
        <v>431</v>
      </c>
      <c r="D170" s="12" t="s">
        <v>1620</v>
      </c>
      <c r="E170" s="13" t="s">
        <v>1621</v>
      </c>
      <c r="F170" s="12" t="s">
        <v>948</v>
      </c>
      <c r="G170" s="13" t="s">
        <v>1622</v>
      </c>
      <c r="H170" s="12" t="s">
        <v>1623</v>
      </c>
      <c r="I170" s="13" t="s">
        <v>947</v>
      </c>
      <c r="J170" t="str">
        <f t="shared" si="2"/>
        <v>New Hampshire</v>
      </c>
    </row>
    <row r="171" spans="1:10" ht="45.75" thickBot="1" x14ac:dyDescent="0.3">
      <c r="A171" s="14" t="s">
        <v>1505</v>
      </c>
      <c r="B171" s="15" t="s">
        <v>535</v>
      </c>
      <c r="C171" s="16" t="s">
        <v>462</v>
      </c>
      <c r="D171" s="17" t="s">
        <v>1624</v>
      </c>
      <c r="E171" s="18" t="s">
        <v>1625</v>
      </c>
      <c r="F171" s="17" t="s">
        <v>1626</v>
      </c>
      <c r="G171" s="18" t="s">
        <v>1627</v>
      </c>
      <c r="H171" s="17" t="s">
        <v>1628</v>
      </c>
      <c r="I171" s="18" t="s">
        <v>883</v>
      </c>
      <c r="J171" t="str">
        <f t="shared" si="2"/>
        <v>Northern Colorado</v>
      </c>
    </row>
    <row r="172" spans="1:10" ht="75.75" thickBot="1" x14ac:dyDescent="0.3">
      <c r="A172" s="9" t="s">
        <v>1629</v>
      </c>
      <c r="B172" s="10" t="s">
        <v>541</v>
      </c>
      <c r="C172" s="11" t="s">
        <v>437</v>
      </c>
      <c r="D172" s="12" t="s">
        <v>1437</v>
      </c>
      <c r="E172" s="13" t="s">
        <v>1630</v>
      </c>
      <c r="F172" s="12" t="s">
        <v>1631</v>
      </c>
      <c r="G172" s="13" t="s">
        <v>764</v>
      </c>
      <c r="H172" s="12" t="s">
        <v>1632</v>
      </c>
      <c r="I172" s="13" t="s">
        <v>1633</v>
      </c>
      <c r="J172" t="str">
        <f t="shared" si="2"/>
        <v>Ohio</v>
      </c>
    </row>
    <row r="173" spans="1:10" ht="30.75" thickBot="1" x14ac:dyDescent="0.3">
      <c r="A173" s="14" t="s">
        <v>882</v>
      </c>
      <c r="B173" s="15" t="s">
        <v>83</v>
      </c>
      <c r="C173" s="16" t="s">
        <v>465</v>
      </c>
      <c r="D173" s="17" t="s">
        <v>1634</v>
      </c>
      <c r="E173" s="18" t="s">
        <v>1635</v>
      </c>
      <c r="F173" s="17" t="s">
        <v>1636</v>
      </c>
      <c r="G173" s="18" t="s">
        <v>1044</v>
      </c>
      <c r="H173" s="17" t="s">
        <v>1637</v>
      </c>
      <c r="I173" s="18" t="s">
        <v>1456</v>
      </c>
      <c r="J173" t="str">
        <f t="shared" si="2"/>
        <v>Northern Kentucky</v>
      </c>
    </row>
    <row r="174" spans="1:10" ht="75.75" thickBot="1" x14ac:dyDescent="0.3">
      <c r="A174" s="9" t="s">
        <v>1638</v>
      </c>
      <c r="B174" s="10" t="s">
        <v>71</v>
      </c>
      <c r="C174" s="11" t="s">
        <v>437</v>
      </c>
      <c r="D174" s="12" t="s">
        <v>1532</v>
      </c>
      <c r="E174" s="13" t="s">
        <v>1503</v>
      </c>
      <c r="F174" s="12" t="s">
        <v>1073</v>
      </c>
      <c r="G174" s="13" t="s">
        <v>1639</v>
      </c>
      <c r="H174" s="12" t="s">
        <v>1640</v>
      </c>
      <c r="I174" s="13" t="s">
        <v>1641</v>
      </c>
      <c r="J174" t="str">
        <f t="shared" si="2"/>
        <v>Kent State</v>
      </c>
    </row>
    <row r="175" spans="1:10" ht="60.75" thickBot="1" x14ac:dyDescent="0.3">
      <c r="A175" s="14" t="s">
        <v>1642</v>
      </c>
      <c r="B175" s="15" t="s">
        <v>54</v>
      </c>
      <c r="C175" s="16" t="s">
        <v>399</v>
      </c>
      <c r="D175" s="17" t="s">
        <v>1532</v>
      </c>
      <c r="E175" s="18" t="s">
        <v>1290</v>
      </c>
      <c r="F175" s="17" t="s">
        <v>1643</v>
      </c>
      <c r="G175" s="18" t="s">
        <v>1644</v>
      </c>
      <c r="H175" s="17" t="s">
        <v>1645</v>
      </c>
      <c r="I175" s="18" t="s">
        <v>807</v>
      </c>
      <c r="J175" t="str">
        <f t="shared" si="2"/>
        <v>Miami (FL)</v>
      </c>
    </row>
    <row r="176" spans="1:10" ht="30.75" thickBot="1" x14ac:dyDescent="0.3">
      <c r="A176" s="9" t="s">
        <v>1646</v>
      </c>
      <c r="B176" s="10" t="s">
        <v>569</v>
      </c>
      <c r="C176" s="11" t="s">
        <v>405</v>
      </c>
      <c r="D176" s="12" t="s">
        <v>1647</v>
      </c>
      <c r="E176" s="13" t="s">
        <v>1376</v>
      </c>
      <c r="F176" s="12" t="s">
        <v>1439</v>
      </c>
      <c r="G176" s="13" t="s">
        <v>1648</v>
      </c>
      <c r="H176" s="12" t="s">
        <v>1649</v>
      </c>
      <c r="I176" s="13" t="s">
        <v>1407</v>
      </c>
      <c r="J176" t="str">
        <f t="shared" si="2"/>
        <v>Brown</v>
      </c>
    </row>
    <row r="177" spans="1:10" ht="30.75" thickBot="1" x14ac:dyDescent="0.3">
      <c r="A177" s="14" t="s">
        <v>1650</v>
      </c>
      <c r="B177" s="15" t="s">
        <v>552</v>
      </c>
      <c r="C177" s="16" t="s">
        <v>465</v>
      </c>
      <c r="D177" s="17" t="s">
        <v>1404</v>
      </c>
      <c r="E177" s="18" t="s">
        <v>1651</v>
      </c>
      <c r="F177" s="17" t="s">
        <v>1652</v>
      </c>
      <c r="G177" s="18" t="s">
        <v>1653</v>
      </c>
      <c r="H177" s="17" t="s">
        <v>1654</v>
      </c>
      <c r="I177" s="18" t="s">
        <v>1301</v>
      </c>
      <c r="J177" t="str">
        <f t="shared" si="2"/>
        <v>Milwaukee</v>
      </c>
    </row>
    <row r="178" spans="1:10" ht="75.75" thickBot="1" x14ac:dyDescent="0.3">
      <c r="A178" s="9" t="s">
        <v>1069</v>
      </c>
      <c r="B178" s="10" t="s">
        <v>539</v>
      </c>
      <c r="C178" s="11" t="s">
        <v>407</v>
      </c>
      <c r="D178" s="12" t="s">
        <v>1655</v>
      </c>
      <c r="E178" s="13" t="s">
        <v>1265</v>
      </c>
      <c r="F178" s="12" t="s">
        <v>1656</v>
      </c>
      <c r="G178" s="13" t="s">
        <v>1657</v>
      </c>
      <c r="H178" s="12" t="s">
        <v>1368</v>
      </c>
      <c r="I178" s="13" t="s">
        <v>1358</v>
      </c>
      <c r="J178" t="str">
        <f t="shared" si="2"/>
        <v>Wichita State</v>
      </c>
    </row>
    <row r="179" spans="1:10" ht="30.75" thickBot="1" x14ac:dyDescent="0.3">
      <c r="A179" s="14" t="s">
        <v>1658</v>
      </c>
      <c r="B179" s="15" t="s">
        <v>529</v>
      </c>
      <c r="C179" s="16" t="s">
        <v>465</v>
      </c>
      <c r="D179" s="17" t="s">
        <v>923</v>
      </c>
      <c r="E179" s="18" t="s">
        <v>1659</v>
      </c>
      <c r="F179" s="17" t="s">
        <v>1660</v>
      </c>
      <c r="G179" s="18" t="s">
        <v>1243</v>
      </c>
      <c r="H179" s="17" t="s">
        <v>1661</v>
      </c>
      <c r="I179" s="18" t="s">
        <v>1662</v>
      </c>
      <c r="J179" t="str">
        <f t="shared" si="2"/>
        <v>Wright State</v>
      </c>
    </row>
    <row r="180" spans="1:10" ht="60.75" thickBot="1" x14ac:dyDescent="0.3">
      <c r="A180" s="9" t="s">
        <v>1059</v>
      </c>
      <c r="B180" s="10" t="s">
        <v>545</v>
      </c>
      <c r="C180" s="11" t="s">
        <v>460</v>
      </c>
      <c r="D180" s="12" t="s">
        <v>1506</v>
      </c>
      <c r="E180" s="13" t="s">
        <v>1663</v>
      </c>
      <c r="F180" s="12" t="s">
        <v>1349</v>
      </c>
      <c r="G180" s="13" t="s">
        <v>1664</v>
      </c>
      <c r="H180" s="12" t="s">
        <v>1665</v>
      </c>
      <c r="I180" s="13" t="s">
        <v>1666</v>
      </c>
      <c r="J180" t="str">
        <f t="shared" si="2"/>
        <v>Western Illinois</v>
      </c>
    </row>
    <row r="181" spans="1:10" ht="60.75" thickBot="1" x14ac:dyDescent="0.3">
      <c r="A181" s="14" t="s">
        <v>1621</v>
      </c>
      <c r="B181" s="15" t="s">
        <v>542</v>
      </c>
      <c r="C181" s="16" t="s">
        <v>403</v>
      </c>
      <c r="D181" s="17" t="s">
        <v>1667</v>
      </c>
      <c r="E181" s="18" t="s">
        <v>1529</v>
      </c>
      <c r="F181" s="17" t="s">
        <v>1598</v>
      </c>
      <c r="G181" s="18" t="s">
        <v>1668</v>
      </c>
      <c r="H181" s="17" t="s">
        <v>1669</v>
      </c>
      <c r="I181" s="18" t="s">
        <v>1670</v>
      </c>
      <c r="J181" t="str">
        <f t="shared" si="2"/>
        <v>Evansville</v>
      </c>
    </row>
    <row r="182" spans="1:10" ht="30.75" thickBot="1" x14ac:dyDescent="0.3">
      <c r="A182" s="9" t="s">
        <v>1671</v>
      </c>
      <c r="B182" s="10" t="s">
        <v>510</v>
      </c>
      <c r="C182" s="11" t="s">
        <v>405</v>
      </c>
      <c r="D182" s="12" t="s">
        <v>1672</v>
      </c>
      <c r="E182" s="13" t="s">
        <v>1629</v>
      </c>
      <c r="F182" s="12" t="s">
        <v>883</v>
      </c>
      <c r="G182" s="13" t="s">
        <v>1673</v>
      </c>
      <c r="H182" s="12" t="s">
        <v>1072</v>
      </c>
      <c r="I182" s="13" t="s">
        <v>1674</v>
      </c>
      <c r="J182" t="str">
        <f t="shared" si="2"/>
        <v>Harvard</v>
      </c>
    </row>
    <row r="183" spans="1:10" ht="60.75" thickBot="1" x14ac:dyDescent="0.3">
      <c r="A183" s="14" t="s">
        <v>1675</v>
      </c>
      <c r="B183" s="15" t="s">
        <v>514</v>
      </c>
      <c r="C183" s="16" t="s">
        <v>515</v>
      </c>
      <c r="D183" s="17" t="s">
        <v>1672</v>
      </c>
      <c r="E183" s="18" t="s">
        <v>1676</v>
      </c>
      <c r="F183" s="17" t="s">
        <v>1677</v>
      </c>
      <c r="G183" s="18" t="s">
        <v>1678</v>
      </c>
      <c r="H183" s="17" t="s">
        <v>1679</v>
      </c>
      <c r="I183" s="18" t="s">
        <v>1680</v>
      </c>
      <c r="J183" t="str">
        <f t="shared" si="2"/>
        <v>Merrimack College</v>
      </c>
    </row>
    <row r="184" spans="1:10" ht="30.75" thickBot="1" x14ac:dyDescent="0.3">
      <c r="A184" s="9" t="s">
        <v>1681</v>
      </c>
      <c r="B184" s="10" t="s">
        <v>528</v>
      </c>
      <c r="C184" s="11" t="s">
        <v>465</v>
      </c>
      <c r="D184" s="12" t="s">
        <v>1672</v>
      </c>
      <c r="E184" s="13" t="s">
        <v>1682</v>
      </c>
      <c r="F184" s="12" t="s">
        <v>1683</v>
      </c>
      <c r="G184" s="13" t="s">
        <v>1684</v>
      </c>
      <c r="H184" s="12" t="s">
        <v>1685</v>
      </c>
      <c r="I184" s="13" t="s">
        <v>1686</v>
      </c>
      <c r="J184" t="str">
        <f t="shared" si="2"/>
        <v>Green Bay</v>
      </c>
    </row>
    <row r="185" spans="1:10" ht="60.75" thickBot="1" x14ac:dyDescent="0.3">
      <c r="A185" s="14" t="s">
        <v>1687</v>
      </c>
      <c r="B185" s="15" t="s">
        <v>544</v>
      </c>
      <c r="C185" s="16" t="s">
        <v>413</v>
      </c>
      <c r="D185" s="17" t="s">
        <v>1688</v>
      </c>
      <c r="E185" s="18" t="s">
        <v>1689</v>
      </c>
      <c r="F185" s="17" t="s">
        <v>1690</v>
      </c>
      <c r="G185" s="18" t="s">
        <v>969</v>
      </c>
      <c r="H185" s="17" t="s">
        <v>1691</v>
      </c>
      <c r="I185" s="18" t="s">
        <v>1408</v>
      </c>
      <c r="J185" t="str">
        <f t="shared" si="2"/>
        <v>Stephen F. Austin</v>
      </c>
    </row>
    <row r="186" spans="1:10" ht="60.75" thickBot="1" x14ac:dyDescent="0.3">
      <c r="A186" s="9" t="s">
        <v>1109</v>
      </c>
      <c r="B186" s="10" t="s">
        <v>530</v>
      </c>
      <c r="C186" s="11" t="s">
        <v>456</v>
      </c>
      <c r="D186" s="12" t="s">
        <v>1692</v>
      </c>
      <c r="E186" s="13" t="s">
        <v>1693</v>
      </c>
      <c r="F186" s="12" t="s">
        <v>1694</v>
      </c>
      <c r="G186" s="13" t="s">
        <v>1695</v>
      </c>
      <c r="H186" s="12" t="s">
        <v>1696</v>
      </c>
      <c r="I186" s="13" t="s">
        <v>1697</v>
      </c>
      <c r="J186" t="str">
        <f t="shared" si="2"/>
        <v>Delaware</v>
      </c>
    </row>
    <row r="187" spans="1:10" ht="75.75" thickBot="1" x14ac:dyDescent="0.3">
      <c r="A187" s="14" t="s">
        <v>1245</v>
      </c>
      <c r="B187" s="15" t="s">
        <v>536</v>
      </c>
      <c r="C187" s="16" t="s">
        <v>437</v>
      </c>
      <c r="D187" s="17" t="s">
        <v>1692</v>
      </c>
      <c r="E187" s="18" t="s">
        <v>1698</v>
      </c>
      <c r="F187" s="17" t="s">
        <v>1699</v>
      </c>
      <c r="G187" s="18" t="s">
        <v>964</v>
      </c>
      <c r="H187" s="17" t="s">
        <v>1700</v>
      </c>
      <c r="I187" s="18" t="s">
        <v>1350</v>
      </c>
      <c r="J187" t="str">
        <f t="shared" si="2"/>
        <v>Central Michigan</v>
      </c>
    </row>
    <row r="188" spans="1:10" ht="30.75" thickBot="1" x14ac:dyDescent="0.3">
      <c r="A188" s="9" t="s">
        <v>900</v>
      </c>
      <c r="B188" s="10" t="s">
        <v>579</v>
      </c>
      <c r="C188" s="11" t="s">
        <v>433</v>
      </c>
      <c r="D188" s="12" t="s">
        <v>1701</v>
      </c>
      <c r="E188" s="13" t="s">
        <v>1650</v>
      </c>
      <c r="F188" s="12" t="s">
        <v>1701</v>
      </c>
      <c r="G188" s="13" t="s">
        <v>1702</v>
      </c>
      <c r="H188" s="12" t="s">
        <v>1703</v>
      </c>
      <c r="I188" s="13" t="s">
        <v>1704</v>
      </c>
      <c r="J188" t="str">
        <f t="shared" si="2"/>
        <v>UTEP</v>
      </c>
    </row>
    <row r="189" spans="1:10" ht="45.75" thickBot="1" x14ac:dyDescent="0.3">
      <c r="A189" s="14" t="s">
        <v>1193</v>
      </c>
      <c r="B189" s="15" t="s">
        <v>100</v>
      </c>
      <c r="C189" s="16" t="s">
        <v>392</v>
      </c>
      <c r="D189" s="17" t="s">
        <v>1701</v>
      </c>
      <c r="E189" s="18" t="s">
        <v>762</v>
      </c>
      <c r="F189" s="17" t="s">
        <v>1705</v>
      </c>
      <c r="G189" s="18" t="s">
        <v>1706</v>
      </c>
      <c r="H189" s="17" t="s">
        <v>845</v>
      </c>
      <c r="I189" s="18" t="s">
        <v>1707</v>
      </c>
      <c r="J189" t="str">
        <f t="shared" si="2"/>
        <v>Michigan</v>
      </c>
    </row>
    <row r="190" spans="1:10" ht="60.75" thickBot="1" x14ac:dyDescent="0.3">
      <c r="A190" s="9" t="s">
        <v>1708</v>
      </c>
      <c r="B190" s="10" t="s">
        <v>531</v>
      </c>
      <c r="C190" s="11" t="s">
        <v>428</v>
      </c>
      <c r="D190" s="12" t="s">
        <v>1070</v>
      </c>
      <c r="E190" s="13" t="s">
        <v>1709</v>
      </c>
      <c r="F190" s="12" t="s">
        <v>1710</v>
      </c>
      <c r="G190" s="13" t="s">
        <v>1711</v>
      </c>
      <c r="H190" s="12" t="s">
        <v>1712</v>
      </c>
      <c r="I190" s="13" t="s">
        <v>1469</v>
      </c>
      <c r="J190" t="str">
        <f t="shared" si="2"/>
        <v>Texas A&amp;M-CC</v>
      </c>
    </row>
    <row r="191" spans="1:10" ht="60.75" thickBot="1" x14ac:dyDescent="0.3">
      <c r="A191" s="14" t="s">
        <v>1371</v>
      </c>
      <c r="B191" s="15" t="s">
        <v>533</v>
      </c>
      <c r="C191" s="16" t="s">
        <v>421</v>
      </c>
      <c r="D191" s="17" t="s">
        <v>1172</v>
      </c>
      <c r="E191" s="18" t="s">
        <v>1675</v>
      </c>
      <c r="F191" s="17" t="s">
        <v>1301</v>
      </c>
      <c r="G191" s="18" t="s">
        <v>1713</v>
      </c>
      <c r="H191" s="17" t="s">
        <v>1714</v>
      </c>
      <c r="I191" s="18" t="s">
        <v>1715</v>
      </c>
      <c r="J191" t="str">
        <f t="shared" si="2"/>
        <v>San Diego</v>
      </c>
    </row>
    <row r="192" spans="1:10" ht="45.75" thickBot="1" x14ac:dyDescent="0.3">
      <c r="A192" s="9" t="s">
        <v>1716</v>
      </c>
      <c r="B192" s="10" t="s">
        <v>121</v>
      </c>
      <c r="C192" s="11" t="s">
        <v>426</v>
      </c>
      <c r="D192" s="12" t="s">
        <v>1614</v>
      </c>
      <c r="E192" s="13" t="s">
        <v>1717</v>
      </c>
      <c r="F192" s="12" t="s">
        <v>1718</v>
      </c>
      <c r="G192" s="13" t="s">
        <v>1161</v>
      </c>
      <c r="H192" s="12" t="s">
        <v>1719</v>
      </c>
      <c r="I192" s="13" t="s">
        <v>1720</v>
      </c>
      <c r="J192" t="str">
        <f t="shared" si="2"/>
        <v>Hawaii</v>
      </c>
    </row>
    <row r="193" spans="1:10" ht="75.75" thickBot="1" x14ac:dyDescent="0.3">
      <c r="A193" s="14" t="s">
        <v>1273</v>
      </c>
      <c r="B193" s="15" t="s">
        <v>576</v>
      </c>
      <c r="C193" s="16" t="s">
        <v>407</v>
      </c>
      <c r="D193" s="17" t="s">
        <v>1721</v>
      </c>
      <c r="E193" s="18" t="s">
        <v>1466</v>
      </c>
      <c r="F193" s="17" t="s">
        <v>1557</v>
      </c>
      <c r="G193" s="18" t="s">
        <v>1722</v>
      </c>
      <c r="H193" s="17" t="s">
        <v>935</v>
      </c>
      <c r="I193" s="18" t="s">
        <v>1723</v>
      </c>
      <c r="J193" t="str">
        <f t="shared" si="2"/>
        <v>Temple</v>
      </c>
    </row>
    <row r="194" spans="1:10" ht="60.75" thickBot="1" x14ac:dyDescent="0.3">
      <c r="A194" s="9" t="s">
        <v>931</v>
      </c>
      <c r="B194" s="10" t="s">
        <v>94</v>
      </c>
      <c r="C194" s="11" t="s">
        <v>399</v>
      </c>
      <c r="D194" s="12" t="s">
        <v>1724</v>
      </c>
      <c r="E194" s="13" t="s">
        <v>1140</v>
      </c>
      <c r="F194" s="12" t="s">
        <v>1013</v>
      </c>
      <c r="G194" s="13" t="s">
        <v>1725</v>
      </c>
      <c r="H194" s="12" t="s">
        <v>1181</v>
      </c>
      <c r="I194" s="13" t="s">
        <v>806</v>
      </c>
      <c r="J194" t="str">
        <f t="shared" si="2"/>
        <v>Notre Dame</v>
      </c>
    </row>
    <row r="195" spans="1:10" ht="75.75" thickBot="1" x14ac:dyDescent="0.3">
      <c r="A195" s="14" t="s">
        <v>1726</v>
      </c>
      <c r="B195" s="15" t="s">
        <v>561</v>
      </c>
      <c r="C195" s="16" t="s">
        <v>437</v>
      </c>
      <c r="D195" s="17" t="s">
        <v>1727</v>
      </c>
      <c r="E195" s="18" t="s">
        <v>1728</v>
      </c>
      <c r="F195" s="17" t="s">
        <v>1729</v>
      </c>
      <c r="G195" s="18" t="s">
        <v>943</v>
      </c>
      <c r="H195" s="17" t="s">
        <v>1730</v>
      </c>
      <c r="I195" s="18" t="s">
        <v>885</v>
      </c>
      <c r="J195" t="str">
        <f t="shared" ref="J195:J258" si="3">TEXT(B195,"")</f>
        <v>Bowling Green</v>
      </c>
    </row>
    <row r="196" spans="1:10" ht="60.75" thickBot="1" x14ac:dyDescent="0.3">
      <c r="A196" s="9" t="s">
        <v>1352</v>
      </c>
      <c r="B196" s="10" t="s">
        <v>92</v>
      </c>
      <c r="C196" s="11" t="s">
        <v>398</v>
      </c>
      <c r="D196" s="12" t="s">
        <v>901</v>
      </c>
      <c r="E196" s="13" t="s">
        <v>1323</v>
      </c>
      <c r="F196" s="12" t="s">
        <v>1731</v>
      </c>
      <c r="G196" s="13" t="s">
        <v>1732</v>
      </c>
      <c r="H196" s="12" t="s">
        <v>1061</v>
      </c>
      <c r="I196" s="13" t="s">
        <v>867</v>
      </c>
      <c r="J196" t="str">
        <f t="shared" si="3"/>
        <v>Stanford</v>
      </c>
    </row>
    <row r="197" spans="1:10" ht="60.75" thickBot="1" x14ac:dyDescent="0.3">
      <c r="A197" s="14" t="s">
        <v>1733</v>
      </c>
      <c r="B197" s="15" t="s">
        <v>509</v>
      </c>
      <c r="C197" s="16" t="s">
        <v>403</v>
      </c>
      <c r="D197" s="17" t="s">
        <v>1734</v>
      </c>
      <c r="E197" s="18" t="s">
        <v>1471</v>
      </c>
      <c r="F197" s="17" t="s">
        <v>1640</v>
      </c>
      <c r="G197" s="18" t="s">
        <v>1735</v>
      </c>
      <c r="H197" s="17" t="s">
        <v>1289</v>
      </c>
      <c r="I197" s="18" t="s">
        <v>1736</v>
      </c>
      <c r="J197" t="str">
        <f t="shared" si="3"/>
        <v>Illinois State</v>
      </c>
    </row>
    <row r="198" spans="1:10" ht="60.75" thickBot="1" x14ac:dyDescent="0.3">
      <c r="A198" s="9" t="s">
        <v>1396</v>
      </c>
      <c r="B198" s="10" t="s">
        <v>512</v>
      </c>
      <c r="C198" s="11" t="s">
        <v>397</v>
      </c>
      <c r="D198" s="12" t="s">
        <v>1737</v>
      </c>
      <c r="E198" s="13" t="s">
        <v>1017</v>
      </c>
      <c r="F198" s="12" t="s">
        <v>907</v>
      </c>
      <c r="G198" s="13" t="s">
        <v>1738</v>
      </c>
      <c r="H198" s="12" t="s">
        <v>1739</v>
      </c>
      <c r="I198" s="13" t="s">
        <v>1502</v>
      </c>
      <c r="J198" t="str">
        <f t="shared" si="3"/>
        <v>Rhode Island</v>
      </c>
    </row>
    <row r="199" spans="1:10" ht="60.75" thickBot="1" x14ac:dyDescent="0.3">
      <c r="A199" s="14" t="s">
        <v>1740</v>
      </c>
      <c r="B199" s="15" t="s">
        <v>524</v>
      </c>
      <c r="C199" s="16" t="s">
        <v>503</v>
      </c>
      <c r="D199" s="17" t="s">
        <v>1741</v>
      </c>
      <c r="E199" s="18" t="s">
        <v>1742</v>
      </c>
      <c r="F199" s="17" t="s">
        <v>1743</v>
      </c>
      <c r="G199" s="18" t="s">
        <v>1744</v>
      </c>
      <c r="H199" s="17" t="s">
        <v>1453</v>
      </c>
      <c r="I199" s="18" t="s">
        <v>1655</v>
      </c>
      <c r="J199" t="str">
        <f t="shared" si="3"/>
        <v>Eastern Kentucky</v>
      </c>
    </row>
    <row r="200" spans="1:10" ht="60.75" thickBot="1" x14ac:dyDescent="0.3">
      <c r="A200" s="9" t="s">
        <v>1745</v>
      </c>
      <c r="B200" s="10" t="s">
        <v>521</v>
      </c>
      <c r="C200" s="11" t="s">
        <v>398</v>
      </c>
      <c r="D200" s="12" t="s">
        <v>1669</v>
      </c>
      <c r="E200" s="13" t="s">
        <v>1197</v>
      </c>
      <c r="F200" s="12" t="s">
        <v>1746</v>
      </c>
      <c r="G200" s="13" t="s">
        <v>1747</v>
      </c>
      <c r="H200" s="12" t="s">
        <v>1748</v>
      </c>
      <c r="I200" s="13" t="s">
        <v>784</v>
      </c>
      <c r="J200" t="str">
        <f t="shared" si="3"/>
        <v>California</v>
      </c>
    </row>
    <row r="201" spans="1:10" ht="60.75" thickBot="1" x14ac:dyDescent="0.3">
      <c r="A201" s="14" t="s">
        <v>1749</v>
      </c>
      <c r="B201" s="15" t="s">
        <v>525</v>
      </c>
      <c r="C201" s="16" t="s">
        <v>454</v>
      </c>
      <c r="D201" s="17" t="s">
        <v>1750</v>
      </c>
      <c r="E201" s="18" t="s">
        <v>1751</v>
      </c>
      <c r="F201" s="17" t="s">
        <v>1752</v>
      </c>
      <c r="G201" s="18" t="s">
        <v>1045</v>
      </c>
      <c r="H201" s="17" t="s">
        <v>1753</v>
      </c>
      <c r="I201" s="18" t="s">
        <v>1050</v>
      </c>
      <c r="J201" t="str">
        <f t="shared" si="3"/>
        <v>Winthrop</v>
      </c>
    </row>
    <row r="202" spans="1:10" ht="45.75" thickBot="1" x14ac:dyDescent="0.3">
      <c r="A202" s="9" t="s">
        <v>1754</v>
      </c>
      <c r="B202" s="10" t="s">
        <v>548</v>
      </c>
      <c r="C202" s="11" t="s">
        <v>430</v>
      </c>
      <c r="D202" s="12" t="s">
        <v>1755</v>
      </c>
      <c r="E202" s="13" t="s">
        <v>1740</v>
      </c>
      <c r="F202" s="12" t="s">
        <v>1756</v>
      </c>
      <c r="G202" s="13" t="s">
        <v>1570</v>
      </c>
      <c r="H202" s="12" t="s">
        <v>1757</v>
      </c>
      <c r="I202" s="13" t="s">
        <v>1758</v>
      </c>
      <c r="J202" t="str">
        <f t="shared" si="3"/>
        <v>Southern Mississippi</v>
      </c>
    </row>
    <row r="203" spans="1:10" ht="30.75" thickBot="1" x14ac:dyDescent="0.3">
      <c r="A203" s="14" t="s">
        <v>1759</v>
      </c>
      <c r="B203" s="15" t="s">
        <v>551</v>
      </c>
      <c r="C203" s="16" t="s">
        <v>465</v>
      </c>
      <c r="D203" s="17" t="s">
        <v>1756</v>
      </c>
      <c r="E203" s="18" t="s">
        <v>1760</v>
      </c>
      <c r="F203" s="17" t="s">
        <v>1761</v>
      </c>
      <c r="G203" s="18" t="s">
        <v>1762</v>
      </c>
      <c r="H203" s="17" t="s">
        <v>1763</v>
      </c>
      <c r="I203" s="18" t="s">
        <v>1353</v>
      </c>
      <c r="J203" t="str">
        <f t="shared" si="3"/>
        <v>Fort Wayne</v>
      </c>
    </row>
    <row r="204" spans="1:10" ht="45.75" thickBot="1" x14ac:dyDescent="0.3">
      <c r="A204" s="9" t="s">
        <v>1335</v>
      </c>
      <c r="B204" s="10" t="s">
        <v>573</v>
      </c>
      <c r="C204" s="11" t="s">
        <v>415</v>
      </c>
      <c r="D204" s="12" t="s">
        <v>1555</v>
      </c>
      <c r="E204" s="13" t="s">
        <v>1603</v>
      </c>
      <c r="F204" s="12" t="s">
        <v>1404</v>
      </c>
      <c r="G204" s="13" t="s">
        <v>1455</v>
      </c>
      <c r="H204" s="12" t="s">
        <v>903</v>
      </c>
      <c r="I204" s="13" t="s">
        <v>1764</v>
      </c>
      <c r="J204" t="str">
        <f t="shared" si="3"/>
        <v>Mercer</v>
      </c>
    </row>
    <row r="205" spans="1:10" ht="75.75" thickBot="1" x14ac:dyDescent="0.3">
      <c r="A205" s="14" t="s">
        <v>1659</v>
      </c>
      <c r="B205" s="15" t="s">
        <v>124</v>
      </c>
      <c r="C205" s="16" t="s">
        <v>540</v>
      </c>
      <c r="D205" s="17" t="s">
        <v>1765</v>
      </c>
      <c r="E205" s="18" t="s">
        <v>1766</v>
      </c>
      <c r="F205" s="17" t="s">
        <v>1767</v>
      </c>
      <c r="G205" s="18" t="s">
        <v>1768</v>
      </c>
      <c r="H205" s="17" t="s">
        <v>1769</v>
      </c>
      <c r="I205" s="18" t="s">
        <v>1770</v>
      </c>
      <c r="J205" t="str">
        <f t="shared" si="3"/>
        <v>Norfolk State</v>
      </c>
    </row>
    <row r="206" spans="1:10" ht="45.75" thickBot="1" x14ac:dyDescent="0.3">
      <c r="A206" s="9" t="s">
        <v>1410</v>
      </c>
      <c r="B206" s="10" t="s">
        <v>537</v>
      </c>
      <c r="C206" s="11" t="s">
        <v>462</v>
      </c>
      <c r="D206" s="12" t="s">
        <v>1771</v>
      </c>
      <c r="E206" s="13" t="s">
        <v>1772</v>
      </c>
      <c r="F206" s="12" t="s">
        <v>1403</v>
      </c>
      <c r="G206" s="13" t="s">
        <v>1773</v>
      </c>
      <c r="H206" s="12" t="s">
        <v>1774</v>
      </c>
      <c r="I206" s="13" t="s">
        <v>1775</v>
      </c>
      <c r="J206" t="str">
        <f t="shared" si="3"/>
        <v>Portland State</v>
      </c>
    </row>
    <row r="207" spans="1:10" ht="60.75" thickBot="1" x14ac:dyDescent="0.3">
      <c r="A207" s="14" t="s">
        <v>1776</v>
      </c>
      <c r="B207" s="15" t="s">
        <v>570</v>
      </c>
      <c r="C207" s="16" t="s">
        <v>397</v>
      </c>
      <c r="D207" s="17" t="s">
        <v>1703</v>
      </c>
      <c r="E207" s="18" t="s">
        <v>1582</v>
      </c>
      <c r="F207" s="17" t="s">
        <v>1289</v>
      </c>
      <c r="G207" s="18" t="s">
        <v>1777</v>
      </c>
      <c r="H207" s="17" t="s">
        <v>1703</v>
      </c>
      <c r="I207" s="18" t="s">
        <v>1129</v>
      </c>
      <c r="J207" t="str">
        <f t="shared" si="3"/>
        <v>La Salle</v>
      </c>
    </row>
    <row r="208" spans="1:10" ht="60.75" thickBot="1" x14ac:dyDescent="0.3">
      <c r="A208" s="9" t="s">
        <v>1545</v>
      </c>
      <c r="B208" s="10" t="s">
        <v>547</v>
      </c>
      <c r="C208" s="11" t="s">
        <v>403</v>
      </c>
      <c r="D208" s="12" t="s">
        <v>1703</v>
      </c>
      <c r="E208" s="13" t="s">
        <v>1217</v>
      </c>
      <c r="F208" s="12" t="s">
        <v>1572</v>
      </c>
      <c r="G208" s="13" t="s">
        <v>1778</v>
      </c>
      <c r="H208" s="12" t="s">
        <v>1779</v>
      </c>
      <c r="I208" s="13" t="s">
        <v>1235</v>
      </c>
      <c r="J208" t="str">
        <f t="shared" si="3"/>
        <v>Murray State</v>
      </c>
    </row>
    <row r="209" spans="1:10" ht="45.75" thickBot="1" x14ac:dyDescent="0.3">
      <c r="A209" s="14" t="s">
        <v>1780</v>
      </c>
      <c r="B209" s="15" t="s">
        <v>564</v>
      </c>
      <c r="C209" s="16" t="s">
        <v>516</v>
      </c>
      <c r="D209" s="17" t="s">
        <v>1714</v>
      </c>
      <c r="E209" s="18" t="s">
        <v>1781</v>
      </c>
      <c r="F209" s="17" t="s">
        <v>1543</v>
      </c>
      <c r="G209" s="18" t="s">
        <v>1262</v>
      </c>
      <c r="H209" s="17" t="s">
        <v>1782</v>
      </c>
      <c r="I209" s="18" t="s">
        <v>932</v>
      </c>
      <c r="J209" t="str">
        <f t="shared" si="3"/>
        <v>St. Thomas-Minnesota</v>
      </c>
    </row>
    <row r="210" spans="1:10" ht="45.75" thickBot="1" x14ac:dyDescent="0.3">
      <c r="A210" s="9" t="s">
        <v>1689</v>
      </c>
      <c r="B210" s="10" t="s">
        <v>560</v>
      </c>
      <c r="C210" s="11" t="s">
        <v>426</v>
      </c>
      <c r="D210" s="12" t="s">
        <v>1714</v>
      </c>
      <c r="E210" s="13" t="s">
        <v>1671</v>
      </c>
      <c r="F210" s="12" t="s">
        <v>1783</v>
      </c>
      <c r="G210" s="13" t="s">
        <v>1784</v>
      </c>
      <c r="H210" s="12" t="s">
        <v>1785</v>
      </c>
      <c r="I210" s="13" t="s">
        <v>1786</v>
      </c>
      <c r="J210" t="str">
        <f t="shared" si="3"/>
        <v>UC Riverside</v>
      </c>
    </row>
    <row r="211" spans="1:10" ht="75.75" thickBot="1" x14ac:dyDescent="0.3">
      <c r="A211" s="14" t="s">
        <v>1787</v>
      </c>
      <c r="B211" s="15" t="s">
        <v>128</v>
      </c>
      <c r="C211" s="16" t="s">
        <v>513</v>
      </c>
      <c r="D211" s="17" t="s">
        <v>1788</v>
      </c>
      <c r="E211" s="18" t="s">
        <v>1789</v>
      </c>
      <c r="F211" s="17" t="s">
        <v>1790</v>
      </c>
      <c r="G211" s="18" t="s">
        <v>1201</v>
      </c>
      <c r="H211" s="17" t="s">
        <v>1791</v>
      </c>
      <c r="I211" s="18" t="s">
        <v>1714</v>
      </c>
      <c r="J211" t="str">
        <f t="shared" si="3"/>
        <v>Southern</v>
      </c>
    </row>
    <row r="212" spans="1:10" ht="75.75" thickBot="1" x14ac:dyDescent="0.3">
      <c r="A212" s="9" t="s">
        <v>1605</v>
      </c>
      <c r="B212" s="10" t="s">
        <v>549</v>
      </c>
      <c r="C212" s="11" t="s">
        <v>407</v>
      </c>
      <c r="D212" s="12" t="s">
        <v>1792</v>
      </c>
      <c r="E212" s="13" t="s">
        <v>1383</v>
      </c>
      <c r="F212" s="12" t="s">
        <v>1445</v>
      </c>
      <c r="G212" s="13" t="s">
        <v>1793</v>
      </c>
      <c r="H212" s="12" t="s">
        <v>1794</v>
      </c>
      <c r="I212" s="13" t="s">
        <v>760</v>
      </c>
      <c r="J212" t="str">
        <f t="shared" si="3"/>
        <v>Tulane</v>
      </c>
    </row>
    <row r="213" spans="1:10" ht="60.75" thickBot="1" x14ac:dyDescent="0.3">
      <c r="A213" s="14" t="s">
        <v>1795</v>
      </c>
      <c r="B213" s="15" t="s">
        <v>578</v>
      </c>
      <c r="C213" s="16" t="s">
        <v>431</v>
      </c>
      <c r="D213" s="17" t="s">
        <v>1796</v>
      </c>
      <c r="E213" s="18" t="s">
        <v>1797</v>
      </c>
      <c r="F213" s="17" t="s">
        <v>1798</v>
      </c>
      <c r="G213" s="18" t="s">
        <v>1799</v>
      </c>
      <c r="H213" s="17" t="s">
        <v>1800</v>
      </c>
      <c r="I213" s="18" t="s">
        <v>1727</v>
      </c>
      <c r="J213" t="str">
        <f t="shared" si="3"/>
        <v>Maine</v>
      </c>
    </row>
    <row r="214" spans="1:10" ht="75.75" thickBot="1" x14ac:dyDescent="0.3">
      <c r="A214" s="9" t="s">
        <v>1468</v>
      </c>
      <c r="B214" s="10" t="s">
        <v>587</v>
      </c>
      <c r="C214" s="11" t="s">
        <v>507</v>
      </c>
      <c r="D214" s="12" t="s">
        <v>1060</v>
      </c>
      <c r="E214" s="13" t="s">
        <v>1801</v>
      </c>
      <c r="F214" s="12" t="s">
        <v>1802</v>
      </c>
      <c r="G214" s="13" t="s">
        <v>1570</v>
      </c>
      <c r="H214" s="12" t="s">
        <v>1803</v>
      </c>
      <c r="I214" s="13" t="s">
        <v>1522</v>
      </c>
      <c r="J214" t="str">
        <f t="shared" si="3"/>
        <v>Rider</v>
      </c>
    </row>
    <row r="215" spans="1:10" ht="45.75" thickBot="1" x14ac:dyDescent="0.3">
      <c r="A215" s="14" t="s">
        <v>1804</v>
      </c>
      <c r="B215" s="15" t="s">
        <v>107</v>
      </c>
      <c r="C215" s="16" t="s">
        <v>393</v>
      </c>
      <c r="D215" s="17" t="s">
        <v>1805</v>
      </c>
      <c r="E215" s="18" t="s">
        <v>1062</v>
      </c>
      <c r="F215" s="17" t="s">
        <v>1359</v>
      </c>
      <c r="G215" s="18" t="s">
        <v>1806</v>
      </c>
      <c r="H215" s="17" t="s">
        <v>1218</v>
      </c>
      <c r="I215" s="18" t="s">
        <v>831</v>
      </c>
      <c r="J215" t="str">
        <f t="shared" si="3"/>
        <v>Oklahoma State</v>
      </c>
    </row>
    <row r="216" spans="1:10" ht="45.75" thickBot="1" x14ac:dyDescent="0.3">
      <c r="A216" s="9" t="s">
        <v>1599</v>
      </c>
      <c r="B216" s="10" t="s">
        <v>550</v>
      </c>
      <c r="C216" s="11" t="s">
        <v>426</v>
      </c>
      <c r="D216" s="12" t="s">
        <v>1469</v>
      </c>
      <c r="E216" s="13" t="s">
        <v>1807</v>
      </c>
      <c r="F216" s="12" t="s">
        <v>1808</v>
      </c>
      <c r="G216" s="13" t="s">
        <v>1555</v>
      </c>
      <c r="H216" s="12" t="s">
        <v>1683</v>
      </c>
      <c r="I216" s="13" t="s">
        <v>1204</v>
      </c>
      <c r="J216" t="str">
        <f t="shared" si="3"/>
        <v>UC Santa Barbara</v>
      </c>
    </row>
    <row r="217" spans="1:10" ht="60.75" thickBot="1" x14ac:dyDescent="0.3">
      <c r="A217" s="14" t="s">
        <v>1324</v>
      </c>
      <c r="B217" s="15" t="s">
        <v>568</v>
      </c>
      <c r="C217" s="16" t="s">
        <v>431</v>
      </c>
      <c r="D217" s="17" t="s">
        <v>1809</v>
      </c>
      <c r="E217" s="18" t="s">
        <v>1810</v>
      </c>
      <c r="F217" s="17" t="s">
        <v>1811</v>
      </c>
      <c r="G217" s="18" t="s">
        <v>1519</v>
      </c>
      <c r="H217" s="17" t="s">
        <v>1812</v>
      </c>
      <c r="I217" s="18" t="s">
        <v>1788</v>
      </c>
      <c r="J217" t="str">
        <f t="shared" si="3"/>
        <v>Binghamton</v>
      </c>
    </row>
    <row r="218" spans="1:10" ht="60.75" thickBot="1" x14ac:dyDescent="0.3">
      <c r="A218" s="9" t="s">
        <v>1813</v>
      </c>
      <c r="B218" s="10" t="s">
        <v>558</v>
      </c>
      <c r="C218" s="11" t="s">
        <v>460</v>
      </c>
      <c r="D218" s="12" t="s">
        <v>1814</v>
      </c>
      <c r="E218" s="13" t="s">
        <v>1815</v>
      </c>
      <c r="F218" s="12" t="s">
        <v>1816</v>
      </c>
      <c r="G218" s="13" t="s">
        <v>1817</v>
      </c>
      <c r="H218" s="12" t="s">
        <v>1818</v>
      </c>
      <c r="I218" s="13" t="s">
        <v>1486</v>
      </c>
      <c r="J218" t="str">
        <f t="shared" si="3"/>
        <v>Tennessee State</v>
      </c>
    </row>
    <row r="219" spans="1:10" ht="60.75" thickBot="1" x14ac:dyDescent="0.3">
      <c r="A219" s="14" t="s">
        <v>1819</v>
      </c>
      <c r="B219" s="15" t="s">
        <v>557</v>
      </c>
      <c r="C219" s="16" t="s">
        <v>394</v>
      </c>
      <c r="D219" s="17" t="s">
        <v>1820</v>
      </c>
      <c r="E219" s="18" t="s">
        <v>1222</v>
      </c>
      <c r="F219" s="17" t="s">
        <v>1159</v>
      </c>
      <c r="G219" s="18" t="s">
        <v>1821</v>
      </c>
      <c r="H219" s="17" t="s">
        <v>1822</v>
      </c>
      <c r="I219" s="18" t="s">
        <v>1016</v>
      </c>
      <c r="J219" t="str">
        <f t="shared" si="3"/>
        <v>Fresno State</v>
      </c>
    </row>
    <row r="220" spans="1:10" ht="45.75" thickBot="1" x14ac:dyDescent="0.3">
      <c r="A220" s="9" t="s">
        <v>1823</v>
      </c>
      <c r="B220" s="10" t="s">
        <v>562</v>
      </c>
      <c r="C220" s="11" t="s">
        <v>426</v>
      </c>
      <c r="D220" s="12" t="s">
        <v>1636</v>
      </c>
      <c r="E220" s="13" t="s">
        <v>1658</v>
      </c>
      <c r="F220" s="12" t="s">
        <v>1713</v>
      </c>
      <c r="G220" s="13" t="s">
        <v>1824</v>
      </c>
      <c r="H220" s="12" t="s">
        <v>1825</v>
      </c>
      <c r="I220" s="13" t="s">
        <v>1826</v>
      </c>
      <c r="J220" t="str">
        <f t="shared" si="3"/>
        <v>Cal State Fullerton</v>
      </c>
    </row>
    <row r="221" spans="1:10" ht="60.75" thickBot="1" x14ac:dyDescent="0.3">
      <c r="A221" s="14" t="s">
        <v>1827</v>
      </c>
      <c r="B221" s="15" t="s">
        <v>559</v>
      </c>
      <c r="C221" s="16" t="s">
        <v>398</v>
      </c>
      <c r="D221" s="17" t="s">
        <v>1828</v>
      </c>
      <c r="E221" s="18" t="s">
        <v>1248</v>
      </c>
      <c r="F221" s="17" t="s">
        <v>1829</v>
      </c>
      <c r="G221" s="18" t="s">
        <v>1830</v>
      </c>
      <c r="H221" s="17" t="s">
        <v>758</v>
      </c>
      <c r="I221" s="18" t="s">
        <v>794</v>
      </c>
      <c r="J221" t="str">
        <f t="shared" si="3"/>
        <v>Oregon State</v>
      </c>
    </row>
    <row r="222" spans="1:10" ht="60.75" thickBot="1" x14ac:dyDescent="0.3">
      <c r="A222" s="9" t="s">
        <v>1304</v>
      </c>
      <c r="B222" s="10" t="s">
        <v>555</v>
      </c>
      <c r="C222" s="11" t="s">
        <v>397</v>
      </c>
      <c r="D222" s="12" t="s">
        <v>1597</v>
      </c>
      <c r="E222" s="13" t="s">
        <v>1351</v>
      </c>
      <c r="F222" s="12" t="s">
        <v>1831</v>
      </c>
      <c r="G222" s="13" t="s">
        <v>1832</v>
      </c>
      <c r="H222" s="12" t="s">
        <v>1500</v>
      </c>
      <c r="I222" s="13" t="s">
        <v>1224</v>
      </c>
      <c r="J222" t="str">
        <f t="shared" si="3"/>
        <v>Fordham</v>
      </c>
    </row>
    <row r="223" spans="1:10" ht="45.75" thickBot="1" x14ac:dyDescent="0.3">
      <c r="A223" s="14" t="s">
        <v>1807</v>
      </c>
      <c r="B223" s="15" t="s">
        <v>571</v>
      </c>
      <c r="C223" s="16" t="s">
        <v>426</v>
      </c>
      <c r="D223" s="17" t="s">
        <v>1833</v>
      </c>
      <c r="E223" s="18" t="s">
        <v>1834</v>
      </c>
      <c r="F223" s="17" t="s">
        <v>1835</v>
      </c>
      <c r="G223" s="18" t="s">
        <v>1130</v>
      </c>
      <c r="H223" s="17" t="s">
        <v>1735</v>
      </c>
      <c r="I223" s="18" t="s">
        <v>1836</v>
      </c>
      <c r="J223" t="str">
        <f t="shared" si="3"/>
        <v>Cal State Northridge</v>
      </c>
    </row>
    <row r="224" spans="1:10" ht="60.75" thickBot="1" x14ac:dyDescent="0.3">
      <c r="A224" s="9" t="s">
        <v>1391</v>
      </c>
      <c r="B224" s="10" t="s">
        <v>565</v>
      </c>
      <c r="C224" s="11" t="s">
        <v>454</v>
      </c>
      <c r="D224" s="12" t="s">
        <v>1837</v>
      </c>
      <c r="E224" s="13" t="s">
        <v>1838</v>
      </c>
      <c r="F224" s="12" t="s">
        <v>1839</v>
      </c>
      <c r="G224" s="13" t="s">
        <v>1070</v>
      </c>
      <c r="H224" s="12" t="s">
        <v>1632</v>
      </c>
      <c r="I224" s="13" t="s">
        <v>1840</v>
      </c>
      <c r="J224" t="str">
        <f t="shared" si="3"/>
        <v>Radford</v>
      </c>
    </row>
    <row r="225" spans="1:10" ht="75.75" thickBot="1" x14ac:dyDescent="0.3">
      <c r="A225" s="14" t="s">
        <v>1801</v>
      </c>
      <c r="B225" s="15" t="s">
        <v>582</v>
      </c>
      <c r="C225" s="16" t="s">
        <v>507</v>
      </c>
      <c r="D225" s="17" t="s">
        <v>1757</v>
      </c>
      <c r="E225" s="18" t="s">
        <v>1841</v>
      </c>
      <c r="F225" s="17" t="s">
        <v>1842</v>
      </c>
      <c r="G225" s="18" t="s">
        <v>1843</v>
      </c>
      <c r="H225" s="17" t="s">
        <v>1844</v>
      </c>
      <c r="I225" s="18" t="s">
        <v>1845</v>
      </c>
      <c r="J225" t="str">
        <f t="shared" si="3"/>
        <v>Marist</v>
      </c>
    </row>
    <row r="226" spans="1:10" ht="45.75" thickBot="1" x14ac:dyDescent="0.3">
      <c r="A226" s="9" t="s">
        <v>1846</v>
      </c>
      <c r="B226" s="10" t="s">
        <v>80</v>
      </c>
      <c r="C226" s="11" t="s">
        <v>462</v>
      </c>
      <c r="D226" s="12" t="s">
        <v>1276</v>
      </c>
      <c r="E226" s="13" t="s">
        <v>1847</v>
      </c>
      <c r="F226" s="12" t="s">
        <v>1828</v>
      </c>
      <c r="G226" s="13" t="s">
        <v>1413</v>
      </c>
      <c r="H226" s="12" t="s">
        <v>1347</v>
      </c>
      <c r="I226" s="13" t="s">
        <v>1848</v>
      </c>
      <c r="J226" t="str">
        <f t="shared" si="3"/>
        <v>Montana State</v>
      </c>
    </row>
    <row r="227" spans="1:10" ht="75.75" thickBot="1" x14ac:dyDescent="0.3">
      <c r="A227" s="14" t="s">
        <v>1849</v>
      </c>
      <c r="B227" s="15" t="s">
        <v>116</v>
      </c>
      <c r="C227" s="16" t="s">
        <v>407</v>
      </c>
      <c r="D227" s="17" t="s">
        <v>1850</v>
      </c>
      <c r="E227" s="18" t="s">
        <v>1450</v>
      </c>
      <c r="F227" s="17" t="s">
        <v>1851</v>
      </c>
      <c r="G227" s="18" t="s">
        <v>1852</v>
      </c>
      <c r="H227" s="17" t="s">
        <v>1853</v>
      </c>
      <c r="I227" s="18" t="s">
        <v>984</v>
      </c>
      <c r="J227" t="str">
        <f t="shared" si="3"/>
        <v>East Carolina</v>
      </c>
    </row>
    <row r="228" spans="1:10" ht="45.75" thickBot="1" x14ac:dyDescent="0.3">
      <c r="A228" s="9" t="s">
        <v>1635</v>
      </c>
      <c r="B228" s="10" t="s">
        <v>563</v>
      </c>
      <c r="C228" s="11" t="s">
        <v>516</v>
      </c>
      <c r="D228" s="12" t="s">
        <v>1850</v>
      </c>
      <c r="E228" s="13" t="s">
        <v>1854</v>
      </c>
      <c r="F228" s="12" t="s">
        <v>1636</v>
      </c>
      <c r="G228" s="13" t="s">
        <v>1347</v>
      </c>
      <c r="H228" s="12" t="s">
        <v>1552</v>
      </c>
      <c r="I228" s="13" t="s">
        <v>1289</v>
      </c>
      <c r="J228" t="str">
        <f t="shared" si="3"/>
        <v>North Dakota State</v>
      </c>
    </row>
    <row r="229" spans="1:10" ht="60.75" thickBot="1" x14ac:dyDescent="0.3">
      <c r="A229" s="14" t="s">
        <v>1855</v>
      </c>
      <c r="B229" s="15" t="s">
        <v>586</v>
      </c>
      <c r="C229" s="16" t="s">
        <v>503</v>
      </c>
      <c r="D229" s="17" t="s">
        <v>1661</v>
      </c>
      <c r="E229" s="18" t="s">
        <v>1646</v>
      </c>
      <c r="F229" s="17" t="s">
        <v>1856</v>
      </c>
      <c r="G229" s="18" t="s">
        <v>1857</v>
      </c>
      <c r="H229" s="17" t="s">
        <v>1580</v>
      </c>
      <c r="I229" s="18" t="s">
        <v>1858</v>
      </c>
      <c r="J229" t="str">
        <f t="shared" si="3"/>
        <v>Queens University</v>
      </c>
    </row>
    <row r="230" spans="1:10" ht="45.75" thickBot="1" x14ac:dyDescent="0.3">
      <c r="A230" s="9" t="s">
        <v>1854</v>
      </c>
      <c r="B230" s="10" t="s">
        <v>588</v>
      </c>
      <c r="C230" s="11" t="s">
        <v>516</v>
      </c>
      <c r="D230" s="12" t="s">
        <v>1355</v>
      </c>
      <c r="E230" s="13" t="s">
        <v>1859</v>
      </c>
      <c r="F230" s="12" t="s">
        <v>1860</v>
      </c>
      <c r="G230" s="13" t="s">
        <v>1662</v>
      </c>
      <c r="H230" s="12" t="s">
        <v>1861</v>
      </c>
      <c r="I230" s="13" t="s">
        <v>1862</v>
      </c>
      <c r="J230" t="str">
        <f t="shared" si="3"/>
        <v>UMKC</v>
      </c>
    </row>
    <row r="231" spans="1:10" ht="75.75" thickBot="1" x14ac:dyDescent="0.3">
      <c r="A231" s="14" t="s">
        <v>1717</v>
      </c>
      <c r="B231" s="15" t="s">
        <v>572</v>
      </c>
      <c r="C231" s="16" t="s">
        <v>437</v>
      </c>
      <c r="D231" s="17" t="s">
        <v>1327</v>
      </c>
      <c r="E231" s="18" t="s">
        <v>1855</v>
      </c>
      <c r="F231" s="17" t="s">
        <v>1636</v>
      </c>
      <c r="G231" s="18" t="s">
        <v>1863</v>
      </c>
      <c r="H231" s="17" t="s">
        <v>1626</v>
      </c>
      <c r="I231" s="18" t="s">
        <v>1864</v>
      </c>
      <c r="J231" t="str">
        <f t="shared" si="3"/>
        <v>Miami (OH)</v>
      </c>
    </row>
    <row r="232" spans="1:10" ht="45.75" thickBot="1" x14ac:dyDescent="0.3">
      <c r="A232" s="9" t="s">
        <v>1797</v>
      </c>
      <c r="B232" s="10" t="s">
        <v>53</v>
      </c>
      <c r="C232" s="11" t="s">
        <v>393</v>
      </c>
      <c r="D232" s="12" t="s">
        <v>1865</v>
      </c>
      <c r="E232" s="13" t="s">
        <v>814</v>
      </c>
      <c r="F232" s="12" t="s">
        <v>841</v>
      </c>
      <c r="G232" s="13" t="s">
        <v>1866</v>
      </c>
      <c r="H232" s="12" t="s">
        <v>1867</v>
      </c>
      <c r="I232" s="13" t="s">
        <v>1868</v>
      </c>
      <c r="J232" t="str">
        <f t="shared" si="3"/>
        <v>West Virginia</v>
      </c>
    </row>
    <row r="233" spans="1:10" ht="45.75" thickBot="1" x14ac:dyDescent="0.3">
      <c r="A233" s="14" t="s">
        <v>1847</v>
      </c>
      <c r="B233" s="15" t="s">
        <v>567</v>
      </c>
      <c r="C233" s="16" t="s">
        <v>430</v>
      </c>
      <c r="D233" s="17" t="s">
        <v>1869</v>
      </c>
      <c r="E233" s="18" t="s">
        <v>1795</v>
      </c>
      <c r="F233" s="17" t="s">
        <v>1870</v>
      </c>
      <c r="G233" s="18" t="s">
        <v>1349</v>
      </c>
      <c r="H233" s="17" t="s">
        <v>1811</v>
      </c>
      <c r="I233" s="18" t="s">
        <v>1871</v>
      </c>
      <c r="J233" t="str">
        <f t="shared" si="3"/>
        <v>Georgia State</v>
      </c>
    </row>
    <row r="234" spans="1:10" ht="60.75" thickBot="1" x14ac:dyDescent="0.3">
      <c r="A234" s="9" t="s">
        <v>1872</v>
      </c>
      <c r="B234" s="10" t="s">
        <v>613</v>
      </c>
      <c r="C234" s="11" t="s">
        <v>428</v>
      </c>
      <c r="D234" s="12" t="s">
        <v>1873</v>
      </c>
      <c r="E234" s="13" t="s">
        <v>1874</v>
      </c>
      <c r="F234" s="12" t="s">
        <v>1875</v>
      </c>
      <c r="G234" s="13" t="s">
        <v>1876</v>
      </c>
      <c r="H234" s="12" t="s">
        <v>1877</v>
      </c>
      <c r="I234" s="13" t="s">
        <v>1327</v>
      </c>
      <c r="J234" t="str">
        <f t="shared" si="3"/>
        <v>Lamar</v>
      </c>
    </row>
    <row r="235" spans="1:10" ht="75.75" thickBot="1" x14ac:dyDescent="0.3">
      <c r="A235" s="14" t="s">
        <v>1526</v>
      </c>
      <c r="B235" s="15" t="s">
        <v>575</v>
      </c>
      <c r="C235" s="16" t="s">
        <v>507</v>
      </c>
      <c r="D235" s="17" t="s">
        <v>1811</v>
      </c>
      <c r="E235" s="18" t="s">
        <v>1754</v>
      </c>
      <c r="F235" s="17" t="s">
        <v>1765</v>
      </c>
      <c r="G235" s="18" t="s">
        <v>1878</v>
      </c>
      <c r="H235" s="17" t="s">
        <v>1879</v>
      </c>
      <c r="I235" s="18" t="s">
        <v>1880</v>
      </c>
      <c r="J235" t="str">
        <f t="shared" si="3"/>
        <v>Canisius</v>
      </c>
    </row>
    <row r="236" spans="1:10" ht="60.75" thickBot="1" x14ac:dyDescent="0.3">
      <c r="A236" s="9" t="s">
        <v>1446</v>
      </c>
      <c r="B236" s="10" t="s">
        <v>566</v>
      </c>
      <c r="C236" s="11" t="s">
        <v>397</v>
      </c>
      <c r="D236" s="12" t="s">
        <v>1881</v>
      </c>
      <c r="E236" s="13" t="s">
        <v>1556</v>
      </c>
      <c r="F236" s="12" t="s">
        <v>1536</v>
      </c>
      <c r="G236" s="13" t="s">
        <v>1882</v>
      </c>
      <c r="H236" s="12" t="s">
        <v>1783</v>
      </c>
      <c r="I236" s="13" t="s">
        <v>1445</v>
      </c>
      <c r="J236" t="str">
        <f t="shared" si="3"/>
        <v>George Washington</v>
      </c>
    </row>
    <row r="237" spans="1:10" ht="75.75" thickBot="1" x14ac:dyDescent="0.3">
      <c r="A237" s="14" t="s">
        <v>1883</v>
      </c>
      <c r="B237" s="15" t="s">
        <v>75</v>
      </c>
      <c r="C237" s="16" t="s">
        <v>507</v>
      </c>
      <c r="D237" s="17" t="s">
        <v>1612</v>
      </c>
      <c r="E237" s="18" t="s">
        <v>1883</v>
      </c>
      <c r="F237" s="17" t="s">
        <v>1884</v>
      </c>
      <c r="G237" s="18" t="s">
        <v>1885</v>
      </c>
      <c r="H237" s="17" t="s">
        <v>1360</v>
      </c>
      <c r="I237" s="18" t="s">
        <v>1886</v>
      </c>
      <c r="J237" t="str">
        <f t="shared" si="3"/>
        <v>Iona</v>
      </c>
    </row>
    <row r="238" spans="1:10" ht="60.75" thickBot="1" x14ac:dyDescent="0.3">
      <c r="A238" s="9" t="s">
        <v>1887</v>
      </c>
      <c r="B238" s="10" t="s">
        <v>556</v>
      </c>
      <c r="C238" s="11" t="s">
        <v>515</v>
      </c>
      <c r="D238" s="12" t="s">
        <v>1612</v>
      </c>
      <c r="E238" s="13" t="s">
        <v>1888</v>
      </c>
      <c r="F238" s="12" t="s">
        <v>1889</v>
      </c>
      <c r="G238" s="13" t="s">
        <v>995</v>
      </c>
      <c r="H238" s="12" t="s">
        <v>1890</v>
      </c>
      <c r="I238" s="13" t="s">
        <v>1891</v>
      </c>
      <c r="J238" t="str">
        <f t="shared" si="3"/>
        <v>Central Connecticut State</v>
      </c>
    </row>
    <row r="239" spans="1:10" ht="75.75" thickBot="1" x14ac:dyDescent="0.3">
      <c r="A239" s="14" t="s">
        <v>1892</v>
      </c>
      <c r="B239" s="15" t="s">
        <v>88</v>
      </c>
      <c r="C239" s="16" t="s">
        <v>513</v>
      </c>
      <c r="D239" s="17" t="s">
        <v>1893</v>
      </c>
      <c r="E239" s="18" t="s">
        <v>1894</v>
      </c>
      <c r="F239" s="17" t="s">
        <v>1680</v>
      </c>
      <c r="G239" s="18" t="s">
        <v>1366</v>
      </c>
      <c r="H239" s="17" t="s">
        <v>1895</v>
      </c>
      <c r="I239" s="18" t="s">
        <v>1600</v>
      </c>
      <c r="J239" t="str">
        <f t="shared" si="3"/>
        <v>Texas Southern</v>
      </c>
    </row>
    <row r="240" spans="1:10" ht="60.75" thickBot="1" x14ac:dyDescent="0.3">
      <c r="A240" s="9" t="s">
        <v>1742</v>
      </c>
      <c r="B240" s="10" t="s">
        <v>577</v>
      </c>
      <c r="C240" s="11" t="s">
        <v>413</v>
      </c>
      <c r="D240" s="12" t="s">
        <v>1896</v>
      </c>
      <c r="E240" s="13" t="s">
        <v>1849</v>
      </c>
      <c r="F240" s="12" t="s">
        <v>1897</v>
      </c>
      <c r="G240" s="13" t="s">
        <v>1898</v>
      </c>
      <c r="H240" s="12" t="s">
        <v>1885</v>
      </c>
      <c r="I240" s="13" t="s">
        <v>1899</v>
      </c>
      <c r="J240" t="str">
        <f t="shared" si="3"/>
        <v>Abilene Christian</v>
      </c>
    </row>
    <row r="241" spans="1:10" ht="30.75" thickBot="1" x14ac:dyDescent="0.3">
      <c r="A241" s="14" t="s">
        <v>1900</v>
      </c>
      <c r="B241" s="15" t="s">
        <v>596</v>
      </c>
      <c r="C241" s="16" t="s">
        <v>433</v>
      </c>
      <c r="D241" s="17" t="s">
        <v>1896</v>
      </c>
      <c r="E241" s="18" t="s">
        <v>1432</v>
      </c>
      <c r="F241" s="17" t="s">
        <v>1901</v>
      </c>
      <c r="G241" s="18" t="s">
        <v>1902</v>
      </c>
      <c r="H241" s="17" t="s">
        <v>1903</v>
      </c>
      <c r="I241" s="18" t="s">
        <v>1103</v>
      </c>
      <c r="J241" t="str">
        <f t="shared" si="3"/>
        <v>New Mexico State</v>
      </c>
    </row>
    <row r="242" spans="1:10" ht="30.75" thickBot="1" x14ac:dyDescent="0.3">
      <c r="A242" s="9" t="s">
        <v>1904</v>
      </c>
      <c r="B242" s="10" t="s">
        <v>599</v>
      </c>
      <c r="C242" s="11" t="s">
        <v>405</v>
      </c>
      <c r="D242" s="12" t="s">
        <v>1394</v>
      </c>
      <c r="E242" s="13" t="s">
        <v>1362</v>
      </c>
      <c r="F242" s="12" t="s">
        <v>1905</v>
      </c>
      <c r="G242" s="13" t="s">
        <v>1906</v>
      </c>
      <c r="H242" s="12" t="s">
        <v>1764</v>
      </c>
      <c r="I242" s="13" t="s">
        <v>1907</v>
      </c>
      <c r="J242" t="str">
        <f t="shared" si="3"/>
        <v>Pennsylvania</v>
      </c>
    </row>
    <row r="243" spans="1:10" ht="60.75" thickBot="1" x14ac:dyDescent="0.3">
      <c r="A243" s="14" t="s">
        <v>1751</v>
      </c>
      <c r="B243" s="15" t="s">
        <v>600</v>
      </c>
      <c r="C243" s="16" t="s">
        <v>460</v>
      </c>
      <c r="D243" s="17" t="s">
        <v>1637</v>
      </c>
      <c r="E243" s="18" t="s">
        <v>1908</v>
      </c>
      <c r="F243" s="17" t="s">
        <v>1909</v>
      </c>
      <c r="G243" s="18" t="s">
        <v>1910</v>
      </c>
      <c r="H243" s="17" t="s">
        <v>1911</v>
      </c>
      <c r="I243" s="18" t="s">
        <v>1353</v>
      </c>
      <c r="J243" t="str">
        <f t="shared" si="3"/>
        <v>Little Rock</v>
      </c>
    </row>
    <row r="244" spans="1:10" ht="75.75" thickBot="1" x14ac:dyDescent="0.3">
      <c r="A244" s="9" t="s">
        <v>1912</v>
      </c>
      <c r="B244" s="10" t="s">
        <v>603</v>
      </c>
      <c r="C244" s="11" t="s">
        <v>407</v>
      </c>
      <c r="D244" s="12" t="s">
        <v>1913</v>
      </c>
      <c r="E244" s="13" t="s">
        <v>1892</v>
      </c>
      <c r="F244" s="12" t="s">
        <v>1914</v>
      </c>
      <c r="G244" s="13" t="s">
        <v>1915</v>
      </c>
      <c r="H244" s="12" t="s">
        <v>1916</v>
      </c>
      <c r="I244" s="13" t="s">
        <v>1061</v>
      </c>
      <c r="J244" t="str">
        <f t="shared" si="3"/>
        <v>Tulsa</v>
      </c>
    </row>
    <row r="245" spans="1:10" ht="45.75" thickBot="1" x14ac:dyDescent="0.3">
      <c r="A245" s="14" t="s">
        <v>1651</v>
      </c>
      <c r="B245" s="15" t="s">
        <v>611</v>
      </c>
      <c r="C245" s="16" t="s">
        <v>430</v>
      </c>
      <c r="D245" s="17" t="s">
        <v>1917</v>
      </c>
      <c r="E245" s="18" t="s">
        <v>1491</v>
      </c>
      <c r="F245" s="17" t="s">
        <v>1715</v>
      </c>
      <c r="G245" s="18" t="s">
        <v>1918</v>
      </c>
      <c r="H245" s="17" t="s">
        <v>1919</v>
      </c>
      <c r="I245" s="18" t="s">
        <v>1350</v>
      </c>
      <c r="J245" t="str">
        <f t="shared" si="3"/>
        <v>Marshall</v>
      </c>
    </row>
    <row r="246" spans="1:10" ht="60.75" thickBot="1" x14ac:dyDescent="0.3">
      <c r="A246" s="9" t="s">
        <v>1920</v>
      </c>
      <c r="B246" s="10" t="s">
        <v>591</v>
      </c>
      <c r="C246" s="11" t="s">
        <v>403</v>
      </c>
      <c r="D246" s="12" t="s">
        <v>1691</v>
      </c>
      <c r="E246" s="13" t="s">
        <v>1409</v>
      </c>
      <c r="F246" s="12" t="s">
        <v>962</v>
      </c>
      <c r="G246" s="13" t="s">
        <v>1921</v>
      </c>
      <c r="H246" s="12" t="s">
        <v>1922</v>
      </c>
      <c r="I246" s="13" t="s">
        <v>1923</v>
      </c>
      <c r="J246" t="str">
        <f t="shared" si="3"/>
        <v>Illinois-Chicago</v>
      </c>
    </row>
    <row r="247" spans="1:10" ht="75.75" thickBot="1" x14ac:dyDescent="0.3">
      <c r="A247" s="14" t="s">
        <v>1400</v>
      </c>
      <c r="B247" s="15" t="s">
        <v>554</v>
      </c>
      <c r="C247" s="16" t="s">
        <v>407</v>
      </c>
      <c r="D247" s="17" t="s">
        <v>1347</v>
      </c>
      <c r="E247" s="18" t="s">
        <v>1370</v>
      </c>
      <c r="F247" s="17" t="s">
        <v>1924</v>
      </c>
      <c r="G247" s="18" t="s">
        <v>1925</v>
      </c>
      <c r="H247" s="17" t="s">
        <v>1926</v>
      </c>
      <c r="I247" s="18" t="s">
        <v>1927</v>
      </c>
      <c r="J247" t="str">
        <f t="shared" si="3"/>
        <v>Rice</v>
      </c>
    </row>
    <row r="248" spans="1:10" ht="45.75" thickBot="1" x14ac:dyDescent="0.3">
      <c r="A248" s="9" t="s">
        <v>1075</v>
      </c>
      <c r="B248" s="10" t="s">
        <v>589</v>
      </c>
      <c r="C248" s="11" t="s">
        <v>516</v>
      </c>
      <c r="D248" s="12" t="s">
        <v>1511</v>
      </c>
      <c r="E248" s="13" t="s">
        <v>1928</v>
      </c>
      <c r="F248" s="12" t="s">
        <v>1929</v>
      </c>
      <c r="G248" s="13" t="s">
        <v>1684</v>
      </c>
      <c r="H248" s="12" t="s">
        <v>1930</v>
      </c>
      <c r="I248" s="13" t="s">
        <v>1931</v>
      </c>
      <c r="J248" t="str">
        <f t="shared" si="3"/>
        <v>North Dakota</v>
      </c>
    </row>
    <row r="249" spans="1:10" ht="60.75" thickBot="1" x14ac:dyDescent="0.3">
      <c r="A249" s="14" t="s">
        <v>1810</v>
      </c>
      <c r="B249" s="15" t="s">
        <v>614</v>
      </c>
      <c r="C249" s="16" t="s">
        <v>503</v>
      </c>
      <c r="D249" s="17" t="s">
        <v>1694</v>
      </c>
      <c r="E249" s="18" t="s">
        <v>1932</v>
      </c>
      <c r="F249" s="17" t="s">
        <v>1863</v>
      </c>
      <c r="G249" s="18" t="s">
        <v>1933</v>
      </c>
      <c r="H249" s="17" t="s">
        <v>1934</v>
      </c>
      <c r="I249" s="18" t="s">
        <v>1935</v>
      </c>
      <c r="J249" t="str">
        <f t="shared" si="3"/>
        <v>North Alabama</v>
      </c>
    </row>
    <row r="250" spans="1:10" ht="45.75" thickBot="1" x14ac:dyDescent="0.3">
      <c r="A250" s="9" t="s">
        <v>1936</v>
      </c>
      <c r="B250" s="10" t="s">
        <v>615</v>
      </c>
      <c r="C250" s="11" t="s">
        <v>516</v>
      </c>
      <c r="D250" s="12" t="s">
        <v>1937</v>
      </c>
      <c r="E250" s="13" t="s">
        <v>1938</v>
      </c>
      <c r="F250" s="12" t="s">
        <v>1939</v>
      </c>
      <c r="G250" s="13" t="s">
        <v>904</v>
      </c>
      <c r="H250" s="12" t="s">
        <v>1940</v>
      </c>
      <c r="I250" s="13" t="s">
        <v>1724</v>
      </c>
      <c r="J250" t="str">
        <f t="shared" si="3"/>
        <v>Denver</v>
      </c>
    </row>
    <row r="251" spans="1:10" ht="60.75" thickBot="1" x14ac:dyDescent="0.3">
      <c r="A251" s="14" t="s">
        <v>1941</v>
      </c>
      <c r="B251" s="15" t="s">
        <v>585</v>
      </c>
      <c r="C251" s="16" t="s">
        <v>456</v>
      </c>
      <c r="D251" s="17" t="s">
        <v>1251</v>
      </c>
      <c r="E251" s="18" t="s">
        <v>1619</v>
      </c>
      <c r="F251" s="17" t="s">
        <v>1942</v>
      </c>
      <c r="G251" s="18" t="s">
        <v>1943</v>
      </c>
      <c r="H251" s="17" t="s">
        <v>1614</v>
      </c>
      <c r="I251" s="18" t="s">
        <v>1944</v>
      </c>
      <c r="J251" t="str">
        <f t="shared" si="3"/>
        <v>Northeastern</v>
      </c>
    </row>
    <row r="252" spans="1:10" ht="60.75" thickBot="1" x14ac:dyDescent="0.3">
      <c r="A252" s="9" t="s">
        <v>1945</v>
      </c>
      <c r="B252" s="10" t="s">
        <v>590</v>
      </c>
      <c r="C252" s="11" t="s">
        <v>395</v>
      </c>
      <c r="D252" s="12" t="s">
        <v>1595</v>
      </c>
      <c r="E252" s="13" t="s">
        <v>942</v>
      </c>
      <c r="F252" s="12" t="s">
        <v>1739</v>
      </c>
      <c r="G252" s="13" t="s">
        <v>1946</v>
      </c>
      <c r="H252" s="12" t="s">
        <v>1131</v>
      </c>
      <c r="I252" s="13" t="s">
        <v>1424</v>
      </c>
      <c r="J252" t="str">
        <f t="shared" si="3"/>
        <v>Vanderbilt</v>
      </c>
    </row>
    <row r="253" spans="1:10" ht="30.75" thickBot="1" x14ac:dyDescent="0.3">
      <c r="A253" s="14" t="s">
        <v>1611</v>
      </c>
      <c r="B253" s="15" t="s">
        <v>621</v>
      </c>
      <c r="C253" s="16" t="s">
        <v>433</v>
      </c>
      <c r="D253" s="17" t="s">
        <v>1947</v>
      </c>
      <c r="E253" s="18" t="s">
        <v>1524</v>
      </c>
      <c r="F253" s="17" t="s">
        <v>1944</v>
      </c>
      <c r="G253" s="18" t="s">
        <v>1948</v>
      </c>
      <c r="H253" s="17" t="s">
        <v>1686</v>
      </c>
      <c r="I253" s="18" t="s">
        <v>1445</v>
      </c>
      <c r="J253" t="str">
        <f t="shared" si="3"/>
        <v>Middle Tennessee State</v>
      </c>
    </row>
    <row r="254" spans="1:10" ht="60.75" thickBot="1" x14ac:dyDescent="0.3">
      <c r="A254" s="9" t="s">
        <v>1838</v>
      </c>
      <c r="B254" s="10" t="s">
        <v>597</v>
      </c>
      <c r="C254" s="11" t="s">
        <v>413</v>
      </c>
      <c r="D254" s="12" t="s">
        <v>1949</v>
      </c>
      <c r="E254" s="13" t="s">
        <v>1920</v>
      </c>
      <c r="F254" s="12" t="s">
        <v>1416</v>
      </c>
      <c r="G254" s="13" t="s">
        <v>1543</v>
      </c>
      <c r="H254" s="12" t="s">
        <v>1950</v>
      </c>
      <c r="I254" s="13" t="s">
        <v>1951</v>
      </c>
      <c r="J254" t="str">
        <f t="shared" si="3"/>
        <v>California Baptist</v>
      </c>
    </row>
    <row r="255" spans="1:10" ht="30.75" thickBot="1" x14ac:dyDescent="0.3">
      <c r="A255" s="14" t="s">
        <v>1329</v>
      </c>
      <c r="B255" s="15" t="s">
        <v>581</v>
      </c>
      <c r="C255" s="16" t="s">
        <v>405</v>
      </c>
      <c r="D255" s="17" t="s">
        <v>1952</v>
      </c>
      <c r="E255" s="18" t="s">
        <v>1941</v>
      </c>
      <c r="F255" s="17" t="s">
        <v>1953</v>
      </c>
      <c r="G255" s="18" t="s">
        <v>1954</v>
      </c>
      <c r="H255" s="17" t="s">
        <v>1632</v>
      </c>
      <c r="I255" s="18" t="s">
        <v>962</v>
      </c>
      <c r="J255" t="str">
        <f t="shared" si="3"/>
        <v>Columbia</v>
      </c>
    </row>
    <row r="256" spans="1:10" ht="60.75" thickBot="1" x14ac:dyDescent="0.3">
      <c r="A256" s="9" t="s">
        <v>1682</v>
      </c>
      <c r="B256" s="10" t="s">
        <v>583</v>
      </c>
      <c r="C256" s="11" t="s">
        <v>431</v>
      </c>
      <c r="D256" s="12" t="s">
        <v>1955</v>
      </c>
      <c r="E256" s="13" t="s">
        <v>1804</v>
      </c>
      <c r="F256" s="12" t="s">
        <v>1533</v>
      </c>
      <c r="G256" s="13" t="s">
        <v>1956</v>
      </c>
      <c r="H256" s="12" t="s">
        <v>1957</v>
      </c>
      <c r="I256" s="13" t="s">
        <v>1480</v>
      </c>
      <c r="J256" t="str">
        <f t="shared" si="3"/>
        <v>Albany</v>
      </c>
    </row>
    <row r="257" spans="1:10" ht="45.75" thickBot="1" x14ac:dyDescent="0.3">
      <c r="A257" s="14" t="s">
        <v>1958</v>
      </c>
      <c r="B257" s="15" t="s">
        <v>580</v>
      </c>
      <c r="C257" s="16" t="s">
        <v>430</v>
      </c>
      <c r="D257" s="17" t="s">
        <v>1860</v>
      </c>
      <c r="E257" s="18" t="s">
        <v>1959</v>
      </c>
      <c r="F257" s="17" t="s">
        <v>1960</v>
      </c>
      <c r="G257" s="18" t="s">
        <v>1169</v>
      </c>
      <c r="H257" s="17" t="s">
        <v>1961</v>
      </c>
      <c r="I257" s="18" t="s">
        <v>1962</v>
      </c>
      <c r="J257" t="str">
        <f t="shared" si="3"/>
        <v>South Alabama</v>
      </c>
    </row>
    <row r="258" spans="1:10" ht="60.75" thickBot="1" x14ac:dyDescent="0.3">
      <c r="A258" s="9" t="s">
        <v>1963</v>
      </c>
      <c r="B258" s="10" t="s">
        <v>602</v>
      </c>
      <c r="C258" s="11" t="s">
        <v>460</v>
      </c>
      <c r="D258" s="12" t="s">
        <v>1964</v>
      </c>
      <c r="E258" s="13" t="s">
        <v>1965</v>
      </c>
      <c r="F258" s="12" t="s">
        <v>1966</v>
      </c>
      <c r="G258" s="13" t="s">
        <v>1899</v>
      </c>
      <c r="H258" s="12" t="s">
        <v>1967</v>
      </c>
      <c r="I258" s="13" t="s">
        <v>1968</v>
      </c>
      <c r="J258" t="str">
        <f t="shared" si="3"/>
        <v>SIU-Edwardsville</v>
      </c>
    </row>
    <row r="259" spans="1:10" ht="75.75" thickBot="1" x14ac:dyDescent="0.3">
      <c r="A259" s="14" t="s">
        <v>1539</v>
      </c>
      <c r="B259" s="15" t="s">
        <v>594</v>
      </c>
      <c r="C259" s="16" t="s">
        <v>437</v>
      </c>
      <c r="D259" s="17" t="s">
        <v>1307</v>
      </c>
      <c r="E259" s="18" t="s">
        <v>1559</v>
      </c>
      <c r="F259" s="17" t="s">
        <v>1969</v>
      </c>
      <c r="G259" s="18" t="s">
        <v>1918</v>
      </c>
      <c r="H259" s="17" t="s">
        <v>1970</v>
      </c>
      <c r="I259" s="18" t="s">
        <v>1557</v>
      </c>
      <c r="J259" t="str">
        <f t="shared" ref="J259:J322" si="4">TEXT(B259,"")</f>
        <v>Northern Illinois</v>
      </c>
    </row>
    <row r="260" spans="1:10" ht="60.75" thickBot="1" x14ac:dyDescent="0.3">
      <c r="A260" s="9" t="s">
        <v>1971</v>
      </c>
      <c r="B260" s="10" t="s">
        <v>114</v>
      </c>
      <c r="C260" s="11" t="s">
        <v>421</v>
      </c>
      <c r="D260" s="12" t="s">
        <v>1613</v>
      </c>
      <c r="E260" s="13" t="s">
        <v>1415</v>
      </c>
      <c r="F260" s="12" t="s">
        <v>1408</v>
      </c>
      <c r="G260" s="13" t="s">
        <v>1972</v>
      </c>
      <c r="H260" s="12" t="s">
        <v>886</v>
      </c>
      <c r="I260" s="13" t="s">
        <v>1433</v>
      </c>
      <c r="J260" t="str">
        <f t="shared" si="4"/>
        <v>Portland</v>
      </c>
    </row>
    <row r="261" spans="1:10" ht="75.75" thickBot="1" x14ac:dyDescent="0.3">
      <c r="A261" s="14" t="s">
        <v>1587</v>
      </c>
      <c r="B261" s="15" t="s">
        <v>612</v>
      </c>
      <c r="C261" s="16" t="s">
        <v>513</v>
      </c>
      <c r="D261" s="17" t="s">
        <v>1613</v>
      </c>
      <c r="E261" s="18" t="s">
        <v>1973</v>
      </c>
      <c r="F261" s="17" t="s">
        <v>1915</v>
      </c>
      <c r="G261" s="18" t="s">
        <v>1166</v>
      </c>
      <c r="H261" s="17" t="s">
        <v>1974</v>
      </c>
      <c r="I261" s="18" t="s">
        <v>1634</v>
      </c>
      <c r="J261" t="str">
        <f t="shared" si="4"/>
        <v>Alcorn State</v>
      </c>
    </row>
    <row r="262" spans="1:10" ht="60.75" thickBot="1" x14ac:dyDescent="0.3">
      <c r="A262" s="9" t="s">
        <v>1551</v>
      </c>
      <c r="B262" s="10" t="s">
        <v>609</v>
      </c>
      <c r="C262" s="11" t="s">
        <v>610</v>
      </c>
      <c r="D262" s="12" t="s">
        <v>1483</v>
      </c>
      <c r="E262" s="13" t="s">
        <v>1887</v>
      </c>
      <c r="F262" s="12" t="s">
        <v>1884</v>
      </c>
      <c r="G262" s="13" t="s">
        <v>1975</v>
      </c>
      <c r="H262" s="12" t="s">
        <v>1729</v>
      </c>
      <c r="I262" s="13" t="s">
        <v>1569</v>
      </c>
      <c r="J262" t="str">
        <f t="shared" si="4"/>
        <v>Chicago State</v>
      </c>
    </row>
    <row r="263" spans="1:10" ht="60.75" thickBot="1" x14ac:dyDescent="0.3">
      <c r="A263" s="14" t="s">
        <v>1630</v>
      </c>
      <c r="B263" s="15" t="s">
        <v>624</v>
      </c>
      <c r="C263" s="16" t="s">
        <v>503</v>
      </c>
      <c r="D263" s="17" t="s">
        <v>1575</v>
      </c>
      <c r="E263" s="18" t="s">
        <v>1976</v>
      </c>
      <c r="F263" s="17" t="s">
        <v>1977</v>
      </c>
      <c r="G263" s="18" t="s">
        <v>1864</v>
      </c>
      <c r="H263" s="17" t="s">
        <v>1978</v>
      </c>
      <c r="I263" s="18" t="s">
        <v>1942</v>
      </c>
      <c r="J263" t="str">
        <f t="shared" si="4"/>
        <v>Jacksonville</v>
      </c>
    </row>
    <row r="264" spans="1:10" ht="45.75" thickBot="1" x14ac:dyDescent="0.3">
      <c r="A264" s="9" t="s">
        <v>1168</v>
      </c>
      <c r="B264" s="10" t="s">
        <v>584</v>
      </c>
      <c r="C264" s="11" t="s">
        <v>462</v>
      </c>
      <c r="D264" s="12" t="s">
        <v>1979</v>
      </c>
      <c r="E264" s="13" t="s">
        <v>1963</v>
      </c>
      <c r="F264" s="12" t="s">
        <v>1980</v>
      </c>
      <c r="G264" s="13" t="s">
        <v>1543</v>
      </c>
      <c r="H264" s="12" t="s">
        <v>1981</v>
      </c>
      <c r="I264" s="13" t="s">
        <v>1836</v>
      </c>
      <c r="J264" t="str">
        <f t="shared" si="4"/>
        <v>Northern Arizona</v>
      </c>
    </row>
    <row r="265" spans="1:10" ht="60.75" thickBot="1" x14ac:dyDescent="0.3">
      <c r="A265" s="14" t="s">
        <v>1625</v>
      </c>
      <c r="B265" s="15" t="s">
        <v>598</v>
      </c>
      <c r="C265" s="16" t="s">
        <v>503</v>
      </c>
      <c r="D265" s="17" t="s">
        <v>1541</v>
      </c>
      <c r="E265" s="18" t="s">
        <v>1982</v>
      </c>
      <c r="F265" s="17" t="s">
        <v>1983</v>
      </c>
      <c r="G265" s="18" t="s">
        <v>1570</v>
      </c>
      <c r="H265" s="17" t="s">
        <v>1984</v>
      </c>
      <c r="I265" s="18" t="s">
        <v>1985</v>
      </c>
      <c r="J265" t="str">
        <f t="shared" si="4"/>
        <v>North Florida</v>
      </c>
    </row>
    <row r="266" spans="1:10" ht="60.75" thickBot="1" x14ac:dyDescent="0.3">
      <c r="A266" s="9" t="s">
        <v>1346</v>
      </c>
      <c r="B266" s="10" t="s">
        <v>64</v>
      </c>
      <c r="C266" s="11" t="s">
        <v>395</v>
      </c>
      <c r="D266" s="12" t="s">
        <v>1986</v>
      </c>
      <c r="E266" s="13" t="s">
        <v>1011</v>
      </c>
      <c r="F266" s="12" t="s">
        <v>878</v>
      </c>
      <c r="G266" s="13" t="s">
        <v>1987</v>
      </c>
      <c r="H266" s="12" t="s">
        <v>1488</v>
      </c>
      <c r="I266" s="13" t="s">
        <v>1187</v>
      </c>
      <c r="J266" t="str">
        <f t="shared" si="4"/>
        <v>Missouri</v>
      </c>
    </row>
    <row r="267" spans="1:10" ht="60.75" thickBot="1" x14ac:dyDescent="0.3">
      <c r="A267" s="14" t="s">
        <v>1510</v>
      </c>
      <c r="B267" s="15" t="s">
        <v>125</v>
      </c>
      <c r="C267" s="16" t="s">
        <v>428</v>
      </c>
      <c r="D267" s="17" t="s">
        <v>1885</v>
      </c>
      <c r="E267" s="18" t="s">
        <v>1988</v>
      </c>
      <c r="F267" s="17" t="s">
        <v>1989</v>
      </c>
      <c r="G267" s="18" t="s">
        <v>1990</v>
      </c>
      <c r="H267" s="17" t="s">
        <v>1991</v>
      </c>
      <c r="I267" s="18" t="s">
        <v>1570</v>
      </c>
      <c r="J267" t="str">
        <f t="shared" si="4"/>
        <v>Southeastern Louisiana</v>
      </c>
    </row>
    <row r="268" spans="1:10" ht="60.75" thickBot="1" x14ac:dyDescent="0.3">
      <c r="A268" s="9" t="s">
        <v>1693</v>
      </c>
      <c r="B268" s="10" t="s">
        <v>608</v>
      </c>
      <c r="C268" s="11" t="s">
        <v>394</v>
      </c>
      <c r="D268" s="12" t="s">
        <v>1992</v>
      </c>
      <c r="E268" s="13" t="s">
        <v>1208</v>
      </c>
      <c r="F268" s="12" t="s">
        <v>1089</v>
      </c>
      <c r="G268" s="13" t="s">
        <v>1993</v>
      </c>
      <c r="H268" s="12" t="s">
        <v>1994</v>
      </c>
      <c r="I268" s="13" t="s">
        <v>1995</v>
      </c>
      <c r="J268" t="str">
        <f t="shared" si="4"/>
        <v>San Jose State</v>
      </c>
    </row>
    <row r="269" spans="1:10" ht="60.75" thickBot="1" x14ac:dyDescent="0.3">
      <c r="A269" s="14" t="s">
        <v>1452</v>
      </c>
      <c r="B269" s="15" t="s">
        <v>109</v>
      </c>
      <c r="C269" s="16" t="s">
        <v>503</v>
      </c>
      <c r="D269" s="17" t="s">
        <v>1996</v>
      </c>
      <c r="E269" s="18" t="s">
        <v>1971</v>
      </c>
      <c r="F269" s="17" t="s">
        <v>1997</v>
      </c>
      <c r="G269" s="18" t="s">
        <v>1998</v>
      </c>
      <c r="H269" s="17" t="s">
        <v>1999</v>
      </c>
      <c r="I269" s="18" t="s">
        <v>1422</v>
      </c>
      <c r="J269" t="str">
        <f t="shared" si="4"/>
        <v>Florida Gulf Coast</v>
      </c>
    </row>
    <row r="270" spans="1:10" ht="75.75" thickBot="1" x14ac:dyDescent="0.3">
      <c r="A270" s="9" t="s">
        <v>2000</v>
      </c>
      <c r="B270" s="10" t="s">
        <v>595</v>
      </c>
      <c r="C270" s="11" t="s">
        <v>507</v>
      </c>
      <c r="D270" s="12" t="s">
        <v>2001</v>
      </c>
      <c r="E270" s="13" t="s">
        <v>2002</v>
      </c>
      <c r="F270" s="12" t="s">
        <v>1700</v>
      </c>
      <c r="G270" s="13" t="s">
        <v>1617</v>
      </c>
      <c r="H270" s="12" t="s">
        <v>2003</v>
      </c>
      <c r="I270" s="13" t="s">
        <v>2004</v>
      </c>
      <c r="J270" t="str">
        <f t="shared" si="4"/>
        <v>Niagara</v>
      </c>
    </row>
    <row r="271" spans="1:10" ht="60.75" thickBot="1" x14ac:dyDescent="0.3">
      <c r="A271" s="14" t="s">
        <v>1594</v>
      </c>
      <c r="B271" s="15" t="s">
        <v>607</v>
      </c>
      <c r="C271" s="16" t="s">
        <v>421</v>
      </c>
      <c r="D271" s="17" t="s">
        <v>1981</v>
      </c>
      <c r="E271" s="18" t="s">
        <v>1578</v>
      </c>
      <c r="F271" s="17" t="s">
        <v>935</v>
      </c>
      <c r="G271" s="18" t="s">
        <v>2005</v>
      </c>
      <c r="H271" s="17" t="s">
        <v>1785</v>
      </c>
      <c r="I271" s="18" t="s">
        <v>1117</v>
      </c>
      <c r="J271" t="str">
        <f t="shared" si="4"/>
        <v>Pepperdine</v>
      </c>
    </row>
    <row r="272" spans="1:10" ht="60.75" thickBot="1" x14ac:dyDescent="0.3">
      <c r="A272" s="9" t="s">
        <v>1859</v>
      </c>
      <c r="B272" s="10" t="s">
        <v>592</v>
      </c>
      <c r="C272" s="11" t="s">
        <v>421</v>
      </c>
      <c r="D272" s="12" t="s">
        <v>1379</v>
      </c>
      <c r="E272" s="13" t="s">
        <v>1538</v>
      </c>
      <c r="F272" s="12" t="s">
        <v>1165</v>
      </c>
      <c r="G272" s="13" t="s">
        <v>2006</v>
      </c>
      <c r="H272" s="12" t="s">
        <v>1727</v>
      </c>
      <c r="I272" s="13" t="s">
        <v>1264</v>
      </c>
      <c r="J272" t="str">
        <f t="shared" si="4"/>
        <v>Loyola Marymount</v>
      </c>
    </row>
    <row r="273" spans="1:10" ht="75.75" thickBot="1" x14ac:dyDescent="0.3">
      <c r="A273" s="14" t="s">
        <v>2007</v>
      </c>
      <c r="B273" s="15" t="s">
        <v>87</v>
      </c>
      <c r="C273" s="16" t="s">
        <v>540</v>
      </c>
      <c r="D273" s="17" t="s">
        <v>1171</v>
      </c>
      <c r="E273" s="18" t="s">
        <v>2008</v>
      </c>
      <c r="F273" s="17" t="s">
        <v>2009</v>
      </c>
      <c r="G273" s="18" t="s">
        <v>1779</v>
      </c>
      <c r="H273" s="17" t="s">
        <v>2010</v>
      </c>
      <c r="I273" s="18" t="s">
        <v>1691</v>
      </c>
      <c r="J273" t="str">
        <f t="shared" si="4"/>
        <v>Howard</v>
      </c>
    </row>
    <row r="274" spans="1:10" ht="60.75" thickBot="1" x14ac:dyDescent="0.3">
      <c r="A274" s="9" t="s">
        <v>1959</v>
      </c>
      <c r="B274" s="10" t="s">
        <v>601</v>
      </c>
      <c r="C274" s="11" t="s">
        <v>454</v>
      </c>
      <c r="D274" s="12" t="s">
        <v>2011</v>
      </c>
      <c r="E274" s="13" t="s">
        <v>1496</v>
      </c>
      <c r="F274" s="12" t="s">
        <v>2012</v>
      </c>
      <c r="G274" s="13" t="s">
        <v>2013</v>
      </c>
      <c r="H274" s="12" t="s">
        <v>1387</v>
      </c>
      <c r="I274" s="13" t="s">
        <v>2014</v>
      </c>
      <c r="J274" t="str">
        <f t="shared" si="4"/>
        <v>Charleston Southern</v>
      </c>
    </row>
    <row r="275" spans="1:10" ht="75.75" thickBot="1" x14ac:dyDescent="0.3">
      <c r="A275" s="14" t="s">
        <v>1698</v>
      </c>
      <c r="B275" s="15" t="s">
        <v>605</v>
      </c>
      <c r="C275" s="16" t="s">
        <v>540</v>
      </c>
      <c r="D275" s="17" t="s">
        <v>2015</v>
      </c>
      <c r="E275" s="18" t="s">
        <v>2016</v>
      </c>
      <c r="F275" s="17" t="s">
        <v>2017</v>
      </c>
      <c r="G275" s="18" t="s">
        <v>2018</v>
      </c>
      <c r="H275" s="17" t="s">
        <v>2019</v>
      </c>
      <c r="I275" s="18" t="s">
        <v>2020</v>
      </c>
      <c r="J275" t="str">
        <f t="shared" si="4"/>
        <v>North Carolina Central</v>
      </c>
    </row>
    <row r="276" spans="1:10" ht="60.75" thickBot="1" x14ac:dyDescent="0.3">
      <c r="A276" s="9" t="s">
        <v>2021</v>
      </c>
      <c r="B276" s="10" t="s">
        <v>604</v>
      </c>
      <c r="C276" s="11" t="s">
        <v>413</v>
      </c>
      <c r="D276" s="12" t="s">
        <v>1381</v>
      </c>
      <c r="E276" s="13" t="s">
        <v>1716</v>
      </c>
      <c r="F276" s="12" t="s">
        <v>2022</v>
      </c>
      <c r="G276" s="13" t="s">
        <v>2023</v>
      </c>
      <c r="H276" s="12" t="s">
        <v>2024</v>
      </c>
      <c r="I276" s="13" t="s">
        <v>1530</v>
      </c>
      <c r="J276" t="str">
        <f t="shared" si="4"/>
        <v>Utah Tech</v>
      </c>
    </row>
    <row r="277" spans="1:10" ht="60.75" thickBot="1" x14ac:dyDescent="0.3">
      <c r="A277" s="14" t="s">
        <v>2025</v>
      </c>
      <c r="B277" s="15" t="s">
        <v>82</v>
      </c>
      <c r="C277" s="16" t="s">
        <v>503</v>
      </c>
      <c r="D277" s="17" t="s">
        <v>2026</v>
      </c>
      <c r="E277" s="18" t="s">
        <v>2027</v>
      </c>
      <c r="F277" s="17" t="s">
        <v>2028</v>
      </c>
      <c r="G277" s="18" t="s">
        <v>1828</v>
      </c>
      <c r="H277" s="17" t="s">
        <v>2029</v>
      </c>
      <c r="I277" s="18" t="s">
        <v>1985</v>
      </c>
      <c r="J277" t="str">
        <f t="shared" si="4"/>
        <v>Kennesaw State</v>
      </c>
    </row>
    <row r="278" spans="1:10" ht="75.75" thickBot="1" x14ac:dyDescent="0.3">
      <c r="A278" s="9" t="s">
        <v>1285</v>
      </c>
      <c r="B278" s="10" t="s">
        <v>616</v>
      </c>
      <c r="C278" s="11" t="s">
        <v>513</v>
      </c>
      <c r="D278" s="12" t="s">
        <v>2030</v>
      </c>
      <c r="E278" s="13" t="s">
        <v>2031</v>
      </c>
      <c r="F278" s="12" t="s">
        <v>1909</v>
      </c>
      <c r="G278" s="13" t="s">
        <v>2032</v>
      </c>
      <c r="H278" s="12" t="s">
        <v>2033</v>
      </c>
      <c r="I278" s="13" t="s">
        <v>1690</v>
      </c>
      <c r="J278" t="str">
        <f t="shared" si="4"/>
        <v>Jackson State</v>
      </c>
    </row>
    <row r="279" spans="1:10" ht="45.75" thickBot="1" x14ac:dyDescent="0.3">
      <c r="A279" s="14" t="s">
        <v>1482</v>
      </c>
      <c r="B279" s="15" t="s">
        <v>606</v>
      </c>
      <c r="C279" s="16" t="s">
        <v>430</v>
      </c>
      <c r="D279" s="17" t="s">
        <v>2034</v>
      </c>
      <c r="E279" s="18" t="s">
        <v>1687</v>
      </c>
      <c r="F279" s="17" t="s">
        <v>1522</v>
      </c>
      <c r="G279" s="18" t="s">
        <v>2035</v>
      </c>
      <c r="H279" s="17" t="s">
        <v>1825</v>
      </c>
      <c r="I279" s="18" t="s">
        <v>1493</v>
      </c>
      <c r="J279" t="str">
        <f t="shared" si="4"/>
        <v>Louisiana-Monroe</v>
      </c>
    </row>
    <row r="280" spans="1:10" ht="60.75" thickBot="1" x14ac:dyDescent="0.3">
      <c r="A280" s="9" t="s">
        <v>1772</v>
      </c>
      <c r="B280" s="10" t="s">
        <v>642</v>
      </c>
      <c r="C280" s="11" t="s">
        <v>515</v>
      </c>
      <c r="D280" s="12" t="s">
        <v>2036</v>
      </c>
      <c r="E280" s="13" t="s">
        <v>2037</v>
      </c>
      <c r="F280" s="12" t="s">
        <v>1844</v>
      </c>
      <c r="G280" s="13" t="s">
        <v>1219</v>
      </c>
      <c r="H280" s="12" t="s">
        <v>2038</v>
      </c>
      <c r="I280" s="13" t="s">
        <v>1996</v>
      </c>
      <c r="J280" t="str">
        <f t="shared" si="4"/>
        <v>Wagner</v>
      </c>
    </row>
    <row r="281" spans="1:10" ht="30.75" thickBot="1" x14ac:dyDescent="0.3">
      <c r="A281" s="14" t="s">
        <v>2039</v>
      </c>
      <c r="B281" s="15" t="s">
        <v>593</v>
      </c>
      <c r="C281" s="16" t="s">
        <v>433</v>
      </c>
      <c r="D281" s="17" t="s">
        <v>1999</v>
      </c>
      <c r="E281" s="18" t="s">
        <v>2040</v>
      </c>
      <c r="F281" s="17" t="s">
        <v>2041</v>
      </c>
      <c r="G281" s="18" t="s">
        <v>2003</v>
      </c>
      <c r="H281" s="17" t="s">
        <v>2042</v>
      </c>
      <c r="I281" s="18" t="s">
        <v>2043</v>
      </c>
      <c r="J281" t="str">
        <f t="shared" si="4"/>
        <v>Jacksonville State</v>
      </c>
    </row>
    <row r="282" spans="1:10" ht="60.75" thickBot="1" x14ac:dyDescent="0.3">
      <c r="A282" s="9" t="s">
        <v>1515</v>
      </c>
      <c r="B282" s="10" t="s">
        <v>618</v>
      </c>
      <c r="C282" s="11" t="s">
        <v>460</v>
      </c>
      <c r="D282" s="12" t="s">
        <v>2044</v>
      </c>
      <c r="E282" s="13" t="s">
        <v>2045</v>
      </c>
      <c r="F282" s="12" t="s">
        <v>2046</v>
      </c>
      <c r="G282" s="13" t="s">
        <v>1425</v>
      </c>
      <c r="H282" s="12" t="s">
        <v>2047</v>
      </c>
      <c r="I282" s="13" t="s">
        <v>1609</v>
      </c>
      <c r="J282" t="str">
        <f t="shared" si="4"/>
        <v>Eastern Illinois</v>
      </c>
    </row>
    <row r="283" spans="1:10" ht="75.75" thickBot="1" x14ac:dyDescent="0.3">
      <c r="A283" s="14" t="s">
        <v>2040</v>
      </c>
      <c r="B283" s="15" t="s">
        <v>644</v>
      </c>
      <c r="C283" s="16" t="s">
        <v>513</v>
      </c>
      <c r="D283" s="17" t="s">
        <v>2048</v>
      </c>
      <c r="E283" s="18" t="s">
        <v>2049</v>
      </c>
      <c r="F283" s="17" t="s">
        <v>2050</v>
      </c>
      <c r="G283" s="18" t="s">
        <v>1202</v>
      </c>
      <c r="H283" s="17" t="s">
        <v>2051</v>
      </c>
      <c r="I283" s="18" t="s">
        <v>2052</v>
      </c>
      <c r="J283" t="str">
        <f t="shared" si="4"/>
        <v>Bethune-Cookman</v>
      </c>
    </row>
    <row r="284" spans="1:10" ht="45.75" thickBot="1" x14ac:dyDescent="0.3">
      <c r="A284" s="9" t="s">
        <v>1574</v>
      </c>
      <c r="B284" s="10" t="s">
        <v>631</v>
      </c>
      <c r="C284" s="11" t="s">
        <v>462</v>
      </c>
      <c r="D284" s="12" t="s">
        <v>2053</v>
      </c>
      <c r="E284" s="13" t="s">
        <v>2039</v>
      </c>
      <c r="F284" s="12" t="s">
        <v>2054</v>
      </c>
      <c r="G284" s="13" t="s">
        <v>2055</v>
      </c>
      <c r="H284" s="12" t="s">
        <v>2056</v>
      </c>
      <c r="I284" s="13" t="s">
        <v>1049</v>
      </c>
      <c r="J284" t="str">
        <f t="shared" si="4"/>
        <v>Idaho State</v>
      </c>
    </row>
    <row r="285" spans="1:10" ht="60.75" thickBot="1" x14ac:dyDescent="0.3">
      <c r="A285" s="14" t="s">
        <v>2045</v>
      </c>
      <c r="B285" s="15" t="s">
        <v>620</v>
      </c>
      <c r="C285" s="16" t="s">
        <v>394</v>
      </c>
      <c r="D285" s="17" t="s">
        <v>2057</v>
      </c>
      <c r="E285" s="18" t="s">
        <v>1457</v>
      </c>
      <c r="F285" s="17" t="s">
        <v>1270</v>
      </c>
      <c r="G285" s="18" t="s">
        <v>2058</v>
      </c>
      <c r="H285" s="17" t="s">
        <v>1623</v>
      </c>
      <c r="I285" s="18" t="s">
        <v>1148</v>
      </c>
      <c r="J285" t="str">
        <f t="shared" si="4"/>
        <v>Air Force</v>
      </c>
    </row>
    <row r="286" spans="1:10" ht="45.75" thickBot="1" x14ac:dyDescent="0.3">
      <c r="A286" s="9" t="s">
        <v>1932</v>
      </c>
      <c r="B286" s="10" t="s">
        <v>619</v>
      </c>
      <c r="C286" s="11" t="s">
        <v>426</v>
      </c>
      <c r="D286" s="12" t="s">
        <v>1898</v>
      </c>
      <c r="E286" s="13" t="s">
        <v>1936</v>
      </c>
      <c r="F286" s="12" t="s">
        <v>1881</v>
      </c>
      <c r="G286" s="13" t="s">
        <v>2059</v>
      </c>
      <c r="H286" s="12" t="s">
        <v>2060</v>
      </c>
      <c r="I286" s="13" t="s">
        <v>1715</v>
      </c>
      <c r="J286" t="str">
        <f t="shared" si="4"/>
        <v>Cal State Bakersfield</v>
      </c>
    </row>
    <row r="287" spans="1:10" ht="75.75" thickBot="1" x14ac:dyDescent="0.3">
      <c r="A287" s="14" t="s">
        <v>2061</v>
      </c>
      <c r="B287" s="15" t="s">
        <v>625</v>
      </c>
      <c r="C287" s="16" t="s">
        <v>540</v>
      </c>
      <c r="D287" s="17" t="s">
        <v>2062</v>
      </c>
      <c r="E287" s="18" t="s">
        <v>2063</v>
      </c>
      <c r="F287" s="17" t="s">
        <v>1966</v>
      </c>
      <c r="G287" s="18" t="s">
        <v>1983</v>
      </c>
      <c r="H287" s="17" t="s">
        <v>1974</v>
      </c>
      <c r="I287" s="18" t="s">
        <v>1703</v>
      </c>
      <c r="J287" t="str">
        <f t="shared" si="4"/>
        <v>South Carolina State</v>
      </c>
    </row>
    <row r="288" spans="1:10" ht="30.75" thickBot="1" x14ac:dyDescent="0.3">
      <c r="A288" s="9" t="s">
        <v>1458</v>
      </c>
      <c r="B288" s="10" t="s">
        <v>633</v>
      </c>
      <c r="C288" s="11" t="s">
        <v>494</v>
      </c>
      <c r="D288" s="12" t="s">
        <v>2064</v>
      </c>
      <c r="E288" s="13" t="s">
        <v>2065</v>
      </c>
      <c r="F288" s="12" t="s">
        <v>1898</v>
      </c>
      <c r="G288" s="13" t="s">
        <v>1592</v>
      </c>
      <c r="H288" s="12" t="s">
        <v>1730</v>
      </c>
      <c r="I288" s="13" t="s">
        <v>1753</v>
      </c>
      <c r="J288" t="str">
        <f t="shared" si="4"/>
        <v>Bucknell</v>
      </c>
    </row>
    <row r="289" spans="1:10" ht="45.75" thickBot="1" x14ac:dyDescent="0.3">
      <c r="A289" s="14" t="s">
        <v>1728</v>
      </c>
      <c r="B289" s="15" t="s">
        <v>73</v>
      </c>
      <c r="C289" s="16" t="s">
        <v>516</v>
      </c>
      <c r="D289" s="17" t="s">
        <v>2066</v>
      </c>
      <c r="E289" s="18" t="s">
        <v>1872</v>
      </c>
      <c r="F289" s="17" t="s">
        <v>1880</v>
      </c>
      <c r="G289" s="18" t="s">
        <v>2067</v>
      </c>
      <c r="H289" s="17" t="s">
        <v>1860</v>
      </c>
      <c r="I289" s="18" t="s">
        <v>2068</v>
      </c>
      <c r="J289" t="str">
        <f t="shared" si="4"/>
        <v>Oral Roberts</v>
      </c>
    </row>
    <row r="290" spans="1:10" ht="30.75" thickBot="1" x14ac:dyDescent="0.3">
      <c r="A290" s="9" t="s">
        <v>2069</v>
      </c>
      <c r="B290" s="10" t="s">
        <v>641</v>
      </c>
      <c r="C290" s="11" t="s">
        <v>494</v>
      </c>
      <c r="D290" s="12" t="s">
        <v>2070</v>
      </c>
      <c r="E290" s="13" t="s">
        <v>2071</v>
      </c>
      <c r="F290" s="12" t="s">
        <v>2072</v>
      </c>
      <c r="G290" s="13" t="s">
        <v>2073</v>
      </c>
      <c r="H290" s="12" t="s">
        <v>1875</v>
      </c>
      <c r="I290" s="13" t="s">
        <v>2074</v>
      </c>
      <c r="J290" t="str">
        <f t="shared" si="4"/>
        <v>Lehigh</v>
      </c>
    </row>
    <row r="291" spans="1:10" ht="60.75" thickBot="1" x14ac:dyDescent="0.3">
      <c r="A291" s="14" t="s">
        <v>2075</v>
      </c>
      <c r="B291" s="15" t="s">
        <v>123</v>
      </c>
      <c r="C291" s="16" t="s">
        <v>413</v>
      </c>
      <c r="D291" s="17" t="s">
        <v>2076</v>
      </c>
      <c r="E291" s="18" t="s">
        <v>1638</v>
      </c>
      <c r="F291" s="17" t="s">
        <v>1667</v>
      </c>
      <c r="G291" s="18" t="s">
        <v>2077</v>
      </c>
      <c r="H291" s="17" t="s">
        <v>2078</v>
      </c>
      <c r="I291" s="18" t="s">
        <v>2079</v>
      </c>
      <c r="J291" t="str">
        <f t="shared" si="4"/>
        <v>Southern Utah</v>
      </c>
    </row>
    <row r="292" spans="1:10" ht="75.75" thickBot="1" x14ac:dyDescent="0.3">
      <c r="A292" s="9" t="s">
        <v>2080</v>
      </c>
      <c r="B292" s="10" t="s">
        <v>622</v>
      </c>
      <c r="C292" s="11" t="s">
        <v>437</v>
      </c>
      <c r="D292" s="12" t="s">
        <v>2081</v>
      </c>
      <c r="E292" s="13" t="s">
        <v>2082</v>
      </c>
      <c r="F292" s="12" t="s">
        <v>2083</v>
      </c>
      <c r="G292" s="13" t="s">
        <v>2084</v>
      </c>
      <c r="H292" s="12" t="s">
        <v>2085</v>
      </c>
      <c r="I292" s="13" t="s">
        <v>1858</v>
      </c>
      <c r="J292" t="str">
        <f t="shared" si="4"/>
        <v>Ball State</v>
      </c>
    </row>
    <row r="293" spans="1:10" ht="45.75" thickBot="1" x14ac:dyDescent="0.3">
      <c r="A293" s="14" t="s">
        <v>1938</v>
      </c>
      <c r="B293" s="15" t="s">
        <v>630</v>
      </c>
      <c r="C293" s="16" t="s">
        <v>516</v>
      </c>
      <c r="D293" s="17" t="s">
        <v>1460</v>
      </c>
      <c r="E293" s="18" t="s">
        <v>2086</v>
      </c>
      <c r="F293" s="17" t="s">
        <v>1349</v>
      </c>
      <c r="G293" s="18" t="s">
        <v>2087</v>
      </c>
      <c r="H293" s="17" t="s">
        <v>2088</v>
      </c>
      <c r="I293" s="18" t="s">
        <v>2089</v>
      </c>
      <c r="J293" t="str">
        <f t="shared" si="4"/>
        <v>Omaha</v>
      </c>
    </row>
    <row r="294" spans="1:10" ht="75.75" thickBot="1" x14ac:dyDescent="0.3">
      <c r="A294" s="9" t="s">
        <v>1378</v>
      </c>
      <c r="B294" s="10" t="s">
        <v>636</v>
      </c>
      <c r="C294" s="11" t="s">
        <v>437</v>
      </c>
      <c r="D294" s="12" t="s">
        <v>2090</v>
      </c>
      <c r="E294" s="13" t="s">
        <v>1900</v>
      </c>
      <c r="F294" s="12" t="s">
        <v>1602</v>
      </c>
      <c r="G294" s="13" t="s">
        <v>2091</v>
      </c>
      <c r="H294" s="12" t="s">
        <v>2092</v>
      </c>
      <c r="I294" s="13" t="s">
        <v>1313</v>
      </c>
      <c r="J294" t="str">
        <f t="shared" si="4"/>
        <v>Western Michigan</v>
      </c>
    </row>
    <row r="295" spans="1:10" ht="45.75" thickBot="1" x14ac:dyDescent="0.3">
      <c r="A295" s="14" t="s">
        <v>1815</v>
      </c>
      <c r="B295" s="15" t="s">
        <v>617</v>
      </c>
      <c r="C295" s="16" t="s">
        <v>401</v>
      </c>
      <c r="D295" s="17" t="s">
        <v>1730</v>
      </c>
      <c r="E295" s="18" t="s">
        <v>1357</v>
      </c>
      <c r="F295" s="17" t="s">
        <v>2093</v>
      </c>
      <c r="G295" s="18" t="s">
        <v>2094</v>
      </c>
      <c r="H295" s="17" t="s">
        <v>2095</v>
      </c>
      <c r="I295" s="18" t="s">
        <v>2096</v>
      </c>
      <c r="J295" t="str">
        <f t="shared" si="4"/>
        <v>Georgetown</v>
      </c>
    </row>
    <row r="296" spans="1:10" ht="45.75" thickBot="1" x14ac:dyDescent="0.3">
      <c r="A296" s="9" t="s">
        <v>2097</v>
      </c>
      <c r="B296" s="10" t="s">
        <v>629</v>
      </c>
      <c r="C296" s="11" t="s">
        <v>415</v>
      </c>
      <c r="D296" s="12" t="s">
        <v>2098</v>
      </c>
      <c r="E296" s="13" t="s">
        <v>1733</v>
      </c>
      <c r="F296" s="12" t="s">
        <v>2099</v>
      </c>
      <c r="G296" s="13" t="s">
        <v>2100</v>
      </c>
      <c r="H296" s="12" t="s">
        <v>1394</v>
      </c>
      <c r="I296" s="13" t="s">
        <v>2101</v>
      </c>
      <c r="J296" t="str">
        <f t="shared" si="4"/>
        <v>The Citadel</v>
      </c>
    </row>
    <row r="297" spans="1:10" ht="75.75" thickBot="1" x14ac:dyDescent="0.3">
      <c r="A297" s="14" t="s">
        <v>2102</v>
      </c>
      <c r="B297" s="15" t="s">
        <v>627</v>
      </c>
      <c r="C297" s="16" t="s">
        <v>407</v>
      </c>
      <c r="D297" s="17" t="s">
        <v>2103</v>
      </c>
      <c r="E297" s="18" t="s">
        <v>1759</v>
      </c>
      <c r="F297" s="17" t="s">
        <v>2104</v>
      </c>
      <c r="G297" s="18" t="s">
        <v>2105</v>
      </c>
      <c r="H297" s="17" t="s">
        <v>1913</v>
      </c>
      <c r="I297" s="18" t="s">
        <v>1282</v>
      </c>
      <c r="J297" t="str">
        <f t="shared" si="4"/>
        <v>Texas-San Antonio</v>
      </c>
    </row>
    <row r="298" spans="1:10" ht="60.75" thickBot="1" x14ac:dyDescent="0.3">
      <c r="A298" s="9" t="s">
        <v>1988</v>
      </c>
      <c r="B298" s="10" t="s">
        <v>623</v>
      </c>
      <c r="C298" s="11" t="s">
        <v>454</v>
      </c>
      <c r="D298" s="12" t="s">
        <v>2106</v>
      </c>
      <c r="E298" s="13" t="s">
        <v>1827</v>
      </c>
      <c r="F298" s="12" t="s">
        <v>1305</v>
      </c>
      <c r="G298" s="13" t="s">
        <v>2107</v>
      </c>
      <c r="H298" s="12" t="s">
        <v>1403</v>
      </c>
      <c r="I298" s="13" t="s">
        <v>1492</v>
      </c>
      <c r="J298" t="str">
        <f t="shared" si="4"/>
        <v>USC Upstate</v>
      </c>
    </row>
    <row r="299" spans="1:10" ht="60.75" thickBot="1" x14ac:dyDescent="0.3">
      <c r="A299" s="14" t="s">
        <v>1894</v>
      </c>
      <c r="B299" s="15" t="s">
        <v>98</v>
      </c>
      <c r="C299" s="16" t="s">
        <v>399</v>
      </c>
      <c r="D299" s="17" t="s">
        <v>2108</v>
      </c>
      <c r="E299" s="18" t="s">
        <v>1294</v>
      </c>
      <c r="F299" s="17" t="s">
        <v>2109</v>
      </c>
      <c r="G299" s="18" t="s">
        <v>2110</v>
      </c>
      <c r="H299" s="17" t="s">
        <v>1282</v>
      </c>
      <c r="I299" s="18" t="s">
        <v>1219</v>
      </c>
      <c r="J299" t="str">
        <f t="shared" si="4"/>
        <v>Louisville</v>
      </c>
    </row>
    <row r="300" spans="1:10" ht="75.75" thickBot="1" x14ac:dyDescent="0.3">
      <c r="A300" s="9" t="s">
        <v>1023</v>
      </c>
      <c r="B300" s="10" t="s">
        <v>628</v>
      </c>
      <c r="C300" s="11" t="s">
        <v>513</v>
      </c>
      <c r="D300" s="12" t="s">
        <v>2111</v>
      </c>
      <c r="E300" s="13" t="s">
        <v>2112</v>
      </c>
      <c r="F300" s="12" t="s">
        <v>2113</v>
      </c>
      <c r="G300" s="13" t="s">
        <v>1644</v>
      </c>
      <c r="H300" s="12" t="s">
        <v>2114</v>
      </c>
      <c r="I300" s="13" t="s">
        <v>1546</v>
      </c>
      <c r="J300" t="str">
        <f t="shared" si="4"/>
        <v>Alabama State</v>
      </c>
    </row>
    <row r="301" spans="1:10" ht="60.75" thickBot="1" x14ac:dyDescent="0.3">
      <c r="A301" s="14" t="s">
        <v>2115</v>
      </c>
      <c r="B301" s="15" t="s">
        <v>634</v>
      </c>
      <c r="C301" s="16" t="s">
        <v>428</v>
      </c>
      <c r="D301" s="17" t="s">
        <v>1991</v>
      </c>
      <c r="E301" s="18" t="s">
        <v>2080</v>
      </c>
      <c r="F301" s="17" t="s">
        <v>2116</v>
      </c>
      <c r="G301" s="18" t="s">
        <v>2117</v>
      </c>
      <c r="H301" s="17" t="s">
        <v>2118</v>
      </c>
      <c r="I301" s="18" t="s">
        <v>2119</v>
      </c>
      <c r="J301" t="str">
        <f t="shared" si="4"/>
        <v>Texas A&amp;M Commerce</v>
      </c>
    </row>
    <row r="302" spans="1:10" ht="60.75" thickBot="1" x14ac:dyDescent="0.3">
      <c r="A302" s="9" t="s">
        <v>1834</v>
      </c>
      <c r="B302" s="10" t="s">
        <v>632</v>
      </c>
      <c r="C302" s="11" t="s">
        <v>456</v>
      </c>
      <c r="D302" s="12" t="s">
        <v>2120</v>
      </c>
      <c r="E302" s="13" t="s">
        <v>2121</v>
      </c>
      <c r="F302" s="12" t="s">
        <v>2122</v>
      </c>
      <c r="G302" s="13" t="s">
        <v>2123</v>
      </c>
      <c r="H302" s="12" t="s">
        <v>2124</v>
      </c>
      <c r="I302" s="13" t="s">
        <v>2125</v>
      </c>
      <c r="J302" t="str">
        <f t="shared" si="4"/>
        <v>Campbell</v>
      </c>
    </row>
    <row r="303" spans="1:10" ht="60.75" thickBot="1" x14ac:dyDescent="0.3">
      <c r="A303" s="14" t="s">
        <v>2126</v>
      </c>
      <c r="B303" s="15" t="s">
        <v>638</v>
      </c>
      <c r="C303" s="16" t="s">
        <v>403</v>
      </c>
      <c r="D303" s="17" t="s">
        <v>2127</v>
      </c>
      <c r="E303" s="18" t="s">
        <v>1309</v>
      </c>
      <c r="F303" s="17" t="s">
        <v>2128</v>
      </c>
      <c r="G303" s="18" t="s">
        <v>2129</v>
      </c>
      <c r="H303" s="17" t="s">
        <v>2130</v>
      </c>
      <c r="I303" s="18" t="s">
        <v>1106</v>
      </c>
      <c r="J303" t="str">
        <f t="shared" si="4"/>
        <v>Valparaiso</v>
      </c>
    </row>
    <row r="304" spans="1:10" ht="60.75" thickBot="1" x14ac:dyDescent="0.3">
      <c r="A304" s="9" t="s">
        <v>1973</v>
      </c>
      <c r="B304" s="10" t="s">
        <v>646</v>
      </c>
      <c r="C304" s="11" t="s">
        <v>515</v>
      </c>
      <c r="D304" s="12" t="s">
        <v>2127</v>
      </c>
      <c r="E304" s="13" t="s">
        <v>2131</v>
      </c>
      <c r="F304" s="12" t="s">
        <v>2132</v>
      </c>
      <c r="G304" s="13" t="s">
        <v>2133</v>
      </c>
      <c r="H304" s="12" t="s">
        <v>2134</v>
      </c>
      <c r="I304" s="13" t="s">
        <v>1077</v>
      </c>
      <c r="J304" t="str">
        <f t="shared" si="4"/>
        <v>Le Moyne</v>
      </c>
    </row>
    <row r="305" spans="1:10" ht="60.75" thickBot="1" x14ac:dyDescent="0.3">
      <c r="A305" s="14" t="s">
        <v>1982</v>
      </c>
      <c r="B305" s="15" t="s">
        <v>129</v>
      </c>
      <c r="C305" s="16" t="s">
        <v>515</v>
      </c>
      <c r="D305" s="17" t="s">
        <v>2135</v>
      </c>
      <c r="E305" s="18" t="s">
        <v>2136</v>
      </c>
      <c r="F305" s="17" t="s">
        <v>2137</v>
      </c>
      <c r="G305" s="18" t="s">
        <v>1805</v>
      </c>
      <c r="H305" s="17" t="s">
        <v>2138</v>
      </c>
      <c r="I305" s="18" t="s">
        <v>2139</v>
      </c>
      <c r="J305" t="str">
        <f t="shared" si="4"/>
        <v>Sacred Heart</v>
      </c>
    </row>
    <row r="306" spans="1:10" ht="30.75" thickBot="1" x14ac:dyDescent="0.3">
      <c r="A306" s="9" t="s">
        <v>2121</v>
      </c>
      <c r="B306" s="10" t="s">
        <v>637</v>
      </c>
      <c r="C306" s="11" t="s">
        <v>494</v>
      </c>
      <c r="D306" s="12" t="s">
        <v>2140</v>
      </c>
      <c r="E306" s="13" t="s">
        <v>2141</v>
      </c>
      <c r="F306" s="12" t="s">
        <v>2142</v>
      </c>
      <c r="G306" s="13" t="s">
        <v>1814</v>
      </c>
      <c r="H306" s="12" t="s">
        <v>2143</v>
      </c>
      <c r="I306" s="13" t="s">
        <v>2144</v>
      </c>
      <c r="J306" t="str">
        <f t="shared" si="4"/>
        <v>Boston University</v>
      </c>
    </row>
    <row r="307" spans="1:10" ht="75.75" thickBot="1" x14ac:dyDescent="0.3">
      <c r="A307" s="14" t="s">
        <v>2065</v>
      </c>
      <c r="B307" s="15" t="s">
        <v>663</v>
      </c>
      <c r="C307" s="16" t="s">
        <v>540</v>
      </c>
      <c r="D307" s="17" t="s">
        <v>2145</v>
      </c>
      <c r="E307" s="18" t="s">
        <v>2146</v>
      </c>
      <c r="F307" s="17" t="s">
        <v>2147</v>
      </c>
      <c r="G307" s="18" t="s">
        <v>2084</v>
      </c>
      <c r="H307" s="17" t="s">
        <v>2148</v>
      </c>
      <c r="I307" s="18" t="s">
        <v>1320</v>
      </c>
      <c r="J307" t="str">
        <f t="shared" si="4"/>
        <v>Delaware State</v>
      </c>
    </row>
    <row r="308" spans="1:10" ht="75.75" thickBot="1" x14ac:dyDescent="0.3">
      <c r="A308" s="9" t="s">
        <v>1976</v>
      </c>
      <c r="B308" s="10" t="s">
        <v>657</v>
      </c>
      <c r="C308" s="11" t="s">
        <v>437</v>
      </c>
      <c r="D308" s="12" t="s">
        <v>1875</v>
      </c>
      <c r="E308" s="13" t="s">
        <v>2149</v>
      </c>
      <c r="F308" s="12" t="s">
        <v>2150</v>
      </c>
      <c r="G308" s="13" t="s">
        <v>2151</v>
      </c>
      <c r="H308" s="12" t="s">
        <v>2152</v>
      </c>
      <c r="I308" s="13" t="s">
        <v>1617</v>
      </c>
      <c r="J308" t="str">
        <f t="shared" si="4"/>
        <v>Eastern Michigan</v>
      </c>
    </row>
    <row r="309" spans="1:10" ht="60.75" thickBot="1" x14ac:dyDescent="0.3">
      <c r="A309" s="14" t="s">
        <v>1440</v>
      </c>
      <c r="B309" s="15" t="s">
        <v>635</v>
      </c>
      <c r="C309" s="16" t="s">
        <v>454</v>
      </c>
      <c r="D309" s="17" t="s">
        <v>2153</v>
      </c>
      <c r="E309" s="18" t="s">
        <v>2154</v>
      </c>
      <c r="F309" s="17" t="s">
        <v>2155</v>
      </c>
      <c r="G309" s="18" t="s">
        <v>2156</v>
      </c>
      <c r="H309" s="17" t="s">
        <v>2157</v>
      </c>
      <c r="I309" s="18" t="s">
        <v>2158</v>
      </c>
      <c r="J309" t="str">
        <f t="shared" si="4"/>
        <v>Presbyterian</v>
      </c>
    </row>
    <row r="310" spans="1:10" ht="45.75" thickBot="1" x14ac:dyDescent="0.3">
      <c r="A310" s="9" t="s">
        <v>2112</v>
      </c>
      <c r="B310" s="10" t="s">
        <v>118</v>
      </c>
      <c r="C310" s="11" t="s">
        <v>462</v>
      </c>
      <c r="D310" s="12" t="s">
        <v>1679</v>
      </c>
      <c r="E310" s="13" t="s">
        <v>1726</v>
      </c>
      <c r="F310" s="12" t="s">
        <v>2159</v>
      </c>
      <c r="G310" s="13" t="s">
        <v>2160</v>
      </c>
      <c r="H310" s="12" t="s">
        <v>1718</v>
      </c>
      <c r="I310" s="13" t="s">
        <v>1935</v>
      </c>
      <c r="J310" t="str">
        <f t="shared" si="4"/>
        <v>Sacramento State</v>
      </c>
    </row>
    <row r="311" spans="1:10" ht="60.75" thickBot="1" x14ac:dyDescent="0.3">
      <c r="A311" s="14" t="s">
        <v>2161</v>
      </c>
      <c r="B311" s="15" t="s">
        <v>626</v>
      </c>
      <c r="C311" s="16" t="s">
        <v>456</v>
      </c>
      <c r="D311" s="17" t="s">
        <v>2162</v>
      </c>
      <c r="E311" s="18" t="s">
        <v>2163</v>
      </c>
      <c r="F311" s="17" t="s">
        <v>2164</v>
      </c>
      <c r="G311" s="18" t="s">
        <v>2165</v>
      </c>
      <c r="H311" s="17" t="s">
        <v>2166</v>
      </c>
      <c r="I311" s="18" t="s">
        <v>2167</v>
      </c>
      <c r="J311" t="str">
        <f t="shared" si="4"/>
        <v>Elon</v>
      </c>
    </row>
    <row r="312" spans="1:10" ht="75.75" thickBot="1" x14ac:dyDescent="0.3">
      <c r="A312" s="9" t="s">
        <v>2086</v>
      </c>
      <c r="B312" s="10" t="s">
        <v>645</v>
      </c>
      <c r="C312" s="11" t="s">
        <v>507</v>
      </c>
      <c r="D312" s="12" t="s">
        <v>2168</v>
      </c>
      <c r="E312" s="13" t="s">
        <v>2169</v>
      </c>
      <c r="F312" s="12" t="s">
        <v>2170</v>
      </c>
      <c r="G312" s="13" t="s">
        <v>1956</v>
      </c>
      <c r="H312" s="12" t="s">
        <v>2171</v>
      </c>
      <c r="I312" s="13" t="s">
        <v>2172</v>
      </c>
      <c r="J312" t="str">
        <f t="shared" si="4"/>
        <v>Mount St. Mary's</v>
      </c>
    </row>
    <row r="313" spans="1:10" ht="30.75" thickBot="1" x14ac:dyDescent="0.3">
      <c r="A313" s="14" t="s">
        <v>1663</v>
      </c>
      <c r="B313" s="15" t="s">
        <v>654</v>
      </c>
      <c r="C313" s="16" t="s">
        <v>433</v>
      </c>
      <c r="D313" s="17" t="s">
        <v>2173</v>
      </c>
      <c r="E313" s="18" t="s">
        <v>1846</v>
      </c>
      <c r="F313" s="17" t="s">
        <v>2174</v>
      </c>
      <c r="G313" s="18" t="s">
        <v>2175</v>
      </c>
      <c r="H313" s="17" t="s">
        <v>2176</v>
      </c>
      <c r="I313" s="18" t="s">
        <v>1445</v>
      </c>
      <c r="J313" t="str">
        <f t="shared" si="4"/>
        <v>Florida International</v>
      </c>
    </row>
    <row r="314" spans="1:10" ht="30.75" thickBot="1" x14ac:dyDescent="0.3">
      <c r="A314" s="9" t="s">
        <v>2163</v>
      </c>
      <c r="B314" s="10" t="s">
        <v>653</v>
      </c>
      <c r="C314" s="11" t="s">
        <v>465</v>
      </c>
      <c r="D314" s="12" t="s">
        <v>1558</v>
      </c>
      <c r="E314" s="13" t="s">
        <v>1904</v>
      </c>
      <c r="F314" s="12" t="s">
        <v>1757</v>
      </c>
      <c r="G314" s="13" t="s">
        <v>2177</v>
      </c>
      <c r="H314" s="12" t="s">
        <v>1960</v>
      </c>
      <c r="I314" s="13" t="s">
        <v>1313</v>
      </c>
      <c r="J314" t="str">
        <f t="shared" si="4"/>
        <v>Robert Morris</v>
      </c>
    </row>
    <row r="315" spans="1:10" ht="45.75" thickBot="1" x14ac:dyDescent="0.3">
      <c r="A315" s="14" t="s">
        <v>2178</v>
      </c>
      <c r="B315" s="15" t="s">
        <v>639</v>
      </c>
      <c r="C315" s="16" t="s">
        <v>462</v>
      </c>
      <c r="D315" s="17" t="s">
        <v>2179</v>
      </c>
      <c r="E315" s="18" t="s">
        <v>2025</v>
      </c>
      <c r="F315" s="17" t="s">
        <v>1286</v>
      </c>
      <c r="G315" s="18" t="s">
        <v>2180</v>
      </c>
      <c r="H315" s="17" t="s">
        <v>2181</v>
      </c>
      <c r="I315" s="18" t="s">
        <v>2182</v>
      </c>
      <c r="J315" t="str">
        <f t="shared" si="4"/>
        <v>Idaho</v>
      </c>
    </row>
    <row r="316" spans="1:10" ht="60.75" thickBot="1" x14ac:dyDescent="0.3">
      <c r="A316" s="9" t="s">
        <v>1965</v>
      </c>
      <c r="B316" s="10" t="s">
        <v>89</v>
      </c>
      <c r="C316" s="11" t="s">
        <v>515</v>
      </c>
      <c r="D316" s="12" t="s">
        <v>2183</v>
      </c>
      <c r="E316" s="13" t="s">
        <v>2184</v>
      </c>
      <c r="F316" s="12" t="s">
        <v>2185</v>
      </c>
      <c r="G316" s="13" t="s">
        <v>2020</v>
      </c>
      <c r="H316" s="12" t="s">
        <v>2186</v>
      </c>
      <c r="I316" s="13" t="s">
        <v>1552</v>
      </c>
      <c r="J316" t="str">
        <f t="shared" si="4"/>
        <v>Fairleigh Dickinson</v>
      </c>
    </row>
    <row r="317" spans="1:10" ht="60.75" thickBot="1" x14ac:dyDescent="0.3">
      <c r="A317" s="14" t="s">
        <v>2063</v>
      </c>
      <c r="B317" s="15" t="s">
        <v>643</v>
      </c>
      <c r="C317" s="16" t="s">
        <v>431</v>
      </c>
      <c r="D317" s="17" t="s">
        <v>2187</v>
      </c>
      <c r="E317" s="18" t="s">
        <v>2097</v>
      </c>
      <c r="F317" s="17" t="s">
        <v>2188</v>
      </c>
      <c r="G317" s="18" t="s">
        <v>2189</v>
      </c>
      <c r="H317" s="17" t="s">
        <v>2190</v>
      </c>
      <c r="I317" s="18" t="s">
        <v>2191</v>
      </c>
      <c r="J317" t="str">
        <f t="shared" si="4"/>
        <v>UMBC</v>
      </c>
    </row>
    <row r="318" spans="1:10" ht="30.75" thickBot="1" x14ac:dyDescent="0.3">
      <c r="A318" s="9" t="s">
        <v>2027</v>
      </c>
      <c r="B318" s="10" t="s">
        <v>649</v>
      </c>
      <c r="C318" s="11" t="s">
        <v>405</v>
      </c>
      <c r="D318" s="12" t="s">
        <v>1998</v>
      </c>
      <c r="E318" s="13" t="s">
        <v>1389</v>
      </c>
      <c r="F318" s="12" t="s">
        <v>2192</v>
      </c>
      <c r="G318" s="13" t="s">
        <v>2193</v>
      </c>
      <c r="H318" s="12" t="s">
        <v>1061</v>
      </c>
      <c r="I318" s="13" t="s">
        <v>1388</v>
      </c>
      <c r="J318" t="str">
        <f t="shared" si="4"/>
        <v>Dartmouth</v>
      </c>
    </row>
    <row r="319" spans="1:10" ht="45.75" thickBot="1" x14ac:dyDescent="0.3">
      <c r="A319" s="14" t="s">
        <v>2194</v>
      </c>
      <c r="B319" s="15" t="s">
        <v>640</v>
      </c>
      <c r="C319" s="16" t="s">
        <v>401</v>
      </c>
      <c r="D319" s="17" t="s">
        <v>2195</v>
      </c>
      <c r="E319" s="18" t="s">
        <v>981</v>
      </c>
      <c r="F319" s="17" t="s">
        <v>2196</v>
      </c>
      <c r="G319" s="18" t="s">
        <v>2197</v>
      </c>
      <c r="H319" s="17" t="s">
        <v>2198</v>
      </c>
      <c r="I319" s="18" t="s">
        <v>1131</v>
      </c>
      <c r="J319" t="str">
        <f t="shared" si="4"/>
        <v>DePaul</v>
      </c>
    </row>
    <row r="320" spans="1:10" ht="75.75" thickBot="1" x14ac:dyDescent="0.3">
      <c r="A320" s="9" t="s">
        <v>2199</v>
      </c>
      <c r="B320" s="10" t="s">
        <v>651</v>
      </c>
      <c r="C320" s="11" t="s">
        <v>507</v>
      </c>
      <c r="D320" s="12" t="s">
        <v>2166</v>
      </c>
      <c r="E320" s="13" t="s">
        <v>1749</v>
      </c>
      <c r="F320" s="12" t="s">
        <v>2200</v>
      </c>
      <c r="G320" s="13" t="s">
        <v>2201</v>
      </c>
      <c r="H320" s="12" t="s">
        <v>2202</v>
      </c>
      <c r="I320" s="13" t="s">
        <v>2203</v>
      </c>
      <c r="J320" t="str">
        <f t="shared" si="4"/>
        <v>Manhattan</v>
      </c>
    </row>
    <row r="321" spans="1:10" ht="60.75" thickBot="1" x14ac:dyDescent="0.3">
      <c r="A321" s="14" t="s">
        <v>2149</v>
      </c>
      <c r="B321" s="15" t="s">
        <v>120</v>
      </c>
      <c r="C321" s="16" t="s">
        <v>460</v>
      </c>
      <c r="D321" s="17" t="s">
        <v>2204</v>
      </c>
      <c r="E321" s="18" t="s">
        <v>2000</v>
      </c>
      <c r="F321" s="17" t="s">
        <v>2205</v>
      </c>
      <c r="G321" s="18" t="s">
        <v>2206</v>
      </c>
      <c r="H321" s="17" t="s">
        <v>2066</v>
      </c>
      <c r="I321" s="18" t="s">
        <v>1593</v>
      </c>
      <c r="J321" t="str">
        <f t="shared" si="4"/>
        <v>Tennessee Tech</v>
      </c>
    </row>
    <row r="322" spans="1:10" ht="75.75" thickBot="1" x14ac:dyDescent="0.3">
      <c r="A322" s="9" t="s">
        <v>1789</v>
      </c>
      <c r="B322" s="10" t="s">
        <v>650</v>
      </c>
      <c r="C322" s="11" t="s">
        <v>540</v>
      </c>
      <c r="D322" s="12" t="s">
        <v>2207</v>
      </c>
      <c r="E322" s="13" t="s">
        <v>2115</v>
      </c>
      <c r="F322" s="12" t="s">
        <v>1835</v>
      </c>
      <c r="G322" s="13" t="s">
        <v>2208</v>
      </c>
      <c r="H322" s="12" t="s">
        <v>1934</v>
      </c>
      <c r="I322" s="13" t="s">
        <v>2174</v>
      </c>
      <c r="J322" t="str">
        <f t="shared" si="4"/>
        <v>Morgan State</v>
      </c>
    </row>
    <row r="323" spans="1:10" ht="30.75" thickBot="1" x14ac:dyDescent="0.3">
      <c r="A323" s="14" t="s">
        <v>2002</v>
      </c>
      <c r="B323" s="15" t="s">
        <v>652</v>
      </c>
      <c r="C323" s="16" t="s">
        <v>494</v>
      </c>
      <c r="D323" s="17" t="s">
        <v>2209</v>
      </c>
      <c r="E323" s="18" t="s">
        <v>2161</v>
      </c>
      <c r="F323" s="17" t="s">
        <v>1349</v>
      </c>
      <c r="G323" s="18" t="s">
        <v>2210</v>
      </c>
      <c r="H323" s="17" t="s">
        <v>2111</v>
      </c>
      <c r="I323" s="18" t="s">
        <v>1552</v>
      </c>
      <c r="J323" t="str">
        <f t="shared" ref="J323:J363" si="5">TEXT(B323,"")</f>
        <v>Lafayette</v>
      </c>
    </row>
    <row r="324" spans="1:10" ht="60.75" thickBot="1" x14ac:dyDescent="0.3">
      <c r="A324" s="9" t="s">
        <v>2082</v>
      </c>
      <c r="B324" s="10" t="s">
        <v>658</v>
      </c>
      <c r="C324" s="11" t="s">
        <v>503</v>
      </c>
      <c r="D324" s="12" t="s">
        <v>2142</v>
      </c>
      <c r="E324" s="13" t="s">
        <v>1823</v>
      </c>
      <c r="F324" s="12" t="s">
        <v>2211</v>
      </c>
      <c r="G324" s="13" t="s">
        <v>2212</v>
      </c>
      <c r="H324" s="12" t="s">
        <v>2213</v>
      </c>
      <c r="I324" s="13" t="s">
        <v>2214</v>
      </c>
      <c r="J324" t="str">
        <f t="shared" si="5"/>
        <v>Bellarmine</v>
      </c>
    </row>
    <row r="325" spans="1:10" ht="75.75" thickBot="1" x14ac:dyDescent="0.3">
      <c r="A325" s="14" t="s">
        <v>2071</v>
      </c>
      <c r="B325" s="15" t="s">
        <v>648</v>
      </c>
      <c r="C325" s="16" t="s">
        <v>513</v>
      </c>
      <c r="D325" s="17" t="s">
        <v>2215</v>
      </c>
      <c r="E325" s="18" t="s">
        <v>2216</v>
      </c>
      <c r="F325" s="17" t="s">
        <v>2217</v>
      </c>
      <c r="G325" s="18" t="s">
        <v>2218</v>
      </c>
      <c r="H325" s="17" t="s">
        <v>2219</v>
      </c>
      <c r="I325" s="18" t="s">
        <v>2220</v>
      </c>
      <c r="J325" t="str">
        <f t="shared" si="5"/>
        <v>Arkansas-Pine Bluff</v>
      </c>
    </row>
    <row r="326" spans="1:10" ht="60.75" thickBot="1" x14ac:dyDescent="0.3">
      <c r="A326" s="9" t="s">
        <v>2221</v>
      </c>
      <c r="B326" s="10" t="s">
        <v>662</v>
      </c>
      <c r="C326" s="11" t="s">
        <v>431</v>
      </c>
      <c r="D326" s="12" t="s">
        <v>2222</v>
      </c>
      <c r="E326" s="13" t="s">
        <v>1776</v>
      </c>
      <c r="F326" s="12" t="s">
        <v>2223</v>
      </c>
      <c r="G326" s="13" t="s">
        <v>2224</v>
      </c>
      <c r="H326" s="12" t="s">
        <v>2172</v>
      </c>
      <c r="I326" s="13" t="s">
        <v>1799</v>
      </c>
      <c r="J326" t="str">
        <f t="shared" si="5"/>
        <v>N.J.I.T.</v>
      </c>
    </row>
    <row r="327" spans="1:10" ht="45.75" thickBot="1" x14ac:dyDescent="0.3">
      <c r="A327" s="14" t="s">
        <v>2225</v>
      </c>
      <c r="B327" s="15" t="s">
        <v>666</v>
      </c>
      <c r="C327" s="16" t="s">
        <v>430</v>
      </c>
      <c r="D327" s="17" t="s">
        <v>2226</v>
      </c>
      <c r="E327" s="18" t="s">
        <v>1912</v>
      </c>
      <c r="F327" s="17" t="s">
        <v>1661</v>
      </c>
      <c r="G327" s="18" t="s">
        <v>2227</v>
      </c>
      <c r="H327" s="17" t="s">
        <v>2228</v>
      </c>
      <c r="I327" s="18" t="s">
        <v>787</v>
      </c>
      <c r="J327" t="str">
        <f t="shared" si="5"/>
        <v>Georgia Southern</v>
      </c>
    </row>
    <row r="328" spans="1:10" ht="30.75" thickBot="1" x14ac:dyDescent="0.3">
      <c r="A328" s="9" t="s">
        <v>1676</v>
      </c>
      <c r="B328" s="10" t="s">
        <v>647</v>
      </c>
      <c r="C328" s="11" t="s">
        <v>494</v>
      </c>
      <c r="D328" s="12" t="s">
        <v>1425</v>
      </c>
      <c r="E328" s="13" t="s">
        <v>2229</v>
      </c>
      <c r="F328" s="12" t="s">
        <v>2230</v>
      </c>
      <c r="G328" s="13" t="s">
        <v>1598</v>
      </c>
      <c r="H328" s="12" t="s">
        <v>2231</v>
      </c>
      <c r="I328" s="13" t="s">
        <v>1403</v>
      </c>
      <c r="J328" t="str">
        <f t="shared" si="5"/>
        <v>American University</v>
      </c>
    </row>
    <row r="329" spans="1:10" ht="45.75" thickBot="1" x14ac:dyDescent="0.3">
      <c r="A329" s="14" t="s">
        <v>2232</v>
      </c>
      <c r="B329" s="15" t="s">
        <v>664</v>
      </c>
      <c r="C329" s="16" t="s">
        <v>430</v>
      </c>
      <c r="D329" s="17" t="s">
        <v>1429</v>
      </c>
      <c r="E329" s="18" t="s">
        <v>1573</v>
      </c>
      <c r="F329" s="17" t="s">
        <v>1152</v>
      </c>
      <c r="G329" s="18" t="s">
        <v>2233</v>
      </c>
      <c r="H329" s="17" t="s">
        <v>883</v>
      </c>
      <c r="I329" s="18" t="s">
        <v>1715</v>
      </c>
      <c r="J329" t="str">
        <f t="shared" si="5"/>
        <v>Old Dominion</v>
      </c>
    </row>
    <row r="330" spans="1:10" ht="75.75" thickBot="1" x14ac:dyDescent="0.3">
      <c r="A330" s="9" t="s">
        <v>1760</v>
      </c>
      <c r="B330" s="10" t="s">
        <v>672</v>
      </c>
      <c r="C330" s="11" t="s">
        <v>513</v>
      </c>
      <c r="D330" s="12" t="s">
        <v>2234</v>
      </c>
      <c r="E330" s="13" t="s">
        <v>2194</v>
      </c>
      <c r="F330" s="12" t="s">
        <v>2235</v>
      </c>
      <c r="G330" s="13" t="s">
        <v>2236</v>
      </c>
      <c r="H330" s="12" t="s">
        <v>2147</v>
      </c>
      <c r="I330" s="13" t="s">
        <v>1669</v>
      </c>
      <c r="J330" t="str">
        <f t="shared" si="5"/>
        <v>Alabama A&amp;M</v>
      </c>
    </row>
    <row r="331" spans="1:10" ht="45.75" thickBot="1" x14ac:dyDescent="0.3">
      <c r="A331" s="14" t="s">
        <v>1781</v>
      </c>
      <c r="B331" s="15" t="s">
        <v>660</v>
      </c>
      <c r="C331" s="16" t="s">
        <v>516</v>
      </c>
      <c r="D331" s="17" t="s">
        <v>2237</v>
      </c>
      <c r="E331" s="18" t="s">
        <v>2221</v>
      </c>
      <c r="F331" s="17" t="s">
        <v>2238</v>
      </c>
      <c r="G331" s="18" t="s">
        <v>2239</v>
      </c>
      <c r="H331" s="17" t="s">
        <v>2010</v>
      </c>
      <c r="I331" s="18" t="s">
        <v>1204</v>
      </c>
      <c r="J331" t="str">
        <f t="shared" si="5"/>
        <v>South Dakota</v>
      </c>
    </row>
    <row r="332" spans="1:10" ht="75.75" thickBot="1" x14ac:dyDescent="0.3">
      <c r="A332" s="9" t="s">
        <v>2154</v>
      </c>
      <c r="B332" s="10" t="s">
        <v>655</v>
      </c>
      <c r="C332" s="11" t="s">
        <v>513</v>
      </c>
      <c r="D332" s="12" t="s">
        <v>2240</v>
      </c>
      <c r="E332" s="13" t="s">
        <v>2232</v>
      </c>
      <c r="F332" s="12" t="s">
        <v>2241</v>
      </c>
      <c r="G332" s="13" t="s">
        <v>2242</v>
      </c>
      <c r="H332" s="12" t="s">
        <v>2243</v>
      </c>
      <c r="I332" s="13" t="s">
        <v>1785</v>
      </c>
      <c r="J332" t="str">
        <f t="shared" si="5"/>
        <v>Prairie View A&amp;M</v>
      </c>
    </row>
    <row r="333" spans="1:10" ht="60.75" thickBot="1" x14ac:dyDescent="0.3">
      <c r="A333" s="14" t="s">
        <v>2244</v>
      </c>
      <c r="B333" s="15" t="s">
        <v>656</v>
      </c>
      <c r="C333" s="16" t="s">
        <v>456</v>
      </c>
      <c r="D333" s="17" t="s">
        <v>2055</v>
      </c>
      <c r="E333" s="18" t="s">
        <v>1787</v>
      </c>
      <c r="F333" s="17" t="s">
        <v>2245</v>
      </c>
      <c r="G333" s="18" t="s">
        <v>2246</v>
      </c>
      <c r="H333" s="17" t="s">
        <v>1360</v>
      </c>
      <c r="I333" s="18" t="s">
        <v>1207</v>
      </c>
      <c r="J333" t="str">
        <f t="shared" si="5"/>
        <v>North Carolina A&amp;T</v>
      </c>
    </row>
    <row r="334" spans="1:10" ht="45.75" thickBot="1" x14ac:dyDescent="0.3">
      <c r="A334" s="9" t="s">
        <v>2247</v>
      </c>
      <c r="B334" s="10" t="s">
        <v>667</v>
      </c>
      <c r="C334" s="11" t="s">
        <v>430</v>
      </c>
      <c r="D334" s="12" t="s">
        <v>2248</v>
      </c>
      <c r="E334" s="13" t="s">
        <v>1813</v>
      </c>
      <c r="F334" s="12" t="s">
        <v>1325</v>
      </c>
      <c r="G334" s="13" t="s">
        <v>2249</v>
      </c>
      <c r="H334" s="12" t="s">
        <v>2250</v>
      </c>
      <c r="I334" s="13" t="s">
        <v>2251</v>
      </c>
      <c r="J334" t="str">
        <f t="shared" si="5"/>
        <v>Coastal Carolina</v>
      </c>
    </row>
    <row r="335" spans="1:10" ht="60.75" thickBot="1" x14ac:dyDescent="0.3">
      <c r="A335" s="14" t="s">
        <v>1841</v>
      </c>
      <c r="B335" s="15" t="s">
        <v>659</v>
      </c>
      <c r="C335" s="16" t="s">
        <v>460</v>
      </c>
      <c r="D335" s="17" t="s">
        <v>2252</v>
      </c>
      <c r="E335" s="18" t="s">
        <v>1945</v>
      </c>
      <c r="F335" s="17" t="s">
        <v>1953</v>
      </c>
      <c r="G335" s="18" t="s">
        <v>2253</v>
      </c>
      <c r="H335" s="17" t="s">
        <v>2254</v>
      </c>
      <c r="I335" s="18" t="s">
        <v>2012</v>
      </c>
      <c r="J335" t="str">
        <f t="shared" si="5"/>
        <v>Southern Indiana</v>
      </c>
    </row>
    <row r="336" spans="1:10" ht="60.75" thickBot="1" x14ac:dyDescent="0.3">
      <c r="A336" s="9" t="s">
        <v>1928</v>
      </c>
      <c r="B336" s="10" t="s">
        <v>668</v>
      </c>
      <c r="C336" s="11" t="s">
        <v>456</v>
      </c>
      <c r="D336" s="12" t="s">
        <v>2255</v>
      </c>
      <c r="E336" s="13" t="s">
        <v>2007</v>
      </c>
      <c r="F336" s="12" t="s">
        <v>1960</v>
      </c>
      <c r="G336" s="13" t="s">
        <v>2256</v>
      </c>
      <c r="H336" s="12" t="s">
        <v>2257</v>
      </c>
      <c r="I336" s="13" t="s">
        <v>2258</v>
      </c>
      <c r="J336" t="str">
        <f t="shared" si="5"/>
        <v>Hampton</v>
      </c>
    </row>
    <row r="337" spans="1:10" ht="60.75" thickBot="1" x14ac:dyDescent="0.3">
      <c r="A337" s="14" t="s">
        <v>1143</v>
      </c>
      <c r="B337" s="15" t="s">
        <v>670</v>
      </c>
      <c r="C337" s="16" t="s">
        <v>456</v>
      </c>
      <c r="D337" s="17" t="s">
        <v>2259</v>
      </c>
      <c r="E337" s="18" t="s">
        <v>2126</v>
      </c>
      <c r="F337" s="17" t="s">
        <v>2260</v>
      </c>
      <c r="G337" s="18" t="s">
        <v>2261</v>
      </c>
      <c r="H337" s="17" t="s">
        <v>2262</v>
      </c>
      <c r="I337" s="18" t="s">
        <v>2263</v>
      </c>
      <c r="J337" t="str">
        <f t="shared" si="5"/>
        <v>William &amp; Mary</v>
      </c>
    </row>
    <row r="338" spans="1:10" ht="60.75" thickBot="1" x14ac:dyDescent="0.3">
      <c r="A338" s="9" t="s">
        <v>1709</v>
      </c>
      <c r="B338" s="10" t="s">
        <v>85</v>
      </c>
      <c r="C338" s="11" t="s">
        <v>460</v>
      </c>
      <c r="D338" s="12" t="s">
        <v>2264</v>
      </c>
      <c r="E338" s="13" t="s">
        <v>2021</v>
      </c>
      <c r="F338" s="12" t="s">
        <v>2073</v>
      </c>
      <c r="G338" s="13" t="s">
        <v>2265</v>
      </c>
      <c r="H338" s="12" t="s">
        <v>2266</v>
      </c>
      <c r="I338" s="13" t="s">
        <v>1207</v>
      </c>
      <c r="J338" t="str">
        <f t="shared" si="5"/>
        <v>Southeast Missouri State</v>
      </c>
    </row>
    <row r="339" spans="1:10" ht="60.75" thickBot="1" x14ac:dyDescent="0.3">
      <c r="A339" s="14" t="s">
        <v>2169</v>
      </c>
      <c r="B339" s="15" t="s">
        <v>679</v>
      </c>
      <c r="C339" s="16" t="s">
        <v>428</v>
      </c>
      <c r="D339" s="17" t="s">
        <v>2267</v>
      </c>
      <c r="E339" s="18" t="s">
        <v>2178</v>
      </c>
      <c r="F339" s="17" t="s">
        <v>2268</v>
      </c>
      <c r="G339" s="18" t="s">
        <v>2269</v>
      </c>
      <c r="H339" s="17" t="s">
        <v>2270</v>
      </c>
      <c r="I339" s="18" t="s">
        <v>2271</v>
      </c>
      <c r="J339" t="str">
        <f t="shared" si="5"/>
        <v>New Orleans</v>
      </c>
    </row>
    <row r="340" spans="1:10" ht="60.75" thickBot="1" x14ac:dyDescent="0.3">
      <c r="A340" s="9" t="s">
        <v>1874</v>
      </c>
      <c r="B340" s="10" t="s">
        <v>661</v>
      </c>
      <c r="C340" s="11" t="s">
        <v>413</v>
      </c>
      <c r="D340" s="12" t="s">
        <v>2272</v>
      </c>
      <c r="E340" s="13" t="s">
        <v>1681</v>
      </c>
      <c r="F340" s="12" t="s">
        <v>1301</v>
      </c>
      <c r="G340" s="13" t="s">
        <v>2273</v>
      </c>
      <c r="H340" s="12" t="s">
        <v>1886</v>
      </c>
      <c r="I340" s="13" t="s">
        <v>2274</v>
      </c>
      <c r="J340" t="str">
        <f t="shared" si="5"/>
        <v>Texas-RGV</v>
      </c>
    </row>
    <row r="341" spans="1:10" ht="75.75" thickBot="1" x14ac:dyDescent="0.3">
      <c r="A341" s="14" t="s">
        <v>2275</v>
      </c>
      <c r="B341" s="15" t="s">
        <v>673</v>
      </c>
      <c r="C341" s="16" t="s">
        <v>513</v>
      </c>
      <c r="D341" s="17" t="s">
        <v>2138</v>
      </c>
      <c r="E341" s="18" t="s">
        <v>1958</v>
      </c>
      <c r="F341" s="17" t="s">
        <v>2276</v>
      </c>
      <c r="G341" s="18" t="s">
        <v>2277</v>
      </c>
      <c r="H341" s="17" t="s">
        <v>1541</v>
      </c>
      <c r="I341" s="18" t="s">
        <v>1614</v>
      </c>
      <c r="J341" t="str">
        <f t="shared" si="5"/>
        <v>Florida A&amp;M</v>
      </c>
    </row>
    <row r="342" spans="1:10" ht="60.75" thickBot="1" x14ac:dyDescent="0.3">
      <c r="A342" s="9" t="s">
        <v>2008</v>
      </c>
      <c r="B342" s="10" t="s">
        <v>665</v>
      </c>
      <c r="C342" s="11" t="s">
        <v>428</v>
      </c>
      <c r="D342" s="12" t="s">
        <v>2278</v>
      </c>
      <c r="E342" s="13" t="s">
        <v>2199</v>
      </c>
      <c r="F342" s="12" t="s">
        <v>1463</v>
      </c>
      <c r="G342" s="13" t="s">
        <v>2279</v>
      </c>
      <c r="H342" s="12" t="s">
        <v>2280</v>
      </c>
      <c r="I342" s="13" t="s">
        <v>1624</v>
      </c>
      <c r="J342" t="str">
        <f t="shared" si="5"/>
        <v>Northwestern State</v>
      </c>
    </row>
    <row r="343" spans="1:10" ht="30.75" thickBot="1" x14ac:dyDescent="0.3">
      <c r="A343" s="14" t="s">
        <v>2281</v>
      </c>
      <c r="B343" s="15" t="s">
        <v>680</v>
      </c>
      <c r="C343" s="16" t="s">
        <v>494</v>
      </c>
      <c r="D343" s="17" t="s">
        <v>2282</v>
      </c>
      <c r="E343" s="18" t="s">
        <v>2283</v>
      </c>
      <c r="F343" s="17" t="s">
        <v>2284</v>
      </c>
      <c r="G343" s="18" t="s">
        <v>2285</v>
      </c>
      <c r="H343" s="17" t="s">
        <v>2286</v>
      </c>
      <c r="I343" s="18" t="s">
        <v>2053</v>
      </c>
      <c r="J343" t="str">
        <f t="shared" si="5"/>
        <v>Navy</v>
      </c>
    </row>
    <row r="344" spans="1:10" ht="75.75" thickBot="1" x14ac:dyDescent="0.3">
      <c r="A344" s="9" t="s">
        <v>2287</v>
      </c>
      <c r="B344" s="10" t="s">
        <v>671</v>
      </c>
      <c r="C344" s="11" t="s">
        <v>437</v>
      </c>
      <c r="D344" s="12" t="s">
        <v>2288</v>
      </c>
      <c r="E344" s="13" t="s">
        <v>1642</v>
      </c>
      <c r="F344" s="12" t="s">
        <v>1836</v>
      </c>
      <c r="G344" s="13" t="s">
        <v>2289</v>
      </c>
      <c r="H344" s="12" t="s">
        <v>2290</v>
      </c>
      <c r="I344" s="13" t="s">
        <v>2291</v>
      </c>
      <c r="J344" t="str">
        <f t="shared" si="5"/>
        <v>Buffalo</v>
      </c>
    </row>
    <row r="345" spans="1:10" ht="60.75" thickBot="1" x14ac:dyDescent="0.3">
      <c r="A345" s="14" t="s">
        <v>2292</v>
      </c>
      <c r="B345" s="15" t="s">
        <v>669</v>
      </c>
      <c r="C345" s="16" t="s">
        <v>421</v>
      </c>
      <c r="D345" s="17" t="s">
        <v>2293</v>
      </c>
      <c r="E345" s="18" t="s">
        <v>1745</v>
      </c>
      <c r="F345" s="17" t="s">
        <v>1555</v>
      </c>
      <c r="G345" s="18" t="s">
        <v>2294</v>
      </c>
      <c r="H345" s="17" t="s">
        <v>2295</v>
      </c>
      <c r="I345" s="18" t="s">
        <v>1388</v>
      </c>
      <c r="J345" t="str">
        <f t="shared" si="5"/>
        <v>Pacific</v>
      </c>
    </row>
    <row r="346" spans="1:10" ht="60.75" thickBot="1" x14ac:dyDescent="0.3">
      <c r="A346" s="9" t="s">
        <v>1908</v>
      </c>
      <c r="B346" s="10" t="s">
        <v>675</v>
      </c>
      <c r="C346" s="11" t="s">
        <v>503</v>
      </c>
      <c r="D346" s="12" t="s">
        <v>2033</v>
      </c>
      <c r="E346" s="13" t="s">
        <v>2225</v>
      </c>
      <c r="F346" s="12" t="s">
        <v>2296</v>
      </c>
      <c r="G346" s="13" t="s">
        <v>2297</v>
      </c>
      <c r="H346" s="12" t="s">
        <v>2298</v>
      </c>
      <c r="I346" s="13" t="s">
        <v>1519</v>
      </c>
      <c r="J346" t="str">
        <f t="shared" si="5"/>
        <v>Central Arkansas</v>
      </c>
    </row>
    <row r="347" spans="1:10" ht="60.75" thickBot="1" x14ac:dyDescent="0.3">
      <c r="A347" s="14" t="s">
        <v>2031</v>
      </c>
      <c r="B347" s="15" t="s">
        <v>678</v>
      </c>
      <c r="C347" s="16" t="s">
        <v>460</v>
      </c>
      <c r="D347" s="17" t="s">
        <v>2299</v>
      </c>
      <c r="E347" s="18" t="s">
        <v>2247</v>
      </c>
      <c r="F347" s="17" t="s">
        <v>2120</v>
      </c>
      <c r="G347" s="18" t="s">
        <v>2300</v>
      </c>
      <c r="H347" s="17" t="s">
        <v>2301</v>
      </c>
      <c r="I347" s="18" t="s">
        <v>2302</v>
      </c>
      <c r="J347" t="str">
        <f t="shared" si="5"/>
        <v>Lindenwood</v>
      </c>
    </row>
    <row r="348" spans="1:10" ht="45.75" thickBot="1" x14ac:dyDescent="0.3">
      <c r="A348" s="9" t="s">
        <v>2146</v>
      </c>
      <c r="B348" s="10" t="s">
        <v>674</v>
      </c>
      <c r="C348" s="11" t="s">
        <v>415</v>
      </c>
      <c r="D348" s="12" t="s">
        <v>2303</v>
      </c>
      <c r="E348" s="13" t="s">
        <v>1549</v>
      </c>
      <c r="F348" s="12" t="s">
        <v>1571</v>
      </c>
      <c r="G348" s="13" t="s">
        <v>2304</v>
      </c>
      <c r="H348" s="12" t="s">
        <v>2271</v>
      </c>
      <c r="I348" s="13" t="s">
        <v>2305</v>
      </c>
      <c r="J348" t="str">
        <f t="shared" si="5"/>
        <v>Virginia Military</v>
      </c>
    </row>
    <row r="349" spans="1:10" ht="75.75" thickBot="1" x14ac:dyDescent="0.3">
      <c r="A349" s="14" t="s">
        <v>2049</v>
      </c>
      <c r="B349" s="15" t="s">
        <v>677</v>
      </c>
      <c r="C349" s="16" t="s">
        <v>507</v>
      </c>
      <c r="D349" s="17" t="s">
        <v>2219</v>
      </c>
      <c r="E349" s="18" t="s">
        <v>1780</v>
      </c>
      <c r="F349" s="17" t="s">
        <v>2306</v>
      </c>
      <c r="G349" s="18" t="s">
        <v>2307</v>
      </c>
      <c r="H349" s="17" t="s">
        <v>1802</v>
      </c>
      <c r="I349" s="18" t="s">
        <v>2308</v>
      </c>
      <c r="J349" t="str">
        <f t="shared" si="5"/>
        <v>Siena</v>
      </c>
    </row>
    <row r="350" spans="1:10" ht="30.75" thickBot="1" x14ac:dyDescent="0.3">
      <c r="A350" s="9" t="s">
        <v>2309</v>
      </c>
      <c r="B350" s="10" t="s">
        <v>122</v>
      </c>
      <c r="C350" s="11" t="s">
        <v>494</v>
      </c>
      <c r="D350" s="12" t="s">
        <v>2310</v>
      </c>
      <c r="E350" s="13" t="s">
        <v>2311</v>
      </c>
      <c r="F350" s="12" t="s">
        <v>2215</v>
      </c>
      <c r="G350" s="13" t="s">
        <v>2312</v>
      </c>
      <c r="H350" s="12" t="s">
        <v>2293</v>
      </c>
      <c r="I350" s="13" t="s">
        <v>2313</v>
      </c>
      <c r="J350" t="str">
        <f t="shared" si="5"/>
        <v>Holy Cross</v>
      </c>
    </row>
    <row r="351" spans="1:10" ht="75.75" thickBot="1" x14ac:dyDescent="0.3">
      <c r="A351" s="14" t="s">
        <v>2037</v>
      </c>
      <c r="B351" s="15" t="s">
        <v>684</v>
      </c>
      <c r="C351" s="16" t="s">
        <v>540</v>
      </c>
      <c r="D351" s="17" t="s">
        <v>2314</v>
      </c>
      <c r="E351" s="18" t="s">
        <v>2244</v>
      </c>
      <c r="F351" s="17" t="s">
        <v>2042</v>
      </c>
      <c r="G351" s="18" t="s">
        <v>2315</v>
      </c>
      <c r="H351" s="17" t="s">
        <v>1889</v>
      </c>
      <c r="I351" s="18" t="s">
        <v>1546</v>
      </c>
      <c r="J351" t="str">
        <f t="shared" si="5"/>
        <v>Maryland-Eastern Shore</v>
      </c>
    </row>
    <row r="352" spans="1:10" ht="30.75" thickBot="1" x14ac:dyDescent="0.3">
      <c r="A352" s="9" t="s">
        <v>2136</v>
      </c>
      <c r="B352" s="10" t="s">
        <v>676</v>
      </c>
      <c r="C352" s="11" t="s">
        <v>494</v>
      </c>
      <c r="D352" s="12" t="s">
        <v>2316</v>
      </c>
      <c r="E352" s="13" t="s">
        <v>2309</v>
      </c>
      <c r="F352" s="12" t="s">
        <v>2317</v>
      </c>
      <c r="G352" s="13" t="s">
        <v>2318</v>
      </c>
      <c r="H352" s="12" t="s">
        <v>2319</v>
      </c>
      <c r="I352" s="13" t="s">
        <v>2228</v>
      </c>
      <c r="J352" t="str">
        <f t="shared" si="5"/>
        <v>Army West Point</v>
      </c>
    </row>
    <row r="353" spans="1:10" ht="30.75" thickBot="1" x14ac:dyDescent="0.3">
      <c r="A353" s="14" t="s">
        <v>2141</v>
      </c>
      <c r="B353" s="15" t="s">
        <v>682</v>
      </c>
      <c r="C353" s="16" t="s">
        <v>465</v>
      </c>
      <c r="D353" s="17" t="s">
        <v>2320</v>
      </c>
      <c r="E353" s="18" t="s">
        <v>2069</v>
      </c>
      <c r="F353" s="17" t="s">
        <v>2321</v>
      </c>
      <c r="G353" s="18" t="s">
        <v>2322</v>
      </c>
      <c r="H353" s="17" t="s">
        <v>2323</v>
      </c>
      <c r="I353" s="18" t="s">
        <v>2324</v>
      </c>
      <c r="J353" t="str">
        <f t="shared" si="5"/>
        <v>IUPUI</v>
      </c>
    </row>
    <row r="354" spans="1:10" ht="60.75" thickBot="1" x14ac:dyDescent="0.3">
      <c r="A354" s="9" t="s">
        <v>2325</v>
      </c>
      <c r="B354" s="10" t="s">
        <v>687</v>
      </c>
      <c r="C354" s="11" t="s">
        <v>428</v>
      </c>
      <c r="D354" s="12" t="s">
        <v>2326</v>
      </c>
      <c r="E354" s="13" t="s">
        <v>2102</v>
      </c>
      <c r="F354" s="12" t="s">
        <v>2026</v>
      </c>
      <c r="G354" s="13" t="s">
        <v>2327</v>
      </c>
      <c r="H354" s="12" t="s">
        <v>2168</v>
      </c>
      <c r="I354" s="13" t="s">
        <v>2328</v>
      </c>
      <c r="J354" t="str">
        <f t="shared" si="5"/>
        <v>Houston Christian</v>
      </c>
    </row>
    <row r="355" spans="1:10" ht="45.75" thickBot="1" x14ac:dyDescent="0.3">
      <c r="A355" s="14" t="s">
        <v>2311</v>
      </c>
      <c r="B355" s="15" t="s">
        <v>686</v>
      </c>
      <c r="C355" s="16" t="s">
        <v>426</v>
      </c>
      <c r="D355" s="17" t="s">
        <v>2329</v>
      </c>
      <c r="E355" s="18" t="s">
        <v>1819</v>
      </c>
      <c r="F355" s="17" t="s">
        <v>2211</v>
      </c>
      <c r="G355" s="18" t="s">
        <v>2330</v>
      </c>
      <c r="H355" s="17" t="s">
        <v>2250</v>
      </c>
      <c r="I355" s="18" t="s">
        <v>2251</v>
      </c>
      <c r="J355" t="str">
        <f t="shared" si="5"/>
        <v>Cal Poly</v>
      </c>
    </row>
    <row r="356" spans="1:10" ht="30.75" thickBot="1" x14ac:dyDescent="0.3">
      <c r="A356" s="9" t="s">
        <v>2216</v>
      </c>
      <c r="B356" s="10" t="s">
        <v>688</v>
      </c>
      <c r="C356" s="11" t="s">
        <v>494</v>
      </c>
      <c r="D356" s="12" t="s">
        <v>1943</v>
      </c>
      <c r="E356" s="13" t="s">
        <v>2292</v>
      </c>
      <c r="F356" s="12" t="s">
        <v>2331</v>
      </c>
      <c r="G356" s="13" t="s">
        <v>2332</v>
      </c>
      <c r="H356" s="12" t="s">
        <v>2333</v>
      </c>
      <c r="I356" s="13" t="s">
        <v>1449</v>
      </c>
      <c r="J356" t="str">
        <f t="shared" si="5"/>
        <v>Loyola (MD)</v>
      </c>
    </row>
    <row r="357" spans="1:10" ht="60.75" thickBot="1" x14ac:dyDescent="0.3">
      <c r="A357" s="14" t="s">
        <v>1766</v>
      </c>
      <c r="B357" s="15" t="s">
        <v>685</v>
      </c>
      <c r="C357" s="16" t="s">
        <v>515</v>
      </c>
      <c r="D357" s="17" t="s">
        <v>2334</v>
      </c>
      <c r="E357" s="18" t="s">
        <v>2281</v>
      </c>
      <c r="F357" s="17" t="s">
        <v>2335</v>
      </c>
      <c r="G357" s="18" t="s">
        <v>2336</v>
      </c>
      <c r="H357" s="17" t="s">
        <v>1644</v>
      </c>
      <c r="I357" s="18" t="s">
        <v>1330</v>
      </c>
      <c r="J357" t="str">
        <f t="shared" si="5"/>
        <v>Long Island</v>
      </c>
    </row>
    <row r="358" spans="1:10" ht="60.75" thickBot="1" x14ac:dyDescent="0.3">
      <c r="A358" s="9" t="s">
        <v>2131</v>
      </c>
      <c r="B358" s="10" t="s">
        <v>683</v>
      </c>
      <c r="C358" s="11" t="s">
        <v>515</v>
      </c>
      <c r="D358" s="12" t="s">
        <v>2337</v>
      </c>
      <c r="E358" s="13" t="s">
        <v>2287</v>
      </c>
      <c r="F358" s="12" t="s">
        <v>1984</v>
      </c>
      <c r="G358" s="13" t="s">
        <v>2338</v>
      </c>
      <c r="H358" s="12" t="s">
        <v>2339</v>
      </c>
      <c r="I358" s="13" t="s">
        <v>2340</v>
      </c>
      <c r="J358" t="str">
        <f t="shared" si="5"/>
        <v>St. Francis (PA)</v>
      </c>
    </row>
    <row r="359" spans="1:10" ht="60.75" thickBot="1" x14ac:dyDescent="0.3">
      <c r="A359" s="14" t="s">
        <v>1888</v>
      </c>
      <c r="B359" s="15" t="s">
        <v>681</v>
      </c>
      <c r="C359" s="16" t="s">
        <v>428</v>
      </c>
      <c r="D359" s="17" t="s">
        <v>2341</v>
      </c>
      <c r="E359" s="18" t="s">
        <v>2325</v>
      </c>
      <c r="F359" s="17" t="s">
        <v>2342</v>
      </c>
      <c r="G359" s="18" t="s">
        <v>2343</v>
      </c>
      <c r="H359" s="17" t="s">
        <v>2344</v>
      </c>
      <c r="I359" s="18" t="s">
        <v>2345</v>
      </c>
      <c r="J359" t="str">
        <f t="shared" si="5"/>
        <v>Incarnate Word</v>
      </c>
    </row>
    <row r="360" spans="1:10" ht="30.75" thickBot="1" x14ac:dyDescent="0.3">
      <c r="A360" s="9" t="s">
        <v>2184</v>
      </c>
      <c r="B360" s="10" t="s">
        <v>689</v>
      </c>
      <c r="C360" s="11" t="s">
        <v>465</v>
      </c>
      <c r="D360" s="12" t="s">
        <v>2346</v>
      </c>
      <c r="E360" s="13" t="s">
        <v>1708</v>
      </c>
      <c r="F360" s="12" t="s">
        <v>2347</v>
      </c>
      <c r="G360" s="13" t="s">
        <v>2348</v>
      </c>
      <c r="H360" s="12" t="s">
        <v>2349</v>
      </c>
      <c r="I360" s="13" t="s">
        <v>1649</v>
      </c>
      <c r="J360" t="str">
        <f t="shared" si="5"/>
        <v>Detroit-Mercy</v>
      </c>
    </row>
    <row r="361" spans="1:10" ht="60.75" thickBot="1" x14ac:dyDescent="0.3">
      <c r="A361" s="14" t="s">
        <v>2016</v>
      </c>
      <c r="B361" s="15" t="s">
        <v>690</v>
      </c>
      <c r="C361" s="16" t="s">
        <v>515</v>
      </c>
      <c r="D361" s="17" t="s">
        <v>2350</v>
      </c>
      <c r="E361" s="18" t="s">
        <v>2061</v>
      </c>
      <c r="F361" s="17" t="s">
        <v>2351</v>
      </c>
      <c r="G361" s="18" t="s">
        <v>2352</v>
      </c>
      <c r="H361" s="17" t="s">
        <v>2353</v>
      </c>
      <c r="I361" s="18" t="s">
        <v>2174</v>
      </c>
      <c r="J361" t="str">
        <f t="shared" si="5"/>
        <v>Stonehill</v>
      </c>
    </row>
    <row r="362" spans="1:10" ht="75.75" thickBot="1" x14ac:dyDescent="0.3">
      <c r="A362" s="9" t="s">
        <v>2283</v>
      </c>
      <c r="B362" s="10" t="s">
        <v>691</v>
      </c>
      <c r="C362" s="11" t="s">
        <v>513</v>
      </c>
      <c r="D362" s="12" t="s">
        <v>2354</v>
      </c>
      <c r="E362" s="13" t="s">
        <v>2075</v>
      </c>
      <c r="F362" s="12" t="s">
        <v>1753</v>
      </c>
      <c r="G362" s="13" t="s">
        <v>2355</v>
      </c>
      <c r="H362" s="12" t="s">
        <v>2087</v>
      </c>
      <c r="I362" s="13" t="s">
        <v>2356</v>
      </c>
      <c r="J362" t="str">
        <f t="shared" si="5"/>
        <v>Mississippi Valley State</v>
      </c>
    </row>
    <row r="363" spans="1:10" ht="75.75" thickBot="1" x14ac:dyDescent="0.3">
      <c r="A363" s="14" t="s">
        <v>2229</v>
      </c>
      <c r="B363" s="15" t="s">
        <v>692</v>
      </c>
      <c r="C363" s="16" t="s">
        <v>540</v>
      </c>
      <c r="D363" s="17" t="s">
        <v>1921</v>
      </c>
      <c r="E363" s="18" t="s">
        <v>2275</v>
      </c>
      <c r="F363" s="17" t="s">
        <v>2262</v>
      </c>
      <c r="G363" s="18" t="s">
        <v>2357</v>
      </c>
      <c r="H363" s="17" t="s">
        <v>2358</v>
      </c>
      <c r="I363" s="18" t="s">
        <v>2306</v>
      </c>
      <c r="J363" t="str">
        <f t="shared" si="5"/>
        <v>Coppin State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3"/>
  <sheetViews>
    <sheetView topLeftCell="A208" workbookViewId="0">
      <selection activeCell="N238" sqref="N238:N239"/>
    </sheetView>
  </sheetViews>
  <sheetFormatPr defaultRowHeight="15" x14ac:dyDescent="0.25"/>
  <cols>
    <col min="1" max="1" width="20.7109375" bestFit="1" customWidth="1"/>
    <col min="4" max="4" width="11.42578125" customWidth="1"/>
  </cols>
  <sheetData>
    <row r="1" spans="1:11" x14ac:dyDescent="0.25">
      <c r="A1" s="26" t="s">
        <v>323</v>
      </c>
      <c r="B1" s="26"/>
      <c r="C1" s="26"/>
      <c r="D1" s="26" t="s">
        <v>324</v>
      </c>
      <c r="E1" s="26" t="s">
        <v>325</v>
      </c>
      <c r="F1" s="26" t="s">
        <v>322</v>
      </c>
      <c r="G1" s="8" t="s">
        <v>326</v>
      </c>
      <c r="H1" s="26" t="s">
        <v>326</v>
      </c>
      <c r="I1" s="26" t="s">
        <v>327</v>
      </c>
      <c r="J1" s="8" t="s">
        <v>327</v>
      </c>
    </row>
    <row r="2" spans="1:11" x14ac:dyDescent="0.25">
      <c r="A2" s="26"/>
      <c r="B2" s="26"/>
      <c r="C2" s="26"/>
      <c r="D2" s="26"/>
      <c r="E2" s="26"/>
      <c r="F2" s="26"/>
      <c r="G2" s="8" t="s">
        <v>323</v>
      </c>
      <c r="H2" s="26"/>
      <c r="I2" s="26"/>
      <c r="J2" s="8" t="s">
        <v>325</v>
      </c>
    </row>
    <row r="3" spans="1:11" ht="30" x14ac:dyDescent="0.25">
      <c r="A3" s="3"/>
      <c r="B3" s="4"/>
      <c r="C3" s="3">
        <v>1</v>
      </c>
      <c r="D3" s="5" t="s">
        <v>131</v>
      </c>
      <c r="E3" s="3" t="s">
        <v>2359</v>
      </c>
      <c r="F3" s="6" t="s">
        <v>2360</v>
      </c>
      <c r="G3" s="3">
        <v>16</v>
      </c>
      <c r="H3" s="6" t="s">
        <v>2361</v>
      </c>
      <c r="I3" s="5" t="s">
        <v>133</v>
      </c>
      <c r="J3" s="3" t="s">
        <v>2362</v>
      </c>
      <c r="K3" t="str">
        <f>TEXT(RIGHT(D3,LEN(D3)-2),"")</f>
        <v>South Carolina</v>
      </c>
    </row>
    <row r="4" spans="1:11" x14ac:dyDescent="0.25">
      <c r="A4" s="3"/>
      <c r="B4" s="4"/>
      <c r="C4" s="3">
        <v>2</v>
      </c>
      <c r="D4" s="5" t="s">
        <v>140</v>
      </c>
      <c r="E4" s="3" t="s">
        <v>2363</v>
      </c>
      <c r="F4" s="6" t="s">
        <v>2364</v>
      </c>
      <c r="G4" s="3">
        <v>3</v>
      </c>
      <c r="H4" s="6" t="s">
        <v>2365</v>
      </c>
      <c r="I4" s="5" t="s">
        <v>139</v>
      </c>
      <c r="J4" s="3" t="s">
        <v>2366</v>
      </c>
      <c r="K4" t="str">
        <f t="shared" ref="K4:K67" si="0">TEXT(RIGHT(D4,LEN(D4)-2),"")</f>
        <v>Iowa</v>
      </c>
    </row>
    <row r="5" spans="1:11" ht="30" x14ac:dyDescent="0.25">
      <c r="A5" s="3"/>
      <c r="B5" s="4"/>
      <c r="C5" s="3">
        <v>3</v>
      </c>
      <c r="D5" s="5" t="s">
        <v>134</v>
      </c>
      <c r="E5" s="3" t="s">
        <v>2367</v>
      </c>
      <c r="F5" s="6" t="s">
        <v>2368</v>
      </c>
      <c r="G5" s="3">
        <v>4</v>
      </c>
      <c r="H5" s="6" t="s">
        <v>192</v>
      </c>
      <c r="I5" s="5" t="s">
        <v>136</v>
      </c>
      <c r="J5" s="3" t="s">
        <v>2369</v>
      </c>
      <c r="K5" t="str">
        <f t="shared" si="0"/>
        <v>Connecticut</v>
      </c>
    </row>
    <row r="6" spans="1:11" x14ac:dyDescent="0.25">
      <c r="A6" s="3"/>
      <c r="B6" s="4"/>
      <c r="C6" s="3">
        <v>4</v>
      </c>
      <c r="D6" s="5" t="s">
        <v>144</v>
      </c>
      <c r="E6" s="3" t="s">
        <v>2367</v>
      </c>
      <c r="F6" s="6" t="s">
        <v>2370</v>
      </c>
      <c r="G6" s="3">
        <v>2</v>
      </c>
      <c r="H6" s="6" t="s">
        <v>2371</v>
      </c>
      <c r="I6" s="5" t="s">
        <v>145</v>
      </c>
      <c r="J6" s="3" t="s">
        <v>2372</v>
      </c>
      <c r="K6" t="str">
        <f t="shared" si="0"/>
        <v>Stanford</v>
      </c>
    </row>
    <row r="7" spans="1:11" x14ac:dyDescent="0.25">
      <c r="A7" s="3"/>
      <c r="B7" s="4"/>
      <c r="C7" s="3">
        <v>5</v>
      </c>
      <c r="D7" s="5" t="s">
        <v>168</v>
      </c>
      <c r="E7" s="3" t="s">
        <v>2373</v>
      </c>
      <c r="F7" s="6" t="s">
        <v>2374</v>
      </c>
      <c r="G7" s="3">
        <v>6</v>
      </c>
      <c r="H7" s="6" t="s">
        <v>2375</v>
      </c>
      <c r="I7" s="5" t="s">
        <v>145</v>
      </c>
      <c r="J7" s="3" t="s">
        <v>2376</v>
      </c>
      <c r="K7" t="str">
        <f>TEXT(RIGHT(D7,LEN(D7)-2),"")</f>
        <v>UCLA</v>
      </c>
    </row>
    <row r="8" spans="1:11" x14ac:dyDescent="0.25">
      <c r="A8" s="3"/>
      <c r="B8" s="4"/>
      <c r="C8" s="3">
        <v>6</v>
      </c>
      <c r="D8" s="5" t="s">
        <v>203</v>
      </c>
      <c r="E8" s="3" t="s">
        <v>2377</v>
      </c>
      <c r="F8" s="6" t="s">
        <v>2378</v>
      </c>
      <c r="G8" s="3">
        <v>8</v>
      </c>
      <c r="H8" s="6" t="s">
        <v>2379</v>
      </c>
      <c r="I8" s="5" t="s">
        <v>145</v>
      </c>
      <c r="J8" s="3" t="s">
        <v>2380</v>
      </c>
      <c r="K8" t="str">
        <f t="shared" si="0"/>
        <v>USC</v>
      </c>
    </row>
    <row r="9" spans="1:11" x14ac:dyDescent="0.25">
      <c r="A9" s="3"/>
      <c r="B9" s="4"/>
      <c r="C9" s="3">
        <v>7</v>
      </c>
      <c r="D9" s="5" t="s">
        <v>178</v>
      </c>
      <c r="E9" s="3" t="s">
        <v>2381</v>
      </c>
      <c r="F9" s="6" t="s">
        <v>2382</v>
      </c>
      <c r="G9" s="3">
        <v>17</v>
      </c>
      <c r="H9" s="6" t="s">
        <v>167</v>
      </c>
      <c r="I9" s="5" t="s">
        <v>162</v>
      </c>
      <c r="J9" s="3" t="s">
        <v>2372</v>
      </c>
      <c r="K9" t="str">
        <f t="shared" si="0"/>
        <v>Texas</v>
      </c>
    </row>
    <row r="10" spans="1:11" x14ac:dyDescent="0.25">
      <c r="A10" s="3"/>
      <c r="B10" s="4"/>
      <c r="C10" s="3">
        <v>8</v>
      </c>
      <c r="D10" s="5" t="s">
        <v>180</v>
      </c>
      <c r="E10" s="3" t="s">
        <v>2383</v>
      </c>
      <c r="F10" s="6" t="s">
        <v>2384</v>
      </c>
      <c r="G10" s="3">
        <v>18</v>
      </c>
      <c r="H10" s="6" t="s">
        <v>2385</v>
      </c>
      <c r="I10" s="5" t="s">
        <v>148</v>
      </c>
      <c r="J10" s="3" t="s">
        <v>2386</v>
      </c>
      <c r="K10" t="str">
        <f t="shared" si="0"/>
        <v>N.C. State</v>
      </c>
    </row>
    <row r="11" spans="1:11" x14ac:dyDescent="0.25">
      <c r="A11" s="3"/>
      <c r="B11" s="4"/>
      <c r="C11" s="3">
        <v>9</v>
      </c>
      <c r="D11" s="5" t="s">
        <v>165</v>
      </c>
      <c r="E11" s="3" t="s">
        <v>2387</v>
      </c>
      <c r="F11" s="6" t="s">
        <v>2388</v>
      </c>
      <c r="G11" s="3">
        <v>24</v>
      </c>
      <c r="H11" s="6" t="s">
        <v>2389</v>
      </c>
      <c r="I11" s="5" t="s">
        <v>139</v>
      </c>
      <c r="J11" s="3" t="s">
        <v>2390</v>
      </c>
      <c r="K11" t="str">
        <f t="shared" si="0"/>
        <v>Ohio St.</v>
      </c>
    </row>
    <row r="12" spans="1:11" x14ac:dyDescent="0.25">
      <c r="A12" s="3"/>
      <c r="B12" s="4"/>
      <c r="C12" s="3">
        <v>10</v>
      </c>
      <c r="D12" s="5" t="s">
        <v>137</v>
      </c>
      <c r="E12" s="3" t="s">
        <v>2387</v>
      </c>
      <c r="F12" s="6" t="s">
        <v>2391</v>
      </c>
      <c r="G12" s="3">
        <v>32</v>
      </c>
      <c r="H12" s="6" t="s">
        <v>2392</v>
      </c>
      <c r="I12" s="5" t="s">
        <v>139</v>
      </c>
      <c r="J12" s="3" t="s">
        <v>2393</v>
      </c>
      <c r="K12" t="str">
        <f t="shared" si="0"/>
        <v>Indiana</v>
      </c>
    </row>
    <row r="13" spans="1:11" x14ac:dyDescent="0.25">
      <c r="A13" s="3"/>
      <c r="B13" s="4"/>
      <c r="C13" s="3">
        <v>11</v>
      </c>
      <c r="D13" s="5" t="s">
        <v>694</v>
      </c>
      <c r="E13" s="3" t="s">
        <v>2394</v>
      </c>
      <c r="F13" s="6" t="s">
        <v>696</v>
      </c>
      <c r="G13" s="3">
        <v>14</v>
      </c>
      <c r="H13" s="6" t="s">
        <v>2395</v>
      </c>
      <c r="I13" s="5" t="s">
        <v>145</v>
      </c>
      <c r="J13" s="3" t="s">
        <v>2396</v>
      </c>
      <c r="K13" t="str">
        <f t="shared" si="0"/>
        <v>Oregon St.</v>
      </c>
    </row>
    <row r="14" spans="1:11" x14ac:dyDescent="0.25">
      <c r="A14" s="3"/>
      <c r="B14" s="4"/>
      <c r="C14" s="3">
        <v>12</v>
      </c>
      <c r="D14" s="5" t="s">
        <v>185</v>
      </c>
      <c r="E14" s="3" t="s">
        <v>2397</v>
      </c>
      <c r="F14" s="6" t="s">
        <v>2398</v>
      </c>
      <c r="G14" s="3">
        <v>65</v>
      </c>
      <c r="H14" s="6" t="s">
        <v>2399</v>
      </c>
      <c r="I14" s="5" t="s">
        <v>187</v>
      </c>
      <c r="J14" s="3" t="s">
        <v>2400</v>
      </c>
      <c r="K14" t="str">
        <f t="shared" si="0"/>
        <v>Princeton</v>
      </c>
    </row>
    <row r="15" spans="1:11" x14ac:dyDescent="0.25">
      <c r="A15" s="3"/>
      <c r="B15" s="4"/>
      <c r="C15" s="3">
        <v>13</v>
      </c>
      <c r="D15" s="5" t="s">
        <v>173</v>
      </c>
      <c r="E15" s="3" t="s">
        <v>2401</v>
      </c>
      <c r="F15" s="6" t="s">
        <v>2402</v>
      </c>
      <c r="G15" s="3">
        <v>71</v>
      </c>
      <c r="H15" s="6" t="s">
        <v>2403</v>
      </c>
      <c r="I15" s="5" t="s">
        <v>175</v>
      </c>
      <c r="J15" s="3" t="s">
        <v>2404</v>
      </c>
      <c r="K15" t="str">
        <f t="shared" si="0"/>
        <v>Gonzaga</v>
      </c>
    </row>
    <row r="16" spans="1:11" x14ac:dyDescent="0.25">
      <c r="A16" s="3"/>
      <c r="B16" s="4"/>
      <c r="C16" s="3">
        <v>14</v>
      </c>
      <c r="D16" s="5" t="s">
        <v>198</v>
      </c>
      <c r="E16" s="3" t="s">
        <v>2405</v>
      </c>
      <c r="F16" s="6" t="s">
        <v>2406</v>
      </c>
      <c r="G16" s="3">
        <v>30</v>
      </c>
      <c r="H16" s="6" t="s">
        <v>2407</v>
      </c>
      <c r="I16" s="5" t="s">
        <v>136</v>
      </c>
      <c r="J16" s="3" t="s">
        <v>2408</v>
      </c>
      <c r="K16" t="str">
        <f t="shared" si="0"/>
        <v>Creighton</v>
      </c>
    </row>
    <row r="17" spans="1:11" x14ac:dyDescent="0.25">
      <c r="A17" s="3"/>
      <c r="B17" s="4"/>
      <c r="C17" s="3">
        <v>15</v>
      </c>
      <c r="D17" s="5" t="s">
        <v>352</v>
      </c>
      <c r="E17" s="3" t="s">
        <v>2409</v>
      </c>
      <c r="F17" s="6" t="s">
        <v>2410</v>
      </c>
      <c r="G17" s="3">
        <v>21</v>
      </c>
      <c r="H17" s="6" t="s">
        <v>2411</v>
      </c>
      <c r="I17" s="5" t="s">
        <v>162</v>
      </c>
      <c r="J17" s="3" t="s">
        <v>2412</v>
      </c>
      <c r="K17" t="str">
        <f t="shared" si="0"/>
        <v>Kansas St.</v>
      </c>
    </row>
    <row r="18" spans="1:11" ht="30" x14ac:dyDescent="0.25">
      <c r="A18" s="3"/>
      <c r="B18" s="4"/>
      <c r="C18" s="3">
        <v>16</v>
      </c>
      <c r="D18" s="5" t="s">
        <v>153</v>
      </c>
      <c r="E18" s="3" t="s">
        <v>2413</v>
      </c>
      <c r="F18" s="6" t="s">
        <v>2414</v>
      </c>
      <c r="G18" s="3">
        <v>35</v>
      </c>
      <c r="H18" s="6" t="s">
        <v>2415</v>
      </c>
      <c r="I18" s="5" t="s">
        <v>148</v>
      </c>
      <c r="J18" s="3" t="s">
        <v>2380</v>
      </c>
      <c r="K18" t="str">
        <f t="shared" si="0"/>
        <v>Notre Dame</v>
      </c>
    </row>
    <row r="19" spans="1:11" x14ac:dyDescent="0.25">
      <c r="A19" s="3"/>
      <c r="B19" s="4"/>
      <c r="C19" s="3">
        <v>17</v>
      </c>
      <c r="D19" s="5" t="s">
        <v>697</v>
      </c>
      <c r="E19" s="3" t="s">
        <v>2416</v>
      </c>
      <c r="F19" s="6" t="s">
        <v>693</v>
      </c>
      <c r="G19" s="3">
        <v>73</v>
      </c>
      <c r="H19" s="6" t="s">
        <v>2417</v>
      </c>
      <c r="I19" s="5" t="s">
        <v>239</v>
      </c>
      <c r="J19" s="3" t="s">
        <v>2418</v>
      </c>
      <c r="K19" t="str">
        <f t="shared" si="0"/>
        <v>Richmond</v>
      </c>
    </row>
    <row r="20" spans="1:11" x14ac:dyDescent="0.25">
      <c r="A20" s="3"/>
      <c r="B20" s="4"/>
      <c r="C20" s="3">
        <v>18</v>
      </c>
      <c r="D20" s="5" t="s">
        <v>158</v>
      </c>
      <c r="E20" s="3" t="s">
        <v>2367</v>
      </c>
      <c r="F20" s="6" t="s">
        <v>338</v>
      </c>
      <c r="G20" s="3">
        <v>42</v>
      </c>
      <c r="H20" s="6" t="s">
        <v>2419</v>
      </c>
      <c r="I20" s="5" t="s">
        <v>133</v>
      </c>
      <c r="J20" s="3" t="s">
        <v>2393</v>
      </c>
      <c r="K20" t="str">
        <f t="shared" si="0"/>
        <v>LSU</v>
      </c>
    </row>
    <row r="21" spans="1:11" x14ac:dyDescent="0.25">
      <c r="A21" s="3"/>
      <c r="B21" s="4"/>
      <c r="C21" s="3">
        <v>19</v>
      </c>
      <c r="D21" s="5" t="s">
        <v>151</v>
      </c>
      <c r="E21" s="3" t="s">
        <v>2420</v>
      </c>
      <c r="F21" s="6" t="s">
        <v>2421</v>
      </c>
      <c r="G21" s="3">
        <v>15</v>
      </c>
      <c r="H21" s="6" t="s">
        <v>2422</v>
      </c>
      <c r="I21" s="5" t="s">
        <v>145</v>
      </c>
      <c r="J21" s="3" t="s">
        <v>2423</v>
      </c>
      <c r="K21" t="str">
        <f t="shared" si="0"/>
        <v>Colorado</v>
      </c>
    </row>
    <row r="22" spans="1:11" x14ac:dyDescent="0.25">
      <c r="A22" s="3"/>
      <c r="B22" s="4"/>
      <c r="C22" s="3">
        <v>20</v>
      </c>
      <c r="D22" s="5" t="s">
        <v>171</v>
      </c>
      <c r="E22" s="3" t="s">
        <v>2424</v>
      </c>
      <c r="F22" s="6" t="s">
        <v>2425</v>
      </c>
      <c r="G22" s="3">
        <v>1</v>
      </c>
      <c r="H22" s="6" t="s">
        <v>693</v>
      </c>
      <c r="I22" s="5" t="s">
        <v>133</v>
      </c>
      <c r="J22" s="3" t="s">
        <v>2426</v>
      </c>
      <c r="K22" t="str">
        <f t="shared" si="0"/>
        <v>Tennessee</v>
      </c>
    </row>
    <row r="23" spans="1:11" x14ac:dyDescent="0.25">
      <c r="A23" s="3"/>
      <c r="B23" s="4"/>
      <c r="C23" s="3">
        <v>21</v>
      </c>
      <c r="D23" s="5" t="s">
        <v>176</v>
      </c>
      <c r="E23" s="3" t="s">
        <v>2420</v>
      </c>
      <c r="F23" s="6" t="s">
        <v>2427</v>
      </c>
      <c r="G23" s="3">
        <v>13</v>
      </c>
      <c r="H23" s="6" t="s">
        <v>2428</v>
      </c>
      <c r="I23" s="5" t="s">
        <v>162</v>
      </c>
      <c r="J23" s="3" t="s">
        <v>2408</v>
      </c>
      <c r="K23" t="str">
        <f t="shared" si="0"/>
        <v>Oklahoma</v>
      </c>
    </row>
    <row r="24" spans="1:11" x14ac:dyDescent="0.25">
      <c r="A24" s="3"/>
      <c r="B24" s="4"/>
      <c r="C24" s="3">
        <v>22</v>
      </c>
      <c r="D24" s="5" t="s">
        <v>149</v>
      </c>
      <c r="E24" s="3" t="s">
        <v>2429</v>
      </c>
      <c r="F24" s="6" t="s">
        <v>2427</v>
      </c>
      <c r="G24" s="3">
        <v>5</v>
      </c>
      <c r="H24" s="6" t="s">
        <v>2430</v>
      </c>
      <c r="I24" s="5" t="s">
        <v>148</v>
      </c>
      <c r="J24" s="3" t="s">
        <v>2423</v>
      </c>
      <c r="K24" t="str">
        <f t="shared" si="0"/>
        <v>Duke</v>
      </c>
    </row>
    <row r="25" spans="1:11" x14ac:dyDescent="0.25">
      <c r="A25" s="3"/>
      <c r="B25" s="4"/>
      <c r="C25" s="3">
        <v>23</v>
      </c>
      <c r="D25" s="5" t="s">
        <v>159</v>
      </c>
      <c r="E25" s="3" t="s">
        <v>2429</v>
      </c>
      <c r="F25" s="6" t="s">
        <v>2431</v>
      </c>
      <c r="G25" s="3">
        <v>7</v>
      </c>
      <c r="H25" s="6" t="s">
        <v>2432</v>
      </c>
      <c r="I25" s="5" t="s">
        <v>162</v>
      </c>
      <c r="J25" s="3" t="s">
        <v>2396</v>
      </c>
      <c r="K25" t="str">
        <f t="shared" si="0"/>
        <v>Iowa St.</v>
      </c>
    </row>
    <row r="26" spans="1:11" x14ac:dyDescent="0.25">
      <c r="A26" s="3"/>
      <c r="B26" s="4"/>
      <c r="C26" s="3">
        <v>24</v>
      </c>
      <c r="D26" s="5" t="s">
        <v>212</v>
      </c>
      <c r="E26" s="3" t="s">
        <v>2433</v>
      </c>
      <c r="F26" s="6" t="s">
        <v>2434</v>
      </c>
      <c r="G26" s="3">
        <v>112</v>
      </c>
      <c r="H26" s="6" t="s">
        <v>2435</v>
      </c>
      <c r="I26" s="5" t="s">
        <v>213</v>
      </c>
      <c r="J26" s="3" t="s">
        <v>2436</v>
      </c>
      <c r="K26" t="str">
        <f t="shared" si="0"/>
        <v>UNLV</v>
      </c>
    </row>
    <row r="27" spans="1:11" ht="30" x14ac:dyDescent="0.25">
      <c r="A27" s="3"/>
      <c r="B27" s="4"/>
      <c r="C27" s="3">
        <v>25</v>
      </c>
      <c r="D27" s="5" t="s">
        <v>146</v>
      </c>
      <c r="E27" s="3" t="s">
        <v>2394</v>
      </c>
      <c r="F27" s="6" t="s">
        <v>2437</v>
      </c>
      <c r="G27" s="3">
        <v>40</v>
      </c>
      <c r="H27" s="6" t="s">
        <v>2438</v>
      </c>
      <c r="I27" s="5" t="s">
        <v>148</v>
      </c>
      <c r="J27" s="3" t="s">
        <v>2439</v>
      </c>
      <c r="K27" t="str">
        <f t="shared" si="0"/>
        <v>Virginia Tech</v>
      </c>
    </row>
    <row r="28" spans="1:11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t="e">
        <f>TEXT(RIGHT(D28,LEN(D28)-2),"")</f>
        <v>#VALUE!</v>
      </c>
    </row>
    <row r="29" spans="1:11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t="e">
        <f t="shared" si="0"/>
        <v>#VALUE!</v>
      </c>
    </row>
    <row r="30" spans="1:11" x14ac:dyDescent="0.25">
      <c r="A30" s="3"/>
      <c r="B30" s="4"/>
      <c r="C30" s="3">
        <v>26</v>
      </c>
      <c r="D30" s="5" t="s">
        <v>181</v>
      </c>
      <c r="E30" s="3" t="s">
        <v>2440</v>
      </c>
      <c r="F30" s="6" t="s">
        <v>2441</v>
      </c>
      <c r="G30" s="3">
        <v>34</v>
      </c>
      <c r="H30" s="6" t="s">
        <v>383</v>
      </c>
      <c r="I30" s="5" t="s">
        <v>148</v>
      </c>
      <c r="J30" s="3" t="s">
        <v>2396</v>
      </c>
      <c r="K30" t="str">
        <f t="shared" si="0"/>
        <v>Louisville</v>
      </c>
    </row>
    <row r="31" spans="1:11" x14ac:dyDescent="0.25">
      <c r="A31" s="3"/>
      <c r="B31" s="4"/>
      <c r="C31" s="3">
        <v>27</v>
      </c>
      <c r="D31" s="5" t="s">
        <v>220</v>
      </c>
      <c r="E31" s="3" t="s">
        <v>2394</v>
      </c>
      <c r="F31" s="6" t="s">
        <v>2442</v>
      </c>
      <c r="G31" s="3">
        <v>47</v>
      </c>
      <c r="H31" s="6" t="s">
        <v>2443</v>
      </c>
      <c r="I31" s="5" t="s">
        <v>162</v>
      </c>
      <c r="J31" s="3" t="s">
        <v>2396</v>
      </c>
      <c r="K31" t="str">
        <f t="shared" si="0"/>
        <v>Baylor</v>
      </c>
    </row>
    <row r="32" spans="1:11" x14ac:dyDescent="0.25">
      <c r="A32" s="3"/>
      <c r="B32" s="4"/>
      <c r="C32" s="3">
        <v>28</v>
      </c>
      <c r="D32" s="5" t="s">
        <v>334</v>
      </c>
      <c r="E32" s="3" t="s">
        <v>2424</v>
      </c>
      <c r="F32" s="6" t="s">
        <v>2444</v>
      </c>
      <c r="G32" s="3">
        <v>19</v>
      </c>
      <c r="H32" s="6" t="s">
        <v>2445</v>
      </c>
      <c r="I32" s="5" t="s">
        <v>162</v>
      </c>
      <c r="J32" s="3" t="s">
        <v>2423</v>
      </c>
      <c r="K32" t="str">
        <f t="shared" si="0"/>
        <v>Kansas</v>
      </c>
    </row>
    <row r="33" spans="1:11" x14ac:dyDescent="0.25">
      <c r="A33" s="3"/>
      <c r="B33" s="4"/>
      <c r="C33" s="3">
        <v>29</v>
      </c>
      <c r="D33" s="5" t="s">
        <v>156</v>
      </c>
      <c r="E33" s="3" t="s">
        <v>2446</v>
      </c>
      <c r="F33" s="6" t="s">
        <v>170</v>
      </c>
      <c r="G33" s="3">
        <v>27</v>
      </c>
      <c r="H33" s="6" t="s">
        <v>2447</v>
      </c>
      <c r="I33" s="5" t="s">
        <v>145</v>
      </c>
      <c r="J33" s="3" t="s">
        <v>2423</v>
      </c>
      <c r="K33" t="str">
        <f t="shared" si="0"/>
        <v>Utah</v>
      </c>
    </row>
    <row r="34" spans="1:11" ht="30" x14ac:dyDescent="0.25">
      <c r="A34" s="3"/>
      <c r="B34" s="4"/>
      <c r="C34" s="3">
        <v>30</v>
      </c>
      <c r="D34" s="5" t="s">
        <v>698</v>
      </c>
      <c r="E34" s="3" t="s">
        <v>2394</v>
      </c>
      <c r="F34" s="6" t="s">
        <v>2448</v>
      </c>
      <c r="G34" s="3">
        <v>66</v>
      </c>
      <c r="H34" s="6" t="s">
        <v>2449</v>
      </c>
      <c r="I34" s="5" t="s">
        <v>162</v>
      </c>
      <c r="J34" s="3" t="s">
        <v>2396</v>
      </c>
      <c r="K34" t="str">
        <f t="shared" si="0"/>
        <v>West Virginia</v>
      </c>
    </row>
    <row r="35" spans="1:11" x14ac:dyDescent="0.25">
      <c r="A35" s="3"/>
      <c r="B35" s="4"/>
      <c r="C35" s="3">
        <v>31</v>
      </c>
      <c r="D35" s="5" t="s">
        <v>142</v>
      </c>
      <c r="E35" s="3" t="s">
        <v>2450</v>
      </c>
      <c r="F35" s="6" t="s">
        <v>700</v>
      </c>
      <c r="G35" s="3">
        <v>9</v>
      </c>
      <c r="H35" s="6" t="s">
        <v>302</v>
      </c>
      <c r="I35" s="5" t="s">
        <v>139</v>
      </c>
      <c r="J35" s="3" t="s">
        <v>2451</v>
      </c>
      <c r="K35" t="str">
        <f t="shared" si="0"/>
        <v>Maryland</v>
      </c>
    </row>
    <row r="36" spans="1:11" x14ac:dyDescent="0.25">
      <c r="A36" s="3"/>
      <c r="B36" s="4"/>
      <c r="C36" s="3">
        <v>32</v>
      </c>
      <c r="D36" s="5" t="s">
        <v>715</v>
      </c>
      <c r="E36" s="3" t="s">
        <v>2452</v>
      </c>
      <c r="F36" s="6" t="s">
        <v>2453</v>
      </c>
      <c r="G36" s="3">
        <v>98</v>
      </c>
      <c r="H36" s="6" t="s">
        <v>2454</v>
      </c>
      <c r="I36" s="5" t="s">
        <v>271</v>
      </c>
      <c r="J36" s="3" t="s">
        <v>2455</v>
      </c>
      <c r="K36" t="str">
        <f t="shared" si="0"/>
        <v>Marshall</v>
      </c>
    </row>
    <row r="37" spans="1:11" x14ac:dyDescent="0.25">
      <c r="A37" s="3"/>
      <c r="B37" s="4"/>
      <c r="C37" s="3">
        <v>33</v>
      </c>
      <c r="D37" s="5" t="s">
        <v>366</v>
      </c>
      <c r="E37" s="3" t="s">
        <v>2416</v>
      </c>
      <c r="F37" s="6" t="s">
        <v>2456</v>
      </c>
      <c r="G37" s="3">
        <v>106</v>
      </c>
      <c r="H37" s="6" t="s">
        <v>2457</v>
      </c>
      <c r="I37" s="5" t="s">
        <v>255</v>
      </c>
      <c r="J37" s="3" t="s">
        <v>2455</v>
      </c>
      <c r="K37" t="str">
        <f t="shared" si="0"/>
        <v>Drake</v>
      </c>
    </row>
    <row r="38" spans="1:11" x14ac:dyDescent="0.25">
      <c r="A38" s="3"/>
      <c r="B38" s="4"/>
      <c r="C38" s="3">
        <v>34</v>
      </c>
      <c r="D38" s="5" t="s">
        <v>701</v>
      </c>
      <c r="E38" s="3" t="s">
        <v>2458</v>
      </c>
      <c r="F38" s="6" t="s">
        <v>2459</v>
      </c>
      <c r="G38" s="3">
        <v>222</v>
      </c>
      <c r="H38" s="6" t="s">
        <v>2460</v>
      </c>
      <c r="I38" s="5" t="s">
        <v>312</v>
      </c>
      <c r="J38" s="3" t="s">
        <v>2461</v>
      </c>
      <c r="K38" t="str">
        <f t="shared" si="0"/>
        <v>Fairfield</v>
      </c>
    </row>
    <row r="39" spans="1:11" x14ac:dyDescent="0.25">
      <c r="A39" s="3"/>
      <c r="B39" s="4"/>
      <c r="C39" s="3">
        <v>35</v>
      </c>
      <c r="D39" s="5" t="s">
        <v>363</v>
      </c>
      <c r="E39" s="3" t="s">
        <v>2405</v>
      </c>
      <c r="F39" s="6" t="s">
        <v>155</v>
      </c>
      <c r="G39" s="3">
        <v>104</v>
      </c>
      <c r="H39" s="6" t="s">
        <v>2462</v>
      </c>
      <c r="I39" s="5" t="s">
        <v>239</v>
      </c>
      <c r="J39" s="3" t="s">
        <v>2393</v>
      </c>
      <c r="K39" t="str">
        <f t="shared" si="0"/>
        <v>VCU</v>
      </c>
    </row>
    <row r="40" spans="1:11" ht="30" x14ac:dyDescent="0.25">
      <c r="A40" s="3"/>
      <c r="B40" s="4"/>
      <c r="C40" s="3">
        <v>36</v>
      </c>
      <c r="D40" s="5" t="s">
        <v>207</v>
      </c>
      <c r="E40" s="3" t="s">
        <v>2463</v>
      </c>
      <c r="F40" s="6" t="s">
        <v>314</v>
      </c>
      <c r="G40" s="3">
        <v>52</v>
      </c>
      <c r="H40" s="6" t="s">
        <v>2464</v>
      </c>
      <c r="I40" s="5" t="s">
        <v>133</v>
      </c>
      <c r="J40" s="3" t="s">
        <v>2465</v>
      </c>
      <c r="K40" t="str">
        <f t="shared" si="0"/>
        <v>Mississippi</v>
      </c>
    </row>
    <row r="41" spans="1:11" ht="30" x14ac:dyDescent="0.25">
      <c r="A41" s="3"/>
      <c r="B41" s="4"/>
      <c r="C41" s="3">
        <v>37</v>
      </c>
      <c r="D41" s="5" t="s">
        <v>228</v>
      </c>
      <c r="E41" s="3" t="s">
        <v>2405</v>
      </c>
      <c r="F41" s="6" t="s">
        <v>2466</v>
      </c>
      <c r="G41" s="3">
        <v>125</v>
      </c>
      <c r="H41" s="6" t="s">
        <v>2467</v>
      </c>
      <c r="I41" s="5" t="s">
        <v>230</v>
      </c>
      <c r="J41" s="3" t="s">
        <v>379</v>
      </c>
      <c r="K41" t="str">
        <f t="shared" si="0"/>
        <v>S. Dakota St.</v>
      </c>
    </row>
    <row r="42" spans="1:11" x14ac:dyDescent="0.25">
      <c r="A42" s="3"/>
      <c r="B42" s="4"/>
      <c r="C42" s="3">
        <v>38</v>
      </c>
      <c r="D42" s="5" t="s">
        <v>200</v>
      </c>
      <c r="E42" s="3" t="s">
        <v>2405</v>
      </c>
      <c r="F42" s="6" t="s">
        <v>2468</v>
      </c>
      <c r="G42" s="3">
        <v>111</v>
      </c>
      <c r="H42" s="6" t="s">
        <v>2469</v>
      </c>
      <c r="I42" s="5" t="s">
        <v>202</v>
      </c>
      <c r="J42" s="3" t="s">
        <v>2470</v>
      </c>
      <c r="K42" t="str">
        <f t="shared" si="0"/>
        <v>Toledo</v>
      </c>
    </row>
    <row r="43" spans="1:11" x14ac:dyDescent="0.25">
      <c r="A43" s="3"/>
      <c r="B43" s="4"/>
      <c r="C43" s="3">
        <v>39</v>
      </c>
      <c r="D43" s="5" t="s">
        <v>226</v>
      </c>
      <c r="E43" s="3" t="s">
        <v>2471</v>
      </c>
      <c r="F43" s="6" t="s">
        <v>2472</v>
      </c>
      <c r="G43" s="3">
        <v>94</v>
      </c>
      <c r="H43" s="6" t="s">
        <v>2473</v>
      </c>
      <c r="I43" s="5" t="s">
        <v>187</v>
      </c>
      <c r="J43" s="3" t="s">
        <v>188</v>
      </c>
      <c r="K43" t="str">
        <f t="shared" si="0"/>
        <v>Columbia</v>
      </c>
    </row>
    <row r="44" spans="1:11" x14ac:dyDescent="0.25">
      <c r="A44" s="3"/>
      <c r="B44" s="4"/>
      <c r="C44" s="3">
        <v>40</v>
      </c>
      <c r="D44" s="5" t="s">
        <v>217</v>
      </c>
      <c r="E44" s="3" t="s">
        <v>2474</v>
      </c>
      <c r="F44" s="6" t="s">
        <v>369</v>
      </c>
      <c r="G44" s="3">
        <v>46</v>
      </c>
      <c r="H44" s="6" t="s">
        <v>2475</v>
      </c>
      <c r="I44" s="5" t="s">
        <v>133</v>
      </c>
      <c r="J44" s="3" t="s">
        <v>2476</v>
      </c>
      <c r="K44" t="str">
        <f t="shared" si="0"/>
        <v>Alabama</v>
      </c>
    </row>
    <row r="45" spans="1:11" x14ac:dyDescent="0.25">
      <c r="A45" s="3"/>
      <c r="B45" s="4"/>
      <c r="C45" s="3">
        <v>41</v>
      </c>
      <c r="D45" s="5" t="s">
        <v>250</v>
      </c>
      <c r="E45" s="3" t="s">
        <v>2477</v>
      </c>
      <c r="F45" s="6" t="s">
        <v>252</v>
      </c>
      <c r="G45" s="3">
        <v>38</v>
      </c>
      <c r="H45" s="6" t="s">
        <v>2478</v>
      </c>
      <c r="I45" s="5" t="s">
        <v>139</v>
      </c>
      <c r="J45" s="3" t="s">
        <v>2479</v>
      </c>
      <c r="K45" t="str">
        <f t="shared" si="0"/>
        <v>Nebraska</v>
      </c>
    </row>
    <row r="46" spans="1:11" x14ac:dyDescent="0.25">
      <c r="A46" s="3"/>
      <c r="B46" s="4"/>
      <c r="C46" s="3">
        <v>42</v>
      </c>
      <c r="D46" s="5" t="s">
        <v>163</v>
      </c>
      <c r="E46" s="3" t="s">
        <v>2480</v>
      </c>
      <c r="F46" s="6" t="s">
        <v>2481</v>
      </c>
      <c r="G46" s="3">
        <v>23</v>
      </c>
      <c r="H46" s="6" t="s">
        <v>2482</v>
      </c>
      <c r="I46" s="5" t="s">
        <v>136</v>
      </c>
      <c r="J46" s="3" t="s">
        <v>2483</v>
      </c>
      <c r="K46" t="str">
        <f t="shared" si="0"/>
        <v>Villanova</v>
      </c>
    </row>
    <row r="47" spans="1:11" x14ac:dyDescent="0.25">
      <c r="A47" s="3"/>
      <c r="B47" s="4"/>
      <c r="C47" s="3">
        <v>43</v>
      </c>
      <c r="D47" s="5" t="s">
        <v>705</v>
      </c>
      <c r="E47" s="3" t="s">
        <v>2484</v>
      </c>
      <c r="F47" s="6" t="s">
        <v>2485</v>
      </c>
      <c r="G47" s="3">
        <v>82</v>
      </c>
      <c r="H47" s="6" t="s">
        <v>2486</v>
      </c>
      <c r="I47" s="5" t="s">
        <v>148</v>
      </c>
      <c r="J47" s="3" t="s">
        <v>2412</v>
      </c>
      <c r="K47" t="str">
        <f t="shared" si="0"/>
        <v>Syracuse</v>
      </c>
    </row>
    <row r="48" spans="1:11" ht="30" x14ac:dyDescent="0.25">
      <c r="A48" s="3"/>
      <c r="B48" s="4"/>
      <c r="C48" s="3">
        <v>44</v>
      </c>
      <c r="D48" s="5" t="s">
        <v>195</v>
      </c>
      <c r="E48" s="3" t="s">
        <v>2363</v>
      </c>
      <c r="F48" s="6" t="s">
        <v>2482</v>
      </c>
      <c r="G48" s="3">
        <v>178</v>
      </c>
      <c r="H48" s="6" t="s">
        <v>2487</v>
      </c>
      <c r="I48" s="5" t="s">
        <v>197</v>
      </c>
      <c r="J48" s="3" t="s">
        <v>2488</v>
      </c>
      <c r="K48" t="str">
        <f t="shared" si="0"/>
        <v>Middle Tenn. St.</v>
      </c>
    </row>
    <row r="49" spans="1:11" x14ac:dyDescent="0.25">
      <c r="A49" s="3"/>
      <c r="B49" s="4"/>
      <c r="C49" s="3">
        <v>45</v>
      </c>
      <c r="D49" s="5" t="s">
        <v>248</v>
      </c>
      <c r="E49" s="3" t="s">
        <v>2413</v>
      </c>
      <c r="F49" s="6" t="s">
        <v>718</v>
      </c>
      <c r="G49" s="3">
        <v>137</v>
      </c>
      <c r="H49" s="6" t="s">
        <v>2489</v>
      </c>
      <c r="I49" s="5" t="s">
        <v>249</v>
      </c>
      <c r="J49" s="3" t="s">
        <v>2490</v>
      </c>
      <c r="K49" t="str">
        <f t="shared" si="0"/>
        <v>Green Bay</v>
      </c>
    </row>
    <row r="50" spans="1:11" ht="30" x14ac:dyDescent="0.25">
      <c r="A50" s="3"/>
      <c r="B50" s="4"/>
      <c r="C50" s="3">
        <v>46</v>
      </c>
      <c r="D50" s="5" t="s">
        <v>214</v>
      </c>
      <c r="E50" s="3" t="s">
        <v>2491</v>
      </c>
      <c r="F50" s="6" t="s">
        <v>702</v>
      </c>
      <c r="G50" s="3">
        <v>174</v>
      </c>
      <c r="H50" s="6" t="s">
        <v>2492</v>
      </c>
      <c r="I50" s="5" t="s">
        <v>216</v>
      </c>
      <c r="J50" s="3" t="s">
        <v>277</v>
      </c>
      <c r="K50" t="str">
        <f t="shared" si="0"/>
        <v>Fla Gulf Coast</v>
      </c>
    </row>
    <row r="51" spans="1:11" ht="30" x14ac:dyDescent="0.25">
      <c r="A51" s="3"/>
      <c r="B51" s="4"/>
      <c r="C51" s="3">
        <v>47</v>
      </c>
      <c r="D51" s="5" t="s">
        <v>241</v>
      </c>
      <c r="E51" s="3" t="s">
        <v>2493</v>
      </c>
      <c r="F51" s="6" t="s">
        <v>2494</v>
      </c>
      <c r="G51" s="3">
        <v>157</v>
      </c>
      <c r="H51" s="6" t="s">
        <v>2495</v>
      </c>
      <c r="I51" s="5" t="s">
        <v>243</v>
      </c>
      <c r="J51" s="3" t="s">
        <v>2496</v>
      </c>
      <c r="K51" t="str">
        <f t="shared" si="0"/>
        <v>Chattanooga</v>
      </c>
    </row>
    <row r="52" spans="1:11" ht="30" x14ac:dyDescent="0.25">
      <c r="A52" s="3"/>
      <c r="B52" s="4"/>
      <c r="C52" s="3">
        <v>48</v>
      </c>
      <c r="D52" s="5" t="s">
        <v>189</v>
      </c>
      <c r="E52" s="3" t="s">
        <v>2424</v>
      </c>
      <c r="F52" s="6" t="s">
        <v>2497</v>
      </c>
      <c r="G52" s="3">
        <v>25</v>
      </c>
      <c r="H52" s="6" t="s">
        <v>2498</v>
      </c>
      <c r="I52" s="5" t="s">
        <v>148</v>
      </c>
      <c r="J52" s="3" t="s">
        <v>2483</v>
      </c>
      <c r="K52" t="str">
        <f t="shared" si="0"/>
        <v>N. Carolina</v>
      </c>
    </row>
    <row r="53" spans="1:11" x14ac:dyDescent="0.25">
      <c r="A53" s="3"/>
      <c r="B53" s="4"/>
      <c r="C53" s="3">
        <v>49</v>
      </c>
      <c r="D53" s="5" t="s">
        <v>219</v>
      </c>
      <c r="E53" s="3" t="s">
        <v>2463</v>
      </c>
      <c r="F53" s="6" t="s">
        <v>2499</v>
      </c>
      <c r="G53" s="3">
        <v>88</v>
      </c>
      <c r="H53" s="6" t="s">
        <v>2500</v>
      </c>
      <c r="I53" s="5" t="s">
        <v>136</v>
      </c>
      <c r="J53" s="3" t="s">
        <v>2423</v>
      </c>
      <c r="K53" t="str">
        <f t="shared" si="0"/>
        <v>Marquette</v>
      </c>
    </row>
    <row r="54" spans="1:11" ht="30" x14ac:dyDescent="0.25">
      <c r="A54" s="3"/>
      <c r="B54" s="4"/>
      <c r="C54" s="3">
        <v>50</v>
      </c>
      <c r="D54" s="5" t="s">
        <v>712</v>
      </c>
      <c r="E54" s="3" t="s">
        <v>2501</v>
      </c>
      <c r="F54" s="6" t="s">
        <v>2502</v>
      </c>
      <c r="G54" s="3">
        <v>113</v>
      </c>
      <c r="H54" s="6" t="s">
        <v>2435</v>
      </c>
      <c r="I54" s="5" t="s">
        <v>239</v>
      </c>
      <c r="J54" s="3" t="s">
        <v>2503</v>
      </c>
      <c r="K54" t="str">
        <f t="shared" si="0"/>
        <v>George Mason</v>
      </c>
    </row>
    <row r="55" spans="1:11" x14ac:dyDescent="0.25">
      <c r="A55" s="29" t="s">
        <v>323</v>
      </c>
      <c r="B55" s="29"/>
      <c r="C55" s="29"/>
      <c r="D55" s="8" t="s">
        <v>324</v>
      </c>
      <c r="E55" s="8" t="s">
        <v>325</v>
      </c>
      <c r="F55" s="8" t="s">
        <v>322</v>
      </c>
      <c r="G55" s="8" t="s">
        <v>326</v>
      </c>
      <c r="H55" s="8" t="s">
        <v>326</v>
      </c>
      <c r="I55" s="8" t="s">
        <v>327</v>
      </c>
      <c r="J55" s="8" t="s">
        <v>327</v>
      </c>
      <c r="K55" t="str">
        <f t="shared" si="0"/>
        <v>hool</v>
      </c>
    </row>
    <row r="56" spans="1:11" x14ac:dyDescent="0.25">
      <c r="A56" s="29"/>
      <c r="B56" s="29"/>
      <c r="C56" s="29"/>
      <c r="D56" s="8"/>
      <c r="E56" s="8"/>
      <c r="F56" s="8"/>
      <c r="G56" s="8" t="s">
        <v>323</v>
      </c>
      <c r="H56" s="8"/>
      <c r="I56" s="8"/>
      <c r="J56" s="8" t="s">
        <v>325</v>
      </c>
      <c r="K56" t="e">
        <f t="shared" si="0"/>
        <v>#VALUE!</v>
      </c>
    </row>
    <row r="57" spans="1:11" ht="30" x14ac:dyDescent="0.25">
      <c r="A57" s="3"/>
      <c r="B57" s="4"/>
      <c r="C57" s="3">
        <v>51</v>
      </c>
      <c r="D57" s="5" t="s">
        <v>244</v>
      </c>
      <c r="E57" s="3" t="s">
        <v>2504</v>
      </c>
      <c r="F57" s="6" t="s">
        <v>2505</v>
      </c>
      <c r="G57" s="3">
        <v>79</v>
      </c>
      <c r="H57" s="6" t="s">
        <v>2506</v>
      </c>
      <c r="I57" s="5" t="s">
        <v>139</v>
      </c>
      <c r="J57" s="3" t="s">
        <v>2426</v>
      </c>
      <c r="K57" t="str">
        <f t="shared" si="0"/>
        <v>Michigan St.</v>
      </c>
    </row>
    <row r="58" spans="1:11" x14ac:dyDescent="0.25">
      <c r="A58" s="3"/>
      <c r="B58" s="4"/>
      <c r="C58" s="3">
        <v>52</v>
      </c>
      <c r="D58" s="5" t="s">
        <v>359</v>
      </c>
      <c r="E58" s="3" t="s">
        <v>2429</v>
      </c>
      <c r="F58" s="6" t="s">
        <v>2505</v>
      </c>
      <c r="G58" s="3">
        <v>43</v>
      </c>
      <c r="H58" s="6" t="s">
        <v>2507</v>
      </c>
      <c r="I58" s="5" t="s">
        <v>133</v>
      </c>
      <c r="J58" s="3" t="s">
        <v>2508</v>
      </c>
      <c r="K58" t="str">
        <f t="shared" si="0"/>
        <v>Auburn</v>
      </c>
    </row>
    <row r="59" spans="1:11" ht="30" x14ac:dyDescent="0.25">
      <c r="A59" s="3"/>
      <c r="B59" s="4"/>
      <c r="C59" s="3">
        <v>53</v>
      </c>
      <c r="D59" s="5" t="s">
        <v>183</v>
      </c>
      <c r="E59" s="3" t="s">
        <v>2509</v>
      </c>
      <c r="F59" s="6" t="s">
        <v>2510</v>
      </c>
      <c r="G59" s="3">
        <v>22</v>
      </c>
      <c r="H59" s="6" t="s">
        <v>2511</v>
      </c>
      <c r="I59" s="5" t="s">
        <v>145</v>
      </c>
      <c r="J59" s="3" t="s">
        <v>2512</v>
      </c>
      <c r="K59" t="str">
        <f t="shared" si="0"/>
        <v>Washington St.</v>
      </c>
    </row>
    <row r="60" spans="1:11" ht="30" x14ac:dyDescent="0.25">
      <c r="A60" s="3"/>
      <c r="B60" s="4"/>
      <c r="C60" s="3">
        <v>54</v>
      </c>
      <c r="D60" s="5" t="s">
        <v>261</v>
      </c>
      <c r="E60" s="3" t="s">
        <v>2377</v>
      </c>
      <c r="F60" s="6" t="s">
        <v>254</v>
      </c>
      <c r="G60" s="3">
        <v>127</v>
      </c>
      <c r="H60" s="6" t="s">
        <v>2513</v>
      </c>
      <c r="I60" s="5" t="s">
        <v>239</v>
      </c>
      <c r="J60" s="3" t="s">
        <v>2393</v>
      </c>
      <c r="K60" t="str">
        <f t="shared" si="0"/>
        <v>St. Joseph's</v>
      </c>
    </row>
    <row r="61" spans="1:11" x14ac:dyDescent="0.25">
      <c r="A61" s="3"/>
      <c r="B61" s="4"/>
      <c r="C61" s="3">
        <v>55</v>
      </c>
      <c r="D61" s="5" t="s">
        <v>259</v>
      </c>
      <c r="E61" s="3" t="s">
        <v>2514</v>
      </c>
      <c r="F61" s="6" t="s">
        <v>2515</v>
      </c>
      <c r="G61" s="3">
        <v>166</v>
      </c>
      <c r="H61" s="6" t="s">
        <v>2516</v>
      </c>
      <c r="I61" s="5" t="s">
        <v>202</v>
      </c>
      <c r="J61" s="3" t="s">
        <v>2517</v>
      </c>
      <c r="K61" t="str">
        <f t="shared" si="0"/>
        <v>Ball St.</v>
      </c>
    </row>
    <row r="62" spans="1:11" ht="30" x14ac:dyDescent="0.25">
      <c r="A62" s="3"/>
      <c r="B62" s="4"/>
      <c r="C62" s="3">
        <v>56</v>
      </c>
      <c r="D62" s="5" t="s">
        <v>246</v>
      </c>
      <c r="E62" s="3" t="s">
        <v>2491</v>
      </c>
      <c r="F62" s="6" t="s">
        <v>2518</v>
      </c>
      <c r="G62" s="3">
        <v>179</v>
      </c>
      <c r="H62" s="6" t="s">
        <v>2519</v>
      </c>
      <c r="I62" s="5" t="s">
        <v>247</v>
      </c>
      <c r="J62" s="3" t="s">
        <v>2517</v>
      </c>
      <c r="K62" t="str">
        <f t="shared" si="0"/>
        <v>Stony Brook</v>
      </c>
    </row>
    <row r="63" spans="1:11" x14ac:dyDescent="0.25">
      <c r="A63" s="3"/>
      <c r="B63" s="4"/>
      <c r="C63" s="3">
        <v>57</v>
      </c>
      <c r="D63" s="5" t="s">
        <v>710</v>
      </c>
      <c r="E63" s="3" t="s">
        <v>2420</v>
      </c>
      <c r="F63" s="6" t="s">
        <v>2520</v>
      </c>
      <c r="G63" s="3">
        <v>61</v>
      </c>
      <c r="H63" s="6" t="s">
        <v>2521</v>
      </c>
      <c r="I63" s="5" t="s">
        <v>133</v>
      </c>
      <c r="J63" s="3" t="s">
        <v>2522</v>
      </c>
      <c r="K63" t="str">
        <f t="shared" si="0"/>
        <v>Vanderbilt</v>
      </c>
    </row>
    <row r="64" spans="1:11" x14ac:dyDescent="0.25">
      <c r="A64" s="3"/>
      <c r="B64" s="4"/>
      <c r="C64" s="3">
        <v>58</v>
      </c>
      <c r="D64" s="5" t="s">
        <v>253</v>
      </c>
      <c r="E64" s="3" t="s">
        <v>2523</v>
      </c>
      <c r="F64" s="6" t="s">
        <v>2524</v>
      </c>
      <c r="G64" s="3">
        <v>109</v>
      </c>
      <c r="H64" s="6" t="s">
        <v>2525</v>
      </c>
      <c r="I64" s="5" t="s">
        <v>255</v>
      </c>
      <c r="J64" s="3" t="s">
        <v>2393</v>
      </c>
      <c r="K64" t="str">
        <f t="shared" si="0"/>
        <v>Belmont</v>
      </c>
    </row>
    <row r="65" spans="1:11" ht="30" x14ac:dyDescent="0.25">
      <c r="A65" s="3"/>
      <c r="B65" s="4"/>
      <c r="C65" s="3">
        <v>59</v>
      </c>
      <c r="D65" s="5" t="s">
        <v>266</v>
      </c>
      <c r="E65" s="3" t="s">
        <v>2416</v>
      </c>
      <c r="F65" s="6" t="s">
        <v>2526</v>
      </c>
      <c r="G65" s="3">
        <v>193</v>
      </c>
      <c r="H65" s="6" t="s">
        <v>2527</v>
      </c>
      <c r="I65" s="5" t="s">
        <v>249</v>
      </c>
      <c r="J65" s="3" t="s">
        <v>2366</v>
      </c>
      <c r="K65" t="str">
        <f t="shared" si="0"/>
        <v>Cleveland St.</v>
      </c>
    </row>
    <row r="66" spans="1:11" ht="30" x14ac:dyDescent="0.25">
      <c r="A66" s="3"/>
      <c r="B66" s="4"/>
      <c r="C66" s="3">
        <v>60</v>
      </c>
      <c r="D66" s="5" t="s">
        <v>382</v>
      </c>
      <c r="E66" s="3" t="s">
        <v>2528</v>
      </c>
      <c r="F66" s="6" t="s">
        <v>373</v>
      </c>
      <c r="G66" s="3">
        <v>44</v>
      </c>
      <c r="H66" s="6" t="s">
        <v>2529</v>
      </c>
      <c r="I66" s="5" t="s">
        <v>133</v>
      </c>
      <c r="J66" s="3" t="s">
        <v>2530</v>
      </c>
      <c r="K66" t="str">
        <f t="shared" si="0"/>
        <v>Mississippi St.</v>
      </c>
    </row>
    <row r="67" spans="1:11" x14ac:dyDescent="0.25">
      <c r="A67" s="3"/>
      <c r="B67" s="4"/>
      <c r="C67" s="3">
        <v>61</v>
      </c>
      <c r="D67" s="5" t="s">
        <v>210</v>
      </c>
      <c r="E67" s="3" t="s">
        <v>2531</v>
      </c>
      <c r="F67" s="6" t="s">
        <v>2532</v>
      </c>
      <c r="G67" s="3">
        <v>67</v>
      </c>
      <c r="H67" s="6" t="s">
        <v>2533</v>
      </c>
      <c r="I67" s="5" t="s">
        <v>148</v>
      </c>
      <c r="J67" s="3" t="s">
        <v>2534</v>
      </c>
      <c r="K67" t="str">
        <f t="shared" si="0"/>
        <v>Florida St.</v>
      </c>
    </row>
    <row r="68" spans="1:11" x14ac:dyDescent="0.25">
      <c r="A68" s="3"/>
      <c r="B68" s="4"/>
      <c r="C68" s="3">
        <v>62</v>
      </c>
      <c r="D68" s="5" t="s">
        <v>193</v>
      </c>
      <c r="E68" s="3" t="s">
        <v>2535</v>
      </c>
      <c r="F68" s="6" t="s">
        <v>2536</v>
      </c>
      <c r="G68" s="3">
        <v>12</v>
      </c>
      <c r="H68" s="6" t="s">
        <v>357</v>
      </c>
      <c r="I68" s="5" t="s">
        <v>145</v>
      </c>
      <c r="J68" s="3" t="s">
        <v>2537</v>
      </c>
      <c r="K68" t="str">
        <f t="shared" ref="K68:K131" si="1">TEXT(RIGHT(D68,LEN(D68)-2),"")</f>
        <v>Arizona</v>
      </c>
    </row>
    <row r="69" spans="1:11" ht="30" x14ac:dyDescent="0.25">
      <c r="A69" s="3"/>
      <c r="B69" s="4"/>
      <c r="C69" s="3">
        <v>63</v>
      </c>
      <c r="D69" s="5" t="s">
        <v>269</v>
      </c>
      <c r="E69" s="3" t="s">
        <v>2477</v>
      </c>
      <c r="F69" s="6" t="s">
        <v>2538</v>
      </c>
      <c r="G69" s="3">
        <v>77</v>
      </c>
      <c r="H69" s="6" t="s">
        <v>2539</v>
      </c>
      <c r="I69" s="5" t="s">
        <v>271</v>
      </c>
      <c r="J69" s="3" t="s">
        <v>2412</v>
      </c>
      <c r="K69" t="str">
        <f t="shared" si="1"/>
        <v>James Madison</v>
      </c>
    </row>
    <row r="70" spans="1:11" x14ac:dyDescent="0.25">
      <c r="A70" s="3"/>
      <c r="B70" s="4"/>
      <c r="C70" s="3">
        <v>64</v>
      </c>
      <c r="D70" s="5" t="s">
        <v>300</v>
      </c>
      <c r="E70" s="3" t="s">
        <v>2540</v>
      </c>
      <c r="F70" s="6" t="s">
        <v>695</v>
      </c>
      <c r="G70" s="3">
        <v>310</v>
      </c>
      <c r="H70" s="6" t="s">
        <v>2541</v>
      </c>
      <c r="I70" s="5" t="s">
        <v>301</v>
      </c>
      <c r="J70" s="3" t="s">
        <v>2542</v>
      </c>
      <c r="K70" t="str">
        <f t="shared" si="1"/>
        <v>Cal Baptist</v>
      </c>
    </row>
    <row r="71" spans="1:11" x14ac:dyDescent="0.25">
      <c r="A71" s="3"/>
      <c r="B71" s="4"/>
      <c r="C71" s="3">
        <v>65</v>
      </c>
      <c r="D71" s="5" t="s">
        <v>191</v>
      </c>
      <c r="E71" s="3" t="s">
        <v>2543</v>
      </c>
      <c r="F71" s="6" t="s">
        <v>2544</v>
      </c>
      <c r="G71" s="3">
        <v>41</v>
      </c>
      <c r="H71" s="6" t="s">
        <v>2545</v>
      </c>
      <c r="I71" s="5" t="s">
        <v>139</v>
      </c>
      <c r="J71" s="3" t="s">
        <v>2451</v>
      </c>
      <c r="K71" t="str">
        <f t="shared" si="1"/>
        <v>Michigan</v>
      </c>
    </row>
    <row r="72" spans="1:11" ht="30" x14ac:dyDescent="0.25">
      <c r="A72" s="3"/>
      <c r="B72" s="4"/>
      <c r="C72" s="3">
        <v>66</v>
      </c>
      <c r="D72" s="5" t="s">
        <v>265</v>
      </c>
      <c r="E72" s="3" t="s">
        <v>2424</v>
      </c>
      <c r="F72" s="6" t="s">
        <v>2546</v>
      </c>
      <c r="G72" s="3">
        <v>45</v>
      </c>
      <c r="H72" s="6" t="s">
        <v>2547</v>
      </c>
      <c r="I72" s="5" t="s">
        <v>133</v>
      </c>
      <c r="J72" s="3" t="s">
        <v>2548</v>
      </c>
      <c r="K72" t="str">
        <f t="shared" si="1"/>
        <v>Texas A&amp;M</v>
      </c>
    </row>
    <row r="73" spans="1:11" ht="30" x14ac:dyDescent="0.25">
      <c r="A73" s="3"/>
      <c r="B73" s="4"/>
      <c r="C73" s="3">
        <v>67</v>
      </c>
      <c r="D73" s="5" t="s">
        <v>278</v>
      </c>
      <c r="E73" s="3" t="s">
        <v>2549</v>
      </c>
      <c r="F73" s="6" t="s">
        <v>251</v>
      </c>
      <c r="G73" s="3">
        <v>93</v>
      </c>
      <c r="H73" s="6" t="s">
        <v>2550</v>
      </c>
      <c r="I73" s="5" t="s">
        <v>271</v>
      </c>
      <c r="J73" s="3" t="s">
        <v>2551</v>
      </c>
      <c r="K73" t="str">
        <f t="shared" si="1"/>
        <v>Old Dominion</v>
      </c>
    </row>
    <row r="74" spans="1:11" x14ac:dyDescent="0.25">
      <c r="A74" s="3"/>
      <c r="B74" s="4"/>
      <c r="C74" s="3">
        <v>68</v>
      </c>
      <c r="D74" s="5" t="s">
        <v>717</v>
      </c>
      <c r="E74" s="3" t="s">
        <v>2552</v>
      </c>
      <c r="F74" s="6" t="s">
        <v>2553</v>
      </c>
      <c r="G74" s="3">
        <v>50</v>
      </c>
      <c r="H74" s="6" t="s">
        <v>2554</v>
      </c>
      <c r="I74" s="5" t="s">
        <v>162</v>
      </c>
      <c r="J74" s="3" t="s">
        <v>2548</v>
      </c>
      <c r="K74" t="str">
        <f t="shared" si="1"/>
        <v>TCU</v>
      </c>
    </row>
    <row r="75" spans="1:11" x14ac:dyDescent="0.25">
      <c r="A75" s="3"/>
      <c r="B75" s="4"/>
      <c r="C75" s="3">
        <v>69</v>
      </c>
      <c r="D75" s="5" t="s">
        <v>262</v>
      </c>
      <c r="E75" s="3" t="s">
        <v>2509</v>
      </c>
      <c r="F75" s="6" t="s">
        <v>292</v>
      </c>
      <c r="G75" s="3">
        <v>26</v>
      </c>
      <c r="H75" s="6" t="s">
        <v>242</v>
      </c>
      <c r="I75" s="5" t="s">
        <v>145</v>
      </c>
      <c r="J75" s="3" t="s">
        <v>2555</v>
      </c>
      <c r="K75" t="str">
        <f t="shared" si="1"/>
        <v>California</v>
      </c>
    </row>
    <row r="76" spans="1:11" x14ac:dyDescent="0.25">
      <c r="A76" s="3"/>
      <c r="B76" s="4"/>
      <c r="C76" s="3">
        <v>70</v>
      </c>
      <c r="D76" s="5" t="s">
        <v>279</v>
      </c>
      <c r="E76" s="3" t="s">
        <v>2474</v>
      </c>
      <c r="F76" s="6" t="s">
        <v>2556</v>
      </c>
      <c r="G76" s="3">
        <v>130</v>
      </c>
      <c r="H76" s="6" t="s">
        <v>2557</v>
      </c>
      <c r="I76" s="5" t="s">
        <v>206</v>
      </c>
      <c r="J76" s="3" t="s">
        <v>2412</v>
      </c>
      <c r="K76" t="str">
        <f t="shared" si="1"/>
        <v>Tulsa</v>
      </c>
    </row>
    <row r="77" spans="1:11" x14ac:dyDescent="0.25">
      <c r="A77" s="3"/>
      <c r="B77" s="4"/>
      <c r="C77" s="3">
        <v>71</v>
      </c>
      <c r="D77" s="5" t="s">
        <v>380</v>
      </c>
      <c r="E77" s="3" t="s">
        <v>2558</v>
      </c>
      <c r="F77" s="6" t="s">
        <v>2559</v>
      </c>
      <c r="G77" s="3">
        <v>95</v>
      </c>
      <c r="H77" s="6" t="s">
        <v>2560</v>
      </c>
      <c r="I77" s="5" t="s">
        <v>202</v>
      </c>
      <c r="J77" s="3" t="s">
        <v>2439</v>
      </c>
      <c r="K77" t="str">
        <f t="shared" si="1"/>
        <v>Kent St.</v>
      </c>
    </row>
    <row r="78" spans="1:11" ht="30" x14ac:dyDescent="0.25">
      <c r="A78" s="3"/>
      <c r="B78" s="4"/>
      <c r="C78" s="3">
        <v>72</v>
      </c>
      <c r="D78" s="5" t="s">
        <v>280</v>
      </c>
      <c r="E78" s="3" t="s">
        <v>2514</v>
      </c>
      <c r="F78" s="6" t="s">
        <v>2561</v>
      </c>
      <c r="G78" s="3">
        <v>259</v>
      </c>
      <c r="H78" s="6" t="s">
        <v>2562</v>
      </c>
      <c r="I78" s="5" t="s">
        <v>281</v>
      </c>
      <c r="J78" s="3" t="s">
        <v>2563</v>
      </c>
      <c r="K78" t="str">
        <f t="shared" si="1"/>
        <v>Eastern Wash.</v>
      </c>
    </row>
    <row r="79" spans="1:11" x14ac:dyDescent="0.25">
      <c r="A79" s="3"/>
      <c r="B79" s="4"/>
      <c r="C79" s="3">
        <v>73</v>
      </c>
      <c r="D79" s="5" t="s">
        <v>286</v>
      </c>
      <c r="E79" s="3" t="s">
        <v>2424</v>
      </c>
      <c r="F79" s="6" t="s">
        <v>2564</v>
      </c>
      <c r="G79" s="3">
        <v>59</v>
      </c>
      <c r="H79" s="6" t="s">
        <v>699</v>
      </c>
      <c r="I79" s="5" t="s">
        <v>139</v>
      </c>
      <c r="J79" s="3" t="s">
        <v>2565</v>
      </c>
      <c r="K79" t="str">
        <f t="shared" si="1"/>
        <v>Penn St.</v>
      </c>
    </row>
    <row r="80" spans="1:11" x14ac:dyDescent="0.25">
      <c r="A80" s="3"/>
      <c r="B80" s="4"/>
      <c r="C80" s="3">
        <v>74</v>
      </c>
      <c r="D80" s="5" t="s">
        <v>275</v>
      </c>
      <c r="E80" s="3" t="s">
        <v>2471</v>
      </c>
      <c r="F80" s="6" t="s">
        <v>2566</v>
      </c>
      <c r="G80" s="3">
        <v>288</v>
      </c>
      <c r="H80" s="6" t="s">
        <v>2567</v>
      </c>
      <c r="I80" s="5" t="s">
        <v>276</v>
      </c>
      <c r="J80" s="3" t="s">
        <v>2369</v>
      </c>
      <c r="K80" t="str">
        <f t="shared" si="1"/>
        <v>Jackson St.</v>
      </c>
    </row>
    <row r="81" spans="1:11" x14ac:dyDescent="0.25">
      <c r="A81" s="3"/>
      <c r="B81" s="4"/>
      <c r="C81" s="3">
        <v>75</v>
      </c>
      <c r="D81" s="5" t="s">
        <v>285</v>
      </c>
      <c r="E81" s="3" t="s">
        <v>2568</v>
      </c>
      <c r="F81" s="6" t="s">
        <v>2569</v>
      </c>
      <c r="G81" s="3">
        <v>39</v>
      </c>
      <c r="H81" s="6" t="s">
        <v>2570</v>
      </c>
      <c r="I81" s="5" t="s">
        <v>133</v>
      </c>
      <c r="J81" s="3" t="s">
        <v>2512</v>
      </c>
      <c r="K81" t="str">
        <f t="shared" si="1"/>
        <v>Florida</v>
      </c>
    </row>
    <row r="82" spans="1:1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t="e">
        <f t="shared" si="1"/>
        <v>#VALUE!</v>
      </c>
    </row>
    <row r="83" spans="1:1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t="e">
        <f t="shared" si="1"/>
        <v>#VALUE!</v>
      </c>
    </row>
    <row r="84" spans="1:11" ht="30" x14ac:dyDescent="0.25">
      <c r="A84" s="3"/>
      <c r="B84" s="4"/>
      <c r="C84" s="3">
        <v>76</v>
      </c>
      <c r="D84" s="5" t="s">
        <v>238</v>
      </c>
      <c r="E84" s="3" t="s">
        <v>2571</v>
      </c>
      <c r="F84" s="6" t="s">
        <v>296</v>
      </c>
      <c r="G84" s="3">
        <v>75</v>
      </c>
      <c r="H84" s="6" t="s">
        <v>2572</v>
      </c>
      <c r="I84" s="5" t="s">
        <v>239</v>
      </c>
      <c r="J84" s="3" t="s">
        <v>2573</v>
      </c>
      <c r="K84" t="str">
        <f t="shared" si="1"/>
        <v>Rhode Island</v>
      </c>
    </row>
    <row r="85" spans="1:11" ht="30" x14ac:dyDescent="0.25">
      <c r="A85" s="3"/>
      <c r="B85" s="4"/>
      <c r="C85" s="3">
        <v>77</v>
      </c>
      <c r="D85" s="5" t="s">
        <v>289</v>
      </c>
      <c r="E85" s="3" t="s">
        <v>2504</v>
      </c>
      <c r="F85" s="6" t="s">
        <v>2574</v>
      </c>
      <c r="G85" s="3">
        <v>150</v>
      </c>
      <c r="H85" s="6" t="s">
        <v>2575</v>
      </c>
      <c r="I85" s="5" t="s">
        <v>206</v>
      </c>
      <c r="J85" s="3" t="s">
        <v>2412</v>
      </c>
      <c r="K85" t="str">
        <f t="shared" si="1"/>
        <v>North Texas</v>
      </c>
    </row>
    <row r="86" spans="1:11" x14ac:dyDescent="0.25">
      <c r="A86" s="3"/>
      <c r="B86" s="4"/>
      <c r="C86" s="3">
        <v>78</v>
      </c>
      <c r="D86" s="5" t="s">
        <v>224</v>
      </c>
      <c r="E86" s="3" t="s">
        <v>2424</v>
      </c>
      <c r="F86" s="6" t="s">
        <v>2464</v>
      </c>
      <c r="G86" s="3">
        <v>72</v>
      </c>
      <c r="H86" s="6" t="s">
        <v>2576</v>
      </c>
      <c r="I86" s="5" t="s">
        <v>148</v>
      </c>
      <c r="J86" s="3" t="s">
        <v>2537</v>
      </c>
      <c r="K86" t="str">
        <f t="shared" si="1"/>
        <v>Miami (FL)</v>
      </c>
    </row>
    <row r="87" spans="1:11" x14ac:dyDescent="0.25">
      <c r="A87" s="3"/>
      <c r="B87" s="4"/>
      <c r="C87" s="3">
        <v>79</v>
      </c>
      <c r="D87" s="5" t="s">
        <v>209</v>
      </c>
      <c r="E87" s="3" t="s">
        <v>2509</v>
      </c>
      <c r="F87" s="6" t="s">
        <v>2577</v>
      </c>
      <c r="G87" s="3">
        <v>36</v>
      </c>
      <c r="H87" s="6" t="s">
        <v>2578</v>
      </c>
      <c r="I87" s="5" t="s">
        <v>133</v>
      </c>
      <c r="J87" s="3" t="s">
        <v>2579</v>
      </c>
      <c r="K87" t="str">
        <f t="shared" si="1"/>
        <v>Arkansas</v>
      </c>
    </row>
    <row r="88" spans="1:11" ht="30" x14ac:dyDescent="0.25">
      <c r="A88" s="3"/>
      <c r="B88" s="4"/>
      <c r="C88" s="3">
        <v>80</v>
      </c>
      <c r="D88" s="5" t="s">
        <v>298</v>
      </c>
      <c r="E88" s="3" t="s">
        <v>2504</v>
      </c>
      <c r="F88" s="6" t="s">
        <v>2580</v>
      </c>
      <c r="G88" s="3">
        <v>191</v>
      </c>
      <c r="H88" s="6" t="s">
        <v>2581</v>
      </c>
      <c r="I88" s="5" t="s">
        <v>175</v>
      </c>
      <c r="J88" s="3" t="s">
        <v>707</v>
      </c>
      <c r="K88" t="str">
        <f t="shared" si="1"/>
        <v>Santa Clara</v>
      </c>
    </row>
    <row r="89" spans="1:11" ht="30" x14ac:dyDescent="0.25">
      <c r="A89" s="3"/>
      <c r="B89" s="4"/>
      <c r="C89" s="3">
        <v>81</v>
      </c>
      <c r="D89" s="5" t="s">
        <v>2582</v>
      </c>
      <c r="E89" s="3" t="s">
        <v>2552</v>
      </c>
      <c r="F89" s="6" t="s">
        <v>2583</v>
      </c>
      <c r="G89" s="3">
        <v>105</v>
      </c>
      <c r="H89" s="6" t="s">
        <v>2584</v>
      </c>
      <c r="I89" s="5" t="s">
        <v>213</v>
      </c>
      <c r="J89" s="3" t="s">
        <v>2585</v>
      </c>
      <c r="K89" t="str">
        <f t="shared" si="1"/>
        <v>Colorado St.</v>
      </c>
    </row>
    <row r="90" spans="1:11" x14ac:dyDescent="0.25">
      <c r="A90" s="3"/>
      <c r="B90" s="4"/>
      <c r="C90" s="3">
        <v>82</v>
      </c>
      <c r="D90" s="5" t="s">
        <v>290</v>
      </c>
      <c r="E90" s="3" t="s">
        <v>2586</v>
      </c>
      <c r="F90" s="6" t="s">
        <v>2587</v>
      </c>
      <c r="G90" s="3">
        <v>91</v>
      </c>
      <c r="H90" s="6" t="s">
        <v>2588</v>
      </c>
      <c r="I90" s="5" t="s">
        <v>239</v>
      </c>
      <c r="J90" s="3" t="s">
        <v>2386</v>
      </c>
      <c r="K90" t="str">
        <f t="shared" si="1"/>
        <v>Duquesne</v>
      </c>
    </row>
    <row r="91" spans="1:11" x14ac:dyDescent="0.25">
      <c r="A91" s="3"/>
      <c r="B91" s="4"/>
      <c r="C91" s="3">
        <v>83</v>
      </c>
      <c r="D91" s="5" t="s">
        <v>231</v>
      </c>
      <c r="E91" s="3" t="s">
        <v>2424</v>
      </c>
      <c r="F91" s="6" t="s">
        <v>2589</v>
      </c>
      <c r="G91" s="3">
        <v>102</v>
      </c>
      <c r="H91" s="6" t="s">
        <v>2590</v>
      </c>
      <c r="I91" s="5" t="s">
        <v>175</v>
      </c>
      <c r="J91" s="3" t="s">
        <v>2412</v>
      </c>
      <c r="K91" t="str">
        <f t="shared" si="1"/>
        <v>Portland</v>
      </c>
    </row>
    <row r="92" spans="1:11" x14ac:dyDescent="0.25">
      <c r="A92" s="3"/>
      <c r="B92" s="4"/>
      <c r="C92" s="3">
        <v>84</v>
      </c>
      <c r="D92" s="5" t="s">
        <v>307</v>
      </c>
      <c r="E92" s="3" t="s">
        <v>2440</v>
      </c>
      <c r="F92" s="6" t="s">
        <v>2591</v>
      </c>
      <c r="G92" s="3">
        <v>173</v>
      </c>
      <c r="H92" s="6" t="s">
        <v>2592</v>
      </c>
      <c r="I92" s="5" t="s">
        <v>310</v>
      </c>
      <c r="J92" s="3" t="s">
        <v>2593</v>
      </c>
      <c r="K92" t="str">
        <f t="shared" si="1"/>
        <v>Maine</v>
      </c>
    </row>
    <row r="93" spans="1:11" ht="30" x14ac:dyDescent="0.25">
      <c r="A93" s="3"/>
      <c r="B93" s="4"/>
      <c r="C93" s="3">
        <v>85</v>
      </c>
      <c r="D93" s="5" t="s">
        <v>378</v>
      </c>
      <c r="E93" s="3" t="s">
        <v>270</v>
      </c>
      <c r="F93" s="6" t="s">
        <v>2594</v>
      </c>
      <c r="G93" s="3">
        <v>167</v>
      </c>
      <c r="H93" s="6" t="s">
        <v>309</v>
      </c>
      <c r="I93" s="5" t="s">
        <v>230</v>
      </c>
      <c r="J93" s="3" t="s">
        <v>2595</v>
      </c>
      <c r="K93" t="str">
        <f t="shared" si="1"/>
        <v>Oral Roberts</v>
      </c>
    </row>
    <row r="94" spans="1:11" x14ac:dyDescent="0.25">
      <c r="A94" s="3"/>
      <c r="B94" s="4"/>
      <c r="C94" s="3">
        <v>86</v>
      </c>
      <c r="D94" s="5" t="s">
        <v>268</v>
      </c>
      <c r="E94" s="3" t="s">
        <v>2596</v>
      </c>
      <c r="F94" s="6" t="s">
        <v>2597</v>
      </c>
      <c r="G94" s="3">
        <v>49</v>
      </c>
      <c r="H94" s="6" t="s">
        <v>2598</v>
      </c>
      <c r="I94" s="5" t="s">
        <v>136</v>
      </c>
      <c r="J94" s="3" t="s">
        <v>2537</v>
      </c>
      <c r="K94" t="str">
        <f t="shared" si="1"/>
        <v>Seton Hall</v>
      </c>
    </row>
    <row r="95" spans="1:11" ht="30" x14ac:dyDescent="0.25">
      <c r="A95" s="3"/>
      <c r="B95" s="4"/>
      <c r="C95" s="3">
        <v>87</v>
      </c>
      <c r="D95" s="5" t="s">
        <v>321</v>
      </c>
      <c r="E95" s="3" t="s">
        <v>2474</v>
      </c>
      <c r="F95" s="6" t="s">
        <v>295</v>
      </c>
      <c r="G95" s="3">
        <v>203</v>
      </c>
      <c r="H95" s="6" t="s">
        <v>2599</v>
      </c>
      <c r="I95" s="5" t="s">
        <v>255</v>
      </c>
      <c r="J95" s="3" t="s">
        <v>2600</v>
      </c>
      <c r="K95" t="str">
        <f t="shared" si="1"/>
        <v>Missouri St.</v>
      </c>
    </row>
    <row r="96" spans="1:11" ht="30" x14ac:dyDescent="0.25">
      <c r="A96" s="3"/>
      <c r="B96" s="4"/>
      <c r="C96" s="3">
        <v>88</v>
      </c>
      <c r="D96" s="5" t="s">
        <v>2601</v>
      </c>
      <c r="E96" s="3" t="s">
        <v>2568</v>
      </c>
      <c r="F96" s="6" t="s">
        <v>2602</v>
      </c>
      <c r="G96" s="3">
        <v>53</v>
      </c>
      <c r="H96" s="6" t="s">
        <v>2603</v>
      </c>
      <c r="I96" s="5" t="s">
        <v>255</v>
      </c>
      <c r="J96" s="3" t="s">
        <v>2551</v>
      </c>
      <c r="K96" t="str">
        <f t="shared" si="1"/>
        <v>Northern Iowa</v>
      </c>
    </row>
    <row r="97" spans="1:11" ht="30" x14ac:dyDescent="0.25">
      <c r="A97" s="3"/>
      <c r="B97" s="4"/>
      <c r="C97" s="3">
        <v>89</v>
      </c>
      <c r="D97" s="5" t="s">
        <v>2604</v>
      </c>
      <c r="E97" s="3" t="s">
        <v>2477</v>
      </c>
      <c r="F97" s="6" t="s">
        <v>2605</v>
      </c>
      <c r="G97" s="3">
        <v>131</v>
      </c>
      <c r="H97" s="6" t="s">
        <v>2606</v>
      </c>
      <c r="I97" s="5" t="s">
        <v>136</v>
      </c>
      <c r="J97" s="3" t="s">
        <v>2607</v>
      </c>
      <c r="K97" t="str">
        <f t="shared" si="1"/>
        <v>Georgetown</v>
      </c>
    </row>
    <row r="98" spans="1:11" ht="30" x14ac:dyDescent="0.25">
      <c r="A98" s="3"/>
      <c r="B98" s="4"/>
      <c r="C98" s="3">
        <v>90</v>
      </c>
      <c r="D98" s="5" t="s">
        <v>320</v>
      </c>
      <c r="E98" s="3" t="s">
        <v>2440</v>
      </c>
      <c r="F98" s="6" t="s">
        <v>2608</v>
      </c>
      <c r="G98" s="3">
        <v>183</v>
      </c>
      <c r="H98" s="6" t="s">
        <v>2609</v>
      </c>
      <c r="I98" s="5" t="s">
        <v>281</v>
      </c>
      <c r="J98" s="3" t="s">
        <v>2372</v>
      </c>
      <c r="K98" t="str">
        <f t="shared" si="1"/>
        <v>Northern Arizona</v>
      </c>
    </row>
    <row r="99" spans="1:11" x14ac:dyDescent="0.25">
      <c r="A99" s="3"/>
      <c r="B99" s="4"/>
      <c r="C99" s="3">
        <v>91</v>
      </c>
      <c r="D99" s="5" t="s">
        <v>284</v>
      </c>
      <c r="E99" s="3" t="s">
        <v>2596</v>
      </c>
      <c r="F99" s="6" t="s">
        <v>299</v>
      </c>
      <c r="G99" s="3">
        <v>60</v>
      </c>
      <c r="H99" s="6" t="s">
        <v>2610</v>
      </c>
      <c r="I99" s="5" t="s">
        <v>136</v>
      </c>
      <c r="J99" s="3" t="s">
        <v>2483</v>
      </c>
      <c r="K99" t="str">
        <f t="shared" si="1"/>
        <v>St. John's</v>
      </c>
    </row>
    <row r="100" spans="1:11" x14ac:dyDescent="0.25">
      <c r="A100" s="3"/>
      <c r="B100" s="4"/>
      <c r="C100" s="3">
        <v>92</v>
      </c>
      <c r="D100" s="5" t="s">
        <v>236</v>
      </c>
      <c r="E100" s="3" t="s">
        <v>704</v>
      </c>
      <c r="F100" s="6" t="s">
        <v>2403</v>
      </c>
      <c r="G100" s="3">
        <v>108</v>
      </c>
      <c r="H100" s="6" t="s">
        <v>2611</v>
      </c>
      <c r="I100" s="5" t="s">
        <v>187</v>
      </c>
      <c r="J100" s="3" t="s">
        <v>245</v>
      </c>
      <c r="K100" t="str">
        <f t="shared" si="1"/>
        <v>Harvard</v>
      </c>
    </row>
    <row r="101" spans="1:11" x14ac:dyDescent="0.25">
      <c r="A101" s="3"/>
      <c r="B101" s="4"/>
      <c r="C101" s="3">
        <v>93</v>
      </c>
      <c r="D101" s="5" t="s">
        <v>272</v>
      </c>
      <c r="E101" s="3" t="s">
        <v>706</v>
      </c>
      <c r="F101" s="6" t="s">
        <v>2612</v>
      </c>
      <c r="G101" s="3">
        <v>269</v>
      </c>
      <c r="H101" s="6" t="s">
        <v>2613</v>
      </c>
      <c r="I101" s="5" t="s">
        <v>274</v>
      </c>
      <c r="J101" s="3" t="s">
        <v>2470</v>
      </c>
      <c r="K101" t="str">
        <f t="shared" si="1"/>
        <v>Lamar</v>
      </c>
    </row>
    <row r="102" spans="1:11" x14ac:dyDescent="0.25">
      <c r="A102" s="3"/>
      <c r="B102" s="4"/>
      <c r="C102" s="3">
        <v>94</v>
      </c>
      <c r="D102" s="5" t="s">
        <v>311</v>
      </c>
      <c r="E102" s="3" t="s">
        <v>2543</v>
      </c>
      <c r="F102" s="6" t="s">
        <v>2612</v>
      </c>
      <c r="G102" s="3">
        <v>107</v>
      </c>
      <c r="H102" s="6" t="s">
        <v>2614</v>
      </c>
      <c r="I102" s="5" t="s">
        <v>312</v>
      </c>
      <c r="J102" s="3" t="s">
        <v>2615</v>
      </c>
      <c r="K102" t="str">
        <f t="shared" si="1"/>
        <v>Niagara</v>
      </c>
    </row>
    <row r="103" spans="1:11" x14ac:dyDescent="0.25">
      <c r="A103" s="3"/>
      <c r="B103" s="4"/>
      <c r="C103" s="3">
        <v>95</v>
      </c>
      <c r="D103" s="5" t="s">
        <v>293</v>
      </c>
      <c r="E103" s="3" t="s">
        <v>2552</v>
      </c>
      <c r="F103" s="6" t="s">
        <v>2417</v>
      </c>
      <c r="G103" s="3">
        <v>116</v>
      </c>
      <c r="H103" s="6" t="s">
        <v>2616</v>
      </c>
      <c r="I103" s="5" t="s">
        <v>271</v>
      </c>
      <c r="J103" s="3" t="s">
        <v>2617</v>
      </c>
      <c r="K103" t="str">
        <f t="shared" si="1"/>
        <v>Troy</v>
      </c>
    </row>
    <row r="104" spans="1:11" x14ac:dyDescent="0.25">
      <c r="A104" s="3"/>
      <c r="B104" s="4"/>
      <c r="C104" s="3">
        <v>96</v>
      </c>
      <c r="D104" s="5" t="s">
        <v>291</v>
      </c>
      <c r="E104" s="3" t="s">
        <v>2618</v>
      </c>
      <c r="F104" s="6" t="s">
        <v>2619</v>
      </c>
      <c r="G104" s="3">
        <v>58</v>
      </c>
      <c r="H104" s="6" t="s">
        <v>2620</v>
      </c>
      <c r="I104" s="5" t="s">
        <v>197</v>
      </c>
      <c r="J104" s="3" t="s">
        <v>237</v>
      </c>
      <c r="K104" t="str">
        <f t="shared" si="1"/>
        <v>Liberty</v>
      </c>
    </row>
    <row r="105" spans="1:11" x14ac:dyDescent="0.25">
      <c r="A105" s="3"/>
      <c r="B105" s="4"/>
      <c r="C105" s="3">
        <v>97</v>
      </c>
      <c r="D105" s="5" t="s">
        <v>2621</v>
      </c>
      <c r="E105" s="3" t="s">
        <v>2622</v>
      </c>
      <c r="F105" s="6" t="s">
        <v>2539</v>
      </c>
      <c r="G105" s="3">
        <v>97</v>
      </c>
      <c r="H105" s="6" t="s">
        <v>2623</v>
      </c>
      <c r="I105" s="5" t="s">
        <v>206</v>
      </c>
      <c r="J105" s="3" t="s">
        <v>2573</v>
      </c>
      <c r="K105" t="str">
        <f t="shared" si="1"/>
        <v>Rice</v>
      </c>
    </row>
    <row r="106" spans="1:11" ht="30" x14ac:dyDescent="0.25">
      <c r="A106" s="3"/>
      <c r="B106" s="4"/>
      <c r="C106" s="3">
        <v>98</v>
      </c>
      <c r="D106" s="5" t="s">
        <v>2624</v>
      </c>
      <c r="E106" s="3" t="s">
        <v>2625</v>
      </c>
      <c r="F106" s="6" t="s">
        <v>2626</v>
      </c>
      <c r="G106" s="3">
        <v>51</v>
      </c>
      <c r="H106" s="6" t="s">
        <v>2627</v>
      </c>
      <c r="I106" s="5" t="s">
        <v>145</v>
      </c>
      <c r="J106" s="3" t="s">
        <v>2628</v>
      </c>
      <c r="K106" t="str">
        <f t="shared" si="1"/>
        <v>Washington</v>
      </c>
    </row>
    <row r="107" spans="1:11" x14ac:dyDescent="0.25">
      <c r="A107" s="3"/>
      <c r="B107" s="4"/>
      <c r="C107" s="3">
        <v>99</v>
      </c>
      <c r="D107" s="5" t="s">
        <v>304</v>
      </c>
      <c r="E107" s="3" t="s">
        <v>2629</v>
      </c>
      <c r="F107" s="6" t="s">
        <v>2630</v>
      </c>
      <c r="G107" s="3">
        <v>147</v>
      </c>
      <c r="H107" s="6" t="s">
        <v>2631</v>
      </c>
      <c r="I107" s="5" t="s">
        <v>239</v>
      </c>
      <c r="J107" s="3" t="s">
        <v>256</v>
      </c>
      <c r="K107" t="str">
        <f t="shared" si="1"/>
        <v>Davidson</v>
      </c>
    </row>
    <row r="108" spans="1:11" x14ac:dyDescent="0.25">
      <c r="A108" s="3"/>
      <c r="B108" s="4"/>
      <c r="C108" s="3">
        <v>100</v>
      </c>
      <c r="D108" s="5" t="s">
        <v>313</v>
      </c>
      <c r="E108" s="3" t="s">
        <v>2632</v>
      </c>
      <c r="F108" s="6" t="s">
        <v>287</v>
      </c>
      <c r="G108" s="3">
        <v>33</v>
      </c>
      <c r="H108" s="6" t="s">
        <v>2633</v>
      </c>
      <c r="I108" s="5" t="s">
        <v>162</v>
      </c>
      <c r="J108" s="7">
        <v>45457</v>
      </c>
      <c r="K108" t="str">
        <f t="shared" si="1"/>
        <v>Cincinnati</v>
      </c>
    </row>
    <row r="109" spans="1:11" x14ac:dyDescent="0.25">
      <c r="A109" t="s">
        <v>323</v>
      </c>
      <c r="D109" t="s">
        <v>324</v>
      </c>
      <c r="E109" t="s">
        <v>325</v>
      </c>
      <c r="F109" t="s">
        <v>322</v>
      </c>
      <c r="G109" t="s">
        <v>326</v>
      </c>
      <c r="H109" t="s">
        <v>326</v>
      </c>
      <c r="I109" t="s">
        <v>327</v>
      </c>
      <c r="J109" t="s">
        <v>327</v>
      </c>
      <c r="K109" t="str">
        <f t="shared" si="1"/>
        <v>hool</v>
      </c>
    </row>
    <row r="110" spans="1:11" x14ac:dyDescent="0.25">
      <c r="G110" t="s">
        <v>323</v>
      </c>
      <c r="J110" t="s">
        <v>325</v>
      </c>
      <c r="K110" t="e">
        <f t="shared" si="1"/>
        <v>#VALUE!</v>
      </c>
    </row>
    <row r="111" spans="1:11" x14ac:dyDescent="0.25">
      <c r="C111">
        <v>101</v>
      </c>
      <c r="D111" t="s">
        <v>2634</v>
      </c>
      <c r="E111" t="s">
        <v>2480</v>
      </c>
      <c r="F111" t="s">
        <v>2635</v>
      </c>
      <c r="G111">
        <v>123</v>
      </c>
      <c r="H111" t="s">
        <v>2636</v>
      </c>
      <c r="I111" t="s">
        <v>230</v>
      </c>
      <c r="J111" t="s">
        <v>258</v>
      </c>
      <c r="K111" t="str">
        <f t="shared" si="1"/>
        <v>N. Dakota St.</v>
      </c>
    </row>
    <row r="112" spans="1:11" x14ac:dyDescent="0.25">
      <c r="C112">
        <v>102</v>
      </c>
      <c r="D112" t="s">
        <v>2637</v>
      </c>
      <c r="E112" t="s">
        <v>2586</v>
      </c>
      <c r="F112" t="s">
        <v>2638</v>
      </c>
      <c r="G112">
        <v>133</v>
      </c>
      <c r="H112" t="s">
        <v>2639</v>
      </c>
      <c r="I112" t="s">
        <v>301</v>
      </c>
      <c r="J112" t="s">
        <v>227</v>
      </c>
      <c r="K112" t="str">
        <f t="shared" si="1"/>
        <v>S.F. Austin</v>
      </c>
    </row>
    <row r="113" spans="3:11" x14ac:dyDescent="0.25">
      <c r="C113">
        <v>103</v>
      </c>
      <c r="D113" t="s">
        <v>2640</v>
      </c>
      <c r="E113" t="s">
        <v>2622</v>
      </c>
      <c r="F113" t="s">
        <v>2641</v>
      </c>
      <c r="G113">
        <v>89</v>
      </c>
      <c r="H113" t="s">
        <v>2642</v>
      </c>
      <c r="I113" t="s">
        <v>206</v>
      </c>
      <c r="J113" t="s">
        <v>2607</v>
      </c>
      <c r="K113" t="str">
        <f t="shared" si="1"/>
        <v>East Carolina</v>
      </c>
    </row>
    <row r="114" spans="3:11" x14ac:dyDescent="0.25">
      <c r="C114">
        <v>104</v>
      </c>
      <c r="D114" t="s">
        <v>233</v>
      </c>
      <c r="E114" t="s">
        <v>2643</v>
      </c>
      <c r="F114" t="s">
        <v>2644</v>
      </c>
      <c r="G114">
        <v>37</v>
      </c>
      <c r="H114" t="s">
        <v>2645</v>
      </c>
      <c r="I114" t="s">
        <v>162</v>
      </c>
      <c r="J114" t="s">
        <v>2512</v>
      </c>
      <c r="K114" t="str">
        <f t="shared" si="1"/>
        <v>Oklahoma St.</v>
      </c>
    </row>
    <row r="115" spans="3:11" x14ac:dyDescent="0.25">
      <c r="C115">
        <v>105</v>
      </c>
      <c r="D115" t="s">
        <v>2646</v>
      </c>
      <c r="E115" t="s">
        <v>2549</v>
      </c>
      <c r="F115" t="s">
        <v>2647</v>
      </c>
      <c r="G115">
        <v>190</v>
      </c>
      <c r="H115" t="s">
        <v>2648</v>
      </c>
      <c r="I115" t="s">
        <v>281</v>
      </c>
      <c r="J115" t="s">
        <v>2376</v>
      </c>
      <c r="K115" t="str">
        <f t="shared" si="1"/>
        <v>Montana</v>
      </c>
    </row>
    <row r="116" spans="3:11" x14ac:dyDescent="0.25">
      <c r="C116">
        <v>106</v>
      </c>
      <c r="D116" t="s">
        <v>318</v>
      </c>
      <c r="E116" t="s">
        <v>2463</v>
      </c>
      <c r="F116" t="s">
        <v>716</v>
      </c>
      <c r="G116">
        <v>301</v>
      </c>
      <c r="H116" t="s">
        <v>2649</v>
      </c>
      <c r="I116" t="s">
        <v>319</v>
      </c>
      <c r="J116" t="s">
        <v>2372</v>
      </c>
      <c r="K116" t="str">
        <f t="shared" si="1"/>
        <v>UC Irvine</v>
      </c>
    </row>
    <row r="117" spans="3:11" x14ac:dyDescent="0.25">
      <c r="C117">
        <v>107</v>
      </c>
      <c r="D117" t="s">
        <v>329</v>
      </c>
      <c r="E117" t="s">
        <v>2543</v>
      </c>
      <c r="F117" t="s">
        <v>2650</v>
      </c>
      <c r="G117">
        <v>128</v>
      </c>
      <c r="H117" t="s">
        <v>2651</v>
      </c>
      <c r="I117" t="s">
        <v>213</v>
      </c>
      <c r="J117" t="s">
        <v>2573</v>
      </c>
      <c r="K117" t="str">
        <f t="shared" si="1"/>
        <v>S. Diego St.</v>
      </c>
    </row>
    <row r="118" spans="3:11" x14ac:dyDescent="0.25">
      <c r="C118">
        <v>108</v>
      </c>
      <c r="D118" t="s">
        <v>2652</v>
      </c>
      <c r="E118" t="s">
        <v>2535</v>
      </c>
      <c r="F118" t="s">
        <v>2653</v>
      </c>
      <c r="G118">
        <v>90</v>
      </c>
      <c r="H118" t="s">
        <v>2654</v>
      </c>
      <c r="I118" t="s">
        <v>271</v>
      </c>
      <c r="J118" t="s">
        <v>2655</v>
      </c>
      <c r="K118" t="str">
        <f t="shared" si="1"/>
        <v>Appalachian St.</v>
      </c>
    </row>
    <row r="119" spans="3:11" x14ac:dyDescent="0.25">
      <c r="C119">
        <v>109</v>
      </c>
      <c r="D119" t="s">
        <v>2656</v>
      </c>
      <c r="E119" t="s">
        <v>2509</v>
      </c>
      <c r="F119" t="s">
        <v>2657</v>
      </c>
      <c r="G119">
        <v>96</v>
      </c>
      <c r="H119" t="s">
        <v>2658</v>
      </c>
      <c r="I119" t="s">
        <v>247</v>
      </c>
      <c r="J119" t="s">
        <v>2479</v>
      </c>
      <c r="K119" t="str">
        <f t="shared" si="1"/>
        <v>Drexel</v>
      </c>
    </row>
    <row r="120" spans="3:11" x14ac:dyDescent="0.25">
      <c r="C120">
        <v>110</v>
      </c>
      <c r="D120" t="s">
        <v>2659</v>
      </c>
      <c r="E120" t="s">
        <v>2528</v>
      </c>
      <c r="F120" t="s">
        <v>2660</v>
      </c>
      <c r="G120">
        <v>177</v>
      </c>
      <c r="H120" t="s">
        <v>2661</v>
      </c>
      <c r="I120" t="s">
        <v>310</v>
      </c>
      <c r="J120" t="s">
        <v>2600</v>
      </c>
      <c r="K120" t="str">
        <f t="shared" si="1"/>
        <v>Vermont</v>
      </c>
    </row>
    <row r="121" spans="3:11" x14ac:dyDescent="0.25">
      <c r="C121">
        <v>111</v>
      </c>
      <c r="D121" t="s">
        <v>2662</v>
      </c>
      <c r="E121" t="s">
        <v>2535</v>
      </c>
      <c r="F121" t="s">
        <v>2663</v>
      </c>
      <c r="G121">
        <v>76</v>
      </c>
      <c r="H121" t="s">
        <v>2664</v>
      </c>
      <c r="I121" t="s">
        <v>148</v>
      </c>
      <c r="J121" t="s">
        <v>2555</v>
      </c>
      <c r="K121" t="str">
        <f t="shared" si="1"/>
        <v>Georgia Tech</v>
      </c>
    </row>
    <row r="122" spans="3:11" x14ac:dyDescent="0.25">
      <c r="C122">
        <v>112</v>
      </c>
      <c r="D122" t="s">
        <v>303</v>
      </c>
      <c r="E122" t="s">
        <v>2429</v>
      </c>
      <c r="F122" t="s">
        <v>2665</v>
      </c>
      <c r="G122">
        <v>149</v>
      </c>
      <c r="H122" t="s">
        <v>2666</v>
      </c>
      <c r="I122" t="s">
        <v>247</v>
      </c>
      <c r="J122" t="s">
        <v>2423</v>
      </c>
      <c r="K122" t="str">
        <f t="shared" si="1"/>
        <v>Towson</v>
      </c>
    </row>
    <row r="123" spans="3:11" x14ac:dyDescent="0.25">
      <c r="C123">
        <v>113</v>
      </c>
      <c r="D123" t="s">
        <v>2667</v>
      </c>
      <c r="E123" t="s">
        <v>2552</v>
      </c>
      <c r="F123" t="s">
        <v>2668</v>
      </c>
      <c r="G123">
        <v>242</v>
      </c>
      <c r="H123" t="s">
        <v>2669</v>
      </c>
      <c r="I123" t="s">
        <v>216</v>
      </c>
      <c r="J123" t="s">
        <v>714</v>
      </c>
      <c r="K123" t="str">
        <f t="shared" si="1"/>
        <v>Central Arkansas</v>
      </c>
    </row>
    <row r="124" spans="3:11" x14ac:dyDescent="0.25">
      <c r="C124">
        <v>114</v>
      </c>
      <c r="D124" t="s">
        <v>2670</v>
      </c>
      <c r="E124" t="s">
        <v>2377</v>
      </c>
      <c r="F124" t="s">
        <v>2671</v>
      </c>
      <c r="G124">
        <v>353</v>
      </c>
      <c r="H124" t="s">
        <v>2672</v>
      </c>
      <c r="I124" t="s">
        <v>2673</v>
      </c>
      <c r="J124" t="s">
        <v>2496</v>
      </c>
      <c r="K124" t="str">
        <f t="shared" si="1"/>
        <v>Norfolk St.</v>
      </c>
    </row>
    <row r="125" spans="3:11" x14ac:dyDescent="0.25">
      <c r="C125">
        <v>115</v>
      </c>
      <c r="D125" t="s">
        <v>306</v>
      </c>
      <c r="E125" t="s">
        <v>2674</v>
      </c>
      <c r="F125" t="s">
        <v>2675</v>
      </c>
      <c r="G125">
        <v>55</v>
      </c>
      <c r="H125" t="s">
        <v>2676</v>
      </c>
      <c r="I125" t="s">
        <v>162</v>
      </c>
      <c r="J125" t="s">
        <v>2677</v>
      </c>
      <c r="K125" t="str">
        <f t="shared" si="1"/>
        <v>Texas Tech</v>
      </c>
    </row>
    <row r="126" spans="3:11" x14ac:dyDescent="0.25">
      <c r="C126">
        <v>116</v>
      </c>
      <c r="D126" t="s">
        <v>2678</v>
      </c>
      <c r="E126" t="s">
        <v>2552</v>
      </c>
      <c r="F126" t="s">
        <v>2679</v>
      </c>
      <c r="G126">
        <v>175</v>
      </c>
      <c r="H126" t="s">
        <v>2492</v>
      </c>
      <c r="I126" t="s">
        <v>255</v>
      </c>
      <c r="J126" t="s">
        <v>2585</v>
      </c>
      <c r="K126" t="str">
        <f t="shared" si="1"/>
        <v>Murray St.</v>
      </c>
    </row>
    <row r="127" spans="3:11" x14ac:dyDescent="0.25">
      <c r="C127">
        <v>117</v>
      </c>
      <c r="D127" t="s">
        <v>2680</v>
      </c>
      <c r="E127" t="s">
        <v>2463</v>
      </c>
      <c r="F127" t="s">
        <v>2681</v>
      </c>
      <c r="G127">
        <v>265</v>
      </c>
      <c r="H127" t="s">
        <v>2682</v>
      </c>
      <c r="I127" t="s">
        <v>301</v>
      </c>
      <c r="J127" t="s">
        <v>227</v>
      </c>
      <c r="K127" t="str">
        <f t="shared" si="1"/>
        <v>Grand Canyon</v>
      </c>
    </row>
    <row r="128" spans="3:11" x14ac:dyDescent="0.25">
      <c r="C128">
        <v>118</v>
      </c>
      <c r="D128" t="s">
        <v>2683</v>
      </c>
      <c r="E128" t="s">
        <v>2684</v>
      </c>
      <c r="F128" t="s">
        <v>2685</v>
      </c>
      <c r="G128">
        <v>185</v>
      </c>
      <c r="H128" t="s">
        <v>2686</v>
      </c>
      <c r="I128" t="s">
        <v>247</v>
      </c>
      <c r="J128" t="s">
        <v>2600</v>
      </c>
      <c r="K128" t="str">
        <f t="shared" si="1"/>
        <v>Monmouth</v>
      </c>
    </row>
    <row r="129" spans="3:11" x14ac:dyDescent="0.25">
      <c r="C129">
        <v>119</v>
      </c>
      <c r="D129" t="s">
        <v>2687</v>
      </c>
      <c r="E129" t="s">
        <v>2429</v>
      </c>
      <c r="F129" t="s">
        <v>2654</v>
      </c>
      <c r="G129">
        <v>192</v>
      </c>
      <c r="H129" t="s">
        <v>260</v>
      </c>
      <c r="I129" t="s">
        <v>255</v>
      </c>
      <c r="J129" t="s">
        <v>2551</v>
      </c>
      <c r="K129" t="str">
        <f t="shared" si="1"/>
        <v>Illinois St.</v>
      </c>
    </row>
    <row r="130" spans="3:11" x14ac:dyDescent="0.25">
      <c r="C130">
        <v>120</v>
      </c>
      <c r="D130" t="s">
        <v>240</v>
      </c>
      <c r="E130" t="s">
        <v>2688</v>
      </c>
      <c r="F130" t="s">
        <v>2689</v>
      </c>
      <c r="G130">
        <v>11</v>
      </c>
      <c r="H130" t="s">
        <v>357</v>
      </c>
      <c r="I130" t="s">
        <v>145</v>
      </c>
      <c r="J130" t="s">
        <v>2690</v>
      </c>
      <c r="K130" t="str">
        <f t="shared" si="1"/>
        <v>Oregon</v>
      </c>
    </row>
    <row r="131" spans="3:11" x14ac:dyDescent="0.25">
      <c r="C131">
        <v>121</v>
      </c>
      <c r="D131" t="s">
        <v>2691</v>
      </c>
      <c r="E131" t="s">
        <v>2692</v>
      </c>
      <c r="F131" t="s">
        <v>2693</v>
      </c>
      <c r="G131">
        <v>92</v>
      </c>
      <c r="H131" t="s">
        <v>2694</v>
      </c>
      <c r="I131" t="s">
        <v>187</v>
      </c>
      <c r="J131" t="s">
        <v>288</v>
      </c>
      <c r="K131" t="str">
        <f t="shared" si="1"/>
        <v>Pennsylvania</v>
      </c>
    </row>
    <row r="132" spans="3:11" x14ac:dyDescent="0.25">
      <c r="C132">
        <v>122</v>
      </c>
      <c r="D132" t="s">
        <v>297</v>
      </c>
      <c r="E132" t="s">
        <v>2695</v>
      </c>
      <c r="F132" t="s">
        <v>2696</v>
      </c>
      <c r="G132">
        <v>10</v>
      </c>
      <c r="H132" t="s">
        <v>2697</v>
      </c>
      <c r="I132" t="s">
        <v>145</v>
      </c>
      <c r="J132" t="s">
        <v>2698</v>
      </c>
      <c r="K132" t="str">
        <f t="shared" ref="K132:K195" si="2">TEXT(RIGHT(D132,LEN(D132)-2),"")</f>
        <v>Arizona St.</v>
      </c>
    </row>
    <row r="133" spans="3:11" x14ac:dyDescent="0.25">
      <c r="C133">
        <v>123</v>
      </c>
      <c r="D133" t="s">
        <v>2699</v>
      </c>
      <c r="E133" t="s">
        <v>2568</v>
      </c>
      <c r="F133" t="s">
        <v>2700</v>
      </c>
      <c r="G133">
        <v>57</v>
      </c>
      <c r="H133" t="s">
        <v>2701</v>
      </c>
      <c r="I133" t="s">
        <v>139</v>
      </c>
      <c r="J133" t="s">
        <v>2677</v>
      </c>
      <c r="K133" t="str">
        <f t="shared" si="2"/>
        <v>Minnesota</v>
      </c>
    </row>
    <row r="134" spans="3:11" x14ac:dyDescent="0.25">
      <c r="C134">
        <v>124</v>
      </c>
      <c r="D134" t="s">
        <v>2702</v>
      </c>
      <c r="E134" t="s">
        <v>2703</v>
      </c>
      <c r="F134" t="s">
        <v>2694</v>
      </c>
      <c r="G134">
        <v>86</v>
      </c>
      <c r="H134" t="s">
        <v>2704</v>
      </c>
      <c r="I134" t="s">
        <v>213</v>
      </c>
      <c r="J134" t="s">
        <v>2483</v>
      </c>
      <c r="K134" t="str">
        <f t="shared" si="2"/>
        <v>Wyoming</v>
      </c>
    </row>
    <row r="135" spans="3:11" x14ac:dyDescent="0.25">
      <c r="C135">
        <v>125</v>
      </c>
      <c r="D135" t="s">
        <v>294</v>
      </c>
      <c r="E135" t="s">
        <v>2705</v>
      </c>
      <c r="F135" t="s">
        <v>2694</v>
      </c>
      <c r="G135">
        <v>56</v>
      </c>
      <c r="H135" t="s">
        <v>2580</v>
      </c>
      <c r="I135" t="s">
        <v>148</v>
      </c>
      <c r="J135" t="s">
        <v>2512</v>
      </c>
      <c r="K135" t="str">
        <f t="shared" si="2"/>
        <v>Virginia</v>
      </c>
    </row>
    <row r="136" spans="3:11" x14ac:dyDescent="0.25">
      <c r="K136" t="e">
        <f t="shared" si="2"/>
        <v>#VALUE!</v>
      </c>
    </row>
    <row r="137" spans="3:11" x14ac:dyDescent="0.25">
      <c r="K137" t="e">
        <f t="shared" si="2"/>
        <v>#VALUE!</v>
      </c>
    </row>
    <row r="138" spans="3:11" x14ac:dyDescent="0.25">
      <c r="C138">
        <v>126</v>
      </c>
      <c r="D138" t="s">
        <v>2706</v>
      </c>
      <c r="E138" t="s">
        <v>2586</v>
      </c>
      <c r="F138" t="s">
        <v>2707</v>
      </c>
      <c r="G138">
        <v>136</v>
      </c>
      <c r="H138" t="s">
        <v>2708</v>
      </c>
      <c r="I138" t="s">
        <v>206</v>
      </c>
      <c r="J138" t="s">
        <v>2376</v>
      </c>
      <c r="K138" t="str">
        <f t="shared" si="2"/>
        <v>Temple</v>
      </c>
    </row>
    <row r="139" spans="3:11" x14ac:dyDescent="0.25">
      <c r="C139">
        <v>127</v>
      </c>
      <c r="D139" t="s">
        <v>2709</v>
      </c>
      <c r="E139" t="s">
        <v>2710</v>
      </c>
      <c r="F139" t="s">
        <v>2711</v>
      </c>
      <c r="G139">
        <v>141</v>
      </c>
      <c r="H139" t="s">
        <v>2712</v>
      </c>
      <c r="I139" t="s">
        <v>187</v>
      </c>
      <c r="J139" t="s">
        <v>315</v>
      </c>
      <c r="K139" t="str">
        <f t="shared" si="2"/>
        <v>Brown</v>
      </c>
    </row>
    <row r="140" spans="3:11" x14ac:dyDescent="0.25">
      <c r="C140">
        <v>128</v>
      </c>
      <c r="D140" t="s">
        <v>204</v>
      </c>
      <c r="E140" t="s">
        <v>2622</v>
      </c>
      <c r="F140" t="s">
        <v>2713</v>
      </c>
      <c r="G140">
        <v>101</v>
      </c>
      <c r="H140" t="s">
        <v>2714</v>
      </c>
      <c r="I140" t="s">
        <v>206</v>
      </c>
      <c r="J140" t="s">
        <v>2585</v>
      </c>
      <c r="K140" t="str">
        <f t="shared" si="2"/>
        <v>South Florida</v>
      </c>
    </row>
    <row r="141" spans="3:11" x14ac:dyDescent="0.25">
      <c r="C141">
        <v>129</v>
      </c>
      <c r="D141" t="s">
        <v>2715</v>
      </c>
      <c r="E141" t="s">
        <v>2452</v>
      </c>
      <c r="F141" t="s">
        <v>2716</v>
      </c>
      <c r="G141">
        <v>338</v>
      </c>
      <c r="H141" t="s">
        <v>2717</v>
      </c>
      <c r="I141" t="s">
        <v>310</v>
      </c>
      <c r="J141" t="s">
        <v>2617</v>
      </c>
      <c r="K141" t="str">
        <f t="shared" si="2"/>
        <v>Albany</v>
      </c>
    </row>
    <row r="142" spans="3:11" x14ac:dyDescent="0.25">
      <c r="C142">
        <v>130</v>
      </c>
      <c r="D142" t="s">
        <v>222</v>
      </c>
      <c r="E142" t="s">
        <v>2718</v>
      </c>
      <c r="F142" t="s">
        <v>2719</v>
      </c>
      <c r="G142">
        <v>28</v>
      </c>
      <c r="H142" t="s">
        <v>2720</v>
      </c>
      <c r="I142" t="s">
        <v>133</v>
      </c>
      <c r="J142" t="s">
        <v>2721</v>
      </c>
      <c r="K142" t="str">
        <f t="shared" si="2"/>
        <v>Georgia</v>
      </c>
    </row>
    <row r="143" spans="3:11" x14ac:dyDescent="0.25">
      <c r="C143">
        <v>131</v>
      </c>
      <c r="D143" t="s">
        <v>2722</v>
      </c>
      <c r="E143" t="s">
        <v>2424</v>
      </c>
      <c r="F143" t="s">
        <v>2723</v>
      </c>
      <c r="G143">
        <v>217</v>
      </c>
      <c r="H143" t="s">
        <v>2724</v>
      </c>
      <c r="I143" t="s">
        <v>249</v>
      </c>
      <c r="J143" t="s">
        <v>2423</v>
      </c>
      <c r="K143" t="str">
        <f t="shared" si="2"/>
        <v>IPFW</v>
      </c>
    </row>
    <row r="144" spans="3:11" x14ac:dyDescent="0.25">
      <c r="C144">
        <v>132</v>
      </c>
      <c r="D144" t="s">
        <v>2725</v>
      </c>
      <c r="E144" t="s">
        <v>2625</v>
      </c>
      <c r="F144" t="s">
        <v>2726</v>
      </c>
      <c r="G144">
        <v>114</v>
      </c>
      <c r="H144" t="s">
        <v>2727</v>
      </c>
      <c r="I144" t="s">
        <v>202</v>
      </c>
      <c r="J144" t="s">
        <v>2728</v>
      </c>
      <c r="K144" t="str">
        <f t="shared" si="2"/>
        <v>Bowling Green</v>
      </c>
    </row>
    <row r="145" spans="3:11" x14ac:dyDescent="0.25">
      <c r="C145">
        <v>133</v>
      </c>
      <c r="D145" t="s">
        <v>2729</v>
      </c>
      <c r="E145" t="s">
        <v>2446</v>
      </c>
      <c r="F145" t="s">
        <v>2730</v>
      </c>
      <c r="G145">
        <v>200</v>
      </c>
      <c r="H145" t="s">
        <v>2731</v>
      </c>
      <c r="I145" t="s">
        <v>319</v>
      </c>
      <c r="J145" t="s">
        <v>2372</v>
      </c>
      <c r="K145" t="str">
        <f t="shared" si="2"/>
        <v>Hawaii</v>
      </c>
    </row>
    <row r="146" spans="3:11" x14ac:dyDescent="0.25">
      <c r="C146">
        <v>134</v>
      </c>
      <c r="D146" t="s">
        <v>316</v>
      </c>
      <c r="E146" t="s">
        <v>2618</v>
      </c>
      <c r="F146" t="s">
        <v>2732</v>
      </c>
      <c r="G146">
        <v>83</v>
      </c>
      <c r="H146" t="s">
        <v>2733</v>
      </c>
      <c r="I146" t="s">
        <v>162</v>
      </c>
      <c r="J146" t="s">
        <v>2628</v>
      </c>
      <c r="K146" t="str">
        <f t="shared" si="2"/>
        <v>BYU</v>
      </c>
    </row>
    <row r="147" spans="3:11" x14ac:dyDescent="0.25">
      <c r="C147">
        <v>135</v>
      </c>
      <c r="D147" t="s">
        <v>375</v>
      </c>
      <c r="E147" t="s">
        <v>2703</v>
      </c>
      <c r="F147" t="s">
        <v>2734</v>
      </c>
      <c r="G147">
        <v>99</v>
      </c>
      <c r="H147" t="s">
        <v>2735</v>
      </c>
      <c r="I147" t="s">
        <v>271</v>
      </c>
      <c r="J147" t="s">
        <v>2585</v>
      </c>
      <c r="K147" t="str">
        <f t="shared" si="2"/>
        <v>La Lafayet.</v>
      </c>
    </row>
    <row r="148" spans="3:11" x14ac:dyDescent="0.25">
      <c r="C148">
        <v>136</v>
      </c>
      <c r="D148" t="s">
        <v>2736</v>
      </c>
      <c r="E148" t="s">
        <v>2737</v>
      </c>
      <c r="F148" t="s">
        <v>2738</v>
      </c>
      <c r="G148">
        <v>63</v>
      </c>
      <c r="H148" t="s">
        <v>2739</v>
      </c>
      <c r="I148" t="s">
        <v>139</v>
      </c>
      <c r="J148" t="s">
        <v>2740</v>
      </c>
      <c r="K148" t="str">
        <f t="shared" si="2"/>
        <v>Illinois</v>
      </c>
    </row>
    <row r="149" spans="3:11" x14ac:dyDescent="0.25">
      <c r="C149">
        <v>137</v>
      </c>
      <c r="D149" t="s">
        <v>372</v>
      </c>
      <c r="E149" t="s">
        <v>308</v>
      </c>
      <c r="F149" t="s">
        <v>2741</v>
      </c>
      <c r="G149">
        <v>268</v>
      </c>
      <c r="H149" t="s">
        <v>2613</v>
      </c>
      <c r="I149" t="s">
        <v>247</v>
      </c>
      <c r="J149" t="s">
        <v>2412</v>
      </c>
      <c r="K149" t="str">
        <f t="shared" si="2"/>
        <v>Charleston</v>
      </c>
    </row>
    <row r="150" spans="3:11" x14ac:dyDescent="0.25">
      <c r="C150">
        <v>138</v>
      </c>
      <c r="D150" t="s">
        <v>2742</v>
      </c>
      <c r="E150" t="s">
        <v>2743</v>
      </c>
      <c r="F150" t="s">
        <v>2590</v>
      </c>
      <c r="G150">
        <v>129</v>
      </c>
      <c r="H150" t="s">
        <v>2744</v>
      </c>
      <c r="I150" t="s">
        <v>202</v>
      </c>
      <c r="J150" t="s">
        <v>2745</v>
      </c>
      <c r="K150" t="str">
        <f t="shared" si="2"/>
        <v>Buffalo</v>
      </c>
    </row>
    <row r="151" spans="3:11" x14ac:dyDescent="0.25">
      <c r="C151">
        <v>139</v>
      </c>
      <c r="D151" t="s">
        <v>2746</v>
      </c>
      <c r="E151" t="s">
        <v>711</v>
      </c>
      <c r="F151" t="s">
        <v>2747</v>
      </c>
      <c r="G151">
        <v>295</v>
      </c>
      <c r="H151" t="s">
        <v>2748</v>
      </c>
      <c r="I151" t="s">
        <v>274</v>
      </c>
      <c r="J151" t="s">
        <v>2408</v>
      </c>
      <c r="K151" t="str">
        <f t="shared" si="2"/>
        <v>TAMU Corpus Christi</v>
      </c>
    </row>
    <row r="152" spans="3:11" x14ac:dyDescent="0.25">
      <c r="C152">
        <v>140</v>
      </c>
      <c r="D152" t="s">
        <v>370</v>
      </c>
      <c r="E152" t="s">
        <v>2749</v>
      </c>
      <c r="F152" t="s">
        <v>2750</v>
      </c>
      <c r="G152">
        <v>29</v>
      </c>
      <c r="H152" t="s">
        <v>2751</v>
      </c>
      <c r="I152" t="s">
        <v>133</v>
      </c>
      <c r="J152" t="s">
        <v>2752</v>
      </c>
      <c r="K152" t="str">
        <f t="shared" si="2"/>
        <v>Missouri</v>
      </c>
    </row>
    <row r="153" spans="3:11" x14ac:dyDescent="0.25">
      <c r="C153">
        <v>141</v>
      </c>
      <c r="D153" t="s">
        <v>374</v>
      </c>
      <c r="E153" t="s">
        <v>2753</v>
      </c>
      <c r="F153" t="s">
        <v>2750</v>
      </c>
      <c r="G153">
        <v>20</v>
      </c>
      <c r="H153" t="s">
        <v>225</v>
      </c>
      <c r="I153" t="s">
        <v>133</v>
      </c>
      <c r="J153" t="s">
        <v>2754</v>
      </c>
      <c r="K153" t="str">
        <f t="shared" si="2"/>
        <v>Kentucky</v>
      </c>
    </row>
    <row r="154" spans="3:11" x14ac:dyDescent="0.25">
      <c r="C154">
        <v>142</v>
      </c>
      <c r="D154" t="s">
        <v>2755</v>
      </c>
      <c r="E154" t="s">
        <v>2509</v>
      </c>
      <c r="F154" t="s">
        <v>2756</v>
      </c>
      <c r="G154">
        <v>184</v>
      </c>
      <c r="H154" t="s">
        <v>2757</v>
      </c>
      <c r="I154" t="s">
        <v>319</v>
      </c>
      <c r="J154" t="s">
        <v>2758</v>
      </c>
      <c r="K154" t="str">
        <f t="shared" si="2"/>
        <v>UC Davis</v>
      </c>
    </row>
    <row r="155" spans="3:11" x14ac:dyDescent="0.25">
      <c r="C155">
        <v>143</v>
      </c>
      <c r="D155" t="s">
        <v>2759</v>
      </c>
      <c r="E155" t="s">
        <v>2760</v>
      </c>
      <c r="F155" t="s">
        <v>2761</v>
      </c>
      <c r="G155">
        <v>207</v>
      </c>
      <c r="H155" t="s">
        <v>2762</v>
      </c>
      <c r="I155" t="s">
        <v>247</v>
      </c>
      <c r="J155" t="s">
        <v>2376</v>
      </c>
      <c r="K155" t="str">
        <f t="shared" si="2"/>
        <v>N.C. A&amp;T</v>
      </c>
    </row>
    <row r="156" spans="3:11" x14ac:dyDescent="0.25">
      <c r="C156">
        <v>144</v>
      </c>
      <c r="D156" t="s">
        <v>2763</v>
      </c>
      <c r="E156" t="s">
        <v>282</v>
      </c>
      <c r="F156" t="s">
        <v>2764</v>
      </c>
      <c r="G156">
        <v>220</v>
      </c>
      <c r="H156" t="s">
        <v>2765</v>
      </c>
      <c r="I156" t="s">
        <v>243</v>
      </c>
      <c r="J156" t="s">
        <v>2476</v>
      </c>
      <c r="K156" t="str">
        <f t="shared" si="2"/>
        <v>N.C. Greensboro</v>
      </c>
    </row>
    <row r="157" spans="3:11" x14ac:dyDescent="0.25">
      <c r="C157">
        <v>145</v>
      </c>
      <c r="D157" t="s">
        <v>2766</v>
      </c>
      <c r="E157" t="s">
        <v>2767</v>
      </c>
      <c r="F157" t="s">
        <v>2764</v>
      </c>
      <c r="G157">
        <v>64</v>
      </c>
      <c r="H157" t="s">
        <v>2399</v>
      </c>
      <c r="I157" t="s">
        <v>139</v>
      </c>
      <c r="J157" t="s">
        <v>2628</v>
      </c>
      <c r="K157" t="str">
        <f t="shared" si="2"/>
        <v>Wisconsin</v>
      </c>
    </row>
    <row r="158" spans="3:11" x14ac:dyDescent="0.25">
      <c r="C158">
        <v>146</v>
      </c>
      <c r="D158" t="s">
        <v>343</v>
      </c>
      <c r="E158" t="s">
        <v>2768</v>
      </c>
      <c r="F158" t="s">
        <v>2769</v>
      </c>
      <c r="G158">
        <v>69</v>
      </c>
      <c r="H158" t="s">
        <v>2770</v>
      </c>
      <c r="I158" t="s">
        <v>206</v>
      </c>
      <c r="J158" t="s">
        <v>2771</v>
      </c>
      <c r="K158" t="str">
        <f t="shared" si="2"/>
        <v>Memphis</v>
      </c>
    </row>
    <row r="159" spans="3:11" x14ac:dyDescent="0.25">
      <c r="C159">
        <v>147</v>
      </c>
      <c r="D159" t="s">
        <v>332</v>
      </c>
      <c r="E159" t="s">
        <v>2643</v>
      </c>
      <c r="F159" t="s">
        <v>2772</v>
      </c>
      <c r="G159">
        <v>70</v>
      </c>
      <c r="H159" t="s">
        <v>2773</v>
      </c>
      <c r="I159" t="s">
        <v>162</v>
      </c>
      <c r="J159" t="s">
        <v>2774</v>
      </c>
      <c r="K159" t="str">
        <f t="shared" si="2"/>
        <v>Houston</v>
      </c>
    </row>
    <row r="160" spans="3:11" x14ac:dyDescent="0.25">
      <c r="C160">
        <v>148</v>
      </c>
      <c r="D160" t="s">
        <v>2775</v>
      </c>
      <c r="E160" t="s">
        <v>2776</v>
      </c>
      <c r="F160" t="s">
        <v>2777</v>
      </c>
      <c r="G160">
        <v>139</v>
      </c>
      <c r="H160" t="s">
        <v>2778</v>
      </c>
      <c r="I160" t="s">
        <v>271</v>
      </c>
      <c r="J160" t="s">
        <v>2779</v>
      </c>
      <c r="K160" t="str">
        <f t="shared" si="2"/>
        <v>Southern Miss</v>
      </c>
    </row>
    <row r="161" spans="1:11" x14ac:dyDescent="0.25">
      <c r="C161">
        <v>149</v>
      </c>
      <c r="D161" t="s">
        <v>2780</v>
      </c>
      <c r="E161" t="s">
        <v>2776</v>
      </c>
      <c r="F161" t="s">
        <v>2781</v>
      </c>
      <c r="G161">
        <v>181</v>
      </c>
      <c r="H161" t="s">
        <v>2782</v>
      </c>
      <c r="I161" t="s">
        <v>271</v>
      </c>
      <c r="J161" t="s">
        <v>2728</v>
      </c>
      <c r="K161" t="str">
        <f t="shared" si="2"/>
        <v>LA Monroe</v>
      </c>
    </row>
    <row r="162" spans="1:11" x14ac:dyDescent="0.25">
      <c r="C162">
        <v>150</v>
      </c>
      <c r="D162" t="s">
        <v>2783</v>
      </c>
      <c r="E162" t="s">
        <v>2568</v>
      </c>
      <c r="F162" t="s">
        <v>2784</v>
      </c>
      <c r="G162">
        <v>121</v>
      </c>
      <c r="H162" t="s">
        <v>2785</v>
      </c>
      <c r="I162" t="s">
        <v>249</v>
      </c>
      <c r="J162" t="s">
        <v>2565</v>
      </c>
      <c r="K162" t="str">
        <f t="shared" si="2"/>
        <v>Wright St.</v>
      </c>
    </row>
    <row r="163" spans="1:11" x14ac:dyDescent="0.25">
      <c r="A163" t="s">
        <v>323</v>
      </c>
      <c r="D163" t="s">
        <v>324</v>
      </c>
      <c r="E163" t="s">
        <v>325</v>
      </c>
      <c r="F163" t="s">
        <v>322</v>
      </c>
      <c r="G163" t="s">
        <v>326</v>
      </c>
      <c r="H163" t="s">
        <v>326</v>
      </c>
      <c r="I163" t="s">
        <v>327</v>
      </c>
      <c r="J163" t="s">
        <v>327</v>
      </c>
      <c r="K163" t="str">
        <f t="shared" si="2"/>
        <v>hool</v>
      </c>
    </row>
    <row r="164" spans="1:11" x14ac:dyDescent="0.25">
      <c r="G164" t="s">
        <v>323</v>
      </c>
      <c r="J164" t="s">
        <v>325</v>
      </c>
      <c r="K164" t="e">
        <f t="shared" si="2"/>
        <v>#VALUE!</v>
      </c>
    </row>
    <row r="165" spans="1:11" x14ac:dyDescent="0.25">
      <c r="C165">
        <v>151</v>
      </c>
      <c r="D165" t="s">
        <v>336</v>
      </c>
      <c r="E165" t="s">
        <v>2793</v>
      </c>
      <c r="F165" t="s">
        <v>2794</v>
      </c>
      <c r="G165">
        <v>54</v>
      </c>
      <c r="H165" t="s">
        <v>708</v>
      </c>
      <c r="I165" t="s">
        <v>139</v>
      </c>
      <c r="J165" t="s">
        <v>2677</v>
      </c>
      <c r="K165" t="str">
        <f t="shared" si="2"/>
        <v>Purdue</v>
      </c>
    </row>
    <row r="166" spans="1:11" x14ac:dyDescent="0.25">
      <c r="C166">
        <v>152</v>
      </c>
      <c r="D166" t="s">
        <v>2795</v>
      </c>
      <c r="E166" t="s">
        <v>2480</v>
      </c>
      <c r="F166" t="s">
        <v>2796</v>
      </c>
      <c r="G166">
        <v>211</v>
      </c>
      <c r="H166" t="s">
        <v>2797</v>
      </c>
      <c r="I166" t="s">
        <v>312</v>
      </c>
      <c r="J166" t="s">
        <v>2798</v>
      </c>
      <c r="K166" t="str">
        <f t="shared" si="2"/>
        <v>Siena</v>
      </c>
    </row>
    <row r="167" spans="1:11" x14ac:dyDescent="0.25">
      <c r="C167">
        <v>153</v>
      </c>
      <c r="D167" t="s">
        <v>2799</v>
      </c>
      <c r="E167" t="s">
        <v>2800</v>
      </c>
      <c r="F167" t="s">
        <v>2801</v>
      </c>
      <c r="G167">
        <v>345</v>
      </c>
      <c r="H167" t="s">
        <v>2802</v>
      </c>
      <c r="I167" t="s">
        <v>2803</v>
      </c>
      <c r="J167" t="s">
        <v>2496</v>
      </c>
      <c r="K167" t="str">
        <f t="shared" si="2"/>
        <v>Southern Indiana Screaming Eagles</v>
      </c>
    </row>
    <row r="168" spans="1:11" x14ac:dyDescent="0.25">
      <c r="C168">
        <v>154</v>
      </c>
      <c r="D168" t="s">
        <v>2804</v>
      </c>
      <c r="E168" t="s">
        <v>2480</v>
      </c>
      <c r="F168" t="s">
        <v>2805</v>
      </c>
      <c r="G168">
        <v>219</v>
      </c>
      <c r="H168" t="s">
        <v>2765</v>
      </c>
      <c r="I168" t="s">
        <v>230</v>
      </c>
      <c r="J168" t="s">
        <v>283</v>
      </c>
      <c r="K168" t="str">
        <f t="shared" si="2"/>
        <v>South Dakota</v>
      </c>
    </row>
    <row r="169" spans="1:11" x14ac:dyDescent="0.25">
      <c r="C169">
        <v>155</v>
      </c>
      <c r="D169" t="s">
        <v>2806</v>
      </c>
      <c r="E169" t="s">
        <v>2424</v>
      </c>
      <c r="F169" t="s">
        <v>2807</v>
      </c>
      <c r="G169">
        <v>240</v>
      </c>
      <c r="H169" t="s">
        <v>2808</v>
      </c>
      <c r="I169" t="s">
        <v>2809</v>
      </c>
      <c r="J169" t="s">
        <v>2534</v>
      </c>
      <c r="K169" t="str">
        <f t="shared" si="2"/>
        <v>Holy Cross</v>
      </c>
    </row>
    <row r="170" spans="1:11" x14ac:dyDescent="0.25">
      <c r="C170">
        <v>156</v>
      </c>
      <c r="D170" t="s">
        <v>2810</v>
      </c>
      <c r="E170" t="s">
        <v>704</v>
      </c>
      <c r="F170" t="s">
        <v>2811</v>
      </c>
      <c r="G170">
        <v>186</v>
      </c>
      <c r="H170" t="s">
        <v>2812</v>
      </c>
      <c r="I170" t="s">
        <v>274</v>
      </c>
      <c r="J170" t="s">
        <v>2439</v>
      </c>
      <c r="K170" t="str">
        <f t="shared" si="2"/>
        <v>SE Louisiana</v>
      </c>
    </row>
    <row r="171" spans="1:11" x14ac:dyDescent="0.25">
      <c r="C171">
        <v>157</v>
      </c>
      <c r="D171" t="s">
        <v>2813</v>
      </c>
      <c r="E171" t="s">
        <v>2814</v>
      </c>
      <c r="F171" t="s">
        <v>2815</v>
      </c>
      <c r="G171">
        <v>160</v>
      </c>
      <c r="H171" t="s">
        <v>2816</v>
      </c>
      <c r="I171" t="s">
        <v>216</v>
      </c>
      <c r="J171" t="s">
        <v>2817</v>
      </c>
      <c r="K171" t="str">
        <f t="shared" si="2"/>
        <v>Lipscomb</v>
      </c>
    </row>
    <row r="172" spans="1:11" x14ac:dyDescent="0.25">
      <c r="C172">
        <v>158</v>
      </c>
      <c r="D172" t="s">
        <v>2818</v>
      </c>
      <c r="E172" t="s">
        <v>2596</v>
      </c>
      <c r="F172" t="s">
        <v>2819</v>
      </c>
      <c r="G172">
        <v>158</v>
      </c>
      <c r="H172" t="s">
        <v>2820</v>
      </c>
      <c r="I172" t="s">
        <v>206</v>
      </c>
      <c r="J172" t="s">
        <v>2585</v>
      </c>
      <c r="K172" t="str">
        <f t="shared" si="2"/>
        <v>UTSA</v>
      </c>
    </row>
    <row r="173" spans="1:11" x14ac:dyDescent="0.25">
      <c r="C173">
        <v>159</v>
      </c>
      <c r="D173" t="s">
        <v>2821</v>
      </c>
      <c r="E173" t="s">
        <v>2424</v>
      </c>
      <c r="F173" t="s">
        <v>2822</v>
      </c>
      <c r="G173">
        <v>253</v>
      </c>
      <c r="H173" t="s">
        <v>2823</v>
      </c>
      <c r="I173" t="s">
        <v>2809</v>
      </c>
      <c r="J173" t="s">
        <v>2745</v>
      </c>
      <c r="K173" t="str">
        <f t="shared" si="2"/>
        <v>Boston U.</v>
      </c>
    </row>
    <row r="174" spans="1:11" x14ac:dyDescent="0.25">
      <c r="C174">
        <v>160</v>
      </c>
      <c r="D174" t="s">
        <v>2824</v>
      </c>
      <c r="E174" t="s">
        <v>2825</v>
      </c>
      <c r="F174" t="s">
        <v>2826</v>
      </c>
      <c r="G174">
        <v>85</v>
      </c>
      <c r="H174" t="s">
        <v>2653</v>
      </c>
      <c r="I174" t="s">
        <v>239</v>
      </c>
      <c r="J174" t="s">
        <v>2565</v>
      </c>
      <c r="K174" t="str">
        <f t="shared" si="2"/>
        <v>Saint Louis</v>
      </c>
    </row>
    <row r="175" spans="1:11" x14ac:dyDescent="0.25">
      <c r="C175">
        <v>161</v>
      </c>
      <c r="D175" t="s">
        <v>2827</v>
      </c>
      <c r="E175" t="s">
        <v>2429</v>
      </c>
      <c r="F175" t="s">
        <v>2828</v>
      </c>
      <c r="G175">
        <v>215</v>
      </c>
      <c r="H175" t="s">
        <v>273</v>
      </c>
      <c r="I175" t="s">
        <v>213</v>
      </c>
      <c r="J175" t="s">
        <v>2426</v>
      </c>
      <c r="K175" t="str">
        <f t="shared" si="2"/>
        <v>New Mexico</v>
      </c>
    </row>
    <row r="176" spans="1:11" x14ac:dyDescent="0.25">
      <c r="C176">
        <v>162</v>
      </c>
      <c r="D176" t="s">
        <v>2829</v>
      </c>
      <c r="E176" t="s">
        <v>2830</v>
      </c>
      <c r="F176" t="s">
        <v>2831</v>
      </c>
      <c r="G176">
        <v>48</v>
      </c>
      <c r="H176" t="s">
        <v>2832</v>
      </c>
      <c r="I176" t="s">
        <v>162</v>
      </c>
      <c r="J176" t="s">
        <v>2698</v>
      </c>
      <c r="K176" t="str">
        <f t="shared" si="2"/>
        <v>UCF</v>
      </c>
    </row>
    <row r="177" spans="3:11" x14ac:dyDescent="0.25">
      <c r="C177">
        <v>163</v>
      </c>
      <c r="D177" t="s">
        <v>354</v>
      </c>
      <c r="E177" t="s">
        <v>2450</v>
      </c>
      <c r="F177" t="s">
        <v>713</v>
      </c>
      <c r="G177">
        <v>212</v>
      </c>
      <c r="H177" t="s">
        <v>2833</v>
      </c>
      <c r="I177" t="s">
        <v>213</v>
      </c>
      <c r="J177" t="s">
        <v>2745</v>
      </c>
      <c r="K177" t="str">
        <f t="shared" si="2"/>
        <v>Boise St.</v>
      </c>
    </row>
    <row r="178" spans="3:11" x14ac:dyDescent="0.25">
      <c r="C178">
        <v>164</v>
      </c>
      <c r="D178" t="s">
        <v>2834</v>
      </c>
      <c r="E178" t="s">
        <v>2703</v>
      </c>
      <c r="F178" t="s">
        <v>2651</v>
      </c>
      <c r="G178">
        <v>144</v>
      </c>
      <c r="H178" t="s">
        <v>2835</v>
      </c>
      <c r="I178" t="s">
        <v>247</v>
      </c>
      <c r="J178" t="s">
        <v>2551</v>
      </c>
      <c r="K178" t="str">
        <f t="shared" si="2"/>
        <v>William &amp; Mary</v>
      </c>
    </row>
    <row r="179" spans="3:11" x14ac:dyDescent="0.25">
      <c r="C179">
        <v>165</v>
      </c>
      <c r="D179" t="s">
        <v>2836</v>
      </c>
      <c r="E179" t="s">
        <v>2596</v>
      </c>
      <c r="F179" t="s">
        <v>2744</v>
      </c>
      <c r="G179">
        <v>151</v>
      </c>
      <c r="H179" t="s">
        <v>2837</v>
      </c>
      <c r="I179" t="s">
        <v>175</v>
      </c>
      <c r="J179" t="s">
        <v>2728</v>
      </c>
      <c r="K179" t="str">
        <f t="shared" si="2"/>
        <v>Pacific</v>
      </c>
    </row>
    <row r="180" spans="3:11" x14ac:dyDescent="0.25">
      <c r="C180">
        <v>166</v>
      </c>
      <c r="D180" t="s">
        <v>2838</v>
      </c>
      <c r="E180" t="s">
        <v>2552</v>
      </c>
      <c r="F180" t="s">
        <v>2839</v>
      </c>
      <c r="G180">
        <v>323</v>
      </c>
      <c r="H180" t="s">
        <v>2840</v>
      </c>
      <c r="I180" t="s">
        <v>216</v>
      </c>
      <c r="J180" t="s">
        <v>317</v>
      </c>
      <c r="K180" t="str">
        <f t="shared" si="2"/>
        <v>E. Kentucky</v>
      </c>
    </row>
    <row r="181" spans="3:11" x14ac:dyDescent="0.25">
      <c r="C181">
        <v>167</v>
      </c>
      <c r="D181" t="s">
        <v>2841</v>
      </c>
      <c r="E181" t="s">
        <v>2509</v>
      </c>
      <c r="F181" t="s">
        <v>2842</v>
      </c>
      <c r="G181">
        <v>271</v>
      </c>
      <c r="H181" t="s">
        <v>2843</v>
      </c>
      <c r="I181" t="s">
        <v>2844</v>
      </c>
      <c r="J181" t="s">
        <v>2845</v>
      </c>
      <c r="K181" t="str">
        <f t="shared" si="2"/>
        <v>Le Moyne</v>
      </c>
    </row>
    <row r="182" spans="3:11" x14ac:dyDescent="0.25">
      <c r="C182">
        <v>168</v>
      </c>
      <c r="D182" t="s">
        <v>2846</v>
      </c>
      <c r="E182" t="s">
        <v>2847</v>
      </c>
      <c r="F182" t="s">
        <v>2842</v>
      </c>
      <c r="G182">
        <v>80</v>
      </c>
      <c r="H182" t="s">
        <v>2848</v>
      </c>
      <c r="I182" t="s">
        <v>148</v>
      </c>
      <c r="J182" t="s">
        <v>2677</v>
      </c>
      <c r="K182" t="str">
        <f t="shared" si="2"/>
        <v>Boston Coll.</v>
      </c>
    </row>
    <row r="183" spans="3:11" x14ac:dyDescent="0.25">
      <c r="C183">
        <v>169</v>
      </c>
      <c r="D183" t="s">
        <v>2849</v>
      </c>
      <c r="E183" t="s">
        <v>2674</v>
      </c>
      <c r="F183" t="s">
        <v>2850</v>
      </c>
      <c r="G183">
        <v>169</v>
      </c>
      <c r="H183" t="s">
        <v>2851</v>
      </c>
      <c r="I183" t="s">
        <v>301</v>
      </c>
      <c r="J183" t="s">
        <v>258</v>
      </c>
      <c r="K183" t="str">
        <f t="shared" si="2"/>
        <v>TX Arlington</v>
      </c>
    </row>
    <row r="184" spans="3:11" x14ac:dyDescent="0.25">
      <c r="C184">
        <v>170</v>
      </c>
      <c r="D184" t="s">
        <v>2852</v>
      </c>
      <c r="E184" t="s">
        <v>2674</v>
      </c>
      <c r="F184" t="s">
        <v>709</v>
      </c>
      <c r="G184">
        <v>154</v>
      </c>
      <c r="H184" t="s">
        <v>2853</v>
      </c>
      <c r="I184" t="s">
        <v>281</v>
      </c>
      <c r="J184" t="s">
        <v>2745</v>
      </c>
      <c r="K184" t="str">
        <f t="shared" si="2"/>
        <v>Montana St.</v>
      </c>
    </row>
    <row r="185" spans="3:11" x14ac:dyDescent="0.25">
      <c r="C185">
        <v>171</v>
      </c>
      <c r="D185" t="s">
        <v>2854</v>
      </c>
      <c r="E185" t="s">
        <v>2776</v>
      </c>
      <c r="F185" t="s">
        <v>2855</v>
      </c>
      <c r="G185">
        <v>248</v>
      </c>
      <c r="H185" t="s">
        <v>2856</v>
      </c>
      <c r="I185" t="s">
        <v>319</v>
      </c>
      <c r="J185" t="s">
        <v>2396</v>
      </c>
      <c r="K185" t="str">
        <f t="shared" si="2"/>
        <v>Cal Poly</v>
      </c>
    </row>
    <row r="186" spans="3:11" x14ac:dyDescent="0.25">
      <c r="C186">
        <v>172</v>
      </c>
      <c r="D186" t="s">
        <v>2857</v>
      </c>
      <c r="E186" t="s">
        <v>2760</v>
      </c>
      <c r="F186" t="s">
        <v>2835</v>
      </c>
      <c r="G186">
        <v>262</v>
      </c>
      <c r="H186" t="s">
        <v>2858</v>
      </c>
      <c r="I186" t="s">
        <v>2859</v>
      </c>
      <c r="J186" t="s">
        <v>188</v>
      </c>
      <c r="K186" t="str">
        <f t="shared" si="2"/>
        <v>High Point</v>
      </c>
    </row>
    <row r="187" spans="3:11" x14ac:dyDescent="0.25">
      <c r="C187">
        <v>173</v>
      </c>
      <c r="D187" t="s">
        <v>2860</v>
      </c>
      <c r="E187" t="s">
        <v>2568</v>
      </c>
      <c r="F187" t="s">
        <v>2861</v>
      </c>
      <c r="G187">
        <v>138</v>
      </c>
      <c r="H187" t="s">
        <v>2862</v>
      </c>
      <c r="I187" t="s">
        <v>206</v>
      </c>
      <c r="J187" t="s">
        <v>2771</v>
      </c>
      <c r="K187" t="str">
        <f t="shared" si="2"/>
        <v>Charlotte</v>
      </c>
    </row>
    <row r="188" spans="3:11" x14ac:dyDescent="0.25">
      <c r="C188">
        <v>174</v>
      </c>
      <c r="D188" t="s">
        <v>2863</v>
      </c>
      <c r="E188" t="s">
        <v>2625</v>
      </c>
      <c r="F188" t="s">
        <v>2864</v>
      </c>
      <c r="G188">
        <v>228</v>
      </c>
      <c r="H188" t="s">
        <v>2865</v>
      </c>
      <c r="I188" t="s">
        <v>312</v>
      </c>
      <c r="J188" t="s">
        <v>2607</v>
      </c>
      <c r="K188" t="str">
        <f t="shared" si="2"/>
        <v>Canisius</v>
      </c>
    </row>
    <row r="189" spans="3:11" x14ac:dyDescent="0.25">
      <c r="C189">
        <v>175</v>
      </c>
      <c r="D189" t="s">
        <v>2866</v>
      </c>
      <c r="E189" t="s">
        <v>2867</v>
      </c>
      <c r="F189" t="s">
        <v>2868</v>
      </c>
      <c r="G189">
        <v>235</v>
      </c>
      <c r="H189" t="s">
        <v>2869</v>
      </c>
      <c r="I189" t="s">
        <v>319</v>
      </c>
      <c r="J189" t="s">
        <v>2870</v>
      </c>
      <c r="K189" t="str">
        <f t="shared" si="2"/>
        <v>UC Riverside</v>
      </c>
    </row>
    <row r="190" spans="3:11" x14ac:dyDescent="0.25">
      <c r="K190" t="e">
        <f t="shared" si="2"/>
        <v>#VALUE!</v>
      </c>
    </row>
    <row r="191" spans="3:11" x14ac:dyDescent="0.25">
      <c r="K191" t="e">
        <f t="shared" si="2"/>
        <v>#VALUE!</v>
      </c>
    </row>
    <row r="192" spans="3:11" x14ac:dyDescent="0.25">
      <c r="C192">
        <v>176</v>
      </c>
      <c r="D192" t="s">
        <v>2871</v>
      </c>
      <c r="E192" t="s">
        <v>704</v>
      </c>
      <c r="F192" t="s">
        <v>2872</v>
      </c>
      <c r="G192">
        <v>246</v>
      </c>
      <c r="H192" t="s">
        <v>2873</v>
      </c>
      <c r="I192" t="s">
        <v>243</v>
      </c>
      <c r="J192" t="s">
        <v>288</v>
      </c>
      <c r="K192" t="str">
        <f t="shared" si="2"/>
        <v>E. Tennessee St.</v>
      </c>
    </row>
    <row r="193" spans="3:11" x14ac:dyDescent="0.25">
      <c r="C193">
        <v>177</v>
      </c>
      <c r="D193" t="s">
        <v>2874</v>
      </c>
      <c r="E193" t="s">
        <v>2480</v>
      </c>
      <c r="F193" t="s">
        <v>2875</v>
      </c>
      <c r="G193">
        <v>285</v>
      </c>
      <c r="H193" t="s">
        <v>2876</v>
      </c>
      <c r="I193" t="s">
        <v>312</v>
      </c>
      <c r="J193" t="s">
        <v>2451</v>
      </c>
      <c r="K193" t="str">
        <f t="shared" si="2"/>
        <v>Manhattan</v>
      </c>
    </row>
    <row r="194" spans="3:11" x14ac:dyDescent="0.25">
      <c r="C194">
        <v>178</v>
      </c>
      <c r="D194" t="s">
        <v>2877</v>
      </c>
      <c r="E194" t="s">
        <v>2878</v>
      </c>
      <c r="F194" t="s">
        <v>2879</v>
      </c>
      <c r="G194">
        <v>81</v>
      </c>
      <c r="H194" t="s">
        <v>2880</v>
      </c>
      <c r="I194" t="s">
        <v>136</v>
      </c>
      <c r="J194" t="s">
        <v>2881</v>
      </c>
      <c r="K194" t="str">
        <f t="shared" si="2"/>
        <v>Providence</v>
      </c>
    </row>
    <row r="195" spans="3:11" x14ac:dyDescent="0.25">
      <c r="C195">
        <v>179</v>
      </c>
      <c r="D195" t="s">
        <v>2882</v>
      </c>
      <c r="E195" t="s">
        <v>308</v>
      </c>
      <c r="F195" t="s">
        <v>719</v>
      </c>
      <c r="G195">
        <v>343</v>
      </c>
      <c r="H195" t="s">
        <v>2883</v>
      </c>
      <c r="I195" t="s">
        <v>276</v>
      </c>
      <c r="J195" t="s">
        <v>2408</v>
      </c>
      <c r="K195" t="str">
        <f t="shared" si="2"/>
        <v>Grambling St.</v>
      </c>
    </row>
    <row r="196" spans="3:11" x14ac:dyDescent="0.25">
      <c r="C196">
        <v>180</v>
      </c>
      <c r="D196" t="s">
        <v>2884</v>
      </c>
      <c r="E196" t="s">
        <v>2420</v>
      </c>
      <c r="F196" t="s">
        <v>2885</v>
      </c>
      <c r="G196">
        <v>348</v>
      </c>
      <c r="H196" t="s">
        <v>2886</v>
      </c>
      <c r="I196" t="s">
        <v>2844</v>
      </c>
      <c r="J196" t="s">
        <v>2400</v>
      </c>
      <c r="K196" t="str">
        <f t="shared" ref="K196:K243" si="3">TEXT(RIGHT(D196,LEN(D196)-2),"")</f>
        <v>Sacred Heart</v>
      </c>
    </row>
    <row r="197" spans="3:11" x14ac:dyDescent="0.25">
      <c r="C197">
        <v>181</v>
      </c>
      <c r="D197" t="s">
        <v>2887</v>
      </c>
      <c r="E197" t="s">
        <v>2888</v>
      </c>
      <c r="F197" t="s">
        <v>2889</v>
      </c>
      <c r="G197">
        <v>68</v>
      </c>
      <c r="H197" t="s">
        <v>2770</v>
      </c>
      <c r="I197" t="s">
        <v>148</v>
      </c>
      <c r="J197" t="s">
        <v>2774</v>
      </c>
      <c r="K197" t="str">
        <f t="shared" si="3"/>
        <v>Clemson</v>
      </c>
    </row>
    <row r="198" spans="3:11" x14ac:dyDescent="0.25">
      <c r="C198">
        <v>182</v>
      </c>
      <c r="D198" t="s">
        <v>2890</v>
      </c>
      <c r="E198" t="s">
        <v>2703</v>
      </c>
      <c r="F198" t="s">
        <v>2891</v>
      </c>
      <c r="G198">
        <v>216</v>
      </c>
      <c r="H198" t="s">
        <v>273</v>
      </c>
      <c r="I198" t="s">
        <v>247</v>
      </c>
      <c r="J198" t="s">
        <v>2565</v>
      </c>
      <c r="K198" t="str">
        <f t="shared" si="3"/>
        <v>Campbell</v>
      </c>
    </row>
    <row r="199" spans="3:11" x14ac:dyDescent="0.25">
      <c r="C199">
        <v>183</v>
      </c>
      <c r="D199" t="s">
        <v>2892</v>
      </c>
      <c r="E199" t="s">
        <v>2776</v>
      </c>
      <c r="F199" t="s">
        <v>2893</v>
      </c>
      <c r="G199">
        <v>243</v>
      </c>
      <c r="H199" t="s">
        <v>2894</v>
      </c>
      <c r="I199" t="s">
        <v>206</v>
      </c>
      <c r="J199" t="s">
        <v>2771</v>
      </c>
      <c r="K199" t="str">
        <f t="shared" si="3"/>
        <v>UAB</v>
      </c>
    </row>
    <row r="200" spans="3:11" x14ac:dyDescent="0.25">
      <c r="C200">
        <v>184</v>
      </c>
      <c r="D200" t="s">
        <v>2895</v>
      </c>
      <c r="E200" t="s">
        <v>2888</v>
      </c>
      <c r="F200" t="s">
        <v>2896</v>
      </c>
      <c r="G200">
        <v>103</v>
      </c>
      <c r="H200" t="s">
        <v>2897</v>
      </c>
      <c r="I200" t="s">
        <v>197</v>
      </c>
      <c r="J200" t="s">
        <v>2898</v>
      </c>
      <c r="K200" t="str">
        <f t="shared" si="3"/>
        <v>Louisiana Tech</v>
      </c>
    </row>
    <row r="201" spans="3:11" x14ac:dyDescent="0.25">
      <c r="C201">
        <v>185</v>
      </c>
      <c r="D201" t="s">
        <v>2899</v>
      </c>
      <c r="E201" t="s">
        <v>2692</v>
      </c>
      <c r="F201" t="s">
        <v>2900</v>
      </c>
      <c r="G201">
        <v>214</v>
      </c>
      <c r="H201" t="s">
        <v>2901</v>
      </c>
      <c r="I201" t="s">
        <v>243</v>
      </c>
      <c r="J201" t="s">
        <v>703</v>
      </c>
      <c r="K201" t="str">
        <f t="shared" si="3"/>
        <v>Wofford</v>
      </c>
    </row>
    <row r="202" spans="3:11" x14ac:dyDescent="0.25">
      <c r="C202">
        <v>186</v>
      </c>
      <c r="D202" t="s">
        <v>2902</v>
      </c>
      <c r="E202" t="s">
        <v>2643</v>
      </c>
      <c r="F202" t="s">
        <v>2903</v>
      </c>
      <c r="G202">
        <v>117</v>
      </c>
      <c r="H202" t="s">
        <v>2904</v>
      </c>
      <c r="I202" t="s">
        <v>206</v>
      </c>
      <c r="J202" t="s">
        <v>2740</v>
      </c>
      <c r="K202" t="str">
        <f t="shared" si="3"/>
        <v>SMU</v>
      </c>
    </row>
    <row r="203" spans="3:11" x14ac:dyDescent="0.25">
      <c r="C203">
        <v>187</v>
      </c>
      <c r="D203" t="s">
        <v>2905</v>
      </c>
      <c r="E203" t="s">
        <v>2906</v>
      </c>
      <c r="F203" t="s">
        <v>2907</v>
      </c>
      <c r="G203">
        <v>31</v>
      </c>
      <c r="H203" t="s">
        <v>2908</v>
      </c>
      <c r="I203" t="s">
        <v>148</v>
      </c>
      <c r="J203" t="s">
        <v>2909</v>
      </c>
      <c r="K203" t="str">
        <f t="shared" si="3"/>
        <v>Wake Forest</v>
      </c>
    </row>
    <row r="204" spans="3:11" x14ac:dyDescent="0.25">
      <c r="C204">
        <v>188</v>
      </c>
      <c r="D204" t="s">
        <v>2910</v>
      </c>
      <c r="E204" t="s">
        <v>2767</v>
      </c>
      <c r="F204" t="s">
        <v>305</v>
      </c>
      <c r="G204">
        <v>124</v>
      </c>
      <c r="H204" t="s">
        <v>2911</v>
      </c>
      <c r="I204" t="s">
        <v>136</v>
      </c>
      <c r="J204" t="s">
        <v>2628</v>
      </c>
      <c r="K204" t="str">
        <f t="shared" si="3"/>
        <v>Butler</v>
      </c>
    </row>
    <row r="205" spans="3:11" x14ac:dyDescent="0.25">
      <c r="C205">
        <v>189</v>
      </c>
      <c r="D205" t="s">
        <v>2912</v>
      </c>
      <c r="E205" t="s">
        <v>2767</v>
      </c>
      <c r="F205" t="s">
        <v>2913</v>
      </c>
      <c r="G205">
        <v>145</v>
      </c>
      <c r="H205" t="s">
        <v>2914</v>
      </c>
      <c r="I205" t="s">
        <v>175</v>
      </c>
      <c r="J205" t="s">
        <v>2476</v>
      </c>
      <c r="K205" t="str">
        <f t="shared" si="3"/>
        <v>San Francisco</v>
      </c>
    </row>
    <row r="206" spans="3:11" x14ac:dyDescent="0.25">
      <c r="C206">
        <v>190</v>
      </c>
      <c r="D206" t="s">
        <v>2915</v>
      </c>
      <c r="E206" t="s">
        <v>2737</v>
      </c>
      <c r="F206" t="s">
        <v>2916</v>
      </c>
      <c r="G206">
        <v>261</v>
      </c>
      <c r="H206" t="s">
        <v>2917</v>
      </c>
      <c r="I206" t="s">
        <v>276</v>
      </c>
      <c r="J206" t="s">
        <v>2412</v>
      </c>
      <c r="K206" t="str">
        <f t="shared" si="3"/>
        <v>Southern</v>
      </c>
    </row>
    <row r="207" spans="3:11" x14ac:dyDescent="0.25">
      <c r="C207">
        <v>191</v>
      </c>
      <c r="D207" t="s">
        <v>2918</v>
      </c>
      <c r="E207" t="s">
        <v>2793</v>
      </c>
      <c r="F207" t="s">
        <v>2648</v>
      </c>
      <c r="G207">
        <v>142</v>
      </c>
      <c r="H207" t="s">
        <v>2919</v>
      </c>
      <c r="I207" t="s">
        <v>312</v>
      </c>
      <c r="J207" t="s">
        <v>2920</v>
      </c>
      <c r="K207" t="str">
        <f t="shared" si="3"/>
        <v>Quinnipiac</v>
      </c>
    </row>
    <row r="208" spans="3:11" x14ac:dyDescent="0.25">
      <c r="C208">
        <v>192</v>
      </c>
      <c r="D208" t="s">
        <v>2921</v>
      </c>
      <c r="E208" t="s">
        <v>2568</v>
      </c>
      <c r="F208" t="s">
        <v>2922</v>
      </c>
      <c r="G208">
        <v>245</v>
      </c>
      <c r="H208" t="s">
        <v>2923</v>
      </c>
      <c r="I208" t="s">
        <v>2809</v>
      </c>
      <c r="J208" t="s">
        <v>2585</v>
      </c>
      <c r="K208" t="str">
        <f t="shared" si="3"/>
        <v>Loyola (MD)</v>
      </c>
    </row>
    <row r="209" spans="1:11" x14ac:dyDescent="0.25">
      <c r="C209">
        <v>193</v>
      </c>
      <c r="D209" t="s">
        <v>2924</v>
      </c>
      <c r="E209" t="s">
        <v>2753</v>
      </c>
      <c r="F209" t="s">
        <v>2925</v>
      </c>
      <c r="G209">
        <v>87</v>
      </c>
      <c r="H209" t="s">
        <v>2926</v>
      </c>
      <c r="I209" t="s">
        <v>136</v>
      </c>
      <c r="J209" t="s">
        <v>2927</v>
      </c>
      <c r="K209" t="str">
        <f t="shared" si="3"/>
        <v>DePaul</v>
      </c>
    </row>
    <row r="210" spans="1:11" x14ac:dyDescent="0.25">
      <c r="C210">
        <v>194</v>
      </c>
      <c r="D210" t="s">
        <v>2928</v>
      </c>
      <c r="E210" t="s">
        <v>2825</v>
      </c>
      <c r="F210" t="s">
        <v>2929</v>
      </c>
      <c r="G210">
        <v>164</v>
      </c>
      <c r="H210" t="s">
        <v>2930</v>
      </c>
      <c r="I210" t="s">
        <v>319</v>
      </c>
      <c r="J210" t="s">
        <v>2931</v>
      </c>
      <c r="K210" t="str">
        <f t="shared" si="3"/>
        <v>Long Beach St.</v>
      </c>
    </row>
    <row r="211" spans="1:11" x14ac:dyDescent="0.25">
      <c r="C211">
        <v>195</v>
      </c>
      <c r="D211" t="s">
        <v>2932</v>
      </c>
      <c r="E211" t="s">
        <v>2933</v>
      </c>
      <c r="F211" t="s">
        <v>2934</v>
      </c>
      <c r="G211">
        <v>314</v>
      </c>
      <c r="H211" t="s">
        <v>2935</v>
      </c>
      <c r="I211" t="s">
        <v>249</v>
      </c>
      <c r="J211" t="s">
        <v>2936</v>
      </c>
      <c r="K211" t="str">
        <f t="shared" si="3"/>
        <v>Ill. Chicago</v>
      </c>
    </row>
    <row r="212" spans="1:11" x14ac:dyDescent="0.25">
      <c r="C212">
        <v>196</v>
      </c>
      <c r="D212" t="s">
        <v>2937</v>
      </c>
      <c r="E212" t="s">
        <v>2688</v>
      </c>
      <c r="F212" t="s">
        <v>2938</v>
      </c>
      <c r="G212">
        <v>100</v>
      </c>
      <c r="H212" t="s">
        <v>2939</v>
      </c>
      <c r="I212" t="s">
        <v>271</v>
      </c>
      <c r="J212" t="s">
        <v>2940</v>
      </c>
      <c r="K212" t="str">
        <f t="shared" si="3"/>
        <v>Coastal Car.</v>
      </c>
    </row>
    <row r="213" spans="1:11" x14ac:dyDescent="0.25">
      <c r="C213">
        <v>197</v>
      </c>
      <c r="D213" t="s">
        <v>2941</v>
      </c>
      <c r="E213" t="s">
        <v>2632</v>
      </c>
      <c r="F213" t="s">
        <v>2942</v>
      </c>
      <c r="G213">
        <v>153</v>
      </c>
      <c r="H213" t="s">
        <v>2943</v>
      </c>
      <c r="I213" t="s">
        <v>197</v>
      </c>
      <c r="J213" t="s">
        <v>2944</v>
      </c>
      <c r="K213" t="str">
        <f t="shared" si="3"/>
        <v>W. Kentucky</v>
      </c>
    </row>
    <row r="214" spans="1:11" x14ac:dyDescent="0.25">
      <c r="C214">
        <v>198</v>
      </c>
      <c r="D214" t="s">
        <v>2945</v>
      </c>
      <c r="E214" t="s">
        <v>2776</v>
      </c>
      <c r="F214" t="s">
        <v>2946</v>
      </c>
      <c r="G214">
        <v>289</v>
      </c>
      <c r="H214" t="s">
        <v>2947</v>
      </c>
      <c r="I214" t="s">
        <v>2809</v>
      </c>
      <c r="J214" t="s">
        <v>2585</v>
      </c>
      <c r="K214" t="str">
        <f t="shared" si="3"/>
        <v>Colgate</v>
      </c>
    </row>
    <row r="215" spans="1:11" x14ac:dyDescent="0.25">
      <c r="C215">
        <v>199</v>
      </c>
      <c r="D215" t="s">
        <v>2948</v>
      </c>
      <c r="E215" t="s">
        <v>2949</v>
      </c>
      <c r="F215" t="s">
        <v>2950</v>
      </c>
      <c r="G215">
        <v>187</v>
      </c>
      <c r="H215" t="s">
        <v>2951</v>
      </c>
      <c r="I215" t="s">
        <v>271</v>
      </c>
      <c r="J215" t="s">
        <v>2522</v>
      </c>
      <c r="K215" t="str">
        <f t="shared" si="3"/>
        <v>Georgia St.</v>
      </c>
    </row>
    <row r="216" spans="1:11" x14ac:dyDescent="0.25">
      <c r="C216">
        <v>200</v>
      </c>
      <c r="D216" t="s">
        <v>2952</v>
      </c>
      <c r="E216" t="s">
        <v>2552</v>
      </c>
      <c r="F216" t="s">
        <v>2953</v>
      </c>
      <c r="G216">
        <v>325</v>
      </c>
      <c r="H216" t="s">
        <v>2954</v>
      </c>
      <c r="I216" t="s">
        <v>197</v>
      </c>
      <c r="J216" s="30">
        <v>45569</v>
      </c>
      <c r="K216" t="str">
        <f t="shared" si="3"/>
        <v>Florida Intl.</v>
      </c>
    </row>
    <row r="217" spans="1:11" x14ac:dyDescent="0.25">
      <c r="A217" t="s">
        <v>323</v>
      </c>
      <c r="D217" t="s">
        <v>324</v>
      </c>
      <c r="E217" t="s">
        <v>325</v>
      </c>
      <c r="F217" t="s">
        <v>322</v>
      </c>
      <c r="G217" t="s">
        <v>326</v>
      </c>
      <c r="H217" t="s">
        <v>326</v>
      </c>
      <c r="I217" t="s">
        <v>327</v>
      </c>
      <c r="J217" t="s">
        <v>327</v>
      </c>
      <c r="K217" t="str">
        <f t="shared" si="3"/>
        <v>hool</v>
      </c>
    </row>
    <row r="218" spans="1:11" x14ac:dyDescent="0.25">
      <c r="G218" t="s">
        <v>323</v>
      </c>
      <c r="J218" t="s">
        <v>325</v>
      </c>
      <c r="K218" t="e">
        <f t="shared" si="3"/>
        <v>#VALUE!</v>
      </c>
    </row>
    <row r="219" spans="1:11" x14ac:dyDescent="0.25">
      <c r="C219">
        <v>201</v>
      </c>
      <c r="D219" t="s">
        <v>2958</v>
      </c>
      <c r="E219" t="s">
        <v>2705</v>
      </c>
      <c r="F219" t="s">
        <v>2959</v>
      </c>
      <c r="G219">
        <v>223</v>
      </c>
      <c r="H219" t="s">
        <v>2460</v>
      </c>
      <c r="I219" t="s">
        <v>216</v>
      </c>
      <c r="J219" t="s">
        <v>2960</v>
      </c>
      <c r="K219" t="str">
        <f t="shared" si="3"/>
        <v>Austin Peay</v>
      </c>
    </row>
    <row r="220" spans="1:11" x14ac:dyDescent="0.25">
      <c r="C220">
        <v>202</v>
      </c>
      <c r="D220" t="s">
        <v>2961</v>
      </c>
      <c r="E220" t="s">
        <v>2753</v>
      </c>
      <c r="F220" t="s">
        <v>2962</v>
      </c>
      <c r="G220">
        <v>110</v>
      </c>
      <c r="H220" t="s">
        <v>2963</v>
      </c>
      <c r="I220" t="s">
        <v>206</v>
      </c>
      <c r="J220" t="s">
        <v>2964</v>
      </c>
      <c r="K220" t="str">
        <f t="shared" si="3"/>
        <v>Tulane</v>
      </c>
    </row>
    <row r="221" spans="1:11" x14ac:dyDescent="0.25">
      <c r="C221">
        <v>203</v>
      </c>
      <c r="D221" t="s">
        <v>2965</v>
      </c>
      <c r="E221" t="s">
        <v>2674</v>
      </c>
      <c r="F221" t="s">
        <v>2966</v>
      </c>
      <c r="G221">
        <v>318</v>
      </c>
      <c r="H221" t="s">
        <v>2967</v>
      </c>
      <c r="I221" t="s">
        <v>249</v>
      </c>
      <c r="J221" t="s">
        <v>2537</v>
      </c>
      <c r="K221" t="str">
        <f t="shared" si="3"/>
        <v>Detroit Mercy</v>
      </c>
    </row>
    <row r="222" spans="1:11" x14ac:dyDescent="0.25">
      <c r="C222">
        <v>204</v>
      </c>
      <c r="D222" t="s">
        <v>2968</v>
      </c>
      <c r="E222" t="s">
        <v>2969</v>
      </c>
      <c r="F222" t="s">
        <v>2970</v>
      </c>
      <c r="G222">
        <v>148</v>
      </c>
      <c r="H222" t="s">
        <v>2666</v>
      </c>
      <c r="I222" t="s">
        <v>243</v>
      </c>
      <c r="J222" t="s">
        <v>2944</v>
      </c>
      <c r="K222" t="str">
        <f t="shared" si="3"/>
        <v>Samford</v>
      </c>
    </row>
    <row r="223" spans="1:11" x14ac:dyDescent="0.25">
      <c r="C223">
        <v>205</v>
      </c>
      <c r="D223" t="s">
        <v>2971</v>
      </c>
      <c r="E223" t="s">
        <v>2972</v>
      </c>
      <c r="F223" t="s">
        <v>267</v>
      </c>
      <c r="G223">
        <v>225</v>
      </c>
      <c r="H223" t="s">
        <v>2973</v>
      </c>
      <c r="I223" t="s">
        <v>239</v>
      </c>
      <c r="J223" t="s">
        <v>2537</v>
      </c>
      <c r="K223" t="str">
        <f t="shared" si="3"/>
        <v>Loyola Chicago</v>
      </c>
    </row>
    <row r="224" spans="1:11" x14ac:dyDescent="0.25">
      <c r="C224">
        <v>206</v>
      </c>
      <c r="D224" t="s">
        <v>2974</v>
      </c>
      <c r="E224" t="s">
        <v>2625</v>
      </c>
      <c r="F224" t="s">
        <v>2975</v>
      </c>
      <c r="G224">
        <v>299</v>
      </c>
      <c r="H224" t="s">
        <v>2976</v>
      </c>
      <c r="I224" t="s">
        <v>301</v>
      </c>
      <c r="J224" t="s">
        <v>2977</v>
      </c>
      <c r="K224" t="str">
        <f t="shared" si="3"/>
        <v>Utah Tech</v>
      </c>
    </row>
    <row r="225" spans="3:11" x14ac:dyDescent="0.25">
      <c r="C225">
        <v>207</v>
      </c>
      <c r="D225" t="s">
        <v>2978</v>
      </c>
      <c r="E225" t="s">
        <v>2710</v>
      </c>
      <c r="F225" t="s">
        <v>2975</v>
      </c>
      <c r="G225">
        <v>333</v>
      </c>
      <c r="H225" t="s">
        <v>2979</v>
      </c>
      <c r="I225" t="s">
        <v>274</v>
      </c>
      <c r="J225" t="s">
        <v>2426</v>
      </c>
      <c r="K225" t="str">
        <f t="shared" si="3"/>
        <v>Incarnate Word</v>
      </c>
    </row>
    <row r="226" spans="3:11" x14ac:dyDescent="0.25">
      <c r="C226">
        <v>208</v>
      </c>
      <c r="D226" t="s">
        <v>2980</v>
      </c>
      <c r="E226" t="s">
        <v>2981</v>
      </c>
      <c r="F226" t="s">
        <v>2982</v>
      </c>
      <c r="G226">
        <v>199</v>
      </c>
      <c r="H226" t="s">
        <v>2983</v>
      </c>
      <c r="I226" t="s">
        <v>243</v>
      </c>
      <c r="J226" t="s">
        <v>703</v>
      </c>
      <c r="K226" t="str">
        <f t="shared" si="3"/>
        <v>Mercer</v>
      </c>
    </row>
    <row r="227" spans="3:11" x14ac:dyDescent="0.25">
      <c r="C227">
        <v>209</v>
      </c>
      <c r="D227" t="s">
        <v>2984</v>
      </c>
      <c r="E227" t="s">
        <v>2985</v>
      </c>
      <c r="F227" t="s">
        <v>2986</v>
      </c>
      <c r="G227">
        <v>78</v>
      </c>
      <c r="H227" t="s">
        <v>2630</v>
      </c>
      <c r="I227" t="s">
        <v>139</v>
      </c>
      <c r="J227" t="s">
        <v>2927</v>
      </c>
      <c r="K227" t="str">
        <f t="shared" si="3"/>
        <v>Northwestern</v>
      </c>
    </row>
    <row r="228" spans="3:11" x14ac:dyDescent="0.25">
      <c r="C228">
        <v>210</v>
      </c>
      <c r="D228" t="s">
        <v>2987</v>
      </c>
      <c r="E228" t="s">
        <v>2949</v>
      </c>
      <c r="F228" t="s">
        <v>2988</v>
      </c>
      <c r="G228">
        <v>250</v>
      </c>
      <c r="H228" t="s">
        <v>2989</v>
      </c>
      <c r="I228" t="s">
        <v>281</v>
      </c>
      <c r="J228" t="s">
        <v>2728</v>
      </c>
      <c r="K228" t="str">
        <f t="shared" si="3"/>
        <v>Northern Colorado</v>
      </c>
    </row>
    <row r="229" spans="3:11" x14ac:dyDescent="0.25">
      <c r="C229">
        <v>211</v>
      </c>
      <c r="D229" t="s">
        <v>2990</v>
      </c>
      <c r="E229" t="s">
        <v>2767</v>
      </c>
      <c r="F229" t="s">
        <v>2991</v>
      </c>
      <c r="G229">
        <v>221</v>
      </c>
      <c r="H229" t="s">
        <v>2765</v>
      </c>
      <c r="I229" t="s">
        <v>230</v>
      </c>
      <c r="J229" t="s">
        <v>2960</v>
      </c>
      <c r="K229" t="str">
        <f t="shared" si="3"/>
        <v>St. Thomas</v>
      </c>
    </row>
    <row r="230" spans="3:11" x14ac:dyDescent="0.25">
      <c r="C230">
        <v>212</v>
      </c>
      <c r="D230" t="s">
        <v>2992</v>
      </c>
      <c r="E230" t="s">
        <v>2632</v>
      </c>
      <c r="F230" t="s">
        <v>2993</v>
      </c>
      <c r="G230">
        <v>226</v>
      </c>
      <c r="H230" t="s">
        <v>2994</v>
      </c>
      <c r="I230" t="s">
        <v>312</v>
      </c>
      <c r="J230" t="s">
        <v>2995</v>
      </c>
      <c r="K230" t="str">
        <f t="shared" si="3"/>
        <v>Mount St. Mary's</v>
      </c>
    </row>
    <row r="231" spans="3:11" x14ac:dyDescent="0.25">
      <c r="C231">
        <v>213</v>
      </c>
      <c r="D231" t="s">
        <v>2996</v>
      </c>
      <c r="E231" t="s">
        <v>2972</v>
      </c>
      <c r="F231" t="s">
        <v>2997</v>
      </c>
      <c r="G231">
        <v>279</v>
      </c>
      <c r="H231" t="s">
        <v>2998</v>
      </c>
      <c r="I231" t="s">
        <v>2999</v>
      </c>
      <c r="J231" t="s">
        <v>2426</v>
      </c>
      <c r="K231" t="str">
        <f t="shared" si="3"/>
        <v>Tenn-Martin</v>
      </c>
    </row>
    <row r="232" spans="3:11" x14ac:dyDescent="0.25">
      <c r="C232">
        <v>214</v>
      </c>
      <c r="D232" t="s">
        <v>3000</v>
      </c>
      <c r="E232" t="s">
        <v>2972</v>
      </c>
      <c r="F232" t="s">
        <v>3001</v>
      </c>
      <c r="G232">
        <v>308</v>
      </c>
      <c r="H232" t="s">
        <v>3002</v>
      </c>
      <c r="I232" t="s">
        <v>276</v>
      </c>
      <c r="J232" t="s">
        <v>2423</v>
      </c>
      <c r="K232" t="str">
        <f t="shared" si="3"/>
        <v>AR Pine Bluff</v>
      </c>
    </row>
    <row r="233" spans="3:11" x14ac:dyDescent="0.25">
      <c r="C233">
        <v>215</v>
      </c>
      <c r="D233" t="s">
        <v>368</v>
      </c>
      <c r="E233" t="s">
        <v>2972</v>
      </c>
      <c r="F233" t="s">
        <v>3003</v>
      </c>
      <c r="G233">
        <v>247</v>
      </c>
      <c r="H233" t="s">
        <v>2856</v>
      </c>
      <c r="I233" t="s">
        <v>213</v>
      </c>
      <c r="J233" t="s">
        <v>2728</v>
      </c>
      <c r="K233" t="str">
        <f t="shared" si="3"/>
        <v>Nevada</v>
      </c>
    </row>
    <row r="234" spans="3:11" x14ac:dyDescent="0.25">
      <c r="C234">
        <v>216</v>
      </c>
      <c r="D234" t="s">
        <v>3004</v>
      </c>
      <c r="E234" t="s">
        <v>3005</v>
      </c>
      <c r="F234" t="s">
        <v>3006</v>
      </c>
      <c r="G234">
        <v>115</v>
      </c>
      <c r="H234" t="s">
        <v>2727</v>
      </c>
      <c r="I234" t="s">
        <v>239</v>
      </c>
      <c r="J234" t="s">
        <v>2548</v>
      </c>
      <c r="K234" t="str">
        <f t="shared" si="3"/>
        <v>Fordham</v>
      </c>
    </row>
    <row r="235" spans="3:11" x14ac:dyDescent="0.25">
      <c r="C235">
        <v>217</v>
      </c>
      <c r="D235" t="s">
        <v>377</v>
      </c>
      <c r="E235" t="s">
        <v>3007</v>
      </c>
      <c r="F235" t="s">
        <v>3008</v>
      </c>
      <c r="G235">
        <v>62</v>
      </c>
      <c r="H235" t="s">
        <v>3009</v>
      </c>
      <c r="I235" t="s">
        <v>148</v>
      </c>
      <c r="J235" t="s">
        <v>2690</v>
      </c>
      <c r="K235" t="str">
        <f t="shared" si="3"/>
        <v>Pittsburgh</v>
      </c>
    </row>
    <row r="236" spans="3:11" x14ac:dyDescent="0.25">
      <c r="C236">
        <v>218</v>
      </c>
      <c r="D236" t="s">
        <v>3010</v>
      </c>
      <c r="E236" t="s">
        <v>2695</v>
      </c>
      <c r="F236" t="s">
        <v>3008</v>
      </c>
      <c r="G236">
        <v>143</v>
      </c>
      <c r="H236" t="s">
        <v>3011</v>
      </c>
      <c r="I236" t="s">
        <v>247</v>
      </c>
      <c r="J236" t="s">
        <v>2512</v>
      </c>
      <c r="K236" t="str">
        <f t="shared" si="3"/>
        <v>Delaware</v>
      </c>
    </row>
    <row r="237" spans="3:11" x14ac:dyDescent="0.25">
      <c r="C237">
        <v>219</v>
      </c>
      <c r="D237" t="s">
        <v>3012</v>
      </c>
      <c r="E237" t="s">
        <v>2643</v>
      </c>
      <c r="F237" t="s">
        <v>3013</v>
      </c>
      <c r="G237">
        <v>286</v>
      </c>
      <c r="H237" t="s">
        <v>3014</v>
      </c>
      <c r="I237" t="s">
        <v>202</v>
      </c>
      <c r="J237" t="s">
        <v>2740</v>
      </c>
      <c r="K237" t="str">
        <f t="shared" si="3"/>
        <v>Northern Illinois</v>
      </c>
    </row>
    <row r="238" spans="3:11" x14ac:dyDescent="0.25">
      <c r="C238">
        <v>220</v>
      </c>
      <c r="D238" t="s">
        <v>3015</v>
      </c>
      <c r="E238" t="s">
        <v>3016</v>
      </c>
      <c r="F238" t="s">
        <v>2823</v>
      </c>
      <c r="G238">
        <v>156</v>
      </c>
      <c r="H238" t="s">
        <v>3017</v>
      </c>
      <c r="I238" t="s">
        <v>247</v>
      </c>
      <c r="J238" t="s">
        <v>2512</v>
      </c>
      <c r="K238" t="str">
        <f t="shared" si="3"/>
        <v>Elon</v>
      </c>
    </row>
    <row r="239" spans="3:11" x14ac:dyDescent="0.25">
      <c r="C239">
        <v>221</v>
      </c>
      <c r="D239" t="s">
        <v>3018</v>
      </c>
      <c r="E239" t="s">
        <v>3016</v>
      </c>
      <c r="F239" t="s">
        <v>3019</v>
      </c>
      <c r="G239">
        <v>126</v>
      </c>
      <c r="H239" t="s">
        <v>3020</v>
      </c>
      <c r="I239" t="s">
        <v>249</v>
      </c>
      <c r="J239" t="s">
        <v>2555</v>
      </c>
      <c r="K239" t="str">
        <f t="shared" si="3"/>
        <v>North. Kentucky</v>
      </c>
    </row>
    <row r="240" spans="3:11" x14ac:dyDescent="0.25">
      <c r="C240">
        <v>222</v>
      </c>
      <c r="D240" t="s">
        <v>3021</v>
      </c>
      <c r="E240" t="s">
        <v>2596</v>
      </c>
      <c r="F240" t="s">
        <v>3022</v>
      </c>
      <c r="G240">
        <v>340</v>
      </c>
      <c r="H240" t="s">
        <v>3023</v>
      </c>
      <c r="I240" t="s">
        <v>2859</v>
      </c>
      <c r="J240" t="s">
        <v>2476</v>
      </c>
      <c r="K240" t="str">
        <f t="shared" si="3"/>
        <v>Presbyterian</v>
      </c>
    </row>
    <row r="241" spans="3:11" x14ac:dyDescent="0.25">
      <c r="C241">
        <v>223</v>
      </c>
      <c r="D241" t="s">
        <v>3024</v>
      </c>
      <c r="E241" t="s">
        <v>2867</v>
      </c>
      <c r="F241" t="s">
        <v>3025</v>
      </c>
      <c r="G241">
        <v>334</v>
      </c>
      <c r="H241" t="s">
        <v>3026</v>
      </c>
      <c r="I241" t="s">
        <v>2809</v>
      </c>
      <c r="J241" t="s">
        <v>2771</v>
      </c>
      <c r="K241" t="str">
        <f t="shared" si="3"/>
        <v>Lehigh</v>
      </c>
    </row>
    <row r="242" spans="3:11" x14ac:dyDescent="0.25">
      <c r="C242">
        <v>224</v>
      </c>
      <c r="D242" t="s">
        <v>3027</v>
      </c>
      <c r="E242" t="s">
        <v>2793</v>
      </c>
      <c r="F242" t="s">
        <v>3028</v>
      </c>
      <c r="G242">
        <v>194</v>
      </c>
      <c r="H242" t="s">
        <v>3029</v>
      </c>
      <c r="I242" t="s">
        <v>2809</v>
      </c>
      <c r="J242" t="s">
        <v>2565</v>
      </c>
      <c r="K242" t="str">
        <f t="shared" si="3"/>
        <v>Bucknell</v>
      </c>
    </row>
    <row r="243" spans="3:11" x14ac:dyDescent="0.25">
      <c r="C243">
        <v>225</v>
      </c>
      <c r="D243" t="s">
        <v>3030</v>
      </c>
      <c r="E243" t="s">
        <v>3031</v>
      </c>
      <c r="F243" t="s">
        <v>2843</v>
      </c>
      <c r="G243">
        <v>163</v>
      </c>
      <c r="H243" t="s">
        <v>3032</v>
      </c>
      <c r="I243" t="s">
        <v>271</v>
      </c>
      <c r="J243" s="30">
        <v>45425</v>
      </c>
      <c r="K243" t="str">
        <f t="shared" si="3"/>
        <v>Arkansas St.</v>
      </c>
    </row>
  </sheetData>
  <mergeCells count="7">
    <mergeCell ref="A28:J29"/>
    <mergeCell ref="I1:I2"/>
    <mergeCell ref="A1:C2"/>
    <mergeCell ref="D1:D2"/>
    <mergeCell ref="E1:E2"/>
    <mergeCell ref="F1:F2"/>
    <mergeCell ref="H1:H2"/>
  </mergeCells>
  <hyperlinks>
    <hyperlink ref="D3" r:id="rId1" display="http://realtimerpi.com/rpi_361_Women.html" xr:uid="{AFC2AAEB-FEC2-408E-A7EB-92DC46FD0D6B}"/>
    <hyperlink ref="F3" r:id="rId2" tooltip="click to see weekly changes" display="http://realtimerpi.com/cgi-bin/rpi/rpi_wk.pl?id=361&amp;gender=Women&amp;season=2023-2024" xr:uid="{12229953-6CCC-4ED8-B607-50AACAE50370}"/>
    <hyperlink ref="H3" r:id="rId3" tooltip="click to see weekly changes" display="http://realtimerpi.com/cgi-bin/rpi/rpi_wk.pl?id=361&amp;gender=Women&amp;season=2023-2024" xr:uid="{8C52E569-BCA3-40AB-9A60-3BAA040B235E}"/>
    <hyperlink ref="I3" r:id="rId4" display="http://realtimerpi.com/rpi_sec_Women.html" xr:uid="{DDC47409-BABC-4975-B137-F2D774CE5722}"/>
    <hyperlink ref="D4" r:id="rId5" display="http://realtimerpi.com/rpi_187_Women.html" xr:uid="{C1D30F28-CCCD-4CAF-A655-7733CD4C2C4F}"/>
    <hyperlink ref="F4" r:id="rId6" tooltip="click to see weekly changes" display="http://realtimerpi.com/cgi-bin/rpi/rpi_wk.pl?id=187&amp;gender=Women&amp;season=2023-2024" xr:uid="{CBD567E6-7208-4331-8492-EFF462F3BD62}"/>
    <hyperlink ref="H4" r:id="rId7" tooltip="click to see weekly changes" display="http://realtimerpi.com/cgi-bin/rpi/rpi_wk.pl?id=187&amp;gender=Women&amp;season=2023-2024" xr:uid="{33E976A2-4ACE-4A00-A4CC-5BA3B9920F31}"/>
    <hyperlink ref="I4" r:id="rId8" display="http://realtimerpi.com/rpi_big10_Women.html" xr:uid="{AACC5162-2119-4796-AB87-38411231DF0D}"/>
    <hyperlink ref="D5" r:id="rId9" display="http://realtimerpi.com/rpi_155_Women.html" xr:uid="{86C685BD-C022-4FAE-82FB-F5437990FEAA}"/>
    <hyperlink ref="F5" r:id="rId10" tooltip="click to see weekly changes" display="http://realtimerpi.com/cgi-bin/rpi/rpi_wk.pl?id=155&amp;gender=Women&amp;season=2023-2024" xr:uid="{AF0D75AA-A39E-4208-9248-BB4863DF6412}"/>
    <hyperlink ref="H5" r:id="rId11" tooltip="click to see weekly changes" display="http://realtimerpi.com/cgi-bin/rpi/rpi_wk.pl?id=155&amp;gender=Women&amp;season=2023-2024" xr:uid="{BA07DD72-DE1C-4AD4-8FBE-3872E49E5AE5}"/>
    <hyperlink ref="I5" r:id="rId12" display="http://realtimerpi.com/rpi_bige_Women.html" xr:uid="{5CB86DCA-B130-43B4-8A94-244BD04E636A}"/>
    <hyperlink ref="D6" r:id="rId13" display="http://realtimerpi.com/rpi_339_Women.html" xr:uid="{329232EC-8CA6-43AA-A58E-1F2DBAAE2448}"/>
    <hyperlink ref="F6" r:id="rId14" tooltip="click to see weekly changes" display="http://realtimerpi.com/cgi-bin/rpi/rpi_wk.pl?id=339&amp;gender=Women&amp;season=2023-2024" xr:uid="{9797AD9F-73D9-4E5D-9E46-BC6AEDBF1DC0}"/>
    <hyperlink ref="H6" r:id="rId15" tooltip="click to see weekly changes" display="http://realtimerpi.com/cgi-bin/rpi/rpi_wk.pl?id=339&amp;gender=Women&amp;season=2023-2024" xr:uid="{DDFBBD6C-7EF4-4F34-AEE2-7C67F2B1A795}"/>
    <hyperlink ref="I6" r:id="rId16" display="http://realtimerpi.com/rpi_pac12_Women.html" xr:uid="{435C4701-8E6D-4B03-82C6-FCA4D7663D11}"/>
    <hyperlink ref="D7" r:id="rId17" display="http://realtimerpi.com/rpi_340_Women.html" xr:uid="{CBEF71EC-D69B-4C1A-BEF9-9D7B86EDB6AD}"/>
    <hyperlink ref="F7" r:id="rId18" tooltip="click to see weekly changes" display="http://realtimerpi.com/cgi-bin/rpi/rpi_wk.pl?id=340&amp;gender=Women&amp;season=2023-2024" xr:uid="{CFF8551A-5ECB-4DF2-BA46-79C7B72D4F0E}"/>
    <hyperlink ref="H7" r:id="rId19" tooltip="click to see weekly changes" display="http://realtimerpi.com/cgi-bin/rpi/rpi_wk.pl?id=340&amp;gender=Women&amp;season=2023-2024" xr:uid="{CA299968-6008-4060-8E8C-5015D5323928}"/>
    <hyperlink ref="I7" r:id="rId20" display="http://realtimerpi.com/rpi_pac12_Women.html" xr:uid="{8C44EB46-3C7E-4EDE-AFBA-BEA4C2E23159}"/>
    <hyperlink ref="D8" r:id="rId21" display="http://realtimerpi.com/rpi_341_Women.html" xr:uid="{4E1EF590-122A-4DFC-8C63-5E021B30DF88}"/>
    <hyperlink ref="F8" r:id="rId22" tooltip="click to see weekly changes" display="http://realtimerpi.com/cgi-bin/rpi/rpi_wk.pl?id=341&amp;gender=Women&amp;season=2023-2024" xr:uid="{A0525B66-AEEF-400B-B3EF-2CCD2A0696AD}"/>
    <hyperlink ref="H8" r:id="rId23" tooltip="click to see weekly changes" display="http://realtimerpi.com/cgi-bin/rpi/rpi_wk.pl?id=341&amp;gender=Women&amp;season=2023-2024" xr:uid="{ECB716B9-DB76-45BB-AF35-771196A42E4B}"/>
    <hyperlink ref="I8" r:id="rId24" display="http://realtimerpi.com/rpi_pac12_Women.html" xr:uid="{6A88FC21-2CC1-4C9D-84F6-CF87366C6241}"/>
    <hyperlink ref="D9" r:id="rId25" display="http://realtimerpi.com/rpi_151_Women.html" xr:uid="{C14F77A2-0174-4F6F-94DE-3B15A5C8F58F}"/>
    <hyperlink ref="F9" r:id="rId26" tooltip="click to see weekly changes" display="http://realtimerpi.com/cgi-bin/rpi/rpi_wk.pl?id=151&amp;gender=Women&amp;season=2023-2024" xr:uid="{11638762-C8BD-400B-A87C-938641A98D6A}"/>
    <hyperlink ref="H9" r:id="rId27" tooltip="click to see weekly changes" display="http://realtimerpi.com/cgi-bin/rpi/rpi_wk.pl?id=151&amp;gender=Women&amp;season=2023-2024" xr:uid="{874905DA-CAC1-4C9E-8EB8-418848D243AF}"/>
    <hyperlink ref="I9" r:id="rId28" display="http://realtimerpi.com/rpi_big12_Women.html" xr:uid="{D05C56A8-F7E1-4ABE-A9C5-91C84E052C26}"/>
    <hyperlink ref="D10" r:id="rId29" display="http://realtimerpi.com/rpi_128_Women.html" xr:uid="{791F3480-5F7F-464E-9BC6-43AEE4673F77}"/>
    <hyperlink ref="F10" r:id="rId30" tooltip="click to see weekly changes" display="http://realtimerpi.com/cgi-bin/rpi/rpi_wk.pl?id=128&amp;gender=Women&amp;season=2023-2024" xr:uid="{5B9AB91B-3853-4BEA-9238-C8A0178DDF0A}"/>
    <hyperlink ref="H10" r:id="rId31" tooltip="click to see weekly changes" display="http://realtimerpi.com/cgi-bin/rpi/rpi_wk.pl?id=128&amp;gender=Women&amp;season=2023-2024" xr:uid="{9A944179-BA5A-45A2-B4AD-C0D2EB24B83E}"/>
    <hyperlink ref="I10" r:id="rId32" display="http://realtimerpi.com/rpi_acc_Women.html" xr:uid="{51BEBD55-352E-4DBC-A0BF-02251FEB69D3}"/>
    <hyperlink ref="D11" r:id="rId33" display="http://realtimerpi.com/rpi_192_Women.html" xr:uid="{4FE2C05E-B99C-4B5A-B8B1-F453D8029502}"/>
    <hyperlink ref="F11" r:id="rId34" tooltip="click to see weekly changes" display="http://realtimerpi.com/cgi-bin/rpi/rpi_wk.pl?id=192&amp;gender=Women&amp;season=2023-2024" xr:uid="{B60F60AB-48DD-4BB7-B9EF-CC33A9E5A8C7}"/>
    <hyperlink ref="H11" r:id="rId35" tooltip="click to see weekly changes" display="http://realtimerpi.com/cgi-bin/rpi/rpi_wk.pl?id=192&amp;gender=Women&amp;season=2023-2024" xr:uid="{2F7F071A-2E8A-4D5F-91BD-ADE35881B037}"/>
    <hyperlink ref="I11" r:id="rId36" display="http://realtimerpi.com/rpi_big10_Women.html" xr:uid="{A033EF22-C72C-4999-83DC-7704B97E82A3}"/>
    <hyperlink ref="D12" r:id="rId37" display="http://realtimerpi.com/rpi_186_Women.html" xr:uid="{FB550DFA-DE94-482F-A5D3-D0F51E5B6D0F}"/>
    <hyperlink ref="F12" r:id="rId38" tooltip="click to see weekly changes" display="http://realtimerpi.com/cgi-bin/rpi/rpi_wk.pl?id=186&amp;gender=Women&amp;season=2023-2024" xr:uid="{03BBF45C-2197-4485-A08F-28EE0220DCD7}"/>
    <hyperlink ref="H12" r:id="rId39" tooltip="click to see weekly changes" display="http://realtimerpi.com/cgi-bin/rpi/rpi_wk.pl?id=186&amp;gender=Women&amp;season=2023-2024" xr:uid="{17417950-1F41-4C2B-9578-AE253999B31B}"/>
    <hyperlink ref="I12" r:id="rId40" display="http://realtimerpi.com/rpi_big10_Women.html" xr:uid="{F7763FB3-AEB6-40D1-B796-1B7F13E20DEB}"/>
    <hyperlink ref="D13" r:id="rId41" display="http://realtimerpi.com/rpi_338_Women.html" xr:uid="{973E8D4B-1D54-4142-8342-F2CA0929E406}"/>
    <hyperlink ref="F13" r:id="rId42" tooltip="click to see weekly changes" display="http://realtimerpi.com/cgi-bin/rpi/rpi_wk.pl?id=338&amp;gender=Women&amp;season=2023-2024" xr:uid="{6B41F3CE-ECE9-441C-A43A-6BB6A24F4545}"/>
    <hyperlink ref="H13" r:id="rId43" tooltip="click to see weekly changes" display="http://realtimerpi.com/cgi-bin/rpi/rpi_wk.pl?id=338&amp;gender=Women&amp;season=2023-2024" xr:uid="{E51931BD-307D-45D9-8D46-4EEB2A95C6BC}"/>
    <hyperlink ref="I13" r:id="rId44" display="http://realtimerpi.com/rpi_pac12_Women.html" xr:uid="{3DCC38D6-7525-4A0F-8C12-EFA425A12118}"/>
    <hyperlink ref="D14" r:id="rId45" display="http://realtimerpi.com/rpi_249_Women.html" xr:uid="{874B9D09-61A5-4228-B561-2666DB52E891}"/>
    <hyperlink ref="F14" r:id="rId46" tooltip="click to see weekly changes" display="http://realtimerpi.com/cgi-bin/rpi/rpi_wk.pl?id=249&amp;gender=Women&amp;season=2023-2024" xr:uid="{3DA7A927-A6F9-4FFF-A91B-4D5A48C124F3}"/>
    <hyperlink ref="H14" r:id="rId47" tooltip="click to see weekly changes" display="http://realtimerpi.com/cgi-bin/rpi/rpi_wk.pl?id=249&amp;gender=Women&amp;season=2023-2024" xr:uid="{BB609E9D-751C-4E50-AE11-DF9E713BF287}"/>
    <hyperlink ref="I14" r:id="rId48" display="http://realtimerpi.com/rpi_ivy_Women.html" xr:uid="{260DEE59-36B6-45CB-9F2B-9192BF565F87}"/>
    <hyperlink ref="D15" r:id="rId49" display="http://realtimerpi.com/rpi_408_Women.html" xr:uid="{DBB37FF4-E781-4A19-848F-CE82782F82F2}"/>
    <hyperlink ref="F15" r:id="rId50" tooltip="click to see weekly changes" display="http://realtimerpi.com/cgi-bin/rpi/rpi_wk.pl?id=408&amp;gender=Women&amp;season=2023-2024" xr:uid="{79826D52-90C4-432F-B040-A1351C88CC40}"/>
    <hyperlink ref="H15" r:id="rId51" tooltip="click to see weekly changes" display="http://realtimerpi.com/cgi-bin/rpi/rpi_wk.pl?id=408&amp;gender=Women&amp;season=2023-2024" xr:uid="{31AADA18-79FB-4166-BAE5-8BD3D45A50FE}"/>
    <hyperlink ref="I15" r:id="rId52" display="http://realtimerpi.com/rpi_wcc_Women.html" xr:uid="{539D3190-4330-4CB1-A91C-609D3864B5B3}"/>
    <hyperlink ref="D16" r:id="rId53" display="http://realtimerpi.com/rpi_295_Women.html" xr:uid="{846B516B-2C43-404A-BF62-9F990F34F735}"/>
    <hyperlink ref="F16" r:id="rId54" tooltip="click to see weekly changes" display="http://realtimerpi.com/cgi-bin/rpi/rpi_wk.pl?id=295&amp;gender=Women&amp;season=2023-2024" xr:uid="{7486E38E-A676-4721-B3A6-AE8BED539079}"/>
    <hyperlink ref="H16" r:id="rId55" tooltip="click to see weekly changes" display="http://realtimerpi.com/cgi-bin/rpi/rpi_wk.pl?id=295&amp;gender=Women&amp;season=2023-2024" xr:uid="{629FA4D1-4AB6-4125-8070-7F13E88BDAEF}"/>
    <hyperlink ref="I16" r:id="rId56" display="http://realtimerpi.com/rpi_bige_Women.html" xr:uid="{DA2F0E87-0800-4C6A-AD89-1BAB3D33AFB1}"/>
    <hyperlink ref="D17" r:id="rId57" display="http://realtimerpi.com/rpi_146_Women.html" xr:uid="{283542C1-FD1F-4F7A-A705-EC18E87E3B9F}"/>
    <hyperlink ref="F17" r:id="rId58" tooltip="click to see weekly changes" display="http://realtimerpi.com/cgi-bin/rpi/rpi_wk.pl?id=146&amp;gender=Women&amp;season=2023-2024" xr:uid="{AFC8F7A4-7D5B-4007-882E-EB1DEF7AF5F7}"/>
    <hyperlink ref="H17" r:id="rId59" tooltip="click to see weekly changes" display="http://realtimerpi.com/cgi-bin/rpi/rpi_wk.pl?id=146&amp;gender=Women&amp;season=2023-2024" xr:uid="{80274705-5E41-46B2-AAA8-1326B8A0E45A}"/>
    <hyperlink ref="I17" r:id="rId60" display="http://realtimerpi.com/rpi_big12_Women.html" xr:uid="{A41F5327-BB64-4560-B581-A3D1957C50DE}"/>
    <hyperlink ref="D18" r:id="rId61" display="http://realtimerpi.com/rpi_158_Women.html" xr:uid="{BA7B9873-0FBF-4251-9377-D43259069FB4}"/>
    <hyperlink ref="F18" r:id="rId62" tooltip="click to see weekly changes" display="http://realtimerpi.com/cgi-bin/rpi/rpi_wk.pl?id=158&amp;gender=Women&amp;season=2023-2024" xr:uid="{4ADCFD23-9656-442E-A7B2-464FC9E808C7}"/>
    <hyperlink ref="H18" r:id="rId63" tooltip="click to see weekly changes" display="http://realtimerpi.com/cgi-bin/rpi/rpi_wk.pl?id=158&amp;gender=Women&amp;season=2023-2024" xr:uid="{3CA418BF-EBAC-4552-A6D7-0FB93176C2E9}"/>
    <hyperlink ref="I18" r:id="rId64" display="http://realtimerpi.com/rpi_acc_Women.html" xr:uid="{B716A99B-8542-4A58-8666-61EF37167444}"/>
    <hyperlink ref="D19" r:id="rId65" display="http://realtimerpi.com/rpi_117_Women.html" xr:uid="{67DAFDAC-58A2-4765-BC30-54171CA6197F}"/>
    <hyperlink ref="F19" r:id="rId66" tooltip="click to see weekly changes" display="http://realtimerpi.com/cgi-bin/rpi/rpi_wk.pl?id=117&amp;gender=Women&amp;season=2023-2024" xr:uid="{AAF951B7-607C-4223-AB7C-EDEBB416664D}"/>
    <hyperlink ref="H19" r:id="rId67" tooltip="click to see weekly changes" display="http://realtimerpi.com/cgi-bin/rpi/rpi_wk.pl?id=117&amp;gender=Women&amp;season=2023-2024" xr:uid="{736EAAD4-7F77-4389-9D6A-2BC7480BBAEF}"/>
    <hyperlink ref="I19" r:id="rId68" display="http://realtimerpi.com/rpi_atl10_Women.html" xr:uid="{C152AD80-735E-4087-9F87-72328C4A1F88}"/>
    <hyperlink ref="D20" r:id="rId69" display="http://realtimerpi.com/rpi_358_Women.html" xr:uid="{C9C005F0-ED3B-4DF6-86B1-B347309370B7}"/>
    <hyperlink ref="F20" r:id="rId70" tooltip="click to see weekly changes" display="http://realtimerpi.com/cgi-bin/rpi/rpi_wk.pl?id=358&amp;gender=Women&amp;season=2023-2024" xr:uid="{F6B82CA5-1532-47B8-BEED-6AF8CF1E1992}"/>
    <hyperlink ref="H20" r:id="rId71" tooltip="click to see weekly changes" display="http://realtimerpi.com/cgi-bin/rpi/rpi_wk.pl?id=358&amp;gender=Women&amp;season=2023-2024" xr:uid="{82514302-FD9A-4FC5-AF21-3C4F629E386E}"/>
    <hyperlink ref="I20" r:id="rId72" display="http://realtimerpi.com/rpi_sec_Women.html" xr:uid="{A9D8145C-DFDE-47B3-8836-379CE20FB570}"/>
    <hyperlink ref="D21" r:id="rId73" display="http://realtimerpi.com/rpi_143_Women.html" xr:uid="{C4EF0C25-8959-4B4B-B1F5-43E3E952AC9B}"/>
    <hyperlink ref="F21" r:id="rId74" tooltip="click to see weekly changes" display="http://realtimerpi.com/cgi-bin/rpi/rpi_wk.pl?id=143&amp;gender=Women&amp;season=2023-2024" xr:uid="{9C4FA501-822D-4ED4-BCD9-0BE77122C354}"/>
    <hyperlink ref="H21" r:id="rId75" tooltip="click to see weekly changes" display="http://realtimerpi.com/cgi-bin/rpi/rpi_wk.pl?id=143&amp;gender=Women&amp;season=2023-2024" xr:uid="{C07AE7AE-B1EE-4BEE-AB61-A24EE6E13111}"/>
    <hyperlink ref="I21" r:id="rId76" display="http://realtimerpi.com/rpi_pac12_Women.html" xr:uid="{66B905EE-648B-43E1-9D23-126FC2770F3F}"/>
    <hyperlink ref="D22" r:id="rId77" display="http://realtimerpi.com/rpi_362_Women.html" xr:uid="{BE6CEE5D-E395-4987-BD79-FD35E84618E6}"/>
    <hyperlink ref="F22" r:id="rId78" tooltip="click to see weekly changes" display="http://realtimerpi.com/cgi-bin/rpi/rpi_wk.pl?id=362&amp;gender=Women&amp;season=2023-2024" xr:uid="{22B159BD-EAF8-4E00-B45C-F613C19ACA40}"/>
    <hyperlink ref="H22" r:id="rId79" tooltip="click to see weekly changes" display="http://realtimerpi.com/cgi-bin/rpi/rpi_wk.pl?id=362&amp;gender=Women&amp;season=2023-2024" xr:uid="{211552BB-CD23-4BBC-ADF7-AC9342AE1EEA}"/>
    <hyperlink ref="I22" r:id="rId80" display="http://realtimerpi.com/rpi_sec_Women.html" xr:uid="{DFBBCA4B-2A78-4708-A112-66D541D868D5}"/>
    <hyperlink ref="D23" r:id="rId81" display="http://realtimerpi.com/rpi_149_Women.html" xr:uid="{0D941E7B-06F9-4E1C-A6B6-99143E0A937A}"/>
    <hyperlink ref="F23" r:id="rId82" tooltip="click to see weekly changes" display="http://realtimerpi.com/cgi-bin/rpi/rpi_wk.pl?id=149&amp;gender=Women&amp;season=2023-2024" xr:uid="{1C92A4A2-F921-433A-ADD1-F32D70EDAF70}"/>
    <hyperlink ref="H23" r:id="rId83" tooltip="click to see weekly changes" display="http://realtimerpi.com/cgi-bin/rpi/rpi_wk.pl?id=149&amp;gender=Women&amp;season=2023-2024" xr:uid="{77F6D18B-6F8B-4D7B-B56C-11A30AF36984}"/>
    <hyperlink ref="I23" r:id="rId84" display="http://realtimerpi.com/rpi_big12_Women.html" xr:uid="{073463E7-2EC2-4042-A7CF-269D8D526D20}"/>
    <hyperlink ref="D24" r:id="rId85" display="http://realtimerpi.com/rpi_123_Women.html" xr:uid="{B65FD958-C3F7-446B-92F8-00DE027FEEB8}"/>
    <hyperlink ref="F24" r:id="rId86" tooltip="click to see weekly changes" display="http://realtimerpi.com/cgi-bin/rpi/rpi_wk.pl?id=123&amp;gender=Women&amp;season=2023-2024" xr:uid="{276C8BA5-F088-4B6C-829C-F1A480E35E94}"/>
    <hyperlink ref="H24" r:id="rId87" tooltip="click to see weekly changes" display="http://realtimerpi.com/cgi-bin/rpi/rpi_wk.pl?id=123&amp;gender=Women&amp;season=2023-2024" xr:uid="{7331DD4F-5399-4258-97D2-7AA7087E0372}"/>
    <hyperlink ref="I24" r:id="rId88" display="http://realtimerpi.com/rpi_acc_Women.html" xr:uid="{E7269B3A-D123-4A51-9E24-D7C92D9FBFF5}"/>
    <hyperlink ref="D25" r:id="rId89" display="http://realtimerpi.com/rpi_144_Women.html" xr:uid="{7686A316-79BD-4E33-B507-8D80819CF1FD}"/>
    <hyperlink ref="F25" r:id="rId90" tooltip="click to see weekly changes" display="http://realtimerpi.com/cgi-bin/rpi/rpi_wk.pl?id=144&amp;gender=Women&amp;season=2023-2024" xr:uid="{53680F9F-F5BF-47F6-8906-094AFAF7FDC0}"/>
    <hyperlink ref="H25" r:id="rId91" tooltip="click to see weekly changes" display="http://realtimerpi.com/cgi-bin/rpi/rpi_wk.pl?id=144&amp;gender=Women&amp;season=2023-2024" xr:uid="{628B1103-8722-4EE1-8BBD-F413842E91E3}"/>
    <hyperlink ref="I25" r:id="rId92" display="http://realtimerpi.com/rpi_big12_Women.html" xr:uid="{139886B0-EA4B-4A6C-AAC4-FE3825BC420B}"/>
    <hyperlink ref="D26" r:id="rId93" display="http://realtimerpi.com/rpi_309_Women.html" xr:uid="{D4CF8CF7-E4ED-46EA-858C-89A64C783694}"/>
    <hyperlink ref="F26" r:id="rId94" tooltip="click to see weekly changes" display="http://realtimerpi.com/cgi-bin/rpi/rpi_wk.pl?id=309&amp;gender=Women&amp;season=2023-2024" xr:uid="{331C53CA-D265-4DD9-95A9-59A7A3EB0E11}"/>
    <hyperlink ref="H26" r:id="rId95" tooltip="click to see weekly changes" display="http://realtimerpi.com/cgi-bin/rpi/rpi_wk.pl?id=309&amp;gender=Women&amp;season=2023-2024" xr:uid="{39BDD8F9-48C7-4B78-B8EC-E87A2BF974C5}"/>
    <hyperlink ref="I26" r:id="rId96" display="http://realtimerpi.com/rpi_mwest_Women.html" xr:uid="{9E100394-333A-4FC5-8D3A-00F243FD9750}"/>
    <hyperlink ref="D27" r:id="rId97" display="http://realtimerpi.com/rpi_166_Women.html" xr:uid="{FEFF9DED-2730-4FB7-82ED-1362D1194F58}"/>
    <hyperlink ref="F27" r:id="rId98" tooltip="click to see weekly changes" display="http://realtimerpi.com/cgi-bin/rpi/rpi_wk.pl?id=166&amp;gender=Women&amp;season=2023-2024" xr:uid="{B69DAA8C-77F5-45F5-948F-CDF812698132}"/>
    <hyperlink ref="H27" r:id="rId99" tooltip="click to see weekly changes" display="http://realtimerpi.com/cgi-bin/rpi/rpi_wk.pl?id=166&amp;gender=Women&amp;season=2023-2024" xr:uid="{474E0A5B-24BB-41EA-881A-2254ECBD6371}"/>
    <hyperlink ref="I27" r:id="rId100" display="http://realtimerpi.com/rpi_acc_Women.html" xr:uid="{EABCB487-F362-4888-A95A-FDD63E136EBB}"/>
    <hyperlink ref="D30" r:id="rId101" display="http://realtimerpi.com/rpi_221_Women.html" xr:uid="{4C00E9A7-DE13-4722-A8D6-633AB351E31C}"/>
    <hyperlink ref="F30" r:id="rId102" tooltip="click to see weekly changes" display="http://realtimerpi.com/cgi-bin/rpi/rpi_wk.pl?id=221&amp;gender=Women&amp;season=2023-2024" xr:uid="{02C6A466-4756-49C3-9B38-39DE235E1147}"/>
    <hyperlink ref="H30" r:id="rId103" tooltip="click to see weekly changes" display="http://realtimerpi.com/cgi-bin/rpi/rpi_wk.pl?id=221&amp;gender=Women&amp;season=2023-2024" xr:uid="{E1DAF9A2-6F06-498B-BA61-58AEABF239F1}"/>
    <hyperlink ref="I30" r:id="rId104" display="http://realtimerpi.com/rpi_acc_Women.html" xr:uid="{B1EC79CA-F8F0-4877-91BD-C7CB28591E1A}"/>
    <hyperlink ref="D31" r:id="rId105" display="http://realtimerpi.com/rpi_142_Women.html" xr:uid="{CD951B00-C658-4929-90F5-38506BE0296D}"/>
    <hyperlink ref="F31" r:id="rId106" tooltip="click to see weekly changes" display="http://realtimerpi.com/cgi-bin/rpi/rpi_wk.pl?id=142&amp;gender=Women&amp;season=2023-2024" xr:uid="{BE857AC7-82FE-4926-8132-1BE100B23DD1}"/>
    <hyperlink ref="H31" r:id="rId107" tooltip="click to see weekly changes" display="http://realtimerpi.com/cgi-bin/rpi/rpi_wk.pl?id=142&amp;gender=Women&amp;season=2023-2024" xr:uid="{0A974D7D-DCB7-439C-A89A-1DE11C4E7D60}"/>
    <hyperlink ref="I31" r:id="rId108" display="http://realtimerpi.com/rpi_big12_Women.html" xr:uid="{2EE507CE-DF0A-4F70-ADC1-DCA80F6C3D53}"/>
    <hyperlink ref="D32" r:id="rId109" display="http://realtimerpi.com/rpi_145_Women.html" xr:uid="{BD570F40-85D4-446B-81EE-FCE449D076C3}"/>
    <hyperlink ref="F32" r:id="rId110" tooltip="click to see weekly changes" display="http://realtimerpi.com/cgi-bin/rpi/rpi_wk.pl?id=145&amp;gender=Women&amp;season=2023-2024" xr:uid="{4CAFDD76-0767-4060-805E-C2D4DAEE1E5F}"/>
    <hyperlink ref="H32" r:id="rId111" tooltip="click to see weekly changes" display="http://realtimerpi.com/cgi-bin/rpi/rpi_wk.pl?id=145&amp;gender=Women&amp;season=2023-2024" xr:uid="{AC8991BD-0A4E-4513-B8FB-1D41C114EA1A}"/>
    <hyperlink ref="I32" r:id="rId112" display="http://realtimerpi.com/rpi_big12_Women.html" xr:uid="{85329DBD-2F41-4E33-992F-3A4E29C83BA2}"/>
    <hyperlink ref="D33" r:id="rId113" display="http://realtimerpi.com/rpi_310_Women.html" xr:uid="{343895DA-3B69-4D5C-A626-C7CE19E811E0}"/>
    <hyperlink ref="F33" r:id="rId114" tooltip="click to see weekly changes" display="http://realtimerpi.com/cgi-bin/rpi/rpi_wk.pl?id=310&amp;gender=Women&amp;season=2023-2024" xr:uid="{589D4484-E7F0-45C8-AA74-8BDA4C9E967A}"/>
    <hyperlink ref="H33" r:id="rId115" tooltip="click to see weekly changes" display="http://realtimerpi.com/cgi-bin/rpi/rpi_wk.pl?id=310&amp;gender=Women&amp;season=2023-2024" xr:uid="{A0C8EA6B-F8FC-47A2-B69D-C7A0D48A0DDC}"/>
    <hyperlink ref="I33" r:id="rId116" display="http://realtimerpi.com/rpi_pac12_Women.html" xr:uid="{ECCC64A1-1060-4EEE-B31E-9B2D095FB7A1}"/>
    <hyperlink ref="D34" r:id="rId117" display="http://realtimerpi.com/rpi_167_Women.html" xr:uid="{35BE0025-A6F2-4222-9322-3C2FE9B02659}"/>
    <hyperlink ref="F34" r:id="rId118" tooltip="click to see weekly changes" display="http://realtimerpi.com/cgi-bin/rpi/rpi_wk.pl?id=167&amp;gender=Women&amp;season=2023-2024" xr:uid="{DCB0667E-BC25-4A2A-93EE-69ED04B8B9F6}"/>
    <hyperlink ref="H34" r:id="rId119" tooltip="click to see weekly changes" display="http://realtimerpi.com/cgi-bin/rpi/rpi_wk.pl?id=167&amp;gender=Women&amp;season=2023-2024" xr:uid="{E348B3E5-9296-4CBB-8312-2ECA03CD5847}"/>
    <hyperlink ref="I34" r:id="rId120" display="http://realtimerpi.com/rpi_big12_Women.html" xr:uid="{F2E9883B-AA4E-42C3-BB25-40DECA69E2A7}"/>
    <hyperlink ref="D35" r:id="rId121" display="http://realtimerpi.com/rpi_126_Women.html" xr:uid="{5448EC00-DF35-457E-8F29-929C8BF9AF7E}"/>
    <hyperlink ref="F35" r:id="rId122" tooltip="click to see weekly changes" display="http://realtimerpi.com/cgi-bin/rpi/rpi_wk.pl?id=126&amp;gender=Women&amp;season=2023-2024" xr:uid="{652291E9-955E-4ED8-8629-48875E17BEA3}"/>
    <hyperlink ref="H35" r:id="rId123" tooltip="click to see weekly changes" display="http://realtimerpi.com/cgi-bin/rpi/rpi_wk.pl?id=126&amp;gender=Women&amp;season=2023-2024" xr:uid="{8C838252-7A33-4C60-9DBC-CC715DB25371}"/>
    <hyperlink ref="I35" r:id="rId124" display="http://realtimerpi.com/rpi_big10_Women.html" xr:uid="{AF7A7E17-584B-45B9-AF56-FD4F4B5A56B0}"/>
    <hyperlink ref="D36" r:id="rId125" display="http://realtimerpi.com/rpi_268_Women.html" xr:uid="{D0BFE151-6C68-4415-807A-BA08ACDEBA00}"/>
    <hyperlink ref="F36" r:id="rId126" tooltip="click to see weekly changes" display="http://realtimerpi.com/cgi-bin/rpi/rpi_wk.pl?id=268&amp;gender=Women&amp;season=2023-2024" xr:uid="{1F4BFA48-69E4-40A2-8280-6F8EF37BE370}"/>
    <hyperlink ref="H36" r:id="rId127" tooltip="click to see weekly changes" display="http://realtimerpi.com/cgi-bin/rpi/rpi_wk.pl?id=268&amp;gender=Women&amp;season=2023-2024" xr:uid="{E7EB326A-5A5B-4742-B9BC-44F325B59201}"/>
    <hyperlink ref="I36" r:id="rId128" display="http://realtimerpi.com/rpi_sbelt_Women.html" xr:uid="{D0942A78-EA8B-4EF9-9BEF-C7BB9CD6FCC2}"/>
    <hyperlink ref="D37" r:id="rId129" display="http://realtimerpi.com/rpi_296_Women.html" xr:uid="{EA3A072B-3254-4DC0-A456-EC7EC024F356}"/>
    <hyperlink ref="F37" r:id="rId130" tooltip="click to see weekly changes" display="http://realtimerpi.com/cgi-bin/rpi/rpi_wk.pl?id=296&amp;gender=Women&amp;season=2023-2024" xr:uid="{CBBA772D-1D68-4D16-B0D5-BF243DD91B50}"/>
    <hyperlink ref="H37" r:id="rId131" tooltip="click to see weekly changes" display="http://realtimerpi.com/cgi-bin/rpi/rpi_wk.pl?id=296&amp;gender=Women&amp;season=2023-2024" xr:uid="{08219CE4-E3F9-4721-8EE4-92FDB51A639C}"/>
    <hyperlink ref="I37" r:id="rId132" display="http://realtimerpi.com/rpi_mvc_Women.html" xr:uid="{5EBADE68-ED68-4D3C-8539-A833B63EF041}"/>
    <hyperlink ref="D38" r:id="rId133" display="http://realtimerpi.com/rpi_252_Women.html" xr:uid="{3CD86E64-6D63-46EC-A564-CEC1E6E2DB5B}"/>
    <hyperlink ref="F38" r:id="rId134" tooltip="click to see weekly changes" display="http://realtimerpi.com/cgi-bin/rpi/rpi_wk.pl?id=252&amp;gender=Women&amp;season=2023-2024" xr:uid="{EE24B2C8-29F6-4AAA-BB01-33FC44B36B1D}"/>
    <hyperlink ref="H38" r:id="rId135" tooltip="click to see weekly changes" display="http://realtimerpi.com/cgi-bin/rpi/rpi_wk.pl?id=252&amp;gender=Women&amp;season=2023-2024" xr:uid="{E1408067-283B-4E1E-9181-FDDF95A53BC9}"/>
    <hyperlink ref="I38" r:id="rId136" display="http://realtimerpi.com/rpi_maac_Women.html" xr:uid="{E9045FED-D717-43C1-9ECB-646DADB49C52}"/>
    <hyperlink ref="D39" r:id="rId137" display="http://realtimerpi.com/rpi_214_Women.html" xr:uid="{95725202-9D61-443A-A461-0F74B98A6111}"/>
    <hyperlink ref="F39" r:id="rId138" tooltip="click to see weekly changes" display="http://realtimerpi.com/cgi-bin/rpi/rpi_wk.pl?id=214&amp;gender=Women&amp;season=2023-2024" xr:uid="{2045BEC7-4A32-4411-B610-159877330D33}"/>
    <hyperlink ref="H39" r:id="rId139" tooltip="click to see weekly changes" display="http://realtimerpi.com/cgi-bin/rpi/rpi_wk.pl?id=214&amp;gender=Women&amp;season=2023-2024" xr:uid="{2BB8679B-1640-4426-8C82-600E617527E6}"/>
    <hyperlink ref="I39" r:id="rId140" display="http://realtimerpi.com/rpi_atl10_Women.html" xr:uid="{93C18964-D5C1-47B7-912D-AF1FA0B8B57B}"/>
    <hyperlink ref="D40" r:id="rId141" display="http://realtimerpi.com/rpi_359_Women.html" xr:uid="{26C35178-05C8-41CC-A357-23610686C85E}"/>
    <hyperlink ref="F40" r:id="rId142" tooltip="click to see weekly changes" display="http://realtimerpi.com/cgi-bin/rpi/rpi_wk.pl?id=359&amp;gender=Women&amp;season=2023-2024" xr:uid="{256471FB-4FE7-40B4-8F3F-C9FBBAC3B5CD}"/>
    <hyperlink ref="H40" r:id="rId143" tooltip="click to see weekly changes" display="http://realtimerpi.com/cgi-bin/rpi/rpi_wk.pl?id=359&amp;gender=Women&amp;season=2023-2024" xr:uid="{77A3BA64-EF2C-4012-A666-B8D796BBBA48}"/>
    <hyperlink ref="I40" r:id="rId144" display="http://realtimerpi.com/rpi_sec_Women.html" xr:uid="{C93A986D-FE66-488F-A4CC-FC3F68E3827A}"/>
    <hyperlink ref="D41" r:id="rId145" display="http://realtimerpi.com/rpi_433_Women.html" xr:uid="{38343DDC-8701-4460-ABE6-CC6C6D41CAE0}"/>
    <hyperlink ref="F41" r:id="rId146" tooltip="click to see weekly changes" display="http://realtimerpi.com/cgi-bin/rpi/rpi_wk.pl?id=433&amp;gender=Women&amp;season=2023-2024" xr:uid="{B35414AA-E38C-4A0F-8E58-D7661E7337EA}"/>
    <hyperlink ref="H41" r:id="rId147" tooltip="click to see weekly changes" display="http://realtimerpi.com/cgi-bin/rpi/rpi_wk.pl?id=433&amp;gender=Women&amp;season=2023-2024" xr:uid="{BF351880-FBFE-4626-8244-0E395808E2D6}"/>
    <hyperlink ref="I41" r:id="rId148" display="http://realtimerpi.com/rpi_summit_Women.html" xr:uid="{EB41F6E2-5761-4F61-9DF0-775B322BE8DB}"/>
    <hyperlink ref="D42" r:id="rId149" display="http://realtimerpi.com/rpi_272_Women.html" xr:uid="{127B2131-5059-4894-B572-D112E3DAEEAA}"/>
    <hyperlink ref="F42" r:id="rId150" tooltip="click to see weekly changes" display="http://realtimerpi.com/cgi-bin/rpi/rpi_wk.pl?id=272&amp;gender=Women&amp;season=2023-2024" xr:uid="{DC59522D-EDA5-4B4D-87B1-97D038B67EB7}"/>
    <hyperlink ref="H42" r:id="rId151" tooltip="click to see weekly changes" display="http://realtimerpi.com/cgi-bin/rpi/rpi_wk.pl?id=272&amp;gender=Women&amp;season=2023-2024" xr:uid="{BE3F5CEB-EFE3-42D8-9578-1747CEF4F47C}"/>
    <hyperlink ref="I42" r:id="rId152" display="http://realtimerpi.com/rpi_midam_Women.html" xr:uid="{332CE58C-36B2-49F1-85BA-5ABE6229EB1D}"/>
    <hyperlink ref="D43" r:id="rId153" display="http://realtimerpi.com/rpi_244_Women.html" xr:uid="{3905CD11-0436-4A24-9BD4-09967FCB95EF}"/>
    <hyperlink ref="F43" r:id="rId154" tooltip="click to see weekly changes" display="http://realtimerpi.com/cgi-bin/rpi/rpi_wk.pl?id=244&amp;gender=Women&amp;season=2023-2024" xr:uid="{CEEB80B0-4987-4CE7-A19F-51D09CC3D948}"/>
    <hyperlink ref="H43" r:id="rId155" tooltip="click to see weekly changes" display="http://realtimerpi.com/cgi-bin/rpi/rpi_wk.pl?id=244&amp;gender=Women&amp;season=2023-2024" xr:uid="{8E098FA3-190F-461D-8364-D62C950082A7}"/>
    <hyperlink ref="I43" r:id="rId156" display="http://realtimerpi.com/rpi_ivy_Women.html" xr:uid="{ACD9A89F-7E89-4A12-92CE-FBB40703D258}"/>
    <hyperlink ref="D44" r:id="rId157" display="http://realtimerpi.com/rpi_352_Women.html" xr:uid="{239D3E21-468F-4FE4-9B0F-A892A4B0FAE3}"/>
    <hyperlink ref="F44" r:id="rId158" tooltip="click to see weekly changes" display="http://realtimerpi.com/cgi-bin/rpi/rpi_wk.pl?id=352&amp;gender=Women&amp;season=2023-2024" xr:uid="{96DB4E20-10AC-4ECB-9963-5EF4BA6E5904}"/>
    <hyperlink ref="H44" r:id="rId159" tooltip="click to see weekly changes" display="http://realtimerpi.com/cgi-bin/rpi/rpi_wk.pl?id=352&amp;gender=Women&amp;season=2023-2024" xr:uid="{29ADCC53-2A77-4C6B-BBF4-F8EC288D859D}"/>
    <hyperlink ref="I44" r:id="rId160" display="http://realtimerpi.com/rpi_sec_Women.html" xr:uid="{5624A3FF-E576-4807-A981-F7DF11739ECD}"/>
    <hyperlink ref="D45" r:id="rId161" display="http://realtimerpi.com/rpi_148_Women.html" xr:uid="{3CE7E416-9AAC-451F-ABAC-9FD6A0469D8A}"/>
    <hyperlink ref="F45" r:id="rId162" tooltip="click to see weekly changes" display="http://realtimerpi.com/cgi-bin/rpi/rpi_wk.pl?id=148&amp;gender=Women&amp;season=2023-2024" xr:uid="{97639846-78AA-402A-9BFE-1D7233707272}"/>
    <hyperlink ref="H45" r:id="rId163" tooltip="click to see weekly changes" display="http://realtimerpi.com/cgi-bin/rpi/rpi_wk.pl?id=148&amp;gender=Women&amp;season=2023-2024" xr:uid="{EC97ABED-57EF-4A49-98FD-7CC5B2D523D5}"/>
    <hyperlink ref="I45" r:id="rId164" display="http://realtimerpi.com/rpi_big10_Women.html" xr:uid="{3CACF30B-1AFF-440E-9616-B30B872007D2}"/>
    <hyperlink ref="D46" r:id="rId165" display="http://realtimerpi.com/rpi_165_Women.html" xr:uid="{1FAB4DAE-B6E1-4685-8AC0-2867A0743420}"/>
    <hyperlink ref="F46" r:id="rId166" tooltip="click to see weekly changes" display="http://realtimerpi.com/cgi-bin/rpi/rpi_wk.pl?id=165&amp;gender=Women&amp;season=2023-2024" xr:uid="{1683D55C-72F3-4003-80E7-CCF39C0EF294}"/>
    <hyperlink ref="H46" r:id="rId167" tooltip="click to see weekly changes" display="http://realtimerpi.com/cgi-bin/rpi/rpi_wk.pl?id=165&amp;gender=Women&amp;season=2023-2024" xr:uid="{6477FF6A-0554-4CB7-AF15-804C772E2FC5}"/>
    <hyperlink ref="I46" r:id="rId168" display="http://realtimerpi.com/rpi_bige_Women.html" xr:uid="{0941E4C6-2E94-45BE-A85B-32EB72CD8319}"/>
    <hyperlink ref="D47" r:id="rId169" display="http://realtimerpi.com/rpi_164_Women.html" xr:uid="{15FBB23D-373B-463C-8D5D-1C9D785EC794}"/>
    <hyperlink ref="F47" r:id="rId170" tooltip="click to see weekly changes" display="http://realtimerpi.com/cgi-bin/rpi/rpi_wk.pl?id=164&amp;gender=Women&amp;season=2023-2024" xr:uid="{E5591DCA-8645-4ED6-A1C9-CF5D06B7F940}"/>
    <hyperlink ref="H47" r:id="rId171" tooltip="click to see weekly changes" display="http://realtimerpi.com/cgi-bin/rpi/rpi_wk.pl?id=164&amp;gender=Women&amp;season=2023-2024" xr:uid="{6CD89FC3-B9D2-483C-80C4-3EDFDCC1A7A5}"/>
    <hyperlink ref="I47" r:id="rId172" display="http://realtimerpi.com/rpi_acc_Women.html" xr:uid="{343278A2-EDCF-41C1-B625-E81264B02FF1}"/>
    <hyperlink ref="D48" r:id="rId173" display="http://realtimerpi.com/rpi_402_Women.html" xr:uid="{8008452C-0A63-4567-8D8D-BDBF842BF11C}"/>
    <hyperlink ref="F48" r:id="rId174" tooltip="click to see weekly changes" display="http://realtimerpi.com/cgi-bin/rpi/rpi_wk.pl?id=402&amp;gender=Women&amp;season=2023-2024" xr:uid="{938481D3-F133-45AD-9B0C-44BD118A0616}"/>
    <hyperlink ref="H48" r:id="rId175" tooltip="click to see weekly changes" display="http://realtimerpi.com/cgi-bin/rpi/rpi_wk.pl?id=402&amp;gender=Women&amp;season=2023-2024" xr:uid="{DE9449D6-F6DE-4D98-A6E3-99E211C924BB}"/>
    <hyperlink ref="I48" r:id="rId176" display="http://realtimerpi.com/rpi_cusa_Women.html" xr:uid="{574205E0-C5BD-4515-A007-79F1DA7BE2A9}"/>
    <hyperlink ref="D49" r:id="rId177" display="http://realtimerpi.com/rpi_235_Women.html" xr:uid="{62B10C78-416A-4966-B9CB-C7672B60FDA8}"/>
    <hyperlink ref="F49" r:id="rId178" tooltip="click to see weekly changes" display="http://realtimerpi.com/cgi-bin/rpi/rpi_wk.pl?id=235&amp;gender=Women&amp;season=2023-2024" xr:uid="{71BAEDD5-B488-4FC6-A54E-CEFE3B70880A}"/>
    <hyperlink ref="H49" r:id="rId179" tooltip="click to see weekly changes" display="http://realtimerpi.com/cgi-bin/rpi/rpi_wk.pl?id=235&amp;gender=Women&amp;season=2023-2024" xr:uid="{DB2F88A6-A27E-44F6-BF00-3D2664E54909}"/>
    <hyperlink ref="I49" r:id="rId180" display="http://realtimerpi.com/rpi_horiz_Women.html" xr:uid="{26E9D7D5-6597-4B8F-91E5-4814D0F6550B}"/>
    <hyperlink ref="D50" r:id="rId181" display="http://realtimerpi.com/rpi_437_Women.html" xr:uid="{BC8E89D4-E759-45AB-B021-3FC3BB3254D0}"/>
    <hyperlink ref="F50" r:id="rId182" tooltip="click to see weekly changes" display="http://realtimerpi.com/cgi-bin/rpi/rpi_wk.pl?id=437&amp;gender=Women&amp;season=2023-2024" xr:uid="{442CA98C-1350-4567-8BA1-CC3F4E98B1CE}"/>
    <hyperlink ref="H50" r:id="rId183" tooltip="click to see weekly changes" display="http://realtimerpi.com/cgi-bin/rpi/rpi_wk.pl?id=437&amp;gender=Women&amp;season=2023-2024" xr:uid="{79B9DA73-B2D0-4756-84AB-3AAEC17CC85C}"/>
    <hyperlink ref="I50" r:id="rId184" display="http://realtimerpi.com/rpi_atsun_Women.html" xr:uid="{A71B36C1-A80D-4A3F-A246-13259E58A55F}"/>
    <hyperlink ref="D51" r:id="rId185" display="http://realtimerpi.com/rpi_366_Women.html" xr:uid="{85EDE8DE-8113-46B7-9698-5B8CD580784B}"/>
    <hyperlink ref="F51" r:id="rId186" tooltip="click to see weekly changes" display="http://realtimerpi.com/cgi-bin/rpi/rpi_wk.pl?id=366&amp;gender=Women&amp;season=2023-2024" xr:uid="{4ED19D85-1448-488A-8736-626AD0AE2A92}"/>
    <hyperlink ref="H51" r:id="rId187" tooltip="click to see weekly changes" display="http://realtimerpi.com/cgi-bin/rpi/rpi_wk.pl?id=366&amp;gender=Women&amp;season=2023-2024" xr:uid="{8E477929-FB71-408A-A7EC-57A6C13F1C85}"/>
    <hyperlink ref="I51" r:id="rId188" display="http://realtimerpi.com/rpi_south_Women.html" xr:uid="{F6A5F3FC-A8D0-474B-932A-0E9A98545F38}"/>
    <hyperlink ref="D52" r:id="rId189" display="http://realtimerpi.com/rpi_127_Women.html" xr:uid="{2D88F2D2-7D52-44C3-90CF-ACCE0332FD12}"/>
    <hyperlink ref="F52" r:id="rId190" tooltip="click to see weekly changes" display="http://realtimerpi.com/cgi-bin/rpi/rpi_wk.pl?id=127&amp;gender=Women&amp;season=2023-2024" xr:uid="{9E3A9CD9-B64B-4F8D-AB04-72DD31116917}"/>
    <hyperlink ref="H52" r:id="rId191" tooltip="click to see weekly changes" display="http://realtimerpi.com/cgi-bin/rpi/rpi_wk.pl?id=127&amp;gender=Women&amp;season=2023-2024" xr:uid="{ABE5A264-3308-44C2-975A-1DD1AC67DA7F}"/>
    <hyperlink ref="I52" r:id="rId192" display="http://realtimerpi.com/rpi_acc_Women.html" xr:uid="{359670C3-B97D-4379-BC41-301E70F1AFA9}"/>
    <hyperlink ref="D53" r:id="rId193" display="http://realtimerpi.com/rpi_222_Women.html" xr:uid="{F8F709F3-5429-4771-9C39-2079CA730C87}"/>
    <hyperlink ref="F53" r:id="rId194" tooltip="click to see weekly changes" display="http://realtimerpi.com/cgi-bin/rpi/rpi_wk.pl?id=222&amp;gender=Women&amp;season=2023-2024" xr:uid="{EE96D265-CFDA-4746-97B2-B21D4FA72D48}"/>
    <hyperlink ref="H53" r:id="rId195" tooltip="click to see weekly changes" display="http://realtimerpi.com/cgi-bin/rpi/rpi_wk.pl?id=222&amp;gender=Women&amp;season=2023-2024" xr:uid="{433B81E0-9D34-487E-B2CD-C2F37CCE948B}"/>
    <hyperlink ref="I53" r:id="rId196" display="http://realtimerpi.com/rpi_bige_Women.html" xr:uid="{8DA63ACC-BA84-48FE-B417-016CD716BC50}"/>
    <hyperlink ref="D54" r:id="rId197" display="http://realtimerpi.com/rpi_208_Women.html" xr:uid="{C4A7D1EC-872B-4EFA-B431-6C0CB59CBDAB}"/>
    <hyperlink ref="F54" r:id="rId198" tooltip="click to see weekly changes" display="http://realtimerpi.com/cgi-bin/rpi/rpi_wk.pl?id=208&amp;gender=Women&amp;season=2023-2024" xr:uid="{F3FD91A6-67FD-4B82-ACF4-7D372353CF9C}"/>
    <hyperlink ref="H54" r:id="rId199" tooltip="click to see weekly changes" display="http://realtimerpi.com/cgi-bin/rpi/rpi_wk.pl?id=208&amp;gender=Women&amp;season=2023-2024" xr:uid="{AFC5F00F-5D15-436E-87F9-026BE1C75A86}"/>
    <hyperlink ref="I54" r:id="rId200" display="http://realtimerpi.com/rpi_atl10_Women.html" xr:uid="{05BF61FE-593E-458F-AAA1-0D04D155C4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fivethirtyeight_ncaa_forecasts</vt:lpstr>
      <vt:lpstr>mens_RPI_regression</vt:lpstr>
      <vt:lpstr>womens_RPI_regression</vt:lpstr>
      <vt:lpstr>mens_RPI_regression_v2</vt:lpstr>
      <vt:lpstr>womens_RPI_regression_v2</vt:lpstr>
      <vt:lpstr>mens_RPI_2024</vt:lpstr>
      <vt:lpstr>womens_RPI_2024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Martin, Jonathan</cp:lastModifiedBy>
  <dcterms:created xsi:type="dcterms:W3CDTF">2024-03-02T20:40:33Z</dcterms:created>
  <dcterms:modified xsi:type="dcterms:W3CDTF">2024-03-20T23:11:00Z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2024-03-02T21:58:21Z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08400230-d41f-43fe-88e1-97718c98f63a</vt:lpwstr>
  </property>
  <property fmtid="{D5CDD505-2E9C-101B-9397-08002B2CF9AE}" pid="8" name="MSIP_Label_95965d95-ecc0-4720-b759-1f33c42ed7da_ContentBits">
    <vt:lpwstr>0</vt:lpwstr>
  </property>
</Properties>
</file>