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86449_tecnico_ulisboa_pt/Documents/10º Semestre/PSB - Processamento de Sinal/Projeto/AutICA/results/"/>
    </mc:Choice>
  </mc:AlternateContent>
  <xr:revisionPtr revIDLastSave="367" documentId="8_{87610D24-4920-094A-B8F9-6C327DBFC660}" xr6:coauthVersionLast="46" xr6:coauthVersionMax="46" xr10:uidLastSave="{B12F8C50-ECD5-D94B-A53D-CF8D10C6E113}"/>
  <bookViews>
    <workbookView xWindow="0" yWindow="0" windowWidth="28800" windowHeight="18000" xr2:uid="{268CF5BB-7F3B-F24B-97DC-E1F97A1BD5DB}"/>
  </bookViews>
  <sheets>
    <sheet name="Sheet1" sheetId="1" r:id="rId1"/>
    <sheet name="Sheet2" sheetId="2" r:id="rId2"/>
  </sheets>
  <definedNames>
    <definedName name="p300_new_amplitudes" localSheetId="1">Sheet2!$B$3:$H$17</definedName>
    <definedName name="p300_new_latencies" localSheetId="1">Sheet2!$B$22:$H$36</definedName>
    <definedName name="p300_old_amplitudes" localSheetId="1">Sheet2!$L$3:$R$17</definedName>
    <definedName name="p300_old_latencies" localSheetId="1">Sheet2!$L$22:$R$36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U22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U35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2" i="1"/>
  <c r="Y7" i="1"/>
  <c r="Z7" i="1"/>
  <c r="AA7" i="1"/>
  <c r="AB7" i="1"/>
  <c r="AC7" i="1"/>
  <c r="AD7" i="1"/>
  <c r="Y8" i="1"/>
  <c r="Z8" i="1"/>
  <c r="AA8" i="1"/>
  <c r="AB8" i="1"/>
  <c r="AC8" i="1"/>
  <c r="AD8" i="1"/>
  <c r="Y9" i="1"/>
  <c r="Z9" i="1"/>
  <c r="AA9" i="1"/>
  <c r="AB9" i="1"/>
  <c r="AC9" i="1"/>
  <c r="AD9" i="1"/>
  <c r="Y10" i="1"/>
  <c r="Z10" i="1"/>
  <c r="AA10" i="1"/>
  <c r="AB10" i="1"/>
  <c r="AC10" i="1"/>
  <c r="AD10" i="1"/>
  <c r="Y11" i="1"/>
  <c r="Z11" i="1"/>
  <c r="AA11" i="1"/>
  <c r="AB11" i="1"/>
  <c r="AC11" i="1"/>
  <c r="AD11" i="1"/>
  <c r="Y12" i="1"/>
  <c r="Z12" i="1"/>
  <c r="AA12" i="1"/>
  <c r="AB12" i="1"/>
  <c r="AC12" i="1"/>
  <c r="AD12" i="1"/>
  <c r="Y13" i="1"/>
  <c r="Z13" i="1"/>
  <c r="AA13" i="1"/>
  <c r="AB13" i="1"/>
  <c r="AC13" i="1"/>
  <c r="AD13" i="1"/>
  <c r="Y14" i="1"/>
  <c r="Z14" i="1"/>
  <c r="AA14" i="1"/>
  <c r="AB14" i="1"/>
  <c r="AC14" i="1"/>
  <c r="AD14" i="1"/>
  <c r="Y15" i="1"/>
  <c r="Z15" i="1"/>
  <c r="AA15" i="1"/>
  <c r="AB15" i="1"/>
  <c r="AC15" i="1"/>
  <c r="AD15" i="1"/>
  <c r="Y16" i="1"/>
  <c r="Z16" i="1"/>
  <c r="AA16" i="1"/>
  <c r="AB16" i="1"/>
  <c r="AC16" i="1"/>
  <c r="AD16" i="1"/>
  <c r="Y17" i="1"/>
  <c r="Z17" i="1"/>
  <c r="AA17" i="1"/>
  <c r="AB17" i="1"/>
  <c r="AC17" i="1"/>
  <c r="AD17" i="1"/>
  <c r="X8" i="1"/>
  <c r="X9" i="1"/>
  <c r="X10" i="1"/>
  <c r="X11" i="1"/>
  <c r="X12" i="1"/>
  <c r="X13" i="1"/>
  <c r="X14" i="1"/>
  <c r="X15" i="1"/>
  <c r="X16" i="1"/>
  <c r="X17" i="1"/>
  <c r="X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U23" i="1"/>
  <c r="U24" i="1"/>
  <c r="U25" i="1"/>
  <c r="U26" i="1"/>
  <c r="U27" i="1"/>
  <c r="U28" i="1"/>
  <c r="U29" i="1"/>
  <c r="U30" i="1"/>
  <c r="U31" i="1"/>
  <c r="U32" i="1"/>
  <c r="U33" i="1"/>
  <c r="U34" i="1"/>
  <c r="U36" i="1"/>
  <c r="U3" i="1"/>
  <c r="Y3" i="1"/>
  <c r="AB3" i="1"/>
  <c r="X23" i="1"/>
  <c r="Y23" i="1"/>
  <c r="Z23" i="1"/>
  <c r="AA23" i="1"/>
  <c r="AB23" i="1"/>
  <c r="AC23" i="1"/>
  <c r="AD23" i="1"/>
  <c r="X24" i="1"/>
  <c r="Y24" i="1"/>
  <c r="Z24" i="1"/>
  <c r="AB24" i="1"/>
  <c r="AC24" i="1"/>
  <c r="AD24" i="1"/>
  <c r="X25" i="1"/>
  <c r="Y25" i="1"/>
  <c r="Z25" i="1"/>
  <c r="AA25" i="1"/>
  <c r="AB25" i="1"/>
  <c r="AC25" i="1"/>
  <c r="AD25" i="1"/>
  <c r="X26" i="1"/>
  <c r="Y26" i="1"/>
  <c r="Z26" i="1"/>
  <c r="AA26" i="1"/>
  <c r="AB26" i="1"/>
  <c r="AC26" i="1"/>
  <c r="AD26" i="1"/>
  <c r="X27" i="1"/>
  <c r="Y27" i="1"/>
  <c r="Z27" i="1"/>
  <c r="AA27" i="1"/>
  <c r="AB27" i="1"/>
  <c r="AC27" i="1"/>
  <c r="AD27" i="1"/>
  <c r="X28" i="1"/>
  <c r="Y28" i="1"/>
  <c r="Z28" i="1"/>
  <c r="AA28" i="1"/>
  <c r="AB28" i="1"/>
  <c r="AC28" i="1"/>
  <c r="AD28" i="1"/>
  <c r="X29" i="1"/>
  <c r="Y29" i="1"/>
  <c r="Z29" i="1"/>
  <c r="AA29" i="1"/>
  <c r="AB29" i="1"/>
  <c r="AC29" i="1"/>
  <c r="AD29" i="1"/>
  <c r="X30" i="1"/>
  <c r="Y30" i="1"/>
  <c r="Z30" i="1"/>
  <c r="AA30" i="1"/>
  <c r="AB30" i="1"/>
  <c r="AC30" i="1"/>
  <c r="AD30" i="1"/>
  <c r="X31" i="1"/>
  <c r="Y31" i="1"/>
  <c r="Z31" i="1"/>
  <c r="AA31" i="1"/>
  <c r="AB31" i="1"/>
  <c r="AC31" i="1"/>
  <c r="AD31" i="1"/>
  <c r="X32" i="1"/>
  <c r="Y32" i="1"/>
  <c r="Z32" i="1"/>
  <c r="AA32" i="1"/>
  <c r="AB32" i="1"/>
  <c r="AC32" i="1"/>
  <c r="AD32" i="1"/>
  <c r="X33" i="1"/>
  <c r="Y33" i="1"/>
  <c r="Z33" i="1"/>
  <c r="AA33" i="1"/>
  <c r="AB33" i="1"/>
  <c r="AC33" i="1"/>
  <c r="AD33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X36" i="1"/>
  <c r="Y36" i="1"/>
  <c r="Z36" i="1"/>
  <c r="AA36" i="1"/>
  <c r="AB36" i="1"/>
  <c r="AC36" i="1"/>
  <c r="AD36" i="1"/>
  <c r="Y22" i="1"/>
  <c r="Z22" i="1"/>
  <c r="AA22" i="1"/>
  <c r="AB22" i="1"/>
  <c r="AC22" i="1"/>
  <c r="AD22" i="1"/>
  <c r="X22" i="1"/>
  <c r="X4" i="1"/>
  <c r="Y4" i="1"/>
  <c r="Z4" i="1"/>
  <c r="AA4" i="1"/>
  <c r="AB4" i="1"/>
  <c r="AC4" i="1"/>
  <c r="AD4" i="1"/>
  <c r="X5" i="1"/>
  <c r="Y5" i="1"/>
  <c r="Z5" i="1"/>
  <c r="AB5" i="1"/>
  <c r="AC5" i="1"/>
  <c r="AD5" i="1"/>
  <c r="X6" i="1"/>
  <c r="Y6" i="1"/>
  <c r="Z6" i="1"/>
  <c r="AA6" i="1"/>
  <c r="AB6" i="1"/>
  <c r="AC6" i="1"/>
  <c r="AD6" i="1"/>
  <c r="Z3" i="1"/>
  <c r="AA3" i="1"/>
  <c r="AC3" i="1"/>
  <c r="AD3" i="1"/>
  <c r="X3" i="1"/>
  <c r="J3" i="1"/>
  <c r="R37" i="2"/>
  <c r="Q37" i="2"/>
  <c r="P37" i="2"/>
  <c r="O37" i="2"/>
  <c r="N37" i="2"/>
  <c r="M37" i="2"/>
  <c r="L37" i="2"/>
  <c r="S37" i="2" s="1"/>
  <c r="H37" i="2"/>
  <c r="G37" i="2"/>
  <c r="F37" i="2"/>
  <c r="E37" i="2"/>
  <c r="D37" i="2"/>
  <c r="C37" i="2"/>
  <c r="B37" i="2"/>
  <c r="I37" i="2" s="1"/>
  <c r="AB36" i="2"/>
  <c r="AA36" i="2"/>
  <c r="Z36" i="2"/>
  <c r="Y36" i="2"/>
  <c r="X36" i="2"/>
  <c r="W36" i="2"/>
  <c r="V36" i="2"/>
  <c r="AC36" i="2" s="1"/>
  <c r="S36" i="2"/>
  <c r="I36" i="2"/>
  <c r="AB35" i="2"/>
  <c r="AA35" i="2"/>
  <c r="Z35" i="2"/>
  <c r="Y35" i="2"/>
  <c r="X35" i="2"/>
  <c r="AC35" i="2" s="1"/>
  <c r="W35" i="2"/>
  <c r="V35" i="2"/>
  <c r="S35" i="2"/>
  <c r="I35" i="2"/>
  <c r="AB34" i="2"/>
  <c r="AA34" i="2"/>
  <c r="Z34" i="2"/>
  <c r="Y34" i="2"/>
  <c r="X34" i="2"/>
  <c r="W34" i="2"/>
  <c r="V34" i="2"/>
  <c r="AC34" i="2" s="1"/>
  <c r="S34" i="2"/>
  <c r="I34" i="2"/>
  <c r="AB33" i="2"/>
  <c r="AA33" i="2"/>
  <c r="Z33" i="2"/>
  <c r="Y33" i="2"/>
  <c r="X33" i="2"/>
  <c r="AC33" i="2" s="1"/>
  <c r="W33" i="2"/>
  <c r="V33" i="2"/>
  <c r="S33" i="2"/>
  <c r="I33" i="2"/>
  <c r="AB32" i="2"/>
  <c r="AA32" i="2"/>
  <c r="Z32" i="2"/>
  <c r="Y32" i="2"/>
  <c r="X32" i="2"/>
  <c r="W32" i="2"/>
  <c r="V32" i="2"/>
  <c r="AC32" i="2" s="1"/>
  <c r="S32" i="2"/>
  <c r="I32" i="2"/>
  <c r="AB31" i="2"/>
  <c r="AA31" i="2"/>
  <c r="Z31" i="2"/>
  <c r="Y31" i="2"/>
  <c r="X31" i="2"/>
  <c r="AC31" i="2" s="1"/>
  <c r="W31" i="2"/>
  <c r="V31" i="2"/>
  <c r="S31" i="2"/>
  <c r="I31" i="2"/>
  <c r="AB30" i="2"/>
  <c r="AA30" i="2"/>
  <c r="Z30" i="2"/>
  <c r="Y30" i="2"/>
  <c r="X30" i="2"/>
  <c r="W30" i="2"/>
  <c r="V30" i="2"/>
  <c r="AC30" i="2" s="1"/>
  <c r="S30" i="2"/>
  <c r="I30" i="2"/>
  <c r="AB29" i="2"/>
  <c r="AA29" i="2"/>
  <c r="Z29" i="2"/>
  <c r="Y29" i="2"/>
  <c r="X29" i="2"/>
  <c r="AC29" i="2" s="1"/>
  <c r="W29" i="2"/>
  <c r="V29" i="2"/>
  <c r="S29" i="2"/>
  <c r="I29" i="2"/>
  <c r="AB28" i="2"/>
  <c r="AA28" i="2"/>
  <c r="Z28" i="2"/>
  <c r="Y28" i="2"/>
  <c r="X28" i="2"/>
  <c r="W28" i="2"/>
  <c r="V28" i="2"/>
  <c r="AC28" i="2" s="1"/>
  <c r="S28" i="2"/>
  <c r="I28" i="2"/>
  <c r="AB27" i="2"/>
  <c r="AA27" i="2"/>
  <c r="Z27" i="2"/>
  <c r="Y27" i="2"/>
  <c r="X27" i="2"/>
  <c r="AC27" i="2" s="1"/>
  <c r="W27" i="2"/>
  <c r="V27" i="2"/>
  <c r="S27" i="2"/>
  <c r="I27" i="2"/>
  <c r="AB26" i="2"/>
  <c r="AA26" i="2"/>
  <c r="Z26" i="2"/>
  <c r="Y26" i="2"/>
  <c r="X26" i="2"/>
  <c r="W26" i="2"/>
  <c r="V26" i="2"/>
  <c r="AC26" i="2" s="1"/>
  <c r="S26" i="2"/>
  <c r="I26" i="2"/>
  <c r="AB25" i="2"/>
  <c r="AA25" i="2"/>
  <c r="Z25" i="2"/>
  <c r="Y25" i="2"/>
  <c r="X25" i="2"/>
  <c r="AC25" i="2" s="1"/>
  <c r="W25" i="2"/>
  <c r="V25" i="2"/>
  <c r="S25" i="2"/>
  <c r="I25" i="2"/>
  <c r="AB24" i="2"/>
  <c r="AA24" i="2"/>
  <c r="Z24" i="2"/>
  <c r="Z37" i="2" s="1"/>
  <c r="X24" i="2"/>
  <c r="W24" i="2"/>
  <c r="V24" i="2"/>
  <c r="AC24" i="2" s="1"/>
  <c r="S24" i="2"/>
  <c r="I24" i="2"/>
  <c r="AB23" i="2"/>
  <c r="AA23" i="2"/>
  <c r="Z23" i="2"/>
  <c r="Y23" i="2"/>
  <c r="X23" i="2"/>
  <c r="W23" i="2"/>
  <c r="V23" i="2"/>
  <c r="AC23" i="2" s="1"/>
  <c r="S23" i="2"/>
  <c r="I23" i="2"/>
  <c r="AB22" i="2"/>
  <c r="AB37" i="2" s="1"/>
  <c r="AA22" i="2"/>
  <c r="AA37" i="2" s="1"/>
  <c r="Z22" i="2"/>
  <c r="Y22" i="2"/>
  <c r="Y37" i="2" s="1"/>
  <c r="X22" i="2"/>
  <c r="X37" i="2" s="1"/>
  <c r="W22" i="2"/>
  <c r="W37" i="2" s="1"/>
  <c r="V22" i="2"/>
  <c r="S22" i="2"/>
  <c r="I22" i="2"/>
  <c r="R18" i="2"/>
  <c r="Q18" i="2"/>
  <c r="P18" i="2"/>
  <c r="O18" i="2"/>
  <c r="N18" i="2"/>
  <c r="M18" i="2"/>
  <c r="L18" i="2"/>
  <c r="S18" i="2" s="1"/>
  <c r="H18" i="2"/>
  <c r="G18" i="2"/>
  <c r="F18" i="2"/>
  <c r="E18" i="2"/>
  <c r="D18" i="2"/>
  <c r="C18" i="2"/>
  <c r="B18" i="2"/>
  <c r="I18" i="2" s="1"/>
  <c r="AB17" i="2"/>
  <c r="AA17" i="2"/>
  <c r="Z17" i="2"/>
  <c r="Y17" i="2"/>
  <c r="X17" i="2"/>
  <c r="W17" i="2"/>
  <c r="V17" i="2"/>
  <c r="AC17" i="2" s="1"/>
  <c r="S17" i="2"/>
  <c r="I17" i="2"/>
  <c r="AB16" i="2"/>
  <c r="AA16" i="2"/>
  <c r="Z16" i="2"/>
  <c r="Y16" i="2"/>
  <c r="AC16" i="2" s="1"/>
  <c r="X16" i="2"/>
  <c r="W16" i="2"/>
  <c r="V16" i="2"/>
  <c r="S16" i="2"/>
  <c r="I16" i="2"/>
  <c r="AB15" i="2"/>
  <c r="AA15" i="2"/>
  <c r="Z15" i="2"/>
  <c r="Y15" i="2"/>
  <c r="X15" i="2"/>
  <c r="W15" i="2"/>
  <c r="V15" i="2"/>
  <c r="AC15" i="2" s="1"/>
  <c r="S15" i="2"/>
  <c r="I15" i="2"/>
  <c r="AB14" i="2"/>
  <c r="AA14" i="2"/>
  <c r="Z14" i="2"/>
  <c r="Y14" i="2"/>
  <c r="AC14" i="2" s="1"/>
  <c r="X14" i="2"/>
  <c r="W14" i="2"/>
  <c r="V14" i="2"/>
  <c r="S14" i="2"/>
  <c r="I14" i="2"/>
  <c r="AB13" i="2"/>
  <c r="AA13" i="2"/>
  <c r="Z13" i="2"/>
  <c r="Y13" i="2"/>
  <c r="X13" i="2"/>
  <c r="W13" i="2"/>
  <c r="V13" i="2"/>
  <c r="AC13" i="2" s="1"/>
  <c r="S13" i="2"/>
  <c r="I13" i="2"/>
  <c r="AB12" i="2"/>
  <c r="AA12" i="2"/>
  <c r="Z12" i="2"/>
  <c r="Y12" i="2"/>
  <c r="AC12" i="2" s="1"/>
  <c r="X12" i="2"/>
  <c r="W12" i="2"/>
  <c r="V12" i="2"/>
  <c r="S12" i="2"/>
  <c r="I12" i="2"/>
  <c r="AB11" i="2"/>
  <c r="AA11" i="2"/>
  <c r="Z11" i="2"/>
  <c r="Y11" i="2"/>
  <c r="X11" i="2"/>
  <c r="W11" i="2"/>
  <c r="V11" i="2"/>
  <c r="AC11" i="2" s="1"/>
  <c r="S11" i="2"/>
  <c r="I11" i="2"/>
  <c r="AB10" i="2"/>
  <c r="AA10" i="2"/>
  <c r="Z10" i="2"/>
  <c r="Y10" i="2"/>
  <c r="AC10" i="2" s="1"/>
  <c r="X10" i="2"/>
  <c r="W10" i="2"/>
  <c r="V10" i="2"/>
  <c r="S10" i="2"/>
  <c r="I10" i="2"/>
  <c r="AB9" i="2"/>
  <c r="AA9" i="2"/>
  <c r="Z9" i="2"/>
  <c r="Y9" i="2"/>
  <c r="X9" i="2"/>
  <c r="W9" i="2"/>
  <c r="V9" i="2"/>
  <c r="AC9" i="2" s="1"/>
  <c r="S9" i="2"/>
  <c r="I9" i="2"/>
  <c r="AB8" i="2"/>
  <c r="AA8" i="2"/>
  <c r="Z8" i="2"/>
  <c r="Y8" i="2"/>
  <c r="AC8" i="2" s="1"/>
  <c r="X8" i="2"/>
  <c r="W8" i="2"/>
  <c r="V8" i="2"/>
  <c r="S8" i="2"/>
  <c r="I8" i="2"/>
  <c r="AB7" i="2"/>
  <c r="AA7" i="2"/>
  <c r="Z7" i="2"/>
  <c r="Y7" i="2"/>
  <c r="X7" i="2"/>
  <c r="W7" i="2"/>
  <c r="W18" i="2" s="1"/>
  <c r="V7" i="2"/>
  <c r="AC7" i="2" s="1"/>
  <c r="S7" i="2"/>
  <c r="I7" i="2"/>
  <c r="AB6" i="2"/>
  <c r="AA6" i="2"/>
  <c r="Z6" i="2"/>
  <c r="Y6" i="2"/>
  <c r="AC6" i="2" s="1"/>
  <c r="X6" i="2"/>
  <c r="W6" i="2"/>
  <c r="V6" i="2"/>
  <c r="S6" i="2"/>
  <c r="I6" i="2"/>
  <c r="AB5" i="2"/>
  <c r="AA5" i="2"/>
  <c r="AA18" i="2" s="1"/>
  <c r="Z5" i="2"/>
  <c r="X5" i="2"/>
  <c r="W5" i="2"/>
  <c r="V5" i="2"/>
  <c r="AC5" i="2" s="1"/>
  <c r="S5" i="2"/>
  <c r="I5" i="2"/>
  <c r="AB4" i="2"/>
  <c r="AA4" i="2"/>
  <c r="Z4" i="2"/>
  <c r="Y4" i="2"/>
  <c r="X4" i="2"/>
  <c r="AC4" i="2" s="1"/>
  <c r="W4" i="2"/>
  <c r="V4" i="2"/>
  <c r="S4" i="2"/>
  <c r="I4" i="2"/>
  <c r="AB3" i="2"/>
  <c r="AB18" i="2" s="1"/>
  <c r="AA3" i="2"/>
  <c r="Z3" i="2"/>
  <c r="Z18" i="2" s="1"/>
  <c r="Y3" i="2"/>
  <c r="Y18" i="2" s="1"/>
  <c r="X3" i="2"/>
  <c r="X18" i="2" s="1"/>
  <c r="W3" i="2"/>
  <c r="V3" i="2"/>
  <c r="V18" i="2" s="1"/>
  <c r="S3" i="2"/>
  <c r="I3" i="2"/>
  <c r="S37" i="1"/>
  <c r="Q37" i="1"/>
  <c r="P37" i="1"/>
  <c r="O37" i="1"/>
  <c r="N37" i="1"/>
  <c r="M37" i="1"/>
  <c r="H37" i="1"/>
  <c r="G37" i="1"/>
  <c r="F37" i="1"/>
  <c r="E37" i="1"/>
  <c r="D37" i="1"/>
  <c r="C37" i="1"/>
  <c r="B37" i="1"/>
  <c r="S18" i="1"/>
  <c r="R18" i="1"/>
  <c r="Q18" i="1"/>
  <c r="P18" i="1"/>
  <c r="O18" i="1"/>
  <c r="N18" i="1"/>
  <c r="M18" i="1"/>
  <c r="H18" i="1"/>
  <c r="G18" i="1"/>
  <c r="F18" i="1"/>
  <c r="E18" i="1"/>
  <c r="D18" i="1"/>
  <c r="C18" i="1"/>
  <c r="B18" i="1"/>
  <c r="AE34" i="1" l="1"/>
  <c r="U18" i="1"/>
  <c r="AE7" i="1"/>
  <c r="AE30" i="1"/>
  <c r="J37" i="1"/>
  <c r="AE26" i="1"/>
  <c r="AE22" i="1"/>
  <c r="AE35" i="1"/>
  <c r="AE31" i="1"/>
  <c r="AE27" i="1"/>
  <c r="AE24" i="1"/>
  <c r="AE23" i="1"/>
  <c r="U37" i="1"/>
  <c r="I37" i="1"/>
  <c r="AE36" i="1"/>
  <c r="AE32" i="1"/>
  <c r="AE28" i="1"/>
  <c r="AE33" i="1"/>
  <c r="AE29" i="1"/>
  <c r="AE25" i="1"/>
  <c r="T37" i="1"/>
  <c r="AE6" i="1"/>
  <c r="AE3" i="1"/>
  <c r="AE17" i="1"/>
  <c r="AE13" i="1"/>
  <c r="AE9" i="1"/>
  <c r="AE16" i="1"/>
  <c r="AE12" i="1"/>
  <c r="AE8" i="1"/>
  <c r="AC18" i="1"/>
  <c r="AE5" i="1"/>
  <c r="T18" i="1"/>
  <c r="I18" i="1"/>
  <c r="AE15" i="1"/>
  <c r="AE11" i="1"/>
  <c r="AE4" i="1"/>
  <c r="J18" i="1"/>
  <c r="AE14" i="1"/>
  <c r="AE10" i="1"/>
  <c r="Z37" i="1"/>
  <c r="AD18" i="1"/>
  <c r="Z18" i="1"/>
  <c r="AD37" i="1"/>
  <c r="AA37" i="1"/>
  <c r="AC18" i="2"/>
  <c r="AC22" i="2"/>
  <c r="V37" i="2"/>
  <c r="AC37" i="2" s="1"/>
  <c r="AC3" i="2"/>
  <c r="AA18" i="1"/>
  <c r="X37" i="1"/>
  <c r="AB37" i="1"/>
  <c r="Y18" i="1"/>
  <c r="AB18" i="1"/>
  <c r="Y37" i="1"/>
  <c r="AC37" i="1"/>
  <c r="X18" i="1"/>
  <c r="AE37" i="1" l="1"/>
  <c r="AE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CD37AE-F4BB-2E4F-B0DD-C3225F94B682}" name="p300_new_amplitudes1" type="6" refreshedVersion="7" background="1" saveData="1">
    <textPr sourceFile="/Users/jomy/OneDrive - Universidade de Lisboa/10º Semestre/PSB - Processamento de Sinal/Projeto/AutICA/results/p300_new_amplitudes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2" xr16:uid="{C687CB56-6C11-824F-BBF0-DA3234874773}" name="p300_new_latencies1" type="6" refreshedVersion="7" background="1" saveData="1">
    <textPr sourceFile="/Users/jomy/OneDrive - Universidade de Lisboa/10º Semestre/PSB - Processamento de Sinal/Projeto/AutICA/results/p300_new_latencies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3" xr16:uid="{1D77123D-3BC4-AF4C-BDA5-D2241E99ED61}" name="p300_old_amplitudes1" type="6" refreshedVersion="7" background="1" saveData="1">
    <textPr sourceFile="/Users/jomy/OneDrive - Universidade de Lisboa/10º Semestre/PSB - Processamento de Sinal/Projeto/AutICA/results/p300_old_amplitudes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4" xr16:uid="{EF0FE306-4FFB-F747-9288-240EDCF3EB69}" name="p300_old_latencies1" type="6" refreshedVersion="7" background="1" saveData="1">
    <textPr sourceFile="/Users/jomy/OneDrive - Universidade de Lisboa/10º Semestre/PSB - Processamento de Sinal/Projeto/AutICA/results/p300_old_latencies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<sst xmlns="http://schemas.openxmlformats.org/spreadsheetml/2006/main" count="292" uniqueCount="32">
  <si>
    <t>P300 Amplitude after ICs removal (uV)</t>
  </si>
  <si>
    <t>P300 Amplitude before ICs removal (uV)</t>
  </si>
  <si>
    <t>Corrected error by subject</t>
  </si>
  <si>
    <t>Session 1</t>
  </si>
  <si>
    <t>Session 2</t>
  </si>
  <si>
    <t>Session 3</t>
  </si>
  <si>
    <t>Session 4</t>
  </si>
  <si>
    <t>Session 5</t>
  </si>
  <si>
    <t>Session 6</t>
  </si>
  <si>
    <t>Session 7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</si>
  <si>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</si>
  <si>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</si>
  <si>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</si>
  <si>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</si>
  <si>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</si>
  <si>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</si>
  <si>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</si>
  <si>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</si>
  <si>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</si>
  <si>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</si>
  <si>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</si>
  <si>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</si>
  <si>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</si>
  <si>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</si>
  <si>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</si>
  <si>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P300 Latency after ICs removal (ms)</t>
  </si>
  <si>
    <t>P300 Latency before ICs removal (ms)</t>
  </si>
  <si>
    <t>Median</t>
  </si>
  <si>
    <t>Std</t>
  </si>
  <si>
    <t>Column1</t>
  </si>
  <si>
    <t>Subjects</t>
  </si>
  <si>
    <t>Session7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</si>
</sst>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11" fontId="0" fillId="0" borderId="0" xfId="0" applyNumberFormat="1"/>
    <xf numFmtId="11" fontId="0" fillId="3" borderId="0" xfId="0" applyNumberFormat="1" applyFill="1"/>
    <xf numFmtId="10" fontId="0" fillId="0" borderId="0" xfId="1" applyNumberFormat="1" applyFont="1"/>
    <xf numFmtId="10" fontId="0" fillId="3" borderId="0" xfId="0" applyNumberFormat="1" applyFill="1"/>
    <xf numFmtId="11" fontId="0" fillId="6" borderId="0" xfId="0" applyNumberFormat="1" applyFill="1"/>
    <xf numFmtId="10" fontId="0" fillId="6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6" borderId="0" xfId="0" applyNumberFormat="1" applyFill="1"/>
    <xf numFmtId="43" fontId="0" fillId="0" borderId="0" xfId="2" applyFont="1"/>
    <xf numFmtId="165" fontId="0" fillId="0" borderId="0" xfId="2" applyNumberFormat="1" applyFont="1"/>
    <xf numFmtId="0" fontId="0" fillId="0" borderId="0" xfId="0" applyFill="1"/>
    <xf numFmtId="2" fontId="0" fillId="0" borderId="0" xfId="0" applyNumberFormat="1" applyFill="1"/>
    <xf numFmtId="43" fontId="0" fillId="0" borderId="0" xfId="2" applyFont="1" applyFill="1"/>
    <xf numFmtId="11" fontId="0" fillId="0" borderId="0" xfId="0" applyNumberFormat="1" applyFill="1"/>
    <xf numFmtId="164" fontId="0" fillId="0" borderId="0" xfId="0" applyNumberFormat="1" applyFill="1"/>
    <xf numFmtId="10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1" applyNumberFormat="1" applyFont="1" applyFill="1"/>
    <xf numFmtId="10" fontId="0" fillId="0" borderId="0" xfId="1" applyNumberFormat="1" applyFont="1" applyFill="1"/>
    <xf numFmtId="164" fontId="0" fillId="0" borderId="0" xfId="1" applyNumberFormat="1" applyFont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54">
    <dxf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.0_-;\-* #,##0.0_-;_-* &quot;-&quot;??_-;_-@_-"/>
    </dxf>
    <dxf>
      <numFmt numFmtId="164" formatCode="0.0"/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numFmt numFmtId="164" formatCode="0.0"/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" formatCode="0.00"/>
      <fill>
        <patternFill patternType="none">
          <fgColor indexed="64"/>
          <bgColor auto="1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300_old_latencies" connectionId="4" xr16:uid="{9AEE53E3-9AF2-6648-AAD3-0A0CA4B71A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300_old_amplitudes" connectionId="3" xr16:uid="{26E79CF0-1905-E34C-8EAF-EEB9ACB294B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300_new_latencies" connectionId="2" xr16:uid="{D09A40E6-D88F-ED45-BE5A-E75D5AB398F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300_new_amplitudes" connectionId="1" xr16:uid="{C9489154-2A74-334D-9B68-F1AEB0B074FF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6ED5AE-DB3B-BC40-896A-528C942C10A9}" name="Table2" displayName="Table2" ref="A2:J18" totalsRowShown="0" headerRowDxfId="53">
  <autoFilter ref="A2:J18" xr:uid="{9BC3F5E7-9EEF-2540-8F5B-626F43767853}"/>
  <tableColumns count="10">
    <tableColumn id="1" xr3:uid="{2E87EBCC-9433-334D-8B84-BD9EE59B9D39}" name="Subjects"/>
    <tableColumn id="2" xr3:uid="{6CA9DAF9-BC71-5D4C-979C-5142EACA7C63}" name="Session 1" dataCellStyle="Comma"/>
    <tableColumn id="3" xr3:uid="{9A60E7D6-C13B-4644-BE06-A481968B03F8}" name="Session 2" dataCellStyle="Comma"/>
    <tableColumn id="4" xr3:uid="{65313C6A-E821-AD4B-B2F1-1DCBAF8F2252}" name="Session 3" dataCellStyle="Comma"/>
    <tableColumn id="5" xr3:uid="{F6F60CE3-AE7C-4348-9931-215497980AD6}" name="Session 4" dataCellStyle="Comma"/>
    <tableColumn id="6" xr3:uid="{FB7C44B2-8C10-324D-B6F1-1AD3F5902FA2}" name="Session 5" dataCellStyle="Comma"/>
    <tableColumn id="7" xr3:uid="{554F9BF8-26E7-DE46-94BC-E5D87718D03D}" name="Session 6" dataCellStyle="Comma"/>
    <tableColumn id="8" xr3:uid="{4E99B5FA-90CB-864F-A261-271891CF7971}" name="Session 7" dataCellStyle="Comma"/>
    <tableColumn id="9" xr3:uid="{6C29B0AE-0D1D-3843-A103-4BB36A85B829}" name="Median" dataDxfId="52" dataCellStyle="Comma">
      <calculatedColumnFormula>MEDIAN(B3:H3)</calculatedColumnFormula>
    </tableColumn>
    <tableColumn id="10" xr3:uid="{BD92B34A-D22A-F54C-992A-6883BFCF222B}" name="Std" dataDxfId="51" dataCellStyle="Comm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B7BDF6-9764-244C-81BF-7C4807AEB3D8}" name="Table6" displayName="Table6" ref="L2:U18" totalsRowShown="0" headerRowDxfId="50">
  <autoFilter ref="L2:U18" xr:uid="{1D30CA4C-4D92-5347-BDC6-E95DD6C518B0}"/>
  <tableColumns count="10">
    <tableColumn id="1" xr3:uid="{B62D6B44-6EA8-7549-9D6F-E4CEE07A70D9}" name="Subjects"/>
    <tableColumn id="2" xr3:uid="{08FE249D-D2E5-CE43-A1AF-BF9B10CA2DB8}" name="Session 1" dataDxfId="49"/>
    <tableColumn id="3" xr3:uid="{2CF95BC4-DB63-2D44-A8EC-F3726E13B827}" name="Session 2" dataDxfId="48"/>
    <tableColumn id="4" xr3:uid="{9BC8D516-A788-8148-B386-E1306223757D}" name="Session 3" dataDxfId="47"/>
    <tableColumn id="5" xr3:uid="{18445352-3B6D-644C-AE9E-D19C1300E58E}" name="Session 4" dataDxfId="46"/>
    <tableColumn id="6" xr3:uid="{FD735E52-D035-3544-9BDB-8E2110A8889F}" name="Session 5" dataDxfId="45"/>
    <tableColumn id="7" xr3:uid="{B12E90F8-9622-AE43-A9E1-4FFCDF5704C3}" name="Session 6" dataDxfId="44"/>
    <tableColumn id="8" xr3:uid="{44416AE7-0858-934B-BB27-4CF15E34E577}" name="Session 7" dataDxfId="43"/>
    <tableColumn id="9" xr3:uid="{898BB817-0B9C-3646-AB58-795B411891CF}" name="Median" dataDxfId="42">
      <calculatedColumnFormula>MEDIAN(M3:S3)</calculatedColumnFormula>
    </tableColumn>
    <tableColumn id="10" xr3:uid="{4481696D-4093-1849-989E-EC48F0A901F9}" name="Std" dataDxfId="41" dataCellStyle="Comma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570D5F-A2EE-034A-822A-DC8F6CD9C3B9}" name="Table7" displayName="Table7" ref="W2:AE18" totalsRowShown="0" headerRowDxfId="40" dataDxfId="39" dataCellStyle="Per cent">
  <autoFilter ref="W2:AE18" xr:uid="{A9F3241A-1DA7-CA49-A617-EA495229BBC6}"/>
  <tableColumns count="9">
    <tableColumn id="1" xr3:uid="{D406126E-E82E-E945-9C4E-660085CA78FC}" name="Column1" dataDxfId="38"/>
    <tableColumn id="2" xr3:uid="{88C9253F-70FF-9741-B754-3CA723B86089}" name="Session 1" dataDxfId="37" dataCellStyle="Per cent"/>
    <tableColumn id="3" xr3:uid="{ED48D0A7-5177-D245-897D-D58FA08D9333}" name="Session 2" dataDxfId="36" dataCellStyle="Per cent"/>
    <tableColumn id="4" xr3:uid="{EF215B8C-AE3B-EE47-8892-B8B523AA6A8D}" name="Session 3" dataDxfId="35" dataCellStyle="Per cent"/>
    <tableColumn id="5" xr3:uid="{F2E70713-EB6F-8648-A85F-3EB34EACAC9C}" name="Session 4" dataDxfId="34" dataCellStyle="Per cent"/>
    <tableColumn id="6" xr3:uid="{B0F73A58-CB9E-824B-B094-05D736F81717}" name="Session 5" dataDxfId="33" dataCellStyle="Per cent"/>
    <tableColumn id="7" xr3:uid="{BA6270FE-28A8-324B-8E40-4C7746396944}" name="Session 6" dataDxfId="32" dataCellStyle="Per cent"/>
    <tableColumn id="8" xr3:uid="{A0BDD0CB-D31B-4146-9DF5-D7C122CAF737}" name="Session 7" dataDxfId="31" dataCellStyle="Per cent"/>
    <tableColumn id="9" xr3:uid="{7AD12578-58C6-B940-9A15-7BBC769BF48F}" name="Median" dataDxfId="30">
      <calculatedColumnFormula>MEDIAN(X3:AD3)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8C2BF5E-A922-6B40-9B1E-B0828981989B}" name="Table9" displayName="Table9" ref="A21:J37" totalsRowShown="0" headerRowDxfId="29">
  <autoFilter ref="A21:J37" xr:uid="{E6E01665-4480-0243-93B8-DAC148C38639}"/>
  <tableColumns count="10">
    <tableColumn id="1" xr3:uid="{C296AFDC-E581-FB4F-8485-F54CEDF6BCBE}" name="Subjects"/>
    <tableColumn id="2" xr3:uid="{FDF6C73B-9C9D-3F4A-ADC5-43954CA1E8C9}" name="Session 1" dataDxfId="28"/>
    <tableColumn id="3" xr3:uid="{E105DB8C-ED35-CF47-835B-F2A21477C89E}" name="Session 2" dataDxfId="27"/>
    <tableColumn id="4" xr3:uid="{B20FE990-CF58-1645-A4A5-4C3E5C6D5718}" name="Session 3" dataDxfId="26"/>
    <tableColumn id="5" xr3:uid="{C9ACC3E9-DDF6-184B-BAB2-4D73126E7BB1}" name="Session 4" dataDxfId="25"/>
    <tableColumn id="6" xr3:uid="{BAB8AFDF-E11B-C948-A38A-2B6BB0E7DD0E}" name="Session 5" dataDxfId="24"/>
    <tableColumn id="7" xr3:uid="{56D20292-AFED-6C45-B412-5DC6C6E04E7A}" name="Session 6" dataDxfId="23"/>
    <tableColumn id="8" xr3:uid="{ED1884EB-F243-3946-8DC4-389B9F2A3ADB}" name="Session 7" dataDxfId="22"/>
    <tableColumn id="9" xr3:uid="{A96F827D-4C10-C94F-8A73-821E883CCA7D}" name="Median" dataDxfId="21">
      <calculatedColumnFormula>MEDIAN(B22:H22)</calculatedColumnFormula>
    </tableColumn>
    <tableColumn id="10" xr3:uid="{25522D2C-FBD2-7F44-8E76-B8B85AF53CB8}" name="Std" dataDxfId="20" dataCellStyle="Per c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89BBD2-4A5A-9B4C-885C-E90FC5E67A9E}" name="Table10" displayName="Table10" ref="L21:U37" totalsRowShown="0" headerRowDxfId="19">
  <autoFilter ref="L21:U37" xr:uid="{B446235D-9C02-DC4F-8AE1-FC23E7226586}"/>
  <tableColumns count="10">
    <tableColumn id="1" xr3:uid="{FF24D3FF-0B36-AF4F-95C0-FE537ED85223}" name="Subjects"/>
    <tableColumn id="2" xr3:uid="{497FB54F-87E9-2648-AC8C-05A5967EC9B7}" name="Session 1" dataDxfId="18"/>
    <tableColumn id="3" xr3:uid="{FFB65F07-EBFD-154C-A836-16664CC83AB4}" name="Session 2" dataDxfId="17"/>
    <tableColumn id="4" xr3:uid="{562647E6-AB91-F94F-B509-EEEDA4F5B80C}" name="Session 3" dataDxfId="16"/>
    <tableColumn id="5" xr3:uid="{F42CFC07-B417-5B44-90D4-B20456119942}" name="Session 4" dataDxfId="15"/>
    <tableColumn id="6" xr3:uid="{ACD28ECA-F030-0C4F-91B8-634DC9CCE7BB}" name="Session 5" dataDxfId="14"/>
    <tableColumn id="7" xr3:uid="{D2A5313D-CCE1-9F49-85A8-718769DB2F49}" name="Session 6" dataDxfId="13"/>
    <tableColumn id="8" xr3:uid="{999A360D-25F7-6146-AE44-25C8D81642C5}" name="Session 7" dataDxfId="12"/>
    <tableColumn id="9" xr3:uid="{9F51553E-57C3-A64E-AD8E-98CDB213E941}" name="Median" dataDxfId="11">
      <calculatedColumnFormula>MEDIAN(M22:S22)</calculatedColumnFormula>
    </tableColumn>
    <tableColumn id="10" xr3:uid="{60A2B2D9-6312-AA42-B494-5A8C1FEFCF38}" name="Std" dataDxfId="10" dataCellStyle="Comma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F2A895-4332-DB4A-AD63-7A354A367A59}" name="Table11" displayName="Table11" ref="W21:AE37" totalsRowShown="0" headerRowDxfId="9" dataDxfId="8" dataCellStyle="Per cent">
  <autoFilter ref="W21:AE37" xr:uid="{197DD47E-A180-3341-B169-546AC2704C66}"/>
  <tableColumns count="9">
    <tableColumn id="1" xr3:uid="{FE87F713-7C8F-834A-9C67-B8E6F271E023}" name="Column1"/>
    <tableColumn id="2" xr3:uid="{677057EF-3994-6C4C-B701-EA5BC430FAC1}" name="Session 1" dataDxfId="7" dataCellStyle="Per cent"/>
    <tableColumn id="3" xr3:uid="{710DA3AE-4FF2-3E45-9AEB-3C408A63885F}" name="Session 2" dataDxfId="6" dataCellStyle="Per cent"/>
    <tableColumn id="4" xr3:uid="{86117617-E352-5E45-B54F-0B466D0242ED}" name="Session 3" dataDxfId="5" dataCellStyle="Per cent"/>
    <tableColumn id="5" xr3:uid="{FD45BFF8-4CD8-3845-9925-2CF05203EB95}" name="Session 4" dataDxfId="4" dataCellStyle="Per cent"/>
    <tableColumn id="6" xr3:uid="{928C9104-8CCF-964B-8F7D-3DCBDC2E09C9}" name="Session 5" dataDxfId="3" dataCellStyle="Per cent"/>
    <tableColumn id="7" xr3:uid="{C272D053-E755-2542-A6D1-D25D05889EAE}" name="Session 6" dataDxfId="2" dataCellStyle="Per cent"/>
    <tableColumn id="8" xr3:uid="{DED0F6A5-1BFB-804C-8499-553AA031C91F}" name="Session7" dataDxfId="1" dataCellStyle="Per cent"/>
    <tableColumn id="9" xr3:uid="{84A1D606-0127-A44B-88AB-915C6D2E7845}" name="Median" dataDxfId="0">
      <calculatedColumnFormula>MEDIAN(X22:AD22)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264D-0F17-1842-B66F-00F192D28ED7}">
  <dimension ref="A1:AE37"/>
  <sheetViews>
    <sheetView tabSelected="1" topLeftCell="C1" workbookViewId="0">
      <selection activeCell="M3" sqref="M3:U17"/>
    </sheetView>
  </sheetViews>
  <sheetFormatPr baseColWidth="10" defaultRowHeight="16" x14ac:dyDescent="0.2"/>
  <cols>
    <col min="2" max="8" width="11.1640625" customWidth="1"/>
    <col min="9" max="9" width="10.83203125" style="14"/>
    <col min="10" max="10" width="10.1640625" customWidth="1"/>
    <col min="13" max="19" width="11.1640625" customWidth="1"/>
    <col min="24" max="30" width="11.1640625" customWidth="1"/>
    <col min="31" max="31" width="10.83203125" style="14"/>
  </cols>
  <sheetData>
    <row r="1" spans="1:31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L1" s="25" t="s">
        <v>1</v>
      </c>
      <c r="M1" s="25"/>
      <c r="N1" s="25"/>
      <c r="O1" s="25"/>
      <c r="P1" s="25"/>
      <c r="Q1" s="25"/>
      <c r="R1" s="25"/>
      <c r="S1" s="25"/>
      <c r="T1" s="25"/>
      <c r="U1" s="25"/>
      <c r="W1" s="26" t="s">
        <v>2</v>
      </c>
      <c r="X1" s="26"/>
      <c r="Y1" s="26"/>
      <c r="Z1" s="26"/>
      <c r="AA1" s="26"/>
      <c r="AB1" s="26"/>
      <c r="AC1" s="26"/>
      <c r="AD1" s="26"/>
      <c r="AE1" s="26"/>
    </row>
    <row r="2" spans="1:31" x14ac:dyDescent="0.2">
      <c r="A2" t="s">
        <v>30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4" t="s">
        <v>27</v>
      </c>
      <c r="J2" s="2" t="s">
        <v>28</v>
      </c>
      <c r="L2" t="s">
        <v>30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14" t="s">
        <v>27</v>
      </c>
      <c r="U2" s="2" t="s">
        <v>28</v>
      </c>
      <c r="W2" s="14" t="s">
        <v>29</v>
      </c>
      <c r="X2" s="20" t="s">
        <v>3</v>
      </c>
      <c r="Y2" s="20" t="s">
        <v>4</v>
      </c>
      <c r="Z2" s="20" t="s">
        <v>5</v>
      </c>
      <c r="AA2" s="20" t="s">
        <v>6</v>
      </c>
      <c r="AB2" s="20" t="s">
        <v>7</v>
      </c>
      <c r="AC2" s="20" t="s">
        <v>8</v>
      </c>
      <c r="AD2" s="20" t="s">
        <v>9</v>
      </c>
      <c r="AE2" s="14" t="s">
        <v>27</v>
      </c>
    </row>
    <row r="3" spans="1:31" x14ac:dyDescent="0.2">
      <c r="A3" t="s">
        <v>10</v>
      </c>
      <c r="B3" s="12">
        <v>3.04027199745178</v>
      </c>
      <c r="C3" s="12">
        <v>2.1173417568206698</v>
      </c>
      <c r="D3" s="12">
        <v>2.3212869167327801</v>
      </c>
      <c r="E3" s="12">
        <v>2.4251434803009002</v>
      </c>
      <c r="F3" s="12">
        <v>2.2837884426116899</v>
      </c>
      <c r="G3" s="12">
        <v>1.60391998291015</v>
      </c>
      <c r="H3" s="12">
        <v>1.34678542613983</v>
      </c>
      <c r="I3" s="16">
        <f>MEDIAN(B3:H3)</f>
        <v>2.2837884426116899</v>
      </c>
      <c r="J3" s="12">
        <f>_xlfn.STDEV.S(B3:H3)</f>
        <v>0.55660136288569662</v>
      </c>
      <c r="L3" t="s">
        <v>10</v>
      </c>
      <c r="M3" s="12">
        <v>3.3944999470536898</v>
      </c>
      <c r="N3" s="12">
        <v>3.2062888773465801</v>
      </c>
      <c r="O3" s="12">
        <v>2.34405920974458</v>
      </c>
      <c r="P3" s="12">
        <v>2.89347627685548</v>
      </c>
      <c r="Q3" s="12">
        <v>2.87095556980274</v>
      </c>
      <c r="R3" s="12">
        <v>2.75142259593453</v>
      </c>
      <c r="S3" s="12">
        <v>2.0202024925336399</v>
      </c>
      <c r="T3" s="16">
        <f>MEDIAN(M3:S3)</f>
        <v>2.87095556980274</v>
      </c>
      <c r="U3" s="12">
        <f>_xlfn.STDEV.S(M3:S3)</f>
        <v>0.47409089051985992</v>
      </c>
      <c r="W3" s="14" t="s">
        <v>10</v>
      </c>
      <c r="X3" s="22">
        <f t="shared" ref="X3:AD4" si="0">ABS((B3-M3)/(B3))</f>
        <v>0.11651192718901725</v>
      </c>
      <c r="Y3" s="22">
        <f t="shared" si="0"/>
        <v>0.51429917585011742</v>
      </c>
      <c r="Z3" s="22">
        <f t="shared" si="0"/>
        <v>9.8102017668078856E-3</v>
      </c>
      <c r="AA3" s="22">
        <f t="shared" si="0"/>
        <v>0.19311550032349895</v>
      </c>
      <c r="AB3" s="22">
        <f t="shared" si="0"/>
        <v>0.25710224127396791</v>
      </c>
      <c r="AC3" s="22">
        <f t="shared" si="0"/>
        <v>0.71543632179353045</v>
      </c>
      <c r="AD3" s="22">
        <f t="shared" si="0"/>
        <v>0.50001808255674751</v>
      </c>
      <c r="AE3" s="19">
        <f>MEDIAN(Table7[[#This Row],[Session 1]:[Session 7]])</f>
        <v>0.25710224127396791</v>
      </c>
    </row>
    <row r="4" spans="1:31" x14ac:dyDescent="0.2">
      <c r="A4" t="s">
        <v>11</v>
      </c>
      <c r="B4" s="12">
        <v>2.32975101470947</v>
      </c>
      <c r="C4" s="12">
        <v>2.7068617343902499</v>
      </c>
      <c r="D4" s="12">
        <v>3.1965343952178902</v>
      </c>
      <c r="E4" s="12">
        <v>1.5849704742431601</v>
      </c>
      <c r="F4" s="12">
        <v>3.1600322723388601</v>
      </c>
      <c r="G4" s="12">
        <v>2.70281505584716</v>
      </c>
      <c r="H4" s="12">
        <v>2.7405328750610298</v>
      </c>
      <c r="I4" s="16">
        <f t="shared" ref="I4:I17" si="1">MEDIAN(B4:H4)</f>
        <v>2.7068617343902499</v>
      </c>
      <c r="J4" s="12">
        <f t="shared" ref="J4:J17" si="2">_xlfn.STDEV.S(B4:H4)</f>
        <v>0.54886853053911833</v>
      </c>
      <c r="L4" t="s">
        <v>11</v>
      </c>
      <c r="M4" s="12">
        <v>3.07775006758837</v>
      </c>
      <c r="N4" s="12">
        <v>3.8783087210854199</v>
      </c>
      <c r="O4" s="12">
        <v>3.8547652825970902</v>
      </c>
      <c r="P4" s="12">
        <v>2.8409699822935099</v>
      </c>
      <c r="Q4" s="12">
        <v>4.8070621605852102</v>
      </c>
      <c r="R4" s="12">
        <v>3.81205720450542</v>
      </c>
      <c r="S4" s="12">
        <v>3.6439328349374698</v>
      </c>
      <c r="T4" s="16">
        <f t="shared" ref="T4:T17" si="3">MEDIAN(M4:S4)</f>
        <v>3.81205720450542</v>
      </c>
      <c r="U4" s="12">
        <f t="shared" ref="U4:U17" si="4">_xlfn.STDEV.S(M4:S4)</f>
        <v>0.63536463632810347</v>
      </c>
      <c r="W4" s="14" t="s">
        <v>11</v>
      </c>
      <c r="X4" s="22">
        <f t="shared" si="0"/>
        <v>0.32106394552732009</v>
      </c>
      <c r="Y4" s="22">
        <f t="shared" si="0"/>
        <v>0.43276942143446834</v>
      </c>
      <c r="Z4" s="22">
        <f t="shared" si="0"/>
        <v>0.2059201641515051</v>
      </c>
      <c r="AA4" s="22">
        <f t="shared" si="0"/>
        <v>0.79244347352912226</v>
      </c>
      <c r="AB4" s="22">
        <f t="shared" si="0"/>
        <v>0.52120666698992935</v>
      </c>
      <c r="AC4" s="22">
        <f t="shared" si="0"/>
        <v>0.41040253429792423</v>
      </c>
      <c r="AD4" s="22">
        <f t="shared" si="0"/>
        <v>0.32964390542343769</v>
      </c>
      <c r="AE4" s="19">
        <f>MEDIAN(Table7[[#This Row],[Session 1]:[Session 7]])</f>
        <v>0.41040253429792423</v>
      </c>
    </row>
    <row r="5" spans="1:31" x14ac:dyDescent="0.2">
      <c r="A5" t="s">
        <v>12</v>
      </c>
      <c r="B5" s="12">
        <v>4.7099680900573704</v>
      </c>
      <c r="C5" s="12">
        <v>1.55</v>
      </c>
      <c r="D5" s="12">
        <v>2.4657</v>
      </c>
      <c r="E5" s="12"/>
      <c r="F5" s="12">
        <v>1.7297549247741599</v>
      </c>
      <c r="G5" s="12">
        <v>2.5587675571441602</v>
      </c>
      <c r="H5" s="12">
        <v>2.1386263370513898</v>
      </c>
      <c r="I5" s="16">
        <f t="shared" si="1"/>
        <v>2.3021631685256949</v>
      </c>
      <c r="J5" s="12">
        <f t="shared" si="2"/>
        <v>1.1411455040510521</v>
      </c>
      <c r="L5" t="s">
        <v>12</v>
      </c>
      <c r="M5" s="12">
        <v>4.2659813299594997</v>
      </c>
      <c r="N5" s="12">
        <v>2.3853161195895298</v>
      </c>
      <c r="O5" s="12">
        <v>3.3022248703633599</v>
      </c>
      <c r="P5" s="12"/>
      <c r="Q5" s="12">
        <v>2.4395670322018299</v>
      </c>
      <c r="R5" s="12">
        <v>2.7420046076409399</v>
      </c>
      <c r="S5" s="12">
        <v>13.6005822616739</v>
      </c>
      <c r="T5" s="16">
        <f t="shared" si="3"/>
        <v>3.0221147390021499</v>
      </c>
      <c r="U5" s="12">
        <f t="shared" si="4"/>
        <v>4.373002444653741</v>
      </c>
      <c r="W5" s="14" t="s">
        <v>12</v>
      </c>
      <c r="X5" s="22">
        <f t="shared" ref="X5:Z6" si="5">ABS((B5-M5)/(B5))</f>
        <v>9.4265343545557351E-2</v>
      </c>
      <c r="Y5" s="22">
        <f t="shared" si="5"/>
        <v>0.53891362554163214</v>
      </c>
      <c r="Z5" s="22">
        <f t="shared" si="5"/>
        <v>0.33926465927053567</v>
      </c>
      <c r="AA5" s="22"/>
      <c r="AB5" s="22">
        <f t="shared" ref="AB5:AD6" si="6">ABS((F5-Q5)/(F5))</f>
        <v>0.41035414743527576</v>
      </c>
      <c r="AC5" s="22">
        <f t="shared" si="6"/>
        <v>7.1611448247878587E-2</v>
      </c>
      <c r="AD5" s="22">
        <f t="shared" si="6"/>
        <v>5.3594944222119558</v>
      </c>
      <c r="AE5" s="19">
        <f>MEDIAN(Table7[[#This Row],[Session 1]:[Session 7]])</f>
        <v>0.37480940335290569</v>
      </c>
    </row>
    <row r="6" spans="1:31" x14ac:dyDescent="0.2">
      <c r="A6" t="s">
        <v>13</v>
      </c>
      <c r="B6" s="12">
        <v>4.6330356597900302</v>
      </c>
      <c r="C6" s="12">
        <v>2.6416311264038002</v>
      </c>
      <c r="D6" s="12">
        <v>3.4164168834686199</v>
      </c>
      <c r="E6" s="12">
        <v>2.5174467563629102</v>
      </c>
      <c r="F6" s="12">
        <v>2.5041432380676198</v>
      </c>
      <c r="G6" s="12">
        <v>2.9112052917480402</v>
      </c>
      <c r="H6" s="12">
        <v>2.5906593799590998</v>
      </c>
      <c r="I6" s="16">
        <f t="shared" si="1"/>
        <v>2.6416311264038002</v>
      </c>
      <c r="J6" s="12">
        <f t="shared" si="2"/>
        <v>0.77634155914884528</v>
      </c>
      <c r="L6" t="s">
        <v>13</v>
      </c>
      <c r="M6" s="12">
        <v>4.9744118714630901</v>
      </c>
      <c r="N6" s="12">
        <v>3.0801573292690199</v>
      </c>
      <c r="O6" s="12">
        <v>3.81230143374678</v>
      </c>
      <c r="P6" s="12">
        <v>4.0972125130928996</v>
      </c>
      <c r="Q6" s="12">
        <v>3.3789165485572599</v>
      </c>
      <c r="R6" s="12">
        <v>4.0281154876781597</v>
      </c>
      <c r="S6" s="12">
        <v>3.8780305322087298</v>
      </c>
      <c r="T6" s="16">
        <f t="shared" si="3"/>
        <v>3.8780305322087298</v>
      </c>
      <c r="U6" s="12">
        <f t="shared" si="4"/>
        <v>0.6001585118435413</v>
      </c>
      <c r="W6" s="14" t="s">
        <v>13</v>
      </c>
      <c r="X6" s="22">
        <f t="shared" si="5"/>
        <v>7.3683052914065225E-2</v>
      </c>
      <c r="Y6" s="22">
        <f t="shared" si="5"/>
        <v>0.16600584331477419</v>
      </c>
      <c r="Z6" s="22">
        <f t="shared" si="5"/>
        <v>0.11587712032268918</v>
      </c>
      <c r="AA6" s="22">
        <f>ABS((E6-P6)/(E6))</f>
        <v>0.62752697856949369</v>
      </c>
      <c r="AB6" s="22">
        <f t="shared" si="6"/>
        <v>0.34933038062338601</v>
      </c>
      <c r="AC6" s="22">
        <f t="shared" si="6"/>
        <v>0.3836590291643322</v>
      </c>
      <c r="AD6" s="22">
        <f t="shared" si="6"/>
        <v>0.49692798760366347</v>
      </c>
      <c r="AE6" s="19">
        <f>MEDIAN(Table7[[#This Row],[Session 1]:[Session 7]])</f>
        <v>0.34933038062338601</v>
      </c>
    </row>
    <row r="7" spans="1:31" x14ac:dyDescent="0.2">
      <c r="A7" t="s">
        <v>14</v>
      </c>
      <c r="B7" s="12">
        <v>1.4736186265</v>
      </c>
      <c r="C7" s="12">
        <v>2.2563621997833199</v>
      </c>
      <c r="D7" s="12">
        <v>2.9302768707275302</v>
      </c>
      <c r="E7" s="12">
        <v>1.11676096916198</v>
      </c>
      <c r="F7" s="12">
        <v>3.1003379821777299</v>
      </c>
      <c r="G7" s="12">
        <v>2.7385509014129599</v>
      </c>
      <c r="H7" s="12">
        <v>3.44118952751159</v>
      </c>
      <c r="I7" s="16">
        <f t="shared" si="1"/>
        <v>2.7385509014129599</v>
      </c>
      <c r="J7" s="12">
        <f t="shared" si="2"/>
        <v>0.86471894952648676</v>
      </c>
      <c r="L7" t="s">
        <v>14</v>
      </c>
      <c r="M7" s="12">
        <v>3.0754865016250101</v>
      </c>
      <c r="N7" s="12">
        <v>3.6547204690539399</v>
      </c>
      <c r="O7" s="12">
        <v>2.3980714923668298</v>
      </c>
      <c r="P7" s="12">
        <v>1.6241448256808</v>
      </c>
      <c r="Q7" s="12">
        <v>2.0957731876963099</v>
      </c>
      <c r="R7" s="12">
        <v>3.26643529346476</v>
      </c>
      <c r="S7" s="12">
        <v>1.8417727677015301</v>
      </c>
      <c r="T7" s="16">
        <f t="shared" si="3"/>
        <v>2.3980714923668298</v>
      </c>
      <c r="U7" s="12">
        <f t="shared" si="4"/>
        <v>0.77420963727997394</v>
      </c>
      <c r="W7" s="14" t="s">
        <v>14</v>
      </c>
      <c r="X7" s="22">
        <f>ABS((B7-M7)/(B7))</f>
        <v>1.0870301489942589</v>
      </c>
      <c r="Y7" s="22">
        <f t="shared" ref="Y7:AD17" si="7">ABS((C7-N7)/(C7))</f>
        <v>0.61974015936134075</v>
      </c>
      <c r="Z7" s="22">
        <f t="shared" si="7"/>
        <v>0.18162289839477327</v>
      </c>
      <c r="AA7" s="22">
        <f t="shared" si="7"/>
        <v>0.45433523424404959</v>
      </c>
      <c r="AB7" s="22">
        <f t="shared" si="7"/>
        <v>0.32401783297697001</v>
      </c>
      <c r="AC7" s="22">
        <f t="shared" si="7"/>
        <v>0.19276048211462396</v>
      </c>
      <c r="AD7" s="22">
        <f t="shared" si="7"/>
        <v>0.4647860128083785</v>
      </c>
      <c r="AE7" s="19">
        <f>MEDIAN(Table7[[#This Row],[Session 1]:[Session 7]])</f>
        <v>0.45433523424404959</v>
      </c>
    </row>
    <row r="8" spans="1:31" x14ac:dyDescent="0.2">
      <c r="A8" t="s">
        <v>15</v>
      </c>
      <c r="B8" s="12">
        <v>4.6298351287841699</v>
      </c>
      <c r="C8" s="12">
        <v>4.8938345909118599</v>
      </c>
      <c r="D8" s="12">
        <v>4.30462217330932</v>
      </c>
      <c r="E8" s="12">
        <v>3.3832752704620299</v>
      </c>
      <c r="F8" s="12">
        <v>2.9539082050323402</v>
      </c>
      <c r="G8" s="12">
        <v>2.7586753368377601</v>
      </c>
      <c r="H8" s="12">
        <v>3.0024650096893302</v>
      </c>
      <c r="I8" s="16">
        <f t="shared" si="1"/>
        <v>3.3832752704620299</v>
      </c>
      <c r="J8" s="12">
        <f t="shared" si="2"/>
        <v>0.88363980927098074</v>
      </c>
      <c r="L8" t="s">
        <v>15</v>
      </c>
      <c r="M8" s="12">
        <v>5.0949177326696597</v>
      </c>
      <c r="N8" s="12">
        <v>4.8126914406426602</v>
      </c>
      <c r="O8" s="12">
        <v>4.5342976452250801</v>
      </c>
      <c r="P8" s="12">
        <v>3.53443953516808</v>
      </c>
      <c r="Q8" s="12">
        <v>4.5937580042089596</v>
      </c>
      <c r="R8" s="12">
        <v>3.1186889506558901</v>
      </c>
      <c r="S8" s="12">
        <v>3.6430568549276399</v>
      </c>
      <c r="T8" s="16">
        <f t="shared" si="3"/>
        <v>4.5342976452250801</v>
      </c>
      <c r="U8" s="12">
        <f t="shared" si="4"/>
        <v>0.74886528940391073</v>
      </c>
      <c r="W8" s="14" t="s">
        <v>15</v>
      </c>
      <c r="X8" s="22">
        <f t="shared" ref="X8:X17" si="8">ABS((B8-M8)/(B8))</f>
        <v>0.10045338353282228</v>
      </c>
      <c r="Y8" s="22">
        <f t="shared" si="7"/>
        <v>1.6580689183873794E-2</v>
      </c>
      <c r="Z8" s="22">
        <f t="shared" si="7"/>
        <v>5.335554728585843E-2</v>
      </c>
      <c r="AA8" s="22">
        <f t="shared" si="7"/>
        <v>4.4679859787290263E-2</v>
      </c>
      <c r="AB8" s="22">
        <f t="shared" si="7"/>
        <v>0.55514582219682274</v>
      </c>
      <c r="AC8" s="22">
        <f t="shared" si="7"/>
        <v>0.13050234980924205</v>
      </c>
      <c r="AD8" s="22">
        <f t="shared" si="7"/>
        <v>0.21335530744606171</v>
      </c>
      <c r="AE8" s="19">
        <f>MEDIAN(Table7[[#This Row],[Session 1]:[Session 7]])</f>
        <v>0.10045338353282228</v>
      </c>
    </row>
    <row r="9" spans="1:31" x14ac:dyDescent="0.2">
      <c r="A9" t="s">
        <v>16</v>
      </c>
      <c r="B9" s="12">
        <v>3.3256886005401598</v>
      </c>
      <c r="C9" s="12">
        <v>3.1507089138031001</v>
      </c>
      <c r="D9" s="12">
        <v>1.63762819766998</v>
      </c>
      <c r="E9" s="12">
        <v>0.74722146987914995</v>
      </c>
      <c r="F9" s="12">
        <v>3.1586506366729701</v>
      </c>
      <c r="G9" s="12">
        <v>1.3370733261108301</v>
      </c>
      <c r="H9" s="12">
        <v>0.310107260942459</v>
      </c>
      <c r="I9" s="16">
        <f t="shared" si="1"/>
        <v>1.63762819766998</v>
      </c>
      <c r="J9" s="12">
        <f t="shared" si="2"/>
        <v>1.2519448439688818</v>
      </c>
      <c r="L9" t="s">
        <v>16</v>
      </c>
      <c r="M9" s="12">
        <v>3.0866691578334802</v>
      </c>
      <c r="N9" s="12">
        <v>3.4477546896644</v>
      </c>
      <c r="O9" s="12">
        <v>2.04782353081518</v>
      </c>
      <c r="P9" s="12">
        <v>1.6120525766103</v>
      </c>
      <c r="Q9" s="12">
        <v>2.7585295293566099</v>
      </c>
      <c r="R9" s="12">
        <v>2.7922947291365499</v>
      </c>
      <c r="S9" s="12">
        <v>1.9053554762037801</v>
      </c>
      <c r="T9" s="16">
        <f t="shared" si="3"/>
        <v>2.7585295293566099</v>
      </c>
      <c r="U9" s="12">
        <f t="shared" si="4"/>
        <v>0.67552137860585926</v>
      </c>
      <c r="W9" s="14" t="s">
        <v>16</v>
      </c>
      <c r="X9" s="22">
        <f t="shared" si="8"/>
        <v>7.1870662414953101E-2</v>
      </c>
      <c r="Y9" s="22">
        <f t="shared" si="7"/>
        <v>9.4279028621132535E-2</v>
      </c>
      <c r="Z9" s="22">
        <f t="shared" si="7"/>
        <v>0.25048135695808521</v>
      </c>
      <c r="AA9" s="22">
        <f t="shared" si="7"/>
        <v>1.157395955005176</v>
      </c>
      <c r="AB9" s="22">
        <f t="shared" si="7"/>
        <v>0.12667469541291554</v>
      </c>
      <c r="AC9" s="22">
        <f t="shared" si="7"/>
        <v>1.0883631993905294</v>
      </c>
      <c r="AD9" s="22">
        <f t="shared" si="7"/>
        <v>5.1441820820742485</v>
      </c>
      <c r="AE9" s="19">
        <f>MEDIAN(Table7[[#This Row],[Session 1]:[Session 7]])</f>
        <v>0.25048135695808521</v>
      </c>
    </row>
    <row r="10" spans="1:31" x14ac:dyDescent="0.2">
      <c r="A10" t="s">
        <v>17</v>
      </c>
      <c r="B10" s="12">
        <v>2.0613725185394198</v>
      </c>
      <c r="C10" s="12">
        <v>3.76932644844055</v>
      </c>
      <c r="D10" s="12">
        <v>2.7511396408081001</v>
      </c>
      <c r="E10" s="12">
        <v>3.0954101085662802</v>
      </c>
      <c r="F10" s="12">
        <v>3.3970687389373699</v>
      </c>
      <c r="G10" s="12">
        <v>1.9908914566039999</v>
      </c>
      <c r="H10" s="12">
        <v>3.0319974422454798</v>
      </c>
      <c r="I10" s="16">
        <f t="shared" si="1"/>
        <v>3.0319974422454798</v>
      </c>
      <c r="J10" s="12">
        <f t="shared" si="2"/>
        <v>0.65884659390591815</v>
      </c>
      <c r="L10" t="s">
        <v>17</v>
      </c>
      <c r="M10" s="12">
        <v>3.7566888954439901</v>
      </c>
      <c r="N10" s="12">
        <v>3.4995230471150802</v>
      </c>
      <c r="O10" s="12">
        <v>2.7511397417357202</v>
      </c>
      <c r="P10" s="12">
        <v>3.0031499083610198</v>
      </c>
      <c r="Q10" s="12">
        <v>3.1472124831930999</v>
      </c>
      <c r="R10" s="12">
        <v>2.6625527999239602</v>
      </c>
      <c r="S10" s="12">
        <v>2.88166622270845</v>
      </c>
      <c r="T10" s="16">
        <f t="shared" si="3"/>
        <v>3.0031499083610198</v>
      </c>
      <c r="U10" s="12">
        <f t="shared" si="4"/>
        <v>0.40066622986257699</v>
      </c>
      <c r="W10" s="14" t="s">
        <v>17</v>
      </c>
      <c r="X10" s="22">
        <f t="shared" si="8"/>
        <v>0.82242115952228867</v>
      </c>
      <c r="Y10" s="22">
        <f t="shared" si="7"/>
        <v>7.1578677256010317E-2</v>
      </c>
      <c r="Z10" s="22">
        <f t="shared" si="7"/>
        <v>3.668574962249801E-8</v>
      </c>
      <c r="AA10" s="22">
        <f t="shared" si="7"/>
        <v>2.9805485208547405E-2</v>
      </c>
      <c r="AB10" s="22">
        <f t="shared" si="7"/>
        <v>7.355054458580873E-2</v>
      </c>
      <c r="AC10" s="22">
        <f t="shared" si="7"/>
        <v>0.33736713324676126</v>
      </c>
      <c r="AD10" s="22">
        <f t="shared" si="7"/>
        <v>4.9581578612973846E-2</v>
      </c>
      <c r="AE10" s="19">
        <f>MEDIAN(Table7[[#This Row],[Session 1]:[Session 7]])</f>
        <v>7.1578677256010317E-2</v>
      </c>
    </row>
    <row r="11" spans="1:31" x14ac:dyDescent="0.2">
      <c r="A11" t="s">
        <v>18</v>
      </c>
      <c r="B11" s="12">
        <v>3.10914707183837</v>
      </c>
      <c r="C11" s="12">
        <v>2.7291185855865399</v>
      </c>
      <c r="D11" s="12">
        <v>3.20514488220214</v>
      </c>
      <c r="E11" s="12">
        <v>3.66567611694335</v>
      </c>
      <c r="F11" s="12">
        <v>1.99659919738769</v>
      </c>
      <c r="G11" s="12">
        <v>2.5882339477539</v>
      </c>
      <c r="H11" s="12">
        <v>2.7839195728302002</v>
      </c>
      <c r="I11" s="16">
        <f t="shared" si="1"/>
        <v>2.7839195728302002</v>
      </c>
      <c r="J11" s="12">
        <f t="shared" si="2"/>
        <v>0.52790012539463749</v>
      </c>
      <c r="L11" t="s">
        <v>18</v>
      </c>
      <c r="M11" s="12">
        <v>3.1958031682556198</v>
      </c>
      <c r="N11" s="12">
        <v>2.7654519244014302</v>
      </c>
      <c r="O11" s="12">
        <v>3.4684340122862598</v>
      </c>
      <c r="P11" s="12">
        <v>3.8841543553843998</v>
      </c>
      <c r="Q11" s="12">
        <v>1.85742207723625</v>
      </c>
      <c r="R11" s="12">
        <v>2.4724338644177899</v>
      </c>
      <c r="S11" s="12">
        <v>2.80017188456157</v>
      </c>
      <c r="T11" s="16">
        <f t="shared" si="3"/>
        <v>2.80017188456157</v>
      </c>
      <c r="U11" s="12">
        <f t="shared" si="4"/>
        <v>0.66759143020072298</v>
      </c>
      <c r="W11" s="14" t="s">
        <v>18</v>
      </c>
      <c r="X11" s="22">
        <f t="shared" si="8"/>
        <v>2.7871340407841168E-2</v>
      </c>
      <c r="Y11" s="22">
        <f t="shared" si="7"/>
        <v>1.331321365322115E-2</v>
      </c>
      <c r="Z11" s="22">
        <f t="shared" si="7"/>
        <v>8.2145781161450424E-2</v>
      </c>
      <c r="AA11" s="22">
        <f t="shared" si="7"/>
        <v>5.960107534629365E-2</v>
      </c>
      <c r="AB11" s="22">
        <f t="shared" si="7"/>
        <v>6.9707090102779035E-2</v>
      </c>
      <c r="AC11" s="22">
        <f t="shared" si="7"/>
        <v>4.4740964562574731E-2</v>
      </c>
      <c r="AD11" s="22">
        <f t="shared" si="7"/>
        <v>5.8379243028372644E-3</v>
      </c>
      <c r="AE11" s="19">
        <f>MEDIAN(Table7[[#This Row],[Session 1]:[Session 7]])</f>
        <v>4.4740964562574731E-2</v>
      </c>
    </row>
    <row r="12" spans="1:31" x14ac:dyDescent="0.2">
      <c r="A12" t="s">
        <v>19</v>
      </c>
      <c r="B12" s="12">
        <v>2.3369262218475302</v>
      </c>
      <c r="C12" s="12">
        <v>2.7378847599029501</v>
      </c>
      <c r="D12" s="12">
        <v>3.87479496002197</v>
      </c>
      <c r="E12" s="12">
        <v>2.3484861850738499</v>
      </c>
      <c r="F12" s="12">
        <v>4.3902873992919904</v>
      </c>
      <c r="G12" s="12">
        <v>2.95458912849426</v>
      </c>
      <c r="H12" s="12">
        <v>2.4425995349884002</v>
      </c>
      <c r="I12" s="16">
        <f t="shared" si="1"/>
        <v>2.7378847599029501</v>
      </c>
      <c r="J12" s="12">
        <f t="shared" si="2"/>
        <v>0.8106291998495444</v>
      </c>
      <c r="L12" t="s">
        <v>19</v>
      </c>
      <c r="M12" s="12">
        <v>4.1650135670905799</v>
      </c>
      <c r="N12" s="12">
        <v>3.1828530065665199</v>
      </c>
      <c r="O12" s="12">
        <v>3.69676073574183</v>
      </c>
      <c r="P12" s="12">
        <v>3.51615459732372</v>
      </c>
      <c r="Q12" s="12">
        <v>5.3014647301605704</v>
      </c>
      <c r="R12" s="12">
        <v>3.43283729002914</v>
      </c>
      <c r="S12" s="12">
        <v>3.2431417415347901</v>
      </c>
      <c r="T12" s="16">
        <f t="shared" si="3"/>
        <v>3.51615459732372</v>
      </c>
      <c r="U12" s="12">
        <f t="shared" si="4"/>
        <v>0.74207845866889799</v>
      </c>
      <c r="W12" s="14" t="s">
        <v>19</v>
      </c>
      <c r="X12" s="22">
        <f t="shared" si="8"/>
        <v>0.78226147156575532</v>
      </c>
      <c r="Y12" s="22">
        <f t="shared" si="7"/>
        <v>0.1625226354228812</v>
      </c>
      <c r="Z12" s="22">
        <f t="shared" si="7"/>
        <v>4.594674714842991E-2</v>
      </c>
      <c r="AA12" s="22">
        <f t="shared" si="7"/>
        <v>0.49720046030977694</v>
      </c>
      <c r="AB12" s="22">
        <f t="shared" si="7"/>
        <v>0.20754389132144813</v>
      </c>
      <c r="AC12" s="22">
        <f t="shared" si="7"/>
        <v>0.16186621582088076</v>
      </c>
      <c r="AD12" s="22">
        <f t="shared" si="7"/>
        <v>0.32774189754776628</v>
      </c>
      <c r="AE12" s="19">
        <f>MEDIAN(Table7[[#This Row],[Session 1]:[Session 7]])</f>
        <v>0.20754389132144813</v>
      </c>
    </row>
    <row r="13" spans="1:31" x14ac:dyDescent="0.2">
      <c r="A13" t="s">
        <v>20</v>
      </c>
      <c r="B13" s="12">
        <v>3.3277385234832701</v>
      </c>
      <c r="C13" s="12">
        <v>2.6888754367828298</v>
      </c>
      <c r="D13" s="12">
        <v>3.1265487670898402</v>
      </c>
      <c r="E13" s="12">
        <v>2.6200923919677699</v>
      </c>
      <c r="F13" s="12">
        <v>1.73020756244659</v>
      </c>
      <c r="G13" s="12">
        <v>2.4665265083312899</v>
      </c>
      <c r="H13" s="12">
        <v>1.2080274820327701</v>
      </c>
      <c r="I13" s="16">
        <f t="shared" si="1"/>
        <v>2.6200923919677699</v>
      </c>
      <c r="J13" s="12">
        <f t="shared" si="2"/>
        <v>0.7499955209296304</v>
      </c>
      <c r="L13" t="s">
        <v>20</v>
      </c>
      <c r="M13" s="12">
        <v>2.76044594121631</v>
      </c>
      <c r="N13" s="12">
        <v>2.9924077419641701</v>
      </c>
      <c r="O13" s="12">
        <v>2.2381822954519199</v>
      </c>
      <c r="P13" s="12">
        <v>2.50611035559269</v>
      </c>
      <c r="Q13" s="12">
        <v>2.5589016868794898</v>
      </c>
      <c r="R13" s="12">
        <v>2.1201234515709002</v>
      </c>
      <c r="S13" s="12">
        <v>1.7556641582907599</v>
      </c>
      <c r="T13" s="16">
        <f t="shared" si="3"/>
        <v>2.50611035559269</v>
      </c>
      <c r="U13" s="12">
        <f t="shared" si="4"/>
        <v>0.41524670258704244</v>
      </c>
      <c r="W13" s="14" t="s">
        <v>20</v>
      </c>
      <c r="X13" s="22">
        <f t="shared" si="8"/>
        <v>0.17047390540563068</v>
      </c>
      <c r="Y13" s="22">
        <f t="shared" si="7"/>
        <v>0.11288447989413333</v>
      </c>
      <c r="Z13" s="22">
        <f t="shared" si="7"/>
        <v>0.284136451344977</v>
      </c>
      <c r="AA13" s="22">
        <f t="shared" si="7"/>
        <v>4.3503059939606119E-2</v>
      </c>
      <c r="AB13" s="22">
        <f t="shared" si="7"/>
        <v>0.47895648037804761</v>
      </c>
      <c r="AC13" s="22">
        <f t="shared" si="7"/>
        <v>0.14044165168723288</v>
      </c>
      <c r="AD13" s="22">
        <f t="shared" si="7"/>
        <v>0.45333130611935379</v>
      </c>
      <c r="AE13" s="19">
        <f>MEDIAN(Table7[[#This Row],[Session 1]:[Session 7]])</f>
        <v>0.17047390540563068</v>
      </c>
    </row>
    <row r="14" spans="1:31" x14ac:dyDescent="0.2">
      <c r="A14" t="s">
        <v>21</v>
      </c>
      <c r="B14" s="12">
        <v>1.71841716766357</v>
      </c>
      <c r="C14" s="12">
        <v>0.94697588682174605</v>
      </c>
      <c r="D14" s="12">
        <v>1.3082085847854601</v>
      </c>
      <c r="E14" s="12">
        <v>1.61502456665039</v>
      </c>
      <c r="F14" s="12">
        <v>1.07130467891693</v>
      </c>
      <c r="G14" s="12">
        <v>2.84463119506835</v>
      </c>
      <c r="H14" s="12">
        <v>2.97838902473449</v>
      </c>
      <c r="I14" s="16">
        <f t="shared" si="1"/>
        <v>1.61502456665039</v>
      </c>
      <c r="J14" s="12">
        <f t="shared" si="2"/>
        <v>0.81846149321333994</v>
      </c>
      <c r="L14" t="s">
        <v>21</v>
      </c>
      <c r="M14" s="12">
        <v>2.11414507257079</v>
      </c>
      <c r="N14" s="12">
        <v>1.99475713605586</v>
      </c>
      <c r="O14" s="12">
        <v>2.3506497424751198</v>
      </c>
      <c r="P14" s="12">
        <v>2.1941874382967699</v>
      </c>
      <c r="Q14" s="12">
        <v>1.4783563740978301</v>
      </c>
      <c r="R14" s="12">
        <v>2.4268307988221398</v>
      </c>
      <c r="S14" s="12">
        <v>2.3104748616653099</v>
      </c>
      <c r="T14" s="16">
        <f t="shared" si="3"/>
        <v>2.1941874382967699</v>
      </c>
      <c r="U14" s="12">
        <f t="shared" si="4"/>
        <v>0.32052872923249776</v>
      </c>
      <c r="W14" s="14" t="s">
        <v>21</v>
      </c>
      <c r="X14" s="22">
        <f t="shared" si="8"/>
        <v>0.2302862845843584</v>
      </c>
      <c r="Y14" s="22">
        <f t="shared" si="7"/>
        <v>1.1064497669002875</v>
      </c>
      <c r="Z14" s="22">
        <f t="shared" si="7"/>
        <v>0.79684629027305687</v>
      </c>
      <c r="AA14" s="22">
        <f t="shared" si="7"/>
        <v>0.35860932620212788</v>
      </c>
      <c r="AB14" s="22">
        <f t="shared" si="7"/>
        <v>0.37995885128815271</v>
      </c>
      <c r="AC14" s="22">
        <f t="shared" si="7"/>
        <v>0.1468733089092667</v>
      </c>
      <c r="AD14" s="22">
        <f t="shared" si="7"/>
        <v>0.22425349997007915</v>
      </c>
      <c r="AE14" s="19">
        <f>MEDIAN(Table7[[#This Row],[Session 1]:[Session 7]])</f>
        <v>0.35860932620212788</v>
      </c>
    </row>
    <row r="15" spans="1:31" x14ac:dyDescent="0.2">
      <c r="A15" t="s">
        <v>22</v>
      </c>
      <c r="B15" s="12">
        <v>1.9718055725097601</v>
      </c>
      <c r="C15" s="12">
        <v>4.0103020668029696</v>
      </c>
      <c r="D15" s="12">
        <v>4.0793132781982404</v>
      </c>
      <c r="E15" s="12">
        <v>1.88094794750213</v>
      </c>
      <c r="F15" s="12">
        <v>2.7816617488861</v>
      </c>
      <c r="G15" s="12">
        <v>4.9058284759521396</v>
      </c>
      <c r="H15" s="12">
        <v>3.8231239318847599</v>
      </c>
      <c r="I15" s="16">
        <f t="shared" si="1"/>
        <v>3.8231239318847599</v>
      </c>
      <c r="J15" s="12">
        <f t="shared" si="2"/>
        <v>1.154187021823593</v>
      </c>
      <c r="L15" t="s">
        <v>22</v>
      </c>
      <c r="M15" s="12">
        <v>2.1000922668419499</v>
      </c>
      <c r="N15" s="12">
        <v>3.20311997696336</v>
      </c>
      <c r="O15" s="12">
        <v>3.0937665575015698</v>
      </c>
      <c r="P15" s="12">
        <v>1.8545440613381401</v>
      </c>
      <c r="Q15" s="12">
        <v>1.8795623723586701</v>
      </c>
      <c r="R15" s="12">
        <v>2.33102120550349</v>
      </c>
      <c r="S15" s="12">
        <v>1.9635431484057599</v>
      </c>
      <c r="T15" s="16">
        <f t="shared" si="3"/>
        <v>2.1000922668419499</v>
      </c>
      <c r="U15" s="12">
        <f t="shared" si="4"/>
        <v>0.57152847663238138</v>
      </c>
      <c r="W15" s="14" t="s">
        <v>22</v>
      </c>
      <c r="X15" s="22">
        <f t="shared" si="8"/>
        <v>6.5060519211792053E-2</v>
      </c>
      <c r="Y15" s="22">
        <f t="shared" si="7"/>
        <v>0.20127712985049495</v>
      </c>
      <c r="Z15" s="22">
        <f t="shared" si="7"/>
        <v>0.24159623286691256</v>
      </c>
      <c r="AA15" s="22">
        <f t="shared" si="7"/>
        <v>1.4037542186669161E-2</v>
      </c>
      <c r="AB15" s="22">
        <f t="shared" si="7"/>
        <v>0.32430232643802587</v>
      </c>
      <c r="AC15" s="22">
        <f t="shared" si="7"/>
        <v>0.52484657445120364</v>
      </c>
      <c r="AD15" s="22">
        <f t="shared" si="7"/>
        <v>0.48640347961784386</v>
      </c>
      <c r="AE15" s="19">
        <f>MEDIAN(Table7[[#This Row],[Session 1]:[Session 7]])</f>
        <v>0.24159623286691256</v>
      </c>
    </row>
    <row r="16" spans="1:31" x14ac:dyDescent="0.2">
      <c r="A16" t="s">
        <v>23</v>
      </c>
      <c r="B16" s="12">
        <v>4.4611926078796298</v>
      </c>
      <c r="C16" s="12">
        <v>3.4686870574951101</v>
      </c>
      <c r="D16" s="12">
        <v>2.9961903095245299</v>
      </c>
      <c r="E16" s="12">
        <v>2.9312279224395699</v>
      </c>
      <c r="F16" s="12">
        <v>3.4595148563385001</v>
      </c>
      <c r="G16" s="12">
        <v>1.63597619533538</v>
      </c>
      <c r="H16" s="12">
        <v>1.85381412506103</v>
      </c>
      <c r="I16" s="16">
        <f t="shared" si="1"/>
        <v>2.9961903095245299</v>
      </c>
      <c r="J16" s="12">
        <f t="shared" si="2"/>
        <v>0.97806008800797717</v>
      </c>
      <c r="L16" t="s">
        <v>23</v>
      </c>
      <c r="M16" s="12">
        <v>4.5978066238627902</v>
      </c>
      <c r="N16" s="12">
        <v>3.6563384117145699</v>
      </c>
      <c r="O16" s="12">
        <v>3.5320298483132402</v>
      </c>
      <c r="P16" s="12">
        <v>2.6173381442918102</v>
      </c>
      <c r="Q16" s="12">
        <v>2.5315181034816598</v>
      </c>
      <c r="R16" s="12">
        <v>1.6596271287578399</v>
      </c>
      <c r="S16" s="12">
        <v>1.9351196241904101</v>
      </c>
      <c r="T16" s="16">
        <f t="shared" si="3"/>
        <v>2.6173381442918102</v>
      </c>
      <c r="U16" s="12">
        <f t="shared" si="4"/>
        <v>1.0433687373555343</v>
      </c>
      <c r="W16" s="14" t="s">
        <v>23</v>
      </c>
      <c r="X16" s="22">
        <f t="shared" si="8"/>
        <v>3.0622756735915052E-2</v>
      </c>
      <c r="Y16" s="22">
        <f t="shared" si="7"/>
        <v>5.4098669355018433E-2</v>
      </c>
      <c r="Z16" s="22">
        <f t="shared" si="7"/>
        <v>0.17884028831057247</v>
      </c>
      <c r="AA16" s="22">
        <f t="shared" si="7"/>
        <v>0.10708473938339089</v>
      </c>
      <c r="AB16" s="22">
        <f t="shared" si="7"/>
        <v>0.2682447659262312</v>
      </c>
      <c r="AC16" s="22">
        <f t="shared" si="7"/>
        <v>1.4456771125335005E-2</v>
      </c>
      <c r="AD16" s="22">
        <f t="shared" si="7"/>
        <v>4.3858495860097796E-2</v>
      </c>
      <c r="AE16" s="19">
        <f>MEDIAN(Table7[[#This Row],[Session 1]:[Session 7]])</f>
        <v>5.4098669355018433E-2</v>
      </c>
    </row>
    <row r="17" spans="1:31" x14ac:dyDescent="0.2">
      <c r="A17" t="s">
        <v>24</v>
      </c>
      <c r="B17" s="12">
        <v>1.3804532289505</v>
      </c>
      <c r="C17" s="12">
        <v>2.1676566600799498</v>
      </c>
      <c r="D17" s="12">
        <v>2.63430547714233</v>
      </c>
      <c r="E17" s="12">
        <v>2.3113739490509002</v>
      </c>
      <c r="F17" s="12">
        <v>2.4788234233856201</v>
      </c>
      <c r="G17" s="12">
        <v>3.07767009735</v>
      </c>
      <c r="H17" s="12">
        <v>1.67386770248413</v>
      </c>
      <c r="I17" s="16">
        <f t="shared" si="1"/>
        <v>2.3113739490509002</v>
      </c>
      <c r="J17" s="12">
        <f t="shared" si="2"/>
        <v>0.57497541846779487</v>
      </c>
      <c r="L17" t="s">
        <v>24</v>
      </c>
      <c r="M17" s="12">
        <v>2.4771091143892399</v>
      </c>
      <c r="N17" s="12">
        <v>4.0045697631556498</v>
      </c>
      <c r="O17" s="12">
        <v>2.6395091423219799</v>
      </c>
      <c r="P17" s="12">
        <v>2.8782154167402898</v>
      </c>
      <c r="Q17" s="12">
        <v>2.6253811809504102</v>
      </c>
      <c r="R17" s="12">
        <v>3.0776705384257501</v>
      </c>
      <c r="S17" s="12">
        <v>3.0067150864181</v>
      </c>
      <c r="T17" s="16">
        <f t="shared" si="3"/>
        <v>2.8782154167402898</v>
      </c>
      <c r="U17" s="12">
        <f t="shared" si="4"/>
        <v>0.51017878558838892</v>
      </c>
      <c r="W17" s="14" t="s">
        <v>24</v>
      </c>
      <c r="X17" s="22">
        <f t="shared" si="8"/>
        <v>0.79441726995160911</v>
      </c>
      <c r="Y17" s="22">
        <f t="shared" si="7"/>
        <v>0.84741884492350783</v>
      </c>
      <c r="Z17" s="22">
        <f t="shared" si="7"/>
        <v>1.9753461490330886E-3</v>
      </c>
      <c r="AA17" s="22">
        <f t="shared" si="7"/>
        <v>0.24524005210067668</v>
      </c>
      <c r="AB17" s="22">
        <f t="shared" si="7"/>
        <v>5.9123919913835137E-2</v>
      </c>
      <c r="AC17" s="22">
        <f t="shared" si="7"/>
        <v>1.4331482458950153E-7</v>
      </c>
      <c r="AD17" s="22">
        <f t="shared" si="7"/>
        <v>0.79626805747905682</v>
      </c>
      <c r="AE17" s="19">
        <f>MEDIAN(Table7[[#This Row],[Session 1]:[Session 7]])</f>
        <v>0.24524005210067668</v>
      </c>
    </row>
    <row r="18" spans="1:31" s="14" customFormat="1" x14ac:dyDescent="0.2">
      <c r="B18" s="16">
        <f t="shared" ref="B18:H18" si="9">MEDIAN(B3:B17)</f>
        <v>3.04027199745178</v>
      </c>
      <c r="C18" s="16">
        <f t="shared" si="9"/>
        <v>2.7068617343902499</v>
      </c>
      <c r="D18" s="16">
        <f t="shared" si="9"/>
        <v>2.9961903095245299</v>
      </c>
      <c r="E18" s="16">
        <f t="shared" si="9"/>
        <v>2.3868148326873753</v>
      </c>
      <c r="F18" s="16">
        <f t="shared" si="9"/>
        <v>2.7816617488861</v>
      </c>
      <c r="G18" s="16">
        <f t="shared" si="9"/>
        <v>2.70281505584716</v>
      </c>
      <c r="H18" s="16">
        <f t="shared" si="9"/>
        <v>2.5906593799590998</v>
      </c>
      <c r="I18" s="16">
        <f>AVERAGE(I3:I17)</f>
        <v>2.6409003843688925</v>
      </c>
      <c r="J18" s="16">
        <f>AVERAGE(J3:J17)</f>
        <v>0.81975440139889977</v>
      </c>
      <c r="M18" s="17">
        <f t="shared" ref="M18:S18" si="10">MEDIAN(M3:M17)</f>
        <v>3.1958031682556198</v>
      </c>
      <c r="N18" s="17">
        <f t="shared" si="10"/>
        <v>3.2062888773465801</v>
      </c>
      <c r="O18" s="17">
        <f t="shared" si="10"/>
        <v>3.0937665575015698</v>
      </c>
      <c r="P18" s="17">
        <f t="shared" si="10"/>
        <v>2.8595926995168996</v>
      </c>
      <c r="Q18" s="17">
        <f t="shared" si="10"/>
        <v>2.6253811809504102</v>
      </c>
      <c r="R18" s="17">
        <f t="shared" si="10"/>
        <v>2.75142259593453</v>
      </c>
      <c r="S18" s="17">
        <f t="shared" si="10"/>
        <v>2.80017188456157</v>
      </c>
      <c r="T18" s="16">
        <f>AVERAGE(T3:T17)</f>
        <v>2.9926317816318257</v>
      </c>
      <c r="U18" s="16">
        <f>AVERAGE(U3:U17)</f>
        <v>0.8634933559175354</v>
      </c>
      <c r="X18" s="19">
        <f t="shared" ref="X18:AD18" si="11">MEDIAN(X3:X17)</f>
        <v>0.11651192718901725</v>
      </c>
      <c r="Y18" s="19">
        <f t="shared" si="11"/>
        <v>0.16600584331477419</v>
      </c>
      <c r="Z18" s="19">
        <f t="shared" si="11"/>
        <v>0.17884028831057247</v>
      </c>
      <c r="AA18" s="19">
        <f t="shared" si="11"/>
        <v>0.21917777621208781</v>
      </c>
      <c r="AB18" s="19">
        <f t="shared" si="11"/>
        <v>0.32401783297697001</v>
      </c>
      <c r="AC18" s="19">
        <f t="shared" si="11"/>
        <v>0.16186621582088076</v>
      </c>
      <c r="AD18" s="19">
        <f t="shared" si="11"/>
        <v>0.45333130611935379</v>
      </c>
      <c r="AE18" s="19">
        <f>AVERAGE(AE3:AE17)</f>
        <v>0.23938641689023601</v>
      </c>
    </row>
    <row r="19" spans="1:31" x14ac:dyDescent="0.2">
      <c r="I19" s="17"/>
      <c r="T19" s="14"/>
    </row>
    <row r="20" spans="1:31" x14ac:dyDescent="0.2">
      <c r="A20" s="24" t="s">
        <v>25</v>
      </c>
      <c r="B20" s="24"/>
      <c r="C20" s="24"/>
      <c r="D20" s="24"/>
      <c r="E20" s="24"/>
      <c r="F20" s="24"/>
      <c r="G20" s="24"/>
      <c r="H20" s="24"/>
      <c r="I20" s="24"/>
      <c r="J20" s="24"/>
      <c r="L20" s="25" t="s">
        <v>26</v>
      </c>
      <c r="M20" s="25"/>
      <c r="N20" s="25"/>
      <c r="O20" s="25"/>
      <c r="P20" s="25"/>
      <c r="Q20" s="25"/>
      <c r="R20" s="25"/>
      <c r="S20" s="25"/>
      <c r="T20" s="25"/>
      <c r="U20" s="25"/>
      <c r="W20" s="26" t="s">
        <v>2</v>
      </c>
      <c r="X20" s="26"/>
      <c r="Y20" s="26"/>
      <c r="Z20" s="26"/>
      <c r="AA20" s="26"/>
      <c r="AB20" s="26"/>
      <c r="AC20" s="26"/>
      <c r="AD20" s="26"/>
      <c r="AE20" s="26"/>
    </row>
    <row r="21" spans="1:31" x14ac:dyDescent="0.2">
      <c r="A21" t="s">
        <v>30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2" t="s">
        <v>9</v>
      </c>
      <c r="I21" s="14" t="s">
        <v>27</v>
      </c>
      <c r="J21" s="2" t="s">
        <v>28</v>
      </c>
      <c r="L21" t="s">
        <v>30</v>
      </c>
      <c r="M21" s="2" t="s">
        <v>3</v>
      </c>
      <c r="N21" s="2" t="s">
        <v>4</v>
      </c>
      <c r="O21" s="2" t="s">
        <v>5</v>
      </c>
      <c r="P21" s="2" t="s">
        <v>6</v>
      </c>
      <c r="Q21" s="2" t="s">
        <v>7</v>
      </c>
      <c r="R21" s="2" t="s">
        <v>8</v>
      </c>
      <c r="S21" s="2" t="s">
        <v>9</v>
      </c>
      <c r="T21" s="14" t="s">
        <v>27</v>
      </c>
      <c r="U21" s="2" t="s">
        <v>28</v>
      </c>
      <c r="W21" t="s">
        <v>29</v>
      </c>
      <c r="X21" s="2" t="s">
        <v>3</v>
      </c>
      <c r="Y21" s="2" t="s">
        <v>4</v>
      </c>
      <c r="Z21" s="2" t="s">
        <v>5</v>
      </c>
      <c r="AA21" s="2" t="s">
        <v>6</v>
      </c>
      <c r="AB21" s="2" t="s">
        <v>7</v>
      </c>
      <c r="AC21" s="2" t="s">
        <v>8</v>
      </c>
      <c r="AD21" s="14" t="s">
        <v>31</v>
      </c>
      <c r="AE21" s="14" t="s">
        <v>27</v>
      </c>
    </row>
    <row r="22" spans="1:31" x14ac:dyDescent="0.2">
      <c r="A22" t="s">
        <v>10</v>
      </c>
      <c r="B22" s="9">
        <v>370.666666666666</v>
      </c>
      <c r="C22" s="9">
        <v>388</v>
      </c>
      <c r="D22" s="9">
        <v>392</v>
      </c>
      <c r="E22" s="9">
        <v>364</v>
      </c>
      <c r="F22" s="9">
        <v>384</v>
      </c>
      <c r="G22" s="9">
        <v>396</v>
      </c>
      <c r="H22" s="9">
        <v>376</v>
      </c>
      <c r="I22" s="18">
        <f t="shared" ref="I22:I36" si="12">MEDIAN(B22:H22)</f>
        <v>384</v>
      </c>
      <c r="J22" s="23">
        <f>_xlfn.STDEV.S(B22:H22)</f>
        <v>11.710800875382501</v>
      </c>
      <c r="L22" t="s">
        <v>10</v>
      </c>
      <c r="M22" s="9">
        <v>366.666666666666</v>
      </c>
      <c r="N22" s="9">
        <v>392</v>
      </c>
      <c r="O22" s="9">
        <v>340</v>
      </c>
      <c r="P22" s="9">
        <v>330.666666666666</v>
      </c>
      <c r="Q22" s="9">
        <v>382.666666666666</v>
      </c>
      <c r="R22" s="9">
        <v>297.33333333333297</v>
      </c>
      <c r="S22" s="9">
        <v>321.33333333333297</v>
      </c>
      <c r="T22" s="18">
        <f t="shared" ref="T22:T36" si="13">MEDIAN(M22:S22)</f>
        <v>340</v>
      </c>
      <c r="U22" s="13">
        <f>_xlfn.STDEV.S(M22:S22)</f>
        <v>34.45969964278418</v>
      </c>
      <c r="W22" t="s">
        <v>10</v>
      </c>
      <c r="X22" s="5">
        <f t="shared" ref="X22:AD23" si="14">ABS((B22-M22)/(B22))</f>
        <v>1.079136690647484E-2</v>
      </c>
      <c r="Y22" s="5">
        <f t="shared" si="14"/>
        <v>1.0309278350515464E-2</v>
      </c>
      <c r="Z22" s="5">
        <f t="shared" si="14"/>
        <v>0.1326530612244898</v>
      </c>
      <c r="AA22" s="5">
        <f t="shared" si="14"/>
        <v>9.1575091575093401E-2</v>
      </c>
      <c r="AB22" s="5">
        <f t="shared" si="14"/>
        <v>3.4722222222239494E-3</v>
      </c>
      <c r="AC22" s="5">
        <f t="shared" si="14"/>
        <v>0.24915824915825008</v>
      </c>
      <c r="AD22" s="5">
        <f t="shared" si="14"/>
        <v>0.14539007092198677</v>
      </c>
      <c r="AE22" s="19">
        <f>MEDIAN(X22:AD22)</f>
        <v>9.1575091575093401E-2</v>
      </c>
    </row>
    <row r="23" spans="1:31" x14ac:dyDescent="0.2">
      <c r="A23" t="s">
        <v>11</v>
      </c>
      <c r="B23" s="9">
        <v>434.666666666666</v>
      </c>
      <c r="C23" s="9">
        <v>452</v>
      </c>
      <c r="D23" s="9">
        <v>448</v>
      </c>
      <c r="E23" s="9">
        <v>488</v>
      </c>
      <c r="F23" s="9">
        <v>437.33333333333297</v>
      </c>
      <c r="G23" s="9">
        <v>444</v>
      </c>
      <c r="H23" s="9">
        <v>432</v>
      </c>
      <c r="I23" s="18">
        <f t="shared" si="12"/>
        <v>444</v>
      </c>
      <c r="J23" s="23">
        <f t="shared" ref="J23:J36" si="15">_xlfn.STDEV.S(B23:H23)</f>
        <v>19.059361459903727</v>
      </c>
      <c r="L23" t="s">
        <v>11</v>
      </c>
      <c r="M23" s="9">
        <v>309.33333333333297</v>
      </c>
      <c r="N23" s="9">
        <v>452</v>
      </c>
      <c r="O23" s="9">
        <v>453.33333333333297</v>
      </c>
      <c r="P23" s="9">
        <v>464</v>
      </c>
      <c r="Q23" s="9">
        <v>438.666666666666</v>
      </c>
      <c r="R23" s="9">
        <v>445.33333333333297</v>
      </c>
      <c r="S23" s="9">
        <v>434.666666666666</v>
      </c>
      <c r="T23" s="18">
        <f t="shared" si="13"/>
        <v>445.33333333333297</v>
      </c>
      <c r="U23" s="13">
        <f t="shared" ref="U23:U36" si="16">_xlfn.STDEV.S(M23:S23)</f>
        <v>53.313488371405676</v>
      </c>
      <c r="W23" t="s">
        <v>11</v>
      </c>
      <c r="X23" s="5">
        <f t="shared" si="14"/>
        <v>0.28834355828220831</v>
      </c>
      <c r="Y23" s="5">
        <f t="shared" si="14"/>
        <v>0</v>
      </c>
      <c r="Z23" s="5">
        <f t="shared" si="14"/>
        <v>1.1904761904761101E-2</v>
      </c>
      <c r="AA23" s="5">
        <f t="shared" si="14"/>
        <v>4.9180327868852458E-2</v>
      </c>
      <c r="AB23" s="5">
        <f t="shared" si="14"/>
        <v>3.0487804878041873E-3</v>
      </c>
      <c r="AC23" s="5">
        <f t="shared" si="14"/>
        <v>3.003003003002192E-3</v>
      </c>
      <c r="AD23" s="5">
        <f t="shared" si="14"/>
        <v>6.1728395061713048E-3</v>
      </c>
      <c r="AE23" s="19">
        <f t="shared" ref="AE23:AE36" si="17">MEDIAN(X23:AD23)</f>
        <v>6.1728395061713048E-3</v>
      </c>
    </row>
    <row r="24" spans="1:31" x14ac:dyDescent="0.2">
      <c r="A24" t="s">
        <v>12</v>
      </c>
      <c r="B24" s="9">
        <v>305.33333333333297</v>
      </c>
      <c r="C24" s="9">
        <v>352</v>
      </c>
      <c r="D24" s="9">
        <v>308</v>
      </c>
      <c r="E24" s="9"/>
      <c r="F24" s="9">
        <v>332</v>
      </c>
      <c r="G24" s="9">
        <v>317.33333333333297</v>
      </c>
      <c r="H24" s="9">
        <v>286.666666666666</v>
      </c>
      <c r="I24" s="18">
        <f t="shared" si="12"/>
        <v>312.66666666666652</v>
      </c>
      <c r="J24" s="23">
        <f t="shared" si="15"/>
        <v>22.7475680425812</v>
      </c>
      <c r="L24" t="s">
        <v>12</v>
      </c>
      <c r="M24" s="9">
        <v>337.33333333333297</v>
      </c>
      <c r="N24" s="9">
        <v>418.666666666666</v>
      </c>
      <c r="O24" s="9">
        <v>380</v>
      </c>
      <c r="P24" s="9"/>
      <c r="Q24" s="9">
        <v>336</v>
      </c>
      <c r="R24" s="9">
        <v>345.33333333333297</v>
      </c>
      <c r="S24" s="9">
        <v>420</v>
      </c>
      <c r="T24" s="18">
        <f t="shared" si="13"/>
        <v>362.66666666666652</v>
      </c>
      <c r="U24" s="13">
        <f t="shared" si="16"/>
        <v>39.369851221273137</v>
      </c>
      <c r="W24" t="s">
        <v>12</v>
      </c>
      <c r="X24" s="5">
        <f t="shared" ref="X24:X36" si="18">ABS((B24-M24)/(B24))</f>
        <v>0.10480349344978178</v>
      </c>
      <c r="Y24" s="5">
        <f t="shared" ref="Y24:Y36" si="19">ABS((C24-N24)/(C24))</f>
        <v>0.1893939393939375</v>
      </c>
      <c r="Z24" s="5">
        <f t="shared" ref="Z24:Z36" si="20">ABS((D24-O24)/(D24))</f>
        <v>0.23376623376623376</v>
      </c>
      <c r="AA24" s="5"/>
      <c r="AB24" s="5">
        <f t="shared" ref="AB24:AB36" si="21">ABS((F24-Q24)/(F24))</f>
        <v>1.2048192771084338E-2</v>
      </c>
      <c r="AC24" s="5">
        <f t="shared" ref="AC24:AC36" si="22">ABS((G24-R24)/(G24))</f>
        <v>8.8235294117647162E-2</v>
      </c>
      <c r="AD24" s="5">
        <f t="shared" ref="AD24:AD36" si="23">ABS((H24-S24)/(H24))</f>
        <v>0.46511627906977082</v>
      </c>
      <c r="AE24" s="19">
        <f t="shared" si="17"/>
        <v>0.14709871642185965</v>
      </c>
    </row>
    <row r="25" spans="1:31" x14ac:dyDescent="0.2">
      <c r="A25" t="s">
        <v>13</v>
      </c>
      <c r="B25" s="9">
        <v>354.666666666666</v>
      </c>
      <c r="C25" s="9">
        <v>378.666666666666</v>
      </c>
      <c r="D25" s="9">
        <v>384</v>
      </c>
      <c r="E25" s="9">
        <v>353.33333333333297</v>
      </c>
      <c r="F25" s="9">
        <v>332</v>
      </c>
      <c r="G25" s="9">
        <v>366.666666666666</v>
      </c>
      <c r="H25" s="9">
        <v>333.33333333333297</v>
      </c>
      <c r="I25" s="18">
        <f t="shared" si="12"/>
        <v>354.666666666666</v>
      </c>
      <c r="J25" s="23">
        <f t="shared" si="15"/>
        <v>20.387775152315495</v>
      </c>
      <c r="L25" t="s">
        <v>13</v>
      </c>
      <c r="M25" s="9">
        <v>368</v>
      </c>
      <c r="N25" s="9">
        <v>374.666666666666</v>
      </c>
      <c r="O25" s="9">
        <v>372</v>
      </c>
      <c r="P25" s="9">
        <v>360</v>
      </c>
      <c r="Q25" s="9">
        <v>382.666666666666</v>
      </c>
      <c r="R25" s="9">
        <v>386.666666666666</v>
      </c>
      <c r="S25" s="9">
        <v>418.666666666666</v>
      </c>
      <c r="T25" s="18">
        <f t="shared" si="13"/>
        <v>374.666666666666</v>
      </c>
      <c r="U25" s="13">
        <f t="shared" si="16"/>
        <v>19.070462492622738</v>
      </c>
      <c r="W25" t="s">
        <v>13</v>
      </c>
      <c r="X25" s="5">
        <f t="shared" si="18"/>
        <v>3.7593984962407956E-2</v>
      </c>
      <c r="Y25" s="5">
        <f t="shared" si="19"/>
        <v>1.056338028169016E-2</v>
      </c>
      <c r="Z25" s="5">
        <f t="shared" si="20"/>
        <v>3.125E-2</v>
      </c>
      <c r="AA25" s="5">
        <f t="shared" ref="AA25:AA36" si="24">ABS((E25-P25)/(E25))</f>
        <v>1.8867924528302923E-2</v>
      </c>
      <c r="AB25" s="5">
        <f t="shared" si="21"/>
        <v>0.15261044176706628</v>
      </c>
      <c r="AC25" s="5">
        <f t="shared" si="22"/>
        <v>5.4545454545454647E-2</v>
      </c>
      <c r="AD25" s="5">
        <f t="shared" si="23"/>
        <v>0.25599999999999939</v>
      </c>
      <c r="AE25" s="19">
        <f t="shared" si="17"/>
        <v>3.7593984962407956E-2</v>
      </c>
    </row>
    <row r="26" spans="1:31" x14ac:dyDescent="0.2">
      <c r="A26" t="s">
        <v>14</v>
      </c>
      <c r="B26" s="9">
        <v>344</v>
      </c>
      <c r="C26" s="9">
        <v>321.33333333333297</v>
      </c>
      <c r="D26" s="9">
        <v>348</v>
      </c>
      <c r="E26" s="9">
        <v>336</v>
      </c>
      <c r="F26" s="9">
        <v>324</v>
      </c>
      <c r="G26" s="9">
        <v>353.33333333333297</v>
      </c>
      <c r="H26" s="9">
        <v>396</v>
      </c>
      <c r="I26" s="18">
        <f t="shared" si="12"/>
        <v>344</v>
      </c>
      <c r="J26" s="23">
        <f t="shared" si="15"/>
        <v>25.013858592650671</v>
      </c>
      <c r="L26" t="s">
        <v>14</v>
      </c>
      <c r="M26" s="9">
        <v>426.666666666666</v>
      </c>
      <c r="N26" s="9">
        <v>380</v>
      </c>
      <c r="O26" s="9">
        <v>394.666666666666</v>
      </c>
      <c r="P26" s="9">
        <v>396</v>
      </c>
      <c r="Q26" s="9">
        <v>378.666666666666</v>
      </c>
      <c r="R26" s="9">
        <v>365.33333333333297</v>
      </c>
      <c r="S26" s="9">
        <v>424</v>
      </c>
      <c r="T26" s="18">
        <f t="shared" si="13"/>
        <v>394.666666666666</v>
      </c>
      <c r="U26" s="13">
        <f t="shared" si="16"/>
        <v>23.154416082617683</v>
      </c>
      <c r="W26" t="s">
        <v>14</v>
      </c>
      <c r="X26" s="5">
        <f t="shared" si="18"/>
        <v>0.24031007751937791</v>
      </c>
      <c r="Y26" s="5">
        <f t="shared" si="19"/>
        <v>0.18257261410788514</v>
      </c>
      <c r="Z26" s="5">
        <f t="shared" si="20"/>
        <v>0.13409961685823565</v>
      </c>
      <c r="AA26" s="5">
        <f t="shared" si="24"/>
        <v>0.17857142857142858</v>
      </c>
      <c r="AB26" s="5">
        <f t="shared" si="21"/>
        <v>0.1687242798353889</v>
      </c>
      <c r="AC26" s="5">
        <f t="shared" si="22"/>
        <v>3.396226415094343E-2</v>
      </c>
      <c r="AD26" s="5">
        <f t="shared" si="23"/>
        <v>7.0707070707070704E-2</v>
      </c>
      <c r="AE26" s="19">
        <f t="shared" si="17"/>
        <v>0.1687242798353889</v>
      </c>
    </row>
    <row r="27" spans="1:31" x14ac:dyDescent="0.2">
      <c r="A27" t="s">
        <v>15</v>
      </c>
      <c r="B27" s="9">
        <v>449.33333333333297</v>
      </c>
      <c r="C27" s="9">
        <v>454.666666666666</v>
      </c>
      <c r="D27" s="9">
        <v>433.33333333333297</v>
      </c>
      <c r="E27" s="9">
        <v>392</v>
      </c>
      <c r="F27" s="9">
        <v>462.666666666666</v>
      </c>
      <c r="G27" s="9">
        <v>382.666666666666</v>
      </c>
      <c r="H27" s="9">
        <v>394.666666666666</v>
      </c>
      <c r="I27" s="18">
        <f t="shared" si="12"/>
        <v>433.33333333333297</v>
      </c>
      <c r="J27" s="23">
        <f t="shared" si="15"/>
        <v>33.558603877096708</v>
      </c>
      <c r="L27" t="s">
        <v>15</v>
      </c>
      <c r="M27" s="9">
        <v>457.33333333333297</v>
      </c>
      <c r="N27" s="9">
        <v>454.666666666666</v>
      </c>
      <c r="O27" s="9">
        <v>440</v>
      </c>
      <c r="P27" s="9">
        <v>441.33333333333297</v>
      </c>
      <c r="Q27" s="9">
        <v>426.666666666666</v>
      </c>
      <c r="R27" s="9">
        <v>413.33333333333297</v>
      </c>
      <c r="S27" s="9">
        <v>432</v>
      </c>
      <c r="T27" s="18">
        <f t="shared" si="13"/>
        <v>440</v>
      </c>
      <c r="U27" s="13">
        <f t="shared" si="16"/>
        <v>15.48920088046323</v>
      </c>
      <c r="W27" t="s">
        <v>15</v>
      </c>
      <c r="X27" s="5">
        <f t="shared" si="18"/>
        <v>1.7804154302670638E-2</v>
      </c>
      <c r="Y27" s="5">
        <f t="shared" si="19"/>
        <v>0</v>
      </c>
      <c r="Z27" s="5">
        <f t="shared" si="20"/>
        <v>1.5384615384616229E-2</v>
      </c>
      <c r="AA27" s="5">
        <f t="shared" si="24"/>
        <v>0.12585034013605351</v>
      </c>
      <c r="AB27" s="5">
        <f t="shared" si="21"/>
        <v>7.7809798270893488E-2</v>
      </c>
      <c r="AC27" s="5">
        <f t="shared" si="22"/>
        <v>8.0139372822300589E-2</v>
      </c>
      <c r="AD27" s="5">
        <f t="shared" si="23"/>
        <v>9.4594594594596432E-2</v>
      </c>
      <c r="AE27" s="19">
        <f t="shared" si="17"/>
        <v>7.7809798270893488E-2</v>
      </c>
    </row>
    <row r="28" spans="1:31" x14ac:dyDescent="0.2">
      <c r="A28" t="s">
        <v>16</v>
      </c>
      <c r="B28" s="9">
        <v>382.666666666666</v>
      </c>
      <c r="C28" s="9">
        <v>468</v>
      </c>
      <c r="D28" s="9">
        <v>464</v>
      </c>
      <c r="E28" s="9">
        <v>334.666666666666</v>
      </c>
      <c r="F28" s="9">
        <v>472</v>
      </c>
      <c r="G28" s="9">
        <v>469.33333333333297</v>
      </c>
      <c r="H28" s="9">
        <v>398.666666666666</v>
      </c>
      <c r="I28" s="18">
        <f t="shared" si="12"/>
        <v>464</v>
      </c>
      <c r="J28" s="23">
        <f t="shared" si="15"/>
        <v>55.016303499904907</v>
      </c>
      <c r="L28" t="s">
        <v>16</v>
      </c>
      <c r="M28" s="9">
        <v>382.666666666666</v>
      </c>
      <c r="N28" s="9">
        <v>468</v>
      </c>
      <c r="O28" s="9">
        <v>448</v>
      </c>
      <c r="P28" s="9">
        <v>430.666666666666</v>
      </c>
      <c r="Q28" s="9">
        <v>441.33333333333297</v>
      </c>
      <c r="R28" s="9">
        <v>426.666666666666</v>
      </c>
      <c r="S28" s="9">
        <v>394.666666666666</v>
      </c>
      <c r="T28" s="18">
        <f t="shared" si="13"/>
        <v>430.666666666666</v>
      </c>
      <c r="U28" s="13">
        <f t="shared" si="16"/>
        <v>29.862471360676274</v>
      </c>
      <c r="W28" t="s">
        <v>16</v>
      </c>
      <c r="X28" s="5">
        <f t="shared" si="18"/>
        <v>0</v>
      </c>
      <c r="Y28" s="5">
        <f t="shared" si="19"/>
        <v>0</v>
      </c>
      <c r="Z28" s="5">
        <f t="shared" si="20"/>
        <v>3.4482758620689655E-2</v>
      </c>
      <c r="AA28" s="5">
        <f t="shared" si="24"/>
        <v>0.28685258964143484</v>
      </c>
      <c r="AB28" s="5">
        <f t="shared" si="21"/>
        <v>6.497175141243014E-2</v>
      </c>
      <c r="AC28" s="5">
        <f t="shared" si="22"/>
        <v>9.0909090909091619E-2</v>
      </c>
      <c r="AD28" s="5">
        <f t="shared" si="23"/>
        <v>1.0033444816053528E-2</v>
      </c>
      <c r="AE28" s="19">
        <f t="shared" si="17"/>
        <v>3.4482758620689655E-2</v>
      </c>
    </row>
    <row r="29" spans="1:31" x14ac:dyDescent="0.2">
      <c r="A29" t="s">
        <v>17</v>
      </c>
      <c r="B29" s="9">
        <v>425.33333333333297</v>
      </c>
      <c r="C29" s="9">
        <v>453.33333333333297</v>
      </c>
      <c r="D29" s="9">
        <v>453.33333333333297</v>
      </c>
      <c r="E29" s="9">
        <v>442.666666666666</v>
      </c>
      <c r="F29" s="9">
        <v>457.33333333333297</v>
      </c>
      <c r="G29" s="9">
        <v>466.666666666666</v>
      </c>
      <c r="H29" s="9">
        <v>432</v>
      </c>
      <c r="I29" s="18">
        <f t="shared" si="12"/>
        <v>453.33333333333297</v>
      </c>
      <c r="J29" s="23">
        <f t="shared" si="15"/>
        <v>14.643560442524183</v>
      </c>
      <c r="L29" t="s">
        <v>17</v>
      </c>
      <c r="M29" s="9">
        <v>456</v>
      </c>
      <c r="N29" s="9">
        <v>454.666666666666</v>
      </c>
      <c r="O29" s="9">
        <v>453.33333333333297</v>
      </c>
      <c r="P29" s="9">
        <v>437.33333333333297</v>
      </c>
      <c r="Q29" s="9">
        <v>457.33333333333297</v>
      </c>
      <c r="R29" s="9">
        <v>460</v>
      </c>
      <c r="S29" s="9">
        <v>433.33333333333297</v>
      </c>
      <c r="T29" s="18">
        <f t="shared" si="13"/>
        <v>454.666666666666</v>
      </c>
      <c r="U29" s="13">
        <f t="shared" si="16"/>
        <v>10.49061056625931</v>
      </c>
      <c r="W29" t="s">
        <v>17</v>
      </c>
      <c r="X29" s="5">
        <f t="shared" si="18"/>
        <v>7.2100313479624728E-2</v>
      </c>
      <c r="Y29" s="5">
        <f t="shared" si="19"/>
        <v>2.9411764705875687E-3</v>
      </c>
      <c r="Z29" s="5">
        <f t="shared" si="20"/>
        <v>0</v>
      </c>
      <c r="AA29" s="5">
        <f t="shared" si="24"/>
        <v>1.204819277108367E-2</v>
      </c>
      <c r="AB29" s="5">
        <f t="shared" si="21"/>
        <v>0</v>
      </c>
      <c r="AC29" s="5">
        <f t="shared" si="22"/>
        <v>1.4285714285712885E-2</v>
      </c>
      <c r="AD29" s="5">
        <f t="shared" si="23"/>
        <v>3.0864197530855865E-3</v>
      </c>
      <c r="AE29" s="19">
        <f t="shared" si="17"/>
        <v>3.0864197530855865E-3</v>
      </c>
    </row>
    <row r="30" spans="1:31" x14ac:dyDescent="0.2">
      <c r="A30" t="s">
        <v>18</v>
      </c>
      <c r="B30" s="9">
        <v>414.666666666666</v>
      </c>
      <c r="C30" s="9">
        <v>398.666666666666</v>
      </c>
      <c r="D30" s="9">
        <v>412</v>
      </c>
      <c r="E30" s="9">
        <v>389.33333333333297</v>
      </c>
      <c r="F30" s="9">
        <v>408</v>
      </c>
      <c r="G30" s="9">
        <v>430.666666666666</v>
      </c>
      <c r="H30" s="9">
        <v>400</v>
      </c>
      <c r="I30" s="18">
        <f t="shared" si="12"/>
        <v>408</v>
      </c>
      <c r="J30" s="23">
        <f t="shared" si="15"/>
        <v>13.371374304597428</v>
      </c>
      <c r="L30" t="s">
        <v>18</v>
      </c>
      <c r="M30" s="9">
        <v>413.33333333333297</v>
      </c>
      <c r="N30" s="9">
        <v>400</v>
      </c>
      <c r="O30" s="9">
        <v>413.33333333333297</v>
      </c>
      <c r="P30" s="9">
        <v>386.666666666666</v>
      </c>
      <c r="Q30" s="9">
        <v>405.33333333333297</v>
      </c>
      <c r="R30" s="9">
        <v>396</v>
      </c>
      <c r="S30" s="9">
        <v>398.666666666666</v>
      </c>
      <c r="T30" s="18">
        <f t="shared" si="13"/>
        <v>400</v>
      </c>
      <c r="U30" s="13">
        <f t="shared" si="16"/>
        <v>9.6104000103944323</v>
      </c>
      <c r="W30" t="s">
        <v>18</v>
      </c>
      <c r="X30" s="5">
        <f t="shared" si="18"/>
        <v>3.2154340836005602E-3</v>
      </c>
      <c r="Y30" s="5">
        <f t="shared" si="19"/>
        <v>3.3444816053528397E-3</v>
      </c>
      <c r="Z30" s="5">
        <f t="shared" si="20"/>
        <v>3.2362459546916829E-3</v>
      </c>
      <c r="AA30" s="5">
        <f t="shared" si="24"/>
        <v>6.8493150684939353E-3</v>
      </c>
      <c r="AB30" s="5">
        <f t="shared" si="21"/>
        <v>6.535947712419183E-3</v>
      </c>
      <c r="AC30" s="5">
        <f t="shared" si="22"/>
        <v>8.0495356037150287E-2</v>
      </c>
      <c r="AD30" s="5">
        <f t="shared" si="23"/>
        <v>3.3333333333349911E-3</v>
      </c>
      <c r="AE30" s="19">
        <f t="shared" si="17"/>
        <v>3.3444816053528397E-3</v>
      </c>
    </row>
    <row r="31" spans="1:31" x14ac:dyDescent="0.2">
      <c r="A31" t="s">
        <v>19</v>
      </c>
      <c r="B31" s="9">
        <v>448</v>
      </c>
      <c r="C31" s="9">
        <v>432</v>
      </c>
      <c r="D31" s="9">
        <v>416</v>
      </c>
      <c r="E31" s="9">
        <v>437.33333333333297</v>
      </c>
      <c r="F31" s="9">
        <v>428</v>
      </c>
      <c r="G31" s="9">
        <v>432</v>
      </c>
      <c r="H31" s="9">
        <v>416</v>
      </c>
      <c r="I31" s="18">
        <f t="shared" si="12"/>
        <v>432</v>
      </c>
      <c r="J31" s="23">
        <f t="shared" si="15"/>
        <v>11.414276774536063</v>
      </c>
      <c r="L31" t="s">
        <v>19</v>
      </c>
      <c r="M31" s="9">
        <v>398.666666666666</v>
      </c>
      <c r="N31" s="9">
        <v>389.33333333333297</v>
      </c>
      <c r="O31" s="9">
        <v>414.666666666666</v>
      </c>
      <c r="P31" s="9">
        <v>441.33333333333297</v>
      </c>
      <c r="Q31" s="9">
        <v>402.666666666666</v>
      </c>
      <c r="R31" s="9">
        <v>432</v>
      </c>
      <c r="S31" s="9">
        <v>414.666666666666</v>
      </c>
      <c r="T31" s="18">
        <f t="shared" si="13"/>
        <v>414.666666666666</v>
      </c>
      <c r="U31" s="13">
        <f t="shared" si="16"/>
        <v>18.443105707774727</v>
      </c>
      <c r="W31" t="s">
        <v>19</v>
      </c>
      <c r="X31" s="5">
        <f t="shared" si="18"/>
        <v>0.1101190476190491</v>
      </c>
      <c r="Y31" s="5">
        <f t="shared" si="19"/>
        <v>9.8765432098766259E-2</v>
      </c>
      <c r="Z31" s="5">
        <f t="shared" si="20"/>
        <v>3.2051282051297992E-3</v>
      </c>
      <c r="AA31" s="5">
        <f t="shared" si="24"/>
        <v>9.1463414634146423E-3</v>
      </c>
      <c r="AB31" s="5">
        <f t="shared" si="21"/>
        <v>5.9190031152649522E-2</v>
      </c>
      <c r="AC31" s="5">
        <f t="shared" si="22"/>
        <v>0</v>
      </c>
      <c r="AD31" s="5">
        <f t="shared" si="23"/>
        <v>3.2051282051297992E-3</v>
      </c>
      <c r="AE31" s="19">
        <f t="shared" si="17"/>
        <v>9.1463414634146423E-3</v>
      </c>
    </row>
    <row r="32" spans="1:31" x14ac:dyDescent="0.2">
      <c r="A32" t="s">
        <v>20</v>
      </c>
      <c r="B32" s="9">
        <v>293.33333333333297</v>
      </c>
      <c r="C32" s="9">
        <v>288</v>
      </c>
      <c r="D32" s="9">
        <v>285.33333333333297</v>
      </c>
      <c r="E32" s="9">
        <v>297.33333333333297</v>
      </c>
      <c r="F32" s="9">
        <v>365.33333333333297</v>
      </c>
      <c r="G32" s="9">
        <v>285.33333333333297</v>
      </c>
      <c r="H32" s="9">
        <v>298.666666666666</v>
      </c>
      <c r="I32" s="18">
        <f t="shared" si="12"/>
        <v>293.33333333333297</v>
      </c>
      <c r="J32" s="23">
        <f t="shared" si="15"/>
        <v>28.491528491240942</v>
      </c>
      <c r="L32" t="s">
        <v>20</v>
      </c>
      <c r="M32" s="9">
        <v>408</v>
      </c>
      <c r="N32" s="9">
        <v>389.33333333333297</v>
      </c>
      <c r="O32" s="9">
        <v>400</v>
      </c>
      <c r="P32" s="9">
        <v>278.666666666666</v>
      </c>
      <c r="Q32" s="9">
        <v>284</v>
      </c>
      <c r="R32" s="9">
        <v>344</v>
      </c>
      <c r="S32" s="9">
        <v>353.33333333333297</v>
      </c>
      <c r="T32" s="18">
        <f t="shared" si="13"/>
        <v>353.33333333333297</v>
      </c>
      <c r="U32" s="13">
        <f t="shared" si="16"/>
        <v>53.064401323586708</v>
      </c>
      <c r="W32" t="s">
        <v>20</v>
      </c>
      <c r="X32" s="5">
        <f t="shared" si="18"/>
        <v>0.39090909090909259</v>
      </c>
      <c r="Y32" s="5">
        <f t="shared" si="19"/>
        <v>0.35185185185185058</v>
      </c>
      <c r="Z32" s="5">
        <f t="shared" si="20"/>
        <v>0.40186915887850644</v>
      </c>
      <c r="AA32" s="5">
        <f t="shared" si="24"/>
        <v>6.2780269058297061E-2</v>
      </c>
      <c r="AB32" s="5">
        <f t="shared" si="21"/>
        <v>0.2226277372262766</v>
      </c>
      <c r="AC32" s="5">
        <f t="shared" si="22"/>
        <v>0.20560747663551554</v>
      </c>
      <c r="AD32" s="5">
        <f t="shared" si="23"/>
        <v>0.18303571428571572</v>
      </c>
      <c r="AE32" s="19">
        <f t="shared" si="17"/>
        <v>0.2226277372262766</v>
      </c>
    </row>
    <row r="33" spans="1:31" x14ac:dyDescent="0.2">
      <c r="A33" t="s">
        <v>21</v>
      </c>
      <c r="B33" s="9">
        <v>340</v>
      </c>
      <c r="C33" s="9">
        <v>321.33333333333297</v>
      </c>
      <c r="D33" s="9">
        <v>256</v>
      </c>
      <c r="E33" s="9">
        <v>268</v>
      </c>
      <c r="F33" s="9">
        <v>252</v>
      </c>
      <c r="G33" s="9">
        <v>317.33333333333297</v>
      </c>
      <c r="H33" s="9">
        <v>322.666666666666</v>
      </c>
      <c r="I33" s="18">
        <f t="shared" si="12"/>
        <v>317.33333333333297</v>
      </c>
      <c r="J33" s="23">
        <f t="shared" si="15"/>
        <v>36.651367659648422</v>
      </c>
      <c r="L33" t="s">
        <v>21</v>
      </c>
      <c r="M33" s="9">
        <v>370.666666666666</v>
      </c>
      <c r="N33" s="9">
        <v>397.33333333333297</v>
      </c>
      <c r="O33" s="9">
        <v>290.666666666666</v>
      </c>
      <c r="P33" s="9">
        <v>352</v>
      </c>
      <c r="Q33" s="9">
        <v>329.33333333333297</v>
      </c>
      <c r="R33" s="9">
        <v>308</v>
      </c>
      <c r="S33" s="9">
        <v>354.666666666666</v>
      </c>
      <c r="T33" s="18">
        <f t="shared" si="13"/>
        <v>352</v>
      </c>
      <c r="U33" s="13">
        <f t="shared" si="16"/>
        <v>36.70791330858917</v>
      </c>
      <c r="W33" t="s">
        <v>21</v>
      </c>
      <c r="X33" s="5">
        <f t="shared" si="18"/>
        <v>9.0196078431370605E-2</v>
      </c>
      <c r="Y33" s="5">
        <f t="shared" si="19"/>
        <v>0.23651452282157703</v>
      </c>
      <c r="Z33" s="5">
        <f t="shared" si="20"/>
        <v>0.13541666666666408</v>
      </c>
      <c r="AA33" s="5">
        <f t="shared" si="24"/>
        <v>0.31343283582089554</v>
      </c>
      <c r="AB33" s="5">
        <f t="shared" si="21"/>
        <v>0.30687830687830547</v>
      </c>
      <c r="AC33" s="5">
        <f t="shared" si="22"/>
        <v>2.9411764705881253E-2</v>
      </c>
      <c r="AD33" s="5">
        <f t="shared" si="23"/>
        <v>9.9173553719008462E-2</v>
      </c>
      <c r="AE33" s="19">
        <f t="shared" si="17"/>
        <v>0.13541666666666408</v>
      </c>
    </row>
    <row r="34" spans="1:31" x14ac:dyDescent="0.2">
      <c r="A34" t="s">
        <v>22</v>
      </c>
      <c r="B34" s="9">
        <v>453.33333333333297</v>
      </c>
      <c r="C34" s="9">
        <v>346.666666666666</v>
      </c>
      <c r="D34" s="9">
        <v>338.666666666666</v>
      </c>
      <c r="E34" s="9">
        <v>373.33333333333297</v>
      </c>
      <c r="F34" s="9">
        <v>348</v>
      </c>
      <c r="G34" s="9">
        <v>330.666666666666</v>
      </c>
      <c r="H34" s="9">
        <v>348</v>
      </c>
      <c r="I34" s="18">
        <f t="shared" si="12"/>
        <v>348</v>
      </c>
      <c r="J34" s="23">
        <f t="shared" si="15"/>
        <v>42.072248265027184</v>
      </c>
      <c r="L34" t="s">
        <v>22</v>
      </c>
      <c r="M34" s="9">
        <v>416</v>
      </c>
      <c r="N34" s="9">
        <v>400</v>
      </c>
      <c r="O34" s="9">
        <v>361.33333333333297</v>
      </c>
      <c r="P34" s="9">
        <v>373.33333333333297</v>
      </c>
      <c r="Q34" s="9">
        <v>390.666666666666</v>
      </c>
      <c r="R34" s="9">
        <v>353.33333333333297</v>
      </c>
      <c r="S34" s="9">
        <v>316</v>
      </c>
      <c r="T34" s="18">
        <f t="shared" si="13"/>
        <v>373.33333333333297</v>
      </c>
      <c r="U34" s="13">
        <f t="shared" si="16"/>
        <v>33.321902802049074</v>
      </c>
      <c r="W34" t="s">
        <v>22</v>
      </c>
      <c r="X34" s="5">
        <f t="shared" si="18"/>
        <v>8.2352941176469865E-2</v>
      </c>
      <c r="Y34" s="5">
        <f t="shared" si="19"/>
        <v>0.15384615384615605</v>
      </c>
      <c r="Z34" s="5">
        <f t="shared" si="20"/>
        <v>6.692913385826875E-2</v>
      </c>
      <c r="AA34" s="5">
        <f t="shared" si="24"/>
        <v>0</v>
      </c>
      <c r="AB34" s="5">
        <f t="shared" si="21"/>
        <v>0.12260536398467242</v>
      </c>
      <c r="AC34" s="5">
        <f t="shared" si="22"/>
        <v>6.8548387096775243E-2</v>
      </c>
      <c r="AD34" s="5">
        <f t="shared" si="23"/>
        <v>9.1954022988505746E-2</v>
      </c>
      <c r="AE34" s="19">
        <f>MEDIAN(X34:AD34)</f>
        <v>8.2352941176469865E-2</v>
      </c>
    </row>
    <row r="35" spans="1:31" x14ac:dyDescent="0.2">
      <c r="A35" t="s">
        <v>23</v>
      </c>
      <c r="B35" s="9">
        <v>397.33333333333297</v>
      </c>
      <c r="C35" s="9">
        <v>401.33333333333297</v>
      </c>
      <c r="D35" s="9">
        <v>393.33333333333297</v>
      </c>
      <c r="E35" s="9">
        <v>410.666666666666</v>
      </c>
      <c r="F35" s="9">
        <v>429.33333333333297</v>
      </c>
      <c r="G35" s="9">
        <v>344</v>
      </c>
      <c r="H35" s="9">
        <v>420</v>
      </c>
      <c r="I35" s="18">
        <f t="shared" si="12"/>
        <v>401.33333333333297</v>
      </c>
      <c r="J35" s="23">
        <f t="shared" si="15"/>
        <v>27.571935735664898</v>
      </c>
      <c r="L35" t="s">
        <v>23</v>
      </c>
      <c r="M35" s="9">
        <v>397.33333333333297</v>
      </c>
      <c r="N35" s="9">
        <v>402.666666666666</v>
      </c>
      <c r="O35" s="9">
        <v>396</v>
      </c>
      <c r="P35" s="9">
        <v>409.33333333333297</v>
      </c>
      <c r="Q35" s="9">
        <v>418.666666666666</v>
      </c>
      <c r="R35" s="9">
        <v>346.666666666666</v>
      </c>
      <c r="S35" s="9">
        <v>421.33333333333297</v>
      </c>
      <c r="T35" s="18">
        <f t="shared" si="13"/>
        <v>402.666666666666</v>
      </c>
      <c r="U35" s="13">
        <f>_xlfn.STDEV.S(M35:S35)</f>
        <v>25.020626411657812</v>
      </c>
      <c r="W35" t="s">
        <v>23</v>
      </c>
      <c r="X35" s="5">
        <f t="shared" si="18"/>
        <v>0</v>
      </c>
      <c r="Y35" s="5">
        <f t="shared" si="19"/>
        <v>3.3222591362118722E-3</v>
      </c>
      <c r="Z35" s="5">
        <f t="shared" si="20"/>
        <v>6.7796610169500744E-3</v>
      </c>
      <c r="AA35" s="5">
        <f t="shared" si="24"/>
        <v>3.2467532467525136E-3</v>
      </c>
      <c r="AB35" s="5">
        <f t="shared" si="21"/>
        <v>2.4844720496895137E-2</v>
      </c>
      <c r="AC35" s="5">
        <f t="shared" si="22"/>
        <v>7.7519379844941958E-3</v>
      </c>
      <c r="AD35" s="5">
        <f t="shared" si="23"/>
        <v>3.1746031746023176E-3</v>
      </c>
      <c r="AE35" s="19">
        <f t="shared" si="17"/>
        <v>3.3222591362118722E-3</v>
      </c>
    </row>
    <row r="36" spans="1:31" x14ac:dyDescent="0.2">
      <c r="A36" t="s">
        <v>24</v>
      </c>
      <c r="B36" s="9">
        <v>334.666666666666</v>
      </c>
      <c r="C36" s="9">
        <v>244</v>
      </c>
      <c r="D36" s="9">
        <v>230.666666666666</v>
      </c>
      <c r="E36" s="9">
        <v>228</v>
      </c>
      <c r="F36" s="9">
        <v>302.666666666666</v>
      </c>
      <c r="G36" s="9">
        <v>236</v>
      </c>
      <c r="H36" s="9">
        <v>238.666666666666</v>
      </c>
      <c r="I36" s="18">
        <f t="shared" si="12"/>
        <v>238.666666666666</v>
      </c>
      <c r="J36" s="23">
        <f t="shared" si="15"/>
        <v>41.958407220817023</v>
      </c>
      <c r="L36" t="s">
        <v>24</v>
      </c>
      <c r="M36" s="9">
        <v>268</v>
      </c>
      <c r="N36" s="9">
        <v>240</v>
      </c>
      <c r="O36" s="9">
        <v>229.333333333333</v>
      </c>
      <c r="P36" s="9">
        <v>229.333333333333</v>
      </c>
      <c r="Q36" s="9">
        <v>302.666666666666</v>
      </c>
      <c r="R36" s="9">
        <v>236</v>
      </c>
      <c r="S36" s="9">
        <v>238.666666666666</v>
      </c>
      <c r="T36" s="18">
        <f t="shared" si="13"/>
        <v>238.666666666666</v>
      </c>
      <c r="U36" s="13">
        <f t="shared" si="16"/>
        <v>26.99167028085256</v>
      </c>
      <c r="W36" t="s">
        <v>24</v>
      </c>
      <c r="X36" s="5">
        <f t="shared" si="18"/>
        <v>0.19920318725099442</v>
      </c>
      <c r="Y36" s="5">
        <f t="shared" si="19"/>
        <v>1.6393442622950821E-2</v>
      </c>
      <c r="Z36" s="5">
        <f t="shared" si="20"/>
        <v>5.7803468208078275E-3</v>
      </c>
      <c r="AA36" s="5">
        <f t="shared" si="24"/>
        <v>5.847953216372815E-3</v>
      </c>
      <c r="AB36" s="5">
        <f t="shared" si="21"/>
        <v>0</v>
      </c>
      <c r="AC36" s="5">
        <f t="shared" si="22"/>
        <v>0</v>
      </c>
      <c r="AD36" s="5">
        <f t="shared" si="23"/>
        <v>0</v>
      </c>
      <c r="AE36" s="19">
        <f t="shared" si="17"/>
        <v>5.7803468208078275E-3</v>
      </c>
    </row>
    <row r="37" spans="1:31" s="14" customFormat="1" x14ac:dyDescent="0.2">
      <c r="B37" s="15">
        <f t="shared" ref="B37:H37" si="25">MEDIAN(B22:B36)</f>
        <v>382.666666666666</v>
      </c>
      <c r="C37" s="15">
        <f t="shared" si="25"/>
        <v>388</v>
      </c>
      <c r="D37" s="15">
        <f t="shared" si="25"/>
        <v>392</v>
      </c>
      <c r="E37" s="15">
        <f t="shared" si="25"/>
        <v>368.66666666666652</v>
      </c>
      <c r="F37" s="15">
        <f t="shared" si="25"/>
        <v>384</v>
      </c>
      <c r="G37" s="15">
        <f t="shared" si="25"/>
        <v>366.666666666666</v>
      </c>
      <c r="H37" s="15">
        <f t="shared" si="25"/>
        <v>394.666666666666</v>
      </c>
      <c r="I37" s="15">
        <f>AVERAGE(I22:I36)</f>
        <v>375.24444444444424</v>
      </c>
      <c r="J37" s="21">
        <f>AVERAGE(J22:J36)</f>
        <v>26.911264692926093</v>
      </c>
      <c r="M37" s="15">
        <f t="shared" ref="M37:S37" si="26">MEDIAN(M22:M36)</f>
        <v>397.33333333333297</v>
      </c>
      <c r="N37" s="15">
        <f t="shared" si="26"/>
        <v>400</v>
      </c>
      <c r="O37" s="15">
        <f t="shared" si="26"/>
        <v>396</v>
      </c>
      <c r="P37" s="15">
        <f t="shared" si="26"/>
        <v>391.33333333333303</v>
      </c>
      <c r="Q37" s="15">
        <f t="shared" si="26"/>
        <v>390.666666666666</v>
      </c>
      <c r="R37" s="15">
        <f t="shared" si="26"/>
        <v>365.33333333333297</v>
      </c>
      <c r="S37" s="15">
        <f t="shared" si="26"/>
        <v>414.666666666666</v>
      </c>
      <c r="T37" s="15">
        <f>AVERAGE(T22:T36)</f>
        <v>385.15555555555517</v>
      </c>
      <c r="U37" s="15">
        <f>AVERAGE(U22:U36)</f>
        <v>28.558014697533782</v>
      </c>
      <c r="X37" s="19">
        <f>MEDIAN(X22:X36)</f>
        <v>8.2352941176469865E-2</v>
      </c>
      <c r="Y37" s="19">
        <f t="shared" ref="Y37:AD37" si="27">MEDIAN(Y22:Y36)</f>
        <v>1.056338028169016E-2</v>
      </c>
      <c r="Z37" s="19">
        <f t="shared" si="27"/>
        <v>3.125E-2</v>
      </c>
      <c r="AA37" s="19">
        <f t="shared" si="27"/>
        <v>3.4024126198577691E-2</v>
      </c>
      <c r="AB37" s="19">
        <f t="shared" si="27"/>
        <v>5.9190031152649522E-2</v>
      </c>
      <c r="AC37" s="19">
        <f t="shared" si="27"/>
        <v>5.4545454545454647E-2</v>
      </c>
      <c r="AD37" s="19">
        <f t="shared" si="27"/>
        <v>7.0707070707070704E-2</v>
      </c>
      <c r="AE37" s="19">
        <f>AVERAGE(AE22:AE36)</f>
        <v>6.8568977536052497E-2</v>
      </c>
    </row>
  </sheetData>
  <mergeCells count="6">
    <mergeCell ref="A20:J20"/>
    <mergeCell ref="A1:J1"/>
    <mergeCell ref="L1:U1"/>
    <mergeCell ref="L20:U20"/>
    <mergeCell ref="W20:AE20"/>
    <mergeCell ref="W1:AE1"/>
  </mergeCells>
  <pageMargins left="0.7" right="0.7" top="0.75" bottom="0.75" header="0.3" footer="0.3"/>
  <pageSetup paperSize="9" orientation="portrait" horizontalDpi="0" verticalDpi="0"/>
  <ignoredErrors>
    <ignoredError sqref="I18" calculatedColumn="1"/>
  </ignoredErrors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4D0F-F37B-3F43-ABCB-C343B16ED946}">
  <dimension ref="A1:AC38"/>
  <sheetViews>
    <sheetView workbookViewId="0">
      <selection activeCell="I18" sqref="A1:I18"/>
    </sheetView>
  </sheetViews>
  <sheetFormatPr baseColWidth="10" defaultRowHeight="16" x14ac:dyDescent="0.2"/>
  <sheetData>
    <row r="1" spans="1:29" x14ac:dyDescent="0.2">
      <c r="B1" s="27" t="s">
        <v>0</v>
      </c>
      <c r="C1" s="27"/>
      <c r="D1" s="27"/>
      <c r="E1" s="27"/>
      <c r="F1" s="27"/>
      <c r="G1" s="27"/>
      <c r="H1" s="27"/>
      <c r="I1" s="1"/>
      <c r="L1" s="28" t="s">
        <v>1</v>
      </c>
      <c r="M1" s="28"/>
      <c r="N1" s="28"/>
      <c r="O1" s="28"/>
      <c r="P1" s="28"/>
      <c r="Q1" s="28"/>
      <c r="R1" s="28"/>
      <c r="S1" s="1"/>
      <c r="V1" s="29" t="s">
        <v>2</v>
      </c>
      <c r="W1" s="29"/>
      <c r="X1" s="29"/>
      <c r="Y1" s="29"/>
      <c r="Z1" s="29"/>
      <c r="AA1" s="29"/>
      <c r="AB1" s="29"/>
      <c r="AC1" s="1"/>
    </row>
    <row r="2" spans="1:29" x14ac:dyDescent="0.2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/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1"/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1"/>
    </row>
    <row r="3" spans="1:29" x14ac:dyDescent="0.2">
      <c r="A3" t="s">
        <v>10</v>
      </c>
      <c r="B3" s="12">
        <v>3.04027199745178</v>
      </c>
      <c r="C3" s="12">
        <v>2.1173417568206698</v>
      </c>
      <c r="D3" s="12">
        <v>2.3212869167327801</v>
      </c>
      <c r="E3" s="12">
        <v>2.4251434803009002</v>
      </c>
      <c r="F3" s="12">
        <v>2.2837884426116899</v>
      </c>
      <c r="G3" s="12">
        <v>1.60391998291015</v>
      </c>
      <c r="H3" s="12">
        <v>1.34678542613983</v>
      </c>
      <c r="I3" s="10">
        <f>MEDIAN(B3:H3)</f>
        <v>2.2837884426116899</v>
      </c>
      <c r="K3" t="s">
        <v>10</v>
      </c>
      <c r="L3" s="3">
        <v>3.3944999470536898</v>
      </c>
      <c r="M3" s="3">
        <v>3.2062888773465801</v>
      </c>
      <c r="N3" s="3">
        <v>2.34405920974458</v>
      </c>
      <c r="O3" s="3">
        <v>2.89347627685548</v>
      </c>
      <c r="P3" s="3">
        <v>2.87095556980274</v>
      </c>
      <c r="Q3" s="3">
        <v>2.75142259593453</v>
      </c>
      <c r="R3" s="3">
        <v>2.0202024925336399</v>
      </c>
      <c r="S3" s="4">
        <f>MEDIAN(L3:R3)</f>
        <v>2.87095556980274</v>
      </c>
      <c r="U3" t="s">
        <v>10</v>
      </c>
      <c r="V3" s="5">
        <f t="shared" ref="V3:AB17" si="0">ABS((B3-L3)/(B3+L3))</f>
        <v>5.5049029345069236E-2</v>
      </c>
      <c r="W3" s="5">
        <f t="shared" si="0"/>
        <v>0.20454971341118391</v>
      </c>
      <c r="X3" s="5">
        <f t="shared" si="0"/>
        <v>4.8811583094681369E-3</v>
      </c>
      <c r="Y3" s="5">
        <f t="shared" si="0"/>
        <v>8.8055325994008588E-2</v>
      </c>
      <c r="Z3" s="5">
        <f t="shared" si="0"/>
        <v>0.1139081059654846</v>
      </c>
      <c r="AA3" s="5">
        <f t="shared" si="0"/>
        <v>0.26347011566855261</v>
      </c>
      <c r="AB3" s="5">
        <f t="shared" si="0"/>
        <v>0.20000578637630623</v>
      </c>
      <c r="AC3" s="6">
        <f>MEDIAN(V3:AB3)</f>
        <v>0.1139081059654846</v>
      </c>
    </row>
    <row r="4" spans="1:29" x14ac:dyDescent="0.2">
      <c r="A4" t="s">
        <v>11</v>
      </c>
      <c r="B4" s="12">
        <v>2.32975101470947</v>
      </c>
      <c r="C4" s="12">
        <v>2.7068617343902499</v>
      </c>
      <c r="D4" s="12">
        <v>3.1965343952178902</v>
      </c>
      <c r="E4" s="12">
        <v>1.5849704742431601</v>
      </c>
      <c r="F4" s="12">
        <v>3.1600322723388601</v>
      </c>
      <c r="G4" s="12">
        <v>2.70281505584716</v>
      </c>
      <c r="H4" s="12">
        <v>2.7405328750610298</v>
      </c>
      <c r="I4" s="10">
        <f t="shared" ref="I4:I17" si="1">MEDIAN(B4:H4)</f>
        <v>2.7068617343902499</v>
      </c>
      <c r="K4" t="s">
        <v>11</v>
      </c>
      <c r="L4" s="3">
        <v>3.07775006758837</v>
      </c>
      <c r="M4" s="3">
        <v>3.8783087210854199</v>
      </c>
      <c r="N4" s="3">
        <v>3.8547652825970902</v>
      </c>
      <c r="O4" s="3">
        <v>2.8409699822935099</v>
      </c>
      <c r="P4" s="3">
        <v>4.8070621605852102</v>
      </c>
      <c r="Q4" s="3">
        <v>3.81205720450542</v>
      </c>
      <c r="R4" s="3">
        <v>3.6439328349374698</v>
      </c>
      <c r="S4" s="4">
        <f t="shared" ref="S4:S17" si="2">MEDIAN(L4:R4)</f>
        <v>3.81205720450542</v>
      </c>
      <c r="U4" t="s">
        <v>11</v>
      </c>
      <c r="V4" s="5">
        <f t="shared" si="0"/>
        <v>0.13832619568539201</v>
      </c>
      <c r="W4" s="5">
        <f t="shared" si="0"/>
        <v>0.17789167260220182</v>
      </c>
      <c r="X4" s="5">
        <f t="shared" si="0"/>
        <v>9.3348874314638272E-2</v>
      </c>
      <c r="Y4" s="5">
        <f>ABS((E4-O4)/(E4+O4))</f>
        <v>0.28378138395318098</v>
      </c>
      <c r="Z4" s="5">
        <f t="shared" si="0"/>
        <v>0.20672905312129705</v>
      </c>
      <c r="AA4" s="5">
        <f t="shared" si="0"/>
        <v>0.17026306953226872</v>
      </c>
      <c r="AB4" s="5">
        <f t="shared" si="0"/>
        <v>0.14149969643687729</v>
      </c>
      <c r="AC4" s="6">
        <f t="shared" ref="AC4:AC18" si="3">MEDIAN(V4:AB4)</f>
        <v>0.17026306953226872</v>
      </c>
    </row>
    <row r="5" spans="1:29" x14ac:dyDescent="0.2">
      <c r="A5" t="s">
        <v>12</v>
      </c>
      <c r="B5" s="12">
        <v>4.7099680900573704</v>
      </c>
      <c r="C5" s="12">
        <v>1.31595075130462</v>
      </c>
      <c r="D5" s="12">
        <v>2.6105077266693102</v>
      </c>
      <c r="E5" s="12"/>
      <c r="F5" s="12">
        <v>1.7297549247741599</v>
      </c>
      <c r="G5" s="12">
        <v>2.5587675571441602</v>
      </c>
      <c r="H5" s="12">
        <v>2.1386263370513898</v>
      </c>
      <c r="I5" s="10">
        <f t="shared" si="1"/>
        <v>2.3486969470977748</v>
      </c>
      <c r="K5" t="s">
        <v>12</v>
      </c>
      <c r="L5" s="3">
        <v>4.2659813299594997</v>
      </c>
      <c r="M5" s="3">
        <v>2.3853161195895298</v>
      </c>
      <c r="N5" s="3">
        <v>3.3022248703633599</v>
      </c>
      <c r="O5" s="3"/>
      <c r="P5" s="3">
        <v>2.4395670322018299</v>
      </c>
      <c r="Q5" s="3">
        <v>2.7420046076409399</v>
      </c>
      <c r="R5" s="3">
        <v>13.6005822616739</v>
      </c>
      <c r="S5" s="4">
        <f t="shared" si="2"/>
        <v>3.0221147390021499</v>
      </c>
      <c r="U5" t="s">
        <v>12</v>
      </c>
      <c r="V5" s="5">
        <f t="shared" si="0"/>
        <v>4.9464044339170989E-2</v>
      </c>
      <c r="W5" s="5">
        <f t="shared" si="0"/>
        <v>0.28891874203779666</v>
      </c>
      <c r="X5" s="5">
        <f t="shared" si="0"/>
        <v>0.11698772646021414</v>
      </c>
      <c r="Y5" s="5"/>
      <c r="Z5" s="5">
        <f t="shared" si="0"/>
        <v>0.17024641290654771</v>
      </c>
      <c r="AA5" s="5">
        <f t="shared" si="0"/>
        <v>3.4567992134068345E-2</v>
      </c>
      <c r="AB5" s="5">
        <f t="shared" si="0"/>
        <v>0.72824220180618282</v>
      </c>
      <c r="AC5" s="6">
        <f t="shared" si="3"/>
        <v>0.14361706968338092</v>
      </c>
    </row>
    <row r="6" spans="1:29" x14ac:dyDescent="0.2">
      <c r="A6" t="s">
        <v>13</v>
      </c>
      <c r="B6" s="12">
        <v>4.6330356597900302</v>
      </c>
      <c r="C6" s="12">
        <v>2.6416311264038002</v>
      </c>
      <c r="D6" s="12">
        <v>3.4164168834686199</v>
      </c>
      <c r="E6" s="12">
        <v>2.5174467563629102</v>
      </c>
      <c r="F6" s="12">
        <v>2.5041432380676198</v>
      </c>
      <c r="G6" s="12">
        <v>2.9112052917480402</v>
      </c>
      <c r="H6" s="12">
        <v>2.5906593799590998</v>
      </c>
      <c r="I6" s="10">
        <f t="shared" si="1"/>
        <v>2.6416311264038002</v>
      </c>
      <c r="K6" t="s">
        <v>13</v>
      </c>
      <c r="L6" s="3">
        <v>4.9744118714630901</v>
      </c>
      <c r="M6" s="3">
        <v>3.0801573292690199</v>
      </c>
      <c r="N6" s="3">
        <v>3.81230143374678</v>
      </c>
      <c r="O6" s="3">
        <v>4.0972125130928996</v>
      </c>
      <c r="P6" s="3">
        <v>3.3789165485572599</v>
      </c>
      <c r="Q6" s="3">
        <v>4.0281154876781597</v>
      </c>
      <c r="R6" s="3">
        <v>3.8780305322087298</v>
      </c>
      <c r="S6" s="4">
        <f t="shared" si="2"/>
        <v>3.8780305322087298</v>
      </c>
      <c r="U6" t="s">
        <v>13</v>
      </c>
      <c r="V6" s="5">
        <f t="shared" si="0"/>
        <v>3.5532456520065266E-2</v>
      </c>
      <c r="W6" s="5">
        <f t="shared" si="0"/>
        <v>7.664145682115292E-2</v>
      </c>
      <c r="X6" s="5">
        <f t="shared" si="0"/>
        <v>5.4765524523946334E-2</v>
      </c>
      <c r="Y6" s="5">
        <f t="shared" si="0"/>
        <v>0.23882798680572964</v>
      </c>
      <c r="Z6" s="5">
        <f t="shared" si="0"/>
        <v>0.14869359520677228</v>
      </c>
      <c r="AA6" s="5">
        <f t="shared" si="0"/>
        <v>0.16095382119263765</v>
      </c>
      <c r="AB6" s="5">
        <f t="shared" si="0"/>
        <v>0.19901574657768653</v>
      </c>
      <c r="AC6" s="6">
        <f t="shared" si="3"/>
        <v>0.14869359520677228</v>
      </c>
    </row>
    <row r="7" spans="1:29" x14ac:dyDescent="0.2">
      <c r="A7" t="s">
        <v>14</v>
      </c>
      <c r="B7" s="12">
        <v>1.97916603088378</v>
      </c>
      <c r="C7" s="12">
        <v>2.2563621997833199</v>
      </c>
      <c r="D7" s="12">
        <v>2.9302768707275302</v>
      </c>
      <c r="E7" s="12">
        <v>1.11676096916198</v>
      </c>
      <c r="F7" s="12">
        <v>3.1003379821777299</v>
      </c>
      <c r="G7" s="12">
        <v>2.7385509014129599</v>
      </c>
      <c r="H7" s="12">
        <v>3.44118952751159</v>
      </c>
      <c r="I7" s="10">
        <f t="shared" si="1"/>
        <v>2.7385509014129599</v>
      </c>
      <c r="K7" t="s">
        <v>14</v>
      </c>
      <c r="L7" s="3">
        <v>3.0754865016250101</v>
      </c>
      <c r="M7" s="3">
        <v>3.6547204690539399</v>
      </c>
      <c r="N7" s="3">
        <v>2.3980714923668298</v>
      </c>
      <c r="O7" s="3">
        <v>1.6241448256808</v>
      </c>
      <c r="P7" s="3">
        <v>2.0957731876963099</v>
      </c>
      <c r="Q7" s="3">
        <v>3.26643529346476</v>
      </c>
      <c r="R7" s="3">
        <v>1.8417727677015301</v>
      </c>
      <c r="S7" s="4">
        <f t="shared" si="2"/>
        <v>2.3980714923668298</v>
      </c>
      <c r="U7" t="s">
        <v>14</v>
      </c>
      <c r="V7" s="5">
        <f t="shared" si="0"/>
        <v>0.21689334008426694</v>
      </c>
      <c r="W7" s="5">
        <f t="shared" si="0"/>
        <v>0.23656550713503796</v>
      </c>
      <c r="X7" s="5">
        <f t="shared" si="0"/>
        <v>9.9881866217101073E-2</v>
      </c>
      <c r="Y7" s="5">
        <f t="shared" si="0"/>
        <v>0.1851153941421485</v>
      </c>
      <c r="Z7" s="5">
        <f t="shared" si="0"/>
        <v>0.1933301197067675</v>
      </c>
      <c r="AA7" s="5">
        <f t="shared" si="0"/>
        <v>8.7907677873112836E-2</v>
      </c>
      <c r="AB7" s="5">
        <f t="shared" si="0"/>
        <v>0.30274998579098089</v>
      </c>
      <c r="AC7" s="6">
        <f t="shared" si="3"/>
        <v>0.1933301197067675</v>
      </c>
    </row>
    <row r="8" spans="1:29" x14ac:dyDescent="0.2">
      <c r="A8" t="s">
        <v>15</v>
      </c>
      <c r="B8" s="12">
        <v>4.6298351287841699</v>
      </c>
      <c r="C8" s="12">
        <v>4.8938345909118599</v>
      </c>
      <c r="D8" s="12">
        <v>4.30462217330932</v>
      </c>
      <c r="E8" s="12">
        <v>3.3832752704620299</v>
      </c>
      <c r="F8" s="12">
        <v>2.9539082050323402</v>
      </c>
      <c r="G8" s="12">
        <v>2.7586753368377601</v>
      </c>
      <c r="H8" s="12">
        <v>3.0024650096893302</v>
      </c>
      <c r="I8" s="10">
        <f t="shared" si="1"/>
        <v>3.3832752704620299</v>
      </c>
      <c r="K8" t="s">
        <v>15</v>
      </c>
      <c r="L8" s="3">
        <v>5.0949177326696597</v>
      </c>
      <c r="M8" s="3">
        <v>4.8126914406426602</v>
      </c>
      <c r="N8" s="3">
        <v>4.5342976452250801</v>
      </c>
      <c r="O8" s="3">
        <v>3.53443953516808</v>
      </c>
      <c r="P8" s="3">
        <v>4.5937580042089596</v>
      </c>
      <c r="Q8" s="3">
        <v>3.1186889506558901</v>
      </c>
      <c r="R8" s="3">
        <v>3.6430568549276399</v>
      </c>
      <c r="S8" s="4">
        <f t="shared" si="2"/>
        <v>4.5342976452250801</v>
      </c>
      <c r="U8" t="s">
        <v>15</v>
      </c>
      <c r="V8" s="5">
        <f t="shared" si="0"/>
        <v>4.7824619351402309E-2</v>
      </c>
      <c r="W8" s="5">
        <f t="shared" si="0"/>
        <v>8.35964896250368E-3</v>
      </c>
      <c r="X8" s="5">
        <f t="shared" si="0"/>
        <v>2.5984563343832107E-2</v>
      </c>
      <c r="Y8" s="5">
        <f t="shared" si="0"/>
        <v>2.1851763039294741E-2</v>
      </c>
      <c r="Z8" s="5">
        <f t="shared" si="0"/>
        <v>0.21726580822676037</v>
      </c>
      <c r="AA8" s="5">
        <f t="shared" si="0"/>
        <v>6.1254262320305251E-2</v>
      </c>
      <c r="AB8" s="5">
        <f t="shared" si="0"/>
        <v>9.6394513220856223E-2</v>
      </c>
      <c r="AC8" s="6">
        <f t="shared" si="3"/>
        <v>4.7824619351402309E-2</v>
      </c>
    </row>
    <row r="9" spans="1:29" x14ac:dyDescent="0.2">
      <c r="A9" t="s">
        <v>16</v>
      </c>
      <c r="B9" s="12">
        <v>3.3256886005401598</v>
      </c>
      <c r="C9" s="12">
        <v>3.1507089138031001</v>
      </c>
      <c r="D9" s="12">
        <v>1.63762819766998</v>
      </c>
      <c r="E9" s="12">
        <v>0.74722146987914995</v>
      </c>
      <c r="F9" s="12">
        <v>3.1586506366729701</v>
      </c>
      <c r="G9" s="12">
        <v>1.3370733261108301</v>
      </c>
      <c r="H9" s="12">
        <v>0.310107260942459</v>
      </c>
      <c r="I9" s="10">
        <f t="shared" si="1"/>
        <v>1.63762819766998</v>
      </c>
      <c r="K9" t="s">
        <v>16</v>
      </c>
      <c r="L9" s="3">
        <v>3.0866691578334802</v>
      </c>
      <c r="M9" s="3">
        <v>3.4477546896644</v>
      </c>
      <c r="N9" s="3">
        <v>2.04782353081518</v>
      </c>
      <c r="O9" s="3">
        <v>1.6120525766103</v>
      </c>
      <c r="P9" s="3">
        <v>2.7585295293566099</v>
      </c>
      <c r="Q9" s="3">
        <v>2.7922947291365499</v>
      </c>
      <c r="R9" s="3">
        <v>1.9053554762037801</v>
      </c>
      <c r="S9" s="4">
        <f t="shared" si="2"/>
        <v>2.7585295293566099</v>
      </c>
      <c r="U9" t="s">
        <v>16</v>
      </c>
      <c r="V9" s="5">
        <f t="shared" si="0"/>
        <v>3.7274813994049812E-2</v>
      </c>
      <c r="W9" s="5">
        <f t="shared" si="0"/>
        <v>4.5017415221507318E-2</v>
      </c>
      <c r="X9" s="5">
        <f t="shared" si="0"/>
        <v>0.11130123614827633</v>
      </c>
      <c r="Y9" s="5">
        <f t="shared" si="0"/>
        <v>0.36656661739571994</v>
      </c>
      <c r="Z9" s="5">
        <f t="shared" si="0"/>
        <v>6.7620233977908589E-2</v>
      </c>
      <c r="AA9" s="5">
        <f t="shared" si="0"/>
        <v>0.35240777367289955</v>
      </c>
      <c r="AB9" s="5">
        <f t="shared" si="0"/>
        <v>0.72005192798511108</v>
      </c>
      <c r="AC9" s="6">
        <f t="shared" si="3"/>
        <v>0.11130123614827633</v>
      </c>
    </row>
    <row r="10" spans="1:29" x14ac:dyDescent="0.2">
      <c r="A10" t="s">
        <v>17</v>
      </c>
      <c r="B10" s="12">
        <v>2.0613725185394198</v>
      </c>
      <c r="C10" s="12">
        <v>3.76932644844055</v>
      </c>
      <c r="D10" s="12">
        <v>2.7511396408081001</v>
      </c>
      <c r="E10" s="12">
        <v>3.0954101085662802</v>
      </c>
      <c r="F10" s="12">
        <v>3.3970687389373699</v>
      </c>
      <c r="G10" s="12">
        <v>1.9908914566039999</v>
      </c>
      <c r="H10" s="12">
        <v>3.0319974422454798</v>
      </c>
      <c r="I10" s="10">
        <f t="shared" si="1"/>
        <v>3.0319974422454798</v>
      </c>
      <c r="K10" t="s">
        <v>17</v>
      </c>
      <c r="L10" s="3">
        <v>3.7566888954439901</v>
      </c>
      <c r="M10" s="3">
        <v>3.4995230471150802</v>
      </c>
      <c r="N10" s="3">
        <v>2.7511397417357202</v>
      </c>
      <c r="O10" s="3">
        <v>3.0031499083610198</v>
      </c>
      <c r="P10" s="3">
        <v>3.1472124831930999</v>
      </c>
      <c r="Q10" s="3">
        <v>2.6625527999239602</v>
      </c>
      <c r="R10" s="3">
        <v>2.88166622270845</v>
      </c>
      <c r="S10" s="4">
        <f t="shared" si="2"/>
        <v>3.0031499083610198</v>
      </c>
      <c r="U10" t="s">
        <v>17</v>
      </c>
      <c r="V10" s="5">
        <f t="shared" si="0"/>
        <v>0.29138853241218204</v>
      </c>
      <c r="W10" s="5">
        <f t="shared" si="0"/>
        <v>3.7117758661867305E-2</v>
      </c>
      <c r="X10" s="5">
        <f t="shared" si="0"/>
        <v>1.8342874474787954E-8</v>
      </c>
      <c r="Y10" s="5">
        <f t="shared" si="0"/>
        <v>1.5128194188329853E-2</v>
      </c>
      <c r="Z10" s="5">
        <f t="shared" si="0"/>
        <v>3.8179327456060966E-2</v>
      </c>
      <c r="AA10" s="5">
        <f t="shared" si="0"/>
        <v>0.14433638962747605</v>
      </c>
      <c r="AB10" s="5">
        <f t="shared" si="0"/>
        <v>2.5420995858783092E-2</v>
      </c>
      <c r="AC10" s="6">
        <f t="shared" si="3"/>
        <v>3.7117758661867305E-2</v>
      </c>
    </row>
    <row r="11" spans="1:29" x14ac:dyDescent="0.2">
      <c r="A11" t="s">
        <v>18</v>
      </c>
      <c r="B11" s="12">
        <v>3.10914707183837</v>
      </c>
      <c r="C11" s="12">
        <v>2.7291185855865399</v>
      </c>
      <c r="D11" s="12">
        <v>3.20514488220214</v>
      </c>
      <c r="E11" s="12">
        <v>3.66567611694335</v>
      </c>
      <c r="F11" s="12">
        <v>1.99659919738769</v>
      </c>
      <c r="G11" s="12">
        <v>2.5882339477539</v>
      </c>
      <c r="H11" s="12">
        <v>2.7839195728302002</v>
      </c>
      <c r="I11" s="10">
        <f t="shared" si="1"/>
        <v>2.7839195728302002</v>
      </c>
      <c r="K11" t="s">
        <v>18</v>
      </c>
      <c r="L11" s="3">
        <v>3.1958031682556198</v>
      </c>
      <c r="M11" s="3">
        <v>2.7654519244014302</v>
      </c>
      <c r="N11" s="3">
        <v>3.4684340122862598</v>
      </c>
      <c r="O11" s="3">
        <v>3.8841543553843998</v>
      </c>
      <c r="P11" s="3">
        <v>1.85742207723625</v>
      </c>
      <c r="Q11" s="3">
        <v>2.4724338644177899</v>
      </c>
      <c r="R11" s="3">
        <v>2.80017188456157</v>
      </c>
      <c r="S11" s="4">
        <f t="shared" si="2"/>
        <v>2.80017188456157</v>
      </c>
      <c r="U11" t="s">
        <v>18</v>
      </c>
      <c r="V11" s="5">
        <f t="shared" si="0"/>
        <v>1.3744136451100366E-2</v>
      </c>
      <c r="W11" s="5">
        <f t="shared" si="0"/>
        <v>6.6125894187441898E-3</v>
      </c>
      <c r="X11" s="5">
        <f t="shared" si="0"/>
        <v>3.9452463849879112E-2</v>
      </c>
      <c r="Y11" s="5">
        <f t="shared" si="0"/>
        <v>2.8938164802750719E-2</v>
      </c>
      <c r="Z11" s="5">
        <f t="shared" si="0"/>
        <v>3.6112182635790031E-2</v>
      </c>
      <c r="AA11" s="5">
        <f t="shared" si="0"/>
        <v>2.2882371978179043E-2</v>
      </c>
      <c r="AB11" s="5">
        <f t="shared" si="0"/>
        <v>2.9104666095424105E-3</v>
      </c>
      <c r="AC11" s="6">
        <f t="shared" si="3"/>
        <v>2.2882371978179043E-2</v>
      </c>
    </row>
    <row r="12" spans="1:29" x14ac:dyDescent="0.2">
      <c r="A12" t="s">
        <v>19</v>
      </c>
      <c r="B12" s="12">
        <v>2.3369262218475302</v>
      </c>
      <c r="C12" s="12">
        <v>2.7378847599029501</v>
      </c>
      <c r="D12" s="12">
        <v>3.87479496002197</v>
      </c>
      <c r="E12" s="12">
        <v>2.3484861850738499</v>
      </c>
      <c r="F12" s="12">
        <v>4.3902873992919904</v>
      </c>
      <c r="G12" s="12">
        <v>2.95458912849426</v>
      </c>
      <c r="H12" s="12">
        <v>2.4425995349884002</v>
      </c>
      <c r="I12" s="10">
        <f t="shared" si="1"/>
        <v>2.7378847599029501</v>
      </c>
      <c r="K12" t="s">
        <v>19</v>
      </c>
      <c r="L12" s="3">
        <v>4.1650135670905799</v>
      </c>
      <c r="M12" s="3">
        <v>3.1828530065665199</v>
      </c>
      <c r="N12" s="3">
        <v>3.69676073574183</v>
      </c>
      <c r="O12" s="3">
        <v>3.51615459732372</v>
      </c>
      <c r="P12" s="3">
        <v>5.3014647301605704</v>
      </c>
      <c r="Q12" s="3">
        <v>3.43283729002914</v>
      </c>
      <c r="R12" s="3">
        <v>3.2431417415347901</v>
      </c>
      <c r="S12" s="4">
        <f t="shared" si="2"/>
        <v>3.51615459732372</v>
      </c>
      <c r="U12" t="s">
        <v>19</v>
      </c>
      <c r="V12" s="5">
        <f t="shared" si="0"/>
        <v>0.28116030055418451</v>
      </c>
      <c r="W12" s="5">
        <f t="shared" si="0"/>
        <v>7.515418926059006E-2</v>
      </c>
      <c r="X12" s="5">
        <f t="shared" si="0"/>
        <v>2.3513559357391793E-2</v>
      </c>
      <c r="Y12" s="5">
        <f t="shared" si="0"/>
        <v>0.19910314298440396</v>
      </c>
      <c r="Z12" s="5">
        <f t="shared" si="0"/>
        <v>9.401574851461332E-2</v>
      </c>
      <c r="AA12" s="5">
        <f t="shared" si="0"/>
        <v>7.4873373123793718E-2</v>
      </c>
      <c r="AB12" s="5">
        <f t="shared" si="0"/>
        <v>0.14079821216133817</v>
      </c>
      <c r="AC12" s="6">
        <f t="shared" si="3"/>
        <v>9.401574851461332E-2</v>
      </c>
    </row>
    <row r="13" spans="1:29" x14ac:dyDescent="0.2">
      <c r="A13" t="s">
        <v>20</v>
      </c>
      <c r="B13" s="12">
        <v>3.3277385234832701</v>
      </c>
      <c r="C13" s="12">
        <v>2.6888754367828298</v>
      </c>
      <c r="D13" s="12">
        <v>3.1265487670898402</v>
      </c>
      <c r="E13" s="12">
        <v>2.6200923919677699</v>
      </c>
      <c r="F13" s="12">
        <v>1.73020756244659</v>
      </c>
      <c r="G13" s="12">
        <v>2.4665265083312899</v>
      </c>
      <c r="H13" s="12">
        <v>1.2080274820327701</v>
      </c>
      <c r="I13" s="10">
        <f t="shared" si="1"/>
        <v>2.6200923919677699</v>
      </c>
      <c r="K13" t="s">
        <v>20</v>
      </c>
      <c r="L13" s="3">
        <v>2.76044594121631</v>
      </c>
      <c r="M13" s="3">
        <v>2.9924077419641701</v>
      </c>
      <c r="N13" s="3">
        <v>2.2381822954519199</v>
      </c>
      <c r="O13" s="3">
        <v>2.50611035559269</v>
      </c>
      <c r="P13" s="3">
        <v>2.5589016868794898</v>
      </c>
      <c r="Q13" s="3">
        <v>2.1201234515709002</v>
      </c>
      <c r="R13" s="3">
        <v>1.7556641582907599</v>
      </c>
      <c r="S13" s="4">
        <f t="shared" si="2"/>
        <v>2.50611035559269</v>
      </c>
      <c r="U13" t="s">
        <v>20</v>
      </c>
      <c r="V13" s="5">
        <f t="shared" si="0"/>
        <v>9.3179269707780288E-2</v>
      </c>
      <c r="W13" s="5">
        <f t="shared" si="0"/>
        <v>5.3426716400410801E-2</v>
      </c>
      <c r="X13" s="5">
        <f t="shared" si="0"/>
        <v>0.16559385014484218</v>
      </c>
      <c r="Y13" s="5">
        <f t="shared" si="0"/>
        <v>2.2235179135145108E-2</v>
      </c>
      <c r="Z13" s="5">
        <f t="shared" si="0"/>
        <v>0.19320891034965063</v>
      </c>
      <c r="AA13" s="5">
        <f t="shared" si="0"/>
        <v>7.5524197352914352E-2</v>
      </c>
      <c r="AB13" s="5">
        <f t="shared" si="0"/>
        <v>0.18478193507277543</v>
      </c>
      <c r="AC13" s="6">
        <f t="shared" si="3"/>
        <v>9.3179269707780288E-2</v>
      </c>
    </row>
    <row r="14" spans="1:29" x14ac:dyDescent="0.2">
      <c r="A14" t="s">
        <v>21</v>
      </c>
      <c r="B14" s="12">
        <v>1.71841716766357</v>
      </c>
      <c r="C14" s="12">
        <v>0.94697588682174605</v>
      </c>
      <c r="D14" s="12">
        <v>1.3082085847854601</v>
      </c>
      <c r="E14" s="12">
        <v>1.61502456665039</v>
      </c>
      <c r="F14" s="12">
        <v>1.07130467891693</v>
      </c>
      <c r="G14" s="12">
        <v>2.84463119506835</v>
      </c>
      <c r="H14" s="12">
        <v>2.97838902473449</v>
      </c>
      <c r="I14" s="10">
        <f t="shared" si="1"/>
        <v>1.61502456665039</v>
      </c>
      <c r="K14" t="s">
        <v>21</v>
      </c>
      <c r="L14" s="3">
        <v>2.11414507257079</v>
      </c>
      <c r="M14" s="3">
        <v>1.99475713605586</v>
      </c>
      <c r="N14" s="3">
        <v>2.3506497424751198</v>
      </c>
      <c r="O14" s="3">
        <v>2.1941874382967699</v>
      </c>
      <c r="P14" s="3">
        <v>1.4783563740978301</v>
      </c>
      <c r="Q14" s="3">
        <v>2.4268307988221398</v>
      </c>
      <c r="R14" s="3">
        <v>2.3104748616653099</v>
      </c>
      <c r="S14" s="4">
        <f t="shared" si="2"/>
        <v>2.1941874382967699</v>
      </c>
      <c r="U14" t="s">
        <v>21</v>
      </c>
      <c r="V14" s="5">
        <f t="shared" si="0"/>
        <v>0.10325413655461506</v>
      </c>
      <c r="W14" s="5">
        <f t="shared" si="0"/>
        <v>0.35617822592519738</v>
      </c>
      <c r="X14" s="5">
        <f t="shared" si="0"/>
        <v>0.28490886075661331</v>
      </c>
      <c r="Y14" s="5">
        <f t="shared" si="0"/>
        <v>0.15204269830458383</v>
      </c>
      <c r="Z14" s="5">
        <f t="shared" si="0"/>
        <v>0.15964933640869461</v>
      </c>
      <c r="AA14" s="5">
        <f t="shared" si="0"/>
        <v>7.9257025229515415E-2</v>
      </c>
      <c r="AB14" s="5">
        <f t="shared" si="0"/>
        <v>0.12628688834036872</v>
      </c>
      <c r="AC14" s="6">
        <f t="shared" si="3"/>
        <v>0.15204269830458383</v>
      </c>
    </row>
    <row r="15" spans="1:29" x14ac:dyDescent="0.2">
      <c r="A15" t="s">
        <v>22</v>
      </c>
      <c r="B15" s="12">
        <v>1.9718055725097601</v>
      </c>
      <c r="C15" s="12">
        <v>4.0103020668029696</v>
      </c>
      <c r="D15" s="12">
        <v>4.0793132781982404</v>
      </c>
      <c r="E15" s="12">
        <v>1.88094794750213</v>
      </c>
      <c r="F15" s="12">
        <v>2.7816617488861</v>
      </c>
      <c r="G15" s="12">
        <v>4.9058284759521396</v>
      </c>
      <c r="H15" s="12">
        <v>3.8231239318847599</v>
      </c>
      <c r="I15" s="10">
        <f t="shared" si="1"/>
        <v>3.8231239318847599</v>
      </c>
      <c r="K15" t="s">
        <v>22</v>
      </c>
      <c r="L15" s="3">
        <v>2.1000922668419499</v>
      </c>
      <c r="M15" s="3">
        <v>3.20311997696336</v>
      </c>
      <c r="N15" s="3">
        <v>3.0937665575015698</v>
      </c>
      <c r="O15" s="3">
        <v>1.8545440613381401</v>
      </c>
      <c r="P15" s="3">
        <v>1.8795623723586701</v>
      </c>
      <c r="Q15" s="3">
        <v>2.33102120550349</v>
      </c>
      <c r="R15" s="3">
        <v>1.9635431484057599</v>
      </c>
      <c r="S15" s="4">
        <f t="shared" si="2"/>
        <v>2.1000922668419499</v>
      </c>
      <c r="U15" t="s">
        <v>22</v>
      </c>
      <c r="V15" s="5">
        <f t="shared" si="0"/>
        <v>3.1505381370917324E-2</v>
      </c>
      <c r="W15" s="5">
        <f t="shared" si="0"/>
        <v>0.11190002261647194</v>
      </c>
      <c r="X15" s="5">
        <f t="shared" si="0"/>
        <v>0.13739519749824727</v>
      </c>
      <c r="Y15" s="5">
        <f t="shared" si="0"/>
        <v>7.0683824517636523E-3</v>
      </c>
      <c r="Z15" s="5">
        <f t="shared" si="0"/>
        <v>0.19353271867273489</v>
      </c>
      <c r="AA15" s="5">
        <f t="shared" si="0"/>
        <v>0.35579117762340334</v>
      </c>
      <c r="AB15" s="5">
        <f t="shared" si="0"/>
        <v>0.32135610320710545</v>
      </c>
      <c r="AC15" s="6">
        <f t="shared" si="3"/>
        <v>0.13739519749824727</v>
      </c>
    </row>
    <row r="16" spans="1:29" x14ac:dyDescent="0.2">
      <c r="A16" t="s">
        <v>23</v>
      </c>
      <c r="B16" s="12">
        <v>4.4611926078796298</v>
      </c>
      <c r="C16" s="12">
        <v>3.4686870574951101</v>
      </c>
      <c r="D16" s="12">
        <v>2.9961903095245299</v>
      </c>
      <c r="E16" s="12">
        <v>2.9312279224395699</v>
      </c>
      <c r="F16" s="12">
        <v>3.4595148563385001</v>
      </c>
      <c r="G16" s="12">
        <v>1.63597619533538</v>
      </c>
      <c r="H16" s="12">
        <v>1.85381412506103</v>
      </c>
      <c r="I16" s="10">
        <f t="shared" si="1"/>
        <v>2.9961903095245299</v>
      </c>
      <c r="K16" t="s">
        <v>23</v>
      </c>
      <c r="L16" s="3">
        <v>4.5978066238627902</v>
      </c>
      <c r="M16" s="3">
        <v>3.6563384117145699</v>
      </c>
      <c r="N16" s="3">
        <v>3.5320298483132402</v>
      </c>
      <c r="O16" s="3">
        <v>2.6173381442918102</v>
      </c>
      <c r="P16" s="3">
        <v>2.5315181034816598</v>
      </c>
      <c r="Q16" s="3">
        <v>1.6596271287578399</v>
      </c>
      <c r="R16" s="3">
        <v>1.9351196241904101</v>
      </c>
      <c r="S16" s="4">
        <f t="shared" si="2"/>
        <v>2.6173381442918102</v>
      </c>
      <c r="U16" t="s">
        <v>23</v>
      </c>
      <c r="V16" s="5">
        <f t="shared" si="0"/>
        <v>1.5080475501584058E-2</v>
      </c>
      <c r="W16" s="5">
        <f t="shared" si="0"/>
        <v>2.6336938026450925E-2</v>
      </c>
      <c r="X16" s="5">
        <f t="shared" si="0"/>
        <v>8.2080494504368426E-2</v>
      </c>
      <c r="Y16" s="5">
        <f t="shared" si="0"/>
        <v>5.6571332912445579E-2</v>
      </c>
      <c r="Z16" s="5">
        <f t="shared" si="0"/>
        <v>0.15489762100803015</v>
      </c>
      <c r="AA16" s="5">
        <f t="shared" si="0"/>
        <v>7.1765109743501853E-3</v>
      </c>
      <c r="AB16" s="5">
        <f t="shared" si="0"/>
        <v>2.1458675318733963E-2</v>
      </c>
      <c r="AC16" s="6">
        <f t="shared" si="3"/>
        <v>2.6336938026450925E-2</v>
      </c>
    </row>
    <row r="17" spans="1:29" x14ac:dyDescent="0.2">
      <c r="A17" t="s">
        <v>24</v>
      </c>
      <c r="B17" s="12">
        <v>1.3804532289505</v>
      </c>
      <c r="C17" s="12">
        <v>2.1676566600799498</v>
      </c>
      <c r="D17" s="12">
        <v>2.63430547714233</v>
      </c>
      <c r="E17" s="12">
        <v>2.3113739490509002</v>
      </c>
      <c r="F17" s="12">
        <v>2.4788234233856201</v>
      </c>
      <c r="G17" s="12">
        <v>1.2709699869155799</v>
      </c>
      <c r="H17" s="12">
        <v>1.67386770248413</v>
      </c>
      <c r="I17" s="10">
        <f t="shared" si="1"/>
        <v>2.1676566600799498</v>
      </c>
      <c r="K17" t="s">
        <v>24</v>
      </c>
      <c r="L17" s="3">
        <v>2.4771091143892399</v>
      </c>
      <c r="M17" s="3">
        <v>4.0045697631556498</v>
      </c>
      <c r="N17" s="3">
        <v>2.6395091423219799</v>
      </c>
      <c r="O17" s="3">
        <v>2.8782154167402898</v>
      </c>
      <c r="P17" s="3">
        <v>2.6253811809504102</v>
      </c>
      <c r="Q17" s="3">
        <v>3.0776705384257501</v>
      </c>
      <c r="R17" s="3">
        <v>3.0067150864181</v>
      </c>
      <c r="S17" s="4">
        <f t="shared" si="2"/>
        <v>2.8782154167402898</v>
      </c>
      <c r="U17" t="s">
        <v>24</v>
      </c>
      <c r="V17" s="5">
        <f t="shared" si="0"/>
        <v>0.28428727466509179</v>
      </c>
      <c r="W17" s="5">
        <f t="shared" si="0"/>
        <v>0.29760948110402519</v>
      </c>
      <c r="X17" s="5">
        <f t="shared" si="0"/>
        <v>9.8669853893697148E-4</v>
      </c>
      <c r="Y17" s="5">
        <f t="shared" si="0"/>
        <v>0.1092266512310017</v>
      </c>
      <c r="Z17" s="5">
        <f t="shared" si="0"/>
        <v>2.8713143168337923E-2</v>
      </c>
      <c r="AA17" s="5">
        <f t="shared" si="0"/>
        <v>0.41546330191741015</v>
      </c>
      <c r="AB17" s="5">
        <f t="shared" si="0"/>
        <v>0.28476098897218144</v>
      </c>
      <c r="AC17" s="6">
        <f t="shared" si="3"/>
        <v>0.28428727466509179</v>
      </c>
    </row>
    <row r="18" spans="1:29" x14ac:dyDescent="0.2">
      <c r="A18" s="1"/>
      <c r="B18" s="10">
        <f>MEDIAN(B3:B17)</f>
        <v>3.04027199745178</v>
      </c>
      <c r="C18" s="10">
        <f t="shared" ref="C18:H18" si="4">MEDIAN(C3:C17)</f>
        <v>2.7068617343902499</v>
      </c>
      <c r="D18" s="10">
        <f t="shared" si="4"/>
        <v>2.9961903095245299</v>
      </c>
      <c r="E18" s="10">
        <f>MEDIAN(E3:E17)</f>
        <v>2.3868148326873753</v>
      </c>
      <c r="F18" s="10">
        <f t="shared" si="4"/>
        <v>2.7816617488861</v>
      </c>
      <c r="G18" s="10">
        <f t="shared" si="4"/>
        <v>2.5882339477539</v>
      </c>
      <c r="H18" s="10">
        <f t="shared" si="4"/>
        <v>2.5906593799590998</v>
      </c>
      <c r="I18" s="7">
        <f>MEDIAN(B18:H18)</f>
        <v>2.7068617343902499</v>
      </c>
      <c r="J18" s="1"/>
      <c r="K18" s="1"/>
      <c r="L18" s="4">
        <f>MEDIAN(L3:L17)</f>
        <v>3.1958031682556198</v>
      </c>
      <c r="M18" s="4">
        <f t="shared" ref="M18:N18" si="5">MEDIAN(M3:M17)</f>
        <v>3.2062888773465801</v>
      </c>
      <c r="N18" s="4">
        <f t="shared" si="5"/>
        <v>3.0937665575015698</v>
      </c>
      <c r="O18" s="4">
        <f>MEDIAN(O3:O17)</f>
        <v>2.8595926995168996</v>
      </c>
      <c r="P18" s="4">
        <f t="shared" ref="P18:R18" si="6">MEDIAN(P3:P17)</f>
        <v>2.6253811809504102</v>
      </c>
      <c r="Q18" s="4">
        <f t="shared" si="6"/>
        <v>2.75142259593453</v>
      </c>
      <c r="R18" s="4">
        <f t="shared" si="6"/>
        <v>2.80017188456157</v>
      </c>
      <c r="S18" s="7">
        <f>MEDIAN(L18:R18)</f>
        <v>2.8595926995168996</v>
      </c>
      <c r="T18" s="1"/>
      <c r="U18" s="1"/>
      <c r="V18" s="6">
        <f>MEDIAN(V3:V17)</f>
        <v>5.5049029345069236E-2</v>
      </c>
      <c r="W18" s="6">
        <f t="shared" ref="W18:AB18" si="7">MEDIAN(W3:W17)</f>
        <v>7.664145682115292E-2</v>
      </c>
      <c r="X18" s="6">
        <f t="shared" si="7"/>
        <v>8.2080494504368426E-2</v>
      </c>
      <c r="Y18" s="6">
        <f t="shared" si="7"/>
        <v>9.8640988612505143E-2</v>
      </c>
      <c r="Z18" s="6">
        <f t="shared" si="7"/>
        <v>0.15489762100803015</v>
      </c>
      <c r="AA18" s="6">
        <f t="shared" si="7"/>
        <v>8.7907677873112836E-2</v>
      </c>
      <c r="AB18" s="6">
        <f t="shared" si="7"/>
        <v>0.18478193507277543</v>
      </c>
      <c r="AC18" s="8">
        <f t="shared" si="3"/>
        <v>8.7907677873112836E-2</v>
      </c>
    </row>
    <row r="19" spans="1:29" x14ac:dyDescent="0.2">
      <c r="I19" s="4"/>
      <c r="AC19" s="1"/>
    </row>
    <row r="20" spans="1:29" x14ac:dyDescent="0.2">
      <c r="B20" s="27" t="s">
        <v>25</v>
      </c>
      <c r="C20" s="27"/>
      <c r="D20" s="27"/>
      <c r="E20" s="27"/>
      <c r="F20" s="27"/>
      <c r="G20" s="27"/>
      <c r="H20" s="27"/>
      <c r="I20" s="1"/>
      <c r="L20" s="28" t="s">
        <v>26</v>
      </c>
      <c r="M20" s="28"/>
      <c r="N20" s="28"/>
      <c r="O20" s="28"/>
      <c r="P20" s="28"/>
      <c r="Q20" s="28"/>
      <c r="R20" s="28"/>
      <c r="S20" s="1"/>
      <c r="V20" s="29" t="s">
        <v>2</v>
      </c>
      <c r="W20" s="29"/>
      <c r="X20" s="29"/>
      <c r="Y20" s="29"/>
      <c r="Z20" s="29"/>
      <c r="AA20" s="29"/>
      <c r="AB20" s="29"/>
      <c r="AC20" s="1"/>
    </row>
    <row r="21" spans="1:29" x14ac:dyDescent="0.2"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2" t="s">
        <v>9</v>
      </c>
      <c r="I21" s="1"/>
      <c r="L21" s="2" t="s">
        <v>3</v>
      </c>
      <c r="M21" s="2" t="s">
        <v>4</v>
      </c>
      <c r="N21" s="2" t="s">
        <v>5</v>
      </c>
      <c r="O21" s="2" t="s">
        <v>6</v>
      </c>
      <c r="P21" s="2" t="s">
        <v>7</v>
      </c>
      <c r="Q21" s="2" t="s">
        <v>8</v>
      </c>
      <c r="R21" s="2" t="s">
        <v>9</v>
      </c>
      <c r="S21" s="1"/>
      <c r="V21" s="2" t="s">
        <v>3</v>
      </c>
      <c r="W21" s="2" t="s">
        <v>4</v>
      </c>
      <c r="X21" s="2" t="s">
        <v>5</v>
      </c>
      <c r="Y21" s="2" t="s">
        <v>6</v>
      </c>
      <c r="Z21" s="2" t="s">
        <v>7</v>
      </c>
      <c r="AA21" s="2" t="s">
        <v>8</v>
      </c>
      <c r="AB21" s="2" t="s">
        <v>9</v>
      </c>
      <c r="AC21" s="1"/>
    </row>
    <row r="22" spans="1:29" x14ac:dyDescent="0.2">
      <c r="A22" t="s">
        <v>10</v>
      </c>
      <c r="B22" s="9">
        <v>370.666666666666</v>
      </c>
      <c r="C22" s="9">
        <v>388</v>
      </c>
      <c r="D22" s="9">
        <v>392</v>
      </c>
      <c r="E22" s="9">
        <v>364</v>
      </c>
      <c r="F22" s="9">
        <v>384</v>
      </c>
      <c r="G22" s="9">
        <v>396</v>
      </c>
      <c r="H22" s="9">
        <v>376</v>
      </c>
      <c r="I22" s="10">
        <f>MEDIAN(B22:H22)</f>
        <v>384</v>
      </c>
      <c r="K22" t="s">
        <v>10</v>
      </c>
      <c r="L22" s="9">
        <v>366.666666666666</v>
      </c>
      <c r="M22" s="9">
        <v>392</v>
      </c>
      <c r="N22" s="9">
        <v>340</v>
      </c>
      <c r="O22" s="9">
        <v>330.666666666666</v>
      </c>
      <c r="P22" s="9">
        <v>382.666666666666</v>
      </c>
      <c r="Q22" s="9">
        <v>297.33333333333297</v>
      </c>
      <c r="R22" s="9">
        <v>321.33333333333297</v>
      </c>
      <c r="S22" s="10">
        <f>MEDIAN(L22:R22)</f>
        <v>340</v>
      </c>
      <c r="U22" t="s">
        <v>10</v>
      </c>
      <c r="V22" s="5">
        <f t="shared" ref="V22:AB36" si="8">ABS((B22-L22)/(B22+L22))</f>
        <v>5.4249547920434092E-3</v>
      </c>
      <c r="W22" s="5">
        <f t="shared" si="8"/>
        <v>5.1282051282051282E-3</v>
      </c>
      <c r="X22" s="5">
        <f t="shared" si="8"/>
        <v>7.1038251366120214E-2</v>
      </c>
      <c r="Y22" s="5">
        <f t="shared" si="8"/>
        <v>4.7984644913628638E-2</v>
      </c>
      <c r="Z22" s="5">
        <f t="shared" si="8"/>
        <v>1.739130434783475E-3</v>
      </c>
      <c r="AA22" s="5">
        <f t="shared" si="8"/>
        <v>0.14230769230769288</v>
      </c>
      <c r="AB22" s="5">
        <f t="shared" si="8"/>
        <v>7.8393881453155428E-2</v>
      </c>
      <c r="AC22" s="6">
        <f>MEDIAN(V22:AB22)</f>
        <v>4.7984644913628638E-2</v>
      </c>
    </row>
    <row r="23" spans="1:29" x14ac:dyDescent="0.2">
      <c r="A23" t="s">
        <v>11</v>
      </c>
      <c r="B23" s="9">
        <v>434.666666666666</v>
      </c>
      <c r="C23" s="9">
        <v>452</v>
      </c>
      <c r="D23" s="9">
        <v>448</v>
      </c>
      <c r="E23" s="9">
        <v>488</v>
      </c>
      <c r="F23" s="9">
        <v>437.33333333333297</v>
      </c>
      <c r="G23" s="9">
        <v>444</v>
      </c>
      <c r="H23" s="9">
        <v>432</v>
      </c>
      <c r="I23" s="10">
        <f t="shared" ref="I23:I37" si="9">MEDIAN(B23:H23)</f>
        <v>444</v>
      </c>
      <c r="K23" t="s">
        <v>11</v>
      </c>
      <c r="L23" s="9">
        <v>309.33333333333297</v>
      </c>
      <c r="M23" s="9">
        <v>452</v>
      </c>
      <c r="N23" s="9">
        <v>453.33333333333297</v>
      </c>
      <c r="O23" s="9">
        <v>464</v>
      </c>
      <c r="P23" s="9">
        <v>438.666666666666</v>
      </c>
      <c r="Q23" s="9">
        <v>445.33333333333297</v>
      </c>
      <c r="R23" s="9">
        <v>434.666666666666</v>
      </c>
      <c r="S23" s="10">
        <f t="shared" ref="S23:S37" si="10">MEDIAN(L23:R23)</f>
        <v>445.33333333333297</v>
      </c>
      <c r="U23" t="s">
        <v>11</v>
      </c>
      <c r="V23" s="5">
        <f t="shared" si="8"/>
        <v>0.16845878136200698</v>
      </c>
      <c r="W23" s="5">
        <f t="shared" si="8"/>
        <v>0</v>
      </c>
      <c r="X23" s="5">
        <f t="shared" si="8"/>
        <v>5.9171597633132121E-3</v>
      </c>
      <c r="Y23" s="5">
        <f>ABS((E23-O23)/(E23+O23))</f>
        <v>2.5210084033613446E-2</v>
      </c>
      <c r="Z23" s="5">
        <f t="shared" si="8"/>
        <v>1.5220700152203559E-3</v>
      </c>
      <c r="AA23" s="5">
        <f t="shared" si="8"/>
        <v>1.4992503748121895E-3</v>
      </c>
      <c r="AB23" s="5">
        <f t="shared" si="8"/>
        <v>3.0769230769223141E-3</v>
      </c>
      <c r="AC23" s="6">
        <f t="shared" ref="AC23:AC37" si="11">MEDIAN(V23:AB23)</f>
        <v>3.0769230769223141E-3</v>
      </c>
    </row>
    <row r="24" spans="1:29" x14ac:dyDescent="0.2">
      <c r="A24" t="s">
        <v>12</v>
      </c>
      <c r="B24" s="9">
        <v>305.33333333333297</v>
      </c>
      <c r="C24" s="9">
        <v>460</v>
      </c>
      <c r="D24" s="9">
        <v>420</v>
      </c>
      <c r="E24" s="9"/>
      <c r="F24" s="9">
        <v>332</v>
      </c>
      <c r="G24" s="9">
        <v>317.33333333333297</v>
      </c>
      <c r="H24" s="9">
        <v>286.666666666666</v>
      </c>
      <c r="I24" s="10">
        <f t="shared" si="9"/>
        <v>324.66666666666652</v>
      </c>
      <c r="K24" t="s">
        <v>12</v>
      </c>
      <c r="L24" s="9">
        <v>337.33333333333297</v>
      </c>
      <c r="M24" s="9">
        <v>418.666666666666</v>
      </c>
      <c r="N24" s="9">
        <v>380</v>
      </c>
      <c r="O24" s="9"/>
      <c r="P24" s="9">
        <v>336</v>
      </c>
      <c r="Q24" s="9">
        <v>345.33333333333297</v>
      </c>
      <c r="R24" s="9">
        <v>420</v>
      </c>
      <c r="S24" s="10">
        <f t="shared" si="10"/>
        <v>362.66666666666652</v>
      </c>
      <c r="U24" t="s">
        <v>12</v>
      </c>
      <c r="V24" s="5">
        <f t="shared" si="8"/>
        <v>4.9792531120332009E-2</v>
      </c>
      <c r="W24" s="5">
        <f t="shared" si="8"/>
        <v>4.7040971168437813E-2</v>
      </c>
      <c r="X24" s="5">
        <f t="shared" si="8"/>
        <v>0.05</v>
      </c>
      <c r="Y24" s="5"/>
      <c r="Z24" s="5">
        <f t="shared" si="8"/>
        <v>5.9880239520958087E-3</v>
      </c>
      <c r="AA24" s="5">
        <f t="shared" si="8"/>
        <v>4.2253521126760611E-2</v>
      </c>
      <c r="AB24" s="5">
        <f t="shared" si="8"/>
        <v>0.18867924528301996</v>
      </c>
      <c r="AC24" s="6">
        <f t="shared" si="11"/>
        <v>4.8416751144384915E-2</v>
      </c>
    </row>
    <row r="25" spans="1:29" x14ac:dyDescent="0.2">
      <c r="A25" t="s">
        <v>13</v>
      </c>
      <c r="B25" s="9">
        <v>354.666666666666</v>
      </c>
      <c r="C25" s="9">
        <v>378.666666666666</v>
      </c>
      <c r="D25" s="9">
        <v>384</v>
      </c>
      <c r="E25" s="9">
        <v>353.33333333333297</v>
      </c>
      <c r="F25" s="9">
        <v>332</v>
      </c>
      <c r="G25" s="9">
        <v>366.666666666666</v>
      </c>
      <c r="H25" s="9">
        <v>333.33333333333297</v>
      </c>
      <c r="I25" s="10">
        <f t="shared" si="9"/>
        <v>354.666666666666</v>
      </c>
      <c r="K25" t="s">
        <v>13</v>
      </c>
      <c r="L25" s="9">
        <v>368</v>
      </c>
      <c r="M25" s="9">
        <v>374.666666666666</v>
      </c>
      <c r="N25" s="9">
        <v>372</v>
      </c>
      <c r="O25" s="9">
        <v>360</v>
      </c>
      <c r="P25" s="9">
        <v>382.666666666666</v>
      </c>
      <c r="Q25" s="9">
        <v>386.666666666666</v>
      </c>
      <c r="R25" s="9">
        <v>418.666666666666</v>
      </c>
      <c r="S25" s="10">
        <f t="shared" si="10"/>
        <v>374.666666666666</v>
      </c>
      <c r="U25" t="s">
        <v>13</v>
      </c>
      <c r="V25" s="5">
        <f t="shared" si="8"/>
        <v>1.8450184501845952E-2</v>
      </c>
      <c r="W25" s="5">
        <f t="shared" si="8"/>
        <v>5.3097345132743458E-3</v>
      </c>
      <c r="X25" s="5">
        <f t="shared" si="8"/>
        <v>1.5873015873015872E-2</v>
      </c>
      <c r="Y25" s="5">
        <f t="shared" si="8"/>
        <v>9.3457943925238738E-3</v>
      </c>
      <c r="Z25" s="5">
        <f t="shared" si="8"/>
        <v>7.0895522388058838E-2</v>
      </c>
      <c r="AA25" s="5">
        <f t="shared" si="8"/>
        <v>2.654867256637173E-2</v>
      </c>
      <c r="AB25" s="5">
        <f t="shared" si="8"/>
        <v>0.11347517730496429</v>
      </c>
      <c r="AC25" s="6">
        <f t="shared" si="11"/>
        <v>1.8450184501845952E-2</v>
      </c>
    </row>
    <row r="26" spans="1:29" x14ac:dyDescent="0.2">
      <c r="A26" t="s">
        <v>14</v>
      </c>
      <c r="B26" s="9">
        <v>422.666666666666</v>
      </c>
      <c r="C26" s="9">
        <v>321.33333333333297</v>
      </c>
      <c r="D26" s="9">
        <v>348</v>
      </c>
      <c r="E26" s="9">
        <v>336</v>
      </c>
      <c r="F26" s="9">
        <v>324</v>
      </c>
      <c r="G26" s="9">
        <v>353.33333333333297</v>
      </c>
      <c r="H26" s="9">
        <v>396</v>
      </c>
      <c r="I26" s="10">
        <f t="shared" si="9"/>
        <v>348</v>
      </c>
      <c r="K26" t="s">
        <v>14</v>
      </c>
      <c r="L26" s="9">
        <v>426.666666666666</v>
      </c>
      <c r="M26" s="9">
        <v>380</v>
      </c>
      <c r="N26" s="9">
        <v>394.666666666666</v>
      </c>
      <c r="O26" s="9">
        <v>396</v>
      </c>
      <c r="P26" s="9">
        <v>378.666666666666</v>
      </c>
      <c r="Q26" s="9">
        <v>365.33333333333297</v>
      </c>
      <c r="R26" s="9">
        <v>424</v>
      </c>
      <c r="S26" s="10">
        <f t="shared" si="10"/>
        <v>394.666666666666</v>
      </c>
      <c r="U26" t="s">
        <v>14</v>
      </c>
      <c r="V26" s="5">
        <f t="shared" si="8"/>
        <v>4.7095761381475741E-3</v>
      </c>
      <c r="W26" s="5">
        <f t="shared" si="8"/>
        <v>8.365019011406899E-2</v>
      </c>
      <c r="X26" s="5">
        <f t="shared" si="8"/>
        <v>6.2836624775582647E-2</v>
      </c>
      <c r="Y26" s="5">
        <f t="shared" si="8"/>
        <v>8.1967213114754092E-2</v>
      </c>
      <c r="Z26" s="5">
        <f t="shared" si="8"/>
        <v>7.7798861480075018E-2</v>
      </c>
      <c r="AA26" s="5">
        <f t="shared" si="8"/>
        <v>1.6697588126159572E-2</v>
      </c>
      <c r="AB26" s="5">
        <f t="shared" si="8"/>
        <v>3.4146341463414637E-2</v>
      </c>
      <c r="AC26" s="6">
        <f t="shared" si="11"/>
        <v>6.2836624775582647E-2</v>
      </c>
    </row>
    <row r="27" spans="1:29" x14ac:dyDescent="0.2">
      <c r="A27" t="s">
        <v>15</v>
      </c>
      <c r="B27" s="9">
        <v>449.33333333333297</v>
      </c>
      <c r="C27" s="9">
        <v>454.666666666666</v>
      </c>
      <c r="D27" s="9">
        <v>433.33333333333297</v>
      </c>
      <c r="E27" s="9">
        <v>392</v>
      </c>
      <c r="F27" s="9">
        <v>462.666666666666</v>
      </c>
      <c r="G27" s="9">
        <v>382.666666666666</v>
      </c>
      <c r="H27" s="9">
        <v>394.666666666666</v>
      </c>
      <c r="I27" s="10">
        <f t="shared" si="9"/>
        <v>433.33333333333297</v>
      </c>
      <c r="K27" t="s">
        <v>15</v>
      </c>
      <c r="L27" s="9">
        <v>457.33333333333297</v>
      </c>
      <c r="M27" s="9">
        <v>454.666666666666</v>
      </c>
      <c r="N27" s="9">
        <v>440</v>
      </c>
      <c r="O27" s="9">
        <v>441.33333333333297</v>
      </c>
      <c r="P27" s="9">
        <v>426.666666666666</v>
      </c>
      <c r="Q27" s="9">
        <v>413.33333333333297</v>
      </c>
      <c r="R27" s="9">
        <v>432</v>
      </c>
      <c r="S27" s="10">
        <f t="shared" si="10"/>
        <v>440</v>
      </c>
      <c r="U27" t="s">
        <v>15</v>
      </c>
      <c r="V27" s="5">
        <f t="shared" si="8"/>
        <v>8.8235294117647127E-3</v>
      </c>
      <c r="W27" s="5">
        <f t="shared" si="8"/>
        <v>0</v>
      </c>
      <c r="X27" s="5">
        <f t="shared" si="8"/>
        <v>7.6335877862599572E-3</v>
      </c>
      <c r="Y27" s="5">
        <f t="shared" si="8"/>
        <v>5.9199999999999586E-2</v>
      </c>
      <c r="Z27" s="5">
        <f t="shared" si="8"/>
        <v>4.0479760119940089E-2</v>
      </c>
      <c r="AA27" s="5">
        <f t="shared" si="8"/>
        <v>3.8525963149079155E-2</v>
      </c>
      <c r="AB27" s="5">
        <f t="shared" si="8"/>
        <v>4.5161290322581482E-2</v>
      </c>
      <c r="AC27" s="6">
        <f t="shared" si="11"/>
        <v>3.8525963149079155E-2</v>
      </c>
    </row>
    <row r="28" spans="1:29" x14ac:dyDescent="0.2">
      <c r="A28" t="s">
        <v>16</v>
      </c>
      <c r="B28" s="9">
        <v>382.666666666666</v>
      </c>
      <c r="C28" s="9">
        <v>468</v>
      </c>
      <c r="D28" s="9">
        <v>464</v>
      </c>
      <c r="E28" s="9">
        <v>334.666666666666</v>
      </c>
      <c r="F28" s="9">
        <v>472</v>
      </c>
      <c r="G28" s="9">
        <v>469.33333333333297</v>
      </c>
      <c r="H28" s="9">
        <v>398.666666666666</v>
      </c>
      <c r="I28" s="10">
        <f t="shared" si="9"/>
        <v>464</v>
      </c>
      <c r="K28" t="s">
        <v>16</v>
      </c>
      <c r="L28" s="9">
        <v>382.666666666666</v>
      </c>
      <c r="M28" s="9">
        <v>468</v>
      </c>
      <c r="N28" s="9">
        <v>448</v>
      </c>
      <c r="O28" s="9">
        <v>430.666666666666</v>
      </c>
      <c r="P28" s="9">
        <v>441.33333333333297</v>
      </c>
      <c r="Q28" s="9">
        <v>426.666666666666</v>
      </c>
      <c r="R28" s="9">
        <v>394.666666666666</v>
      </c>
      <c r="S28" s="10">
        <f t="shared" si="10"/>
        <v>430.666666666666</v>
      </c>
      <c r="U28" t="s">
        <v>16</v>
      </c>
      <c r="V28" s="5">
        <f t="shared" si="8"/>
        <v>0</v>
      </c>
      <c r="W28" s="5">
        <f t="shared" si="8"/>
        <v>0</v>
      </c>
      <c r="X28" s="5">
        <f t="shared" si="8"/>
        <v>1.7543859649122806E-2</v>
      </c>
      <c r="Y28" s="5">
        <f t="shared" si="8"/>
        <v>0.12543554006968663</v>
      </c>
      <c r="Z28" s="5">
        <f t="shared" si="8"/>
        <v>3.3576642335766828E-2</v>
      </c>
      <c r="AA28" s="5">
        <f t="shared" si="8"/>
        <v>4.7619047619048012E-2</v>
      </c>
      <c r="AB28" s="5">
        <f t="shared" si="8"/>
        <v>5.0420168067226972E-3</v>
      </c>
      <c r="AC28" s="6">
        <f t="shared" si="11"/>
        <v>1.7543859649122806E-2</v>
      </c>
    </row>
    <row r="29" spans="1:29" x14ac:dyDescent="0.2">
      <c r="A29" t="s">
        <v>17</v>
      </c>
      <c r="B29" s="9">
        <v>425.33333333333297</v>
      </c>
      <c r="C29" s="9">
        <v>453.33333333333297</v>
      </c>
      <c r="D29" s="9">
        <v>453.33333333333297</v>
      </c>
      <c r="E29" s="9">
        <v>442.666666666666</v>
      </c>
      <c r="F29" s="9">
        <v>457.33333333333297</v>
      </c>
      <c r="G29" s="9">
        <v>466.666666666666</v>
      </c>
      <c r="H29" s="9">
        <v>432</v>
      </c>
      <c r="I29" s="10">
        <f t="shared" si="9"/>
        <v>453.33333333333297</v>
      </c>
      <c r="K29" t="s">
        <v>17</v>
      </c>
      <c r="L29" s="9">
        <v>456</v>
      </c>
      <c r="M29" s="9">
        <v>454.666666666666</v>
      </c>
      <c r="N29" s="9">
        <v>453.33333333333297</v>
      </c>
      <c r="O29" s="9">
        <v>437.33333333333297</v>
      </c>
      <c r="P29" s="9">
        <v>457.33333333333297</v>
      </c>
      <c r="Q29" s="9">
        <v>460</v>
      </c>
      <c r="R29" s="9">
        <v>433.33333333333297</v>
      </c>
      <c r="S29" s="10">
        <f t="shared" si="10"/>
        <v>454.666666666666</v>
      </c>
      <c r="U29" t="s">
        <v>17</v>
      </c>
      <c r="V29" s="5">
        <f t="shared" si="8"/>
        <v>3.4795763993948986E-2</v>
      </c>
      <c r="W29" s="5">
        <f t="shared" si="8"/>
        <v>1.4684287812037793E-3</v>
      </c>
      <c r="X29" s="5">
        <f t="shared" si="8"/>
        <v>0</v>
      </c>
      <c r="Y29" s="5">
        <f t="shared" si="8"/>
        <v>6.0606060606057232E-3</v>
      </c>
      <c r="Z29" s="5">
        <f t="shared" si="8"/>
        <v>0</v>
      </c>
      <c r="AA29" s="5">
        <f t="shared" si="8"/>
        <v>7.1942446043158359E-3</v>
      </c>
      <c r="AB29" s="5">
        <f t="shared" si="8"/>
        <v>1.5408320493062102E-3</v>
      </c>
      <c r="AC29" s="6">
        <f t="shared" si="11"/>
        <v>1.5408320493062102E-3</v>
      </c>
    </row>
    <row r="30" spans="1:29" x14ac:dyDescent="0.2">
      <c r="A30" t="s">
        <v>18</v>
      </c>
      <c r="B30" s="9">
        <v>414.666666666666</v>
      </c>
      <c r="C30" s="9">
        <v>398.666666666666</v>
      </c>
      <c r="D30" s="9">
        <v>412</v>
      </c>
      <c r="E30" s="9">
        <v>389.33333333333297</v>
      </c>
      <c r="F30" s="9">
        <v>408</v>
      </c>
      <c r="G30" s="9">
        <v>430.666666666666</v>
      </c>
      <c r="H30" s="9">
        <v>400</v>
      </c>
      <c r="I30" s="10">
        <f t="shared" si="9"/>
        <v>408</v>
      </c>
      <c r="K30" t="s">
        <v>18</v>
      </c>
      <c r="L30" s="9">
        <v>413.33333333333297</v>
      </c>
      <c r="M30" s="9">
        <v>400</v>
      </c>
      <c r="N30" s="9">
        <v>413.33333333333297</v>
      </c>
      <c r="O30" s="9">
        <v>386.666666666666</v>
      </c>
      <c r="P30" s="9">
        <v>405.33333333333297</v>
      </c>
      <c r="Q30" s="9">
        <v>396</v>
      </c>
      <c r="R30" s="9">
        <v>398.666666666666</v>
      </c>
      <c r="S30" s="10">
        <f t="shared" si="10"/>
        <v>400</v>
      </c>
      <c r="U30" t="s">
        <v>18</v>
      </c>
      <c r="V30" s="5">
        <f t="shared" si="8"/>
        <v>1.610305958131681E-3</v>
      </c>
      <c r="W30" s="5">
        <f t="shared" si="8"/>
        <v>1.6694490818038366E-3</v>
      </c>
      <c r="X30" s="5">
        <f t="shared" si="8"/>
        <v>1.6155088852984336E-3</v>
      </c>
      <c r="Y30" s="5">
        <f t="shared" si="8"/>
        <v>3.436426116838883E-3</v>
      </c>
      <c r="Z30" s="5">
        <f t="shared" si="8"/>
        <v>3.2786885245906076E-3</v>
      </c>
      <c r="AA30" s="5">
        <f t="shared" si="8"/>
        <v>4.1935483870966968E-2</v>
      </c>
      <c r="AB30" s="5">
        <f t="shared" si="8"/>
        <v>1.6694490818038366E-3</v>
      </c>
      <c r="AC30" s="6">
        <f t="shared" si="11"/>
        <v>1.6694490818038366E-3</v>
      </c>
    </row>
    <row r="31" spans="1:29" x14ac:dyDescent="0.2">
      <c r="A31" t="s">
        <v>19</v>
      </c>
      <c r="B31" s="9">
        <v>448</v>
      </c>
      <c r="C31" s="9">
        <v>432</v>
      </c>
      <c r="D31" s="9">
        <v>416</v>
      </c>
      <c r="E31" s="9">
        <v>437.33333333333297</v>
      </c>
      <c r="F31" s="9">
        <v>428</v>
      </c>
      <c r="G31" s="9">
        <v>432</v>
      </c>
      <c r="H31" s="9">
        <v>416</v>
      </c>
      <c r="I31" s="10">
        <f t="shared" si="9"/>
        <v>432</v>
      </c>
      <c r="K31" t="s">
        <v>19</v>
      </c>
      <c r="L31" s="9">
        <v>398.666666666666</v>
      </c>
      <c r="M31" s="9">
        <v>389.33333333333297</v>
      </c>
      <c r="N31" s="9">
        <v>414.666666666666</v>
      </c>
      <c r="O31" s="9">
        <v>441.33333333333297</v>
      </c>
      <c r="P31" s="9">
        <v>402.666666666666</v>
      </c>
      <c r="Q31" s="9">
        <v>432</v>
      </c>
      <c r="R31" s="9">
        <v>414.666666666666</v>
      </c>
      <c r="S31" s="10">
        <f t="shared" si="10"/>
        <v>414.666666666666</v>
      </c>
      <c r="U31" t="s">
        <v>19</v>
      </c>
      <c r="V31" s="5">
        <f t="shared" si="8"/>
        <v>5.8267716535433896E-2</v>
      </c>
      <c r="W31" s="5">
        <f t="shared" si="8"/>
        <v>5.1948051948052403E-2</v>
      </c>
      <c r="X31" s="5">
        <f t="shared" si="8"/>
        <v>1.6051364365979102E-3</v>
      </c>
      <c r="Y31" s="5">
        <f t="shared" si="8"/>
        <v>4.5523520485584255E-3</v>
      </c>
      <c r="Z31" s="5">
        <f t="shared" si="8"/>
        <v>3.0497592295345925E-2</v>
      </c>
      <c r="AA31" s="5">
        <f t="shared" si="8"/>
        <v>0</v>
      </c>
      <c r="AB31" s="5">
        <f t="shared" si="8"/>
        <v>1.6051364365979102E-3</v>
      </c>
      <c r="AC31" s="6">
        <f t="shared" si="11"/>
        <v>4.5523520485584255E-3</v>
      </c>
    </row>
    <row r="32" spans="1:29" x14ac:dyDescent="0.2">
      <c r="A32" t="s">
        <v>20</v>
      </c>
      <c r="B32" s="9">
        <v>293.33333333333297</v>
      </c>
      <c r="C32" s="9">
        <v>288</v>
      </c>
      <c r="D32" s="9">
        <v>285.33333333333297</v>
      </c>
      <c r="E32" s="9">
        <v>297.33333333333297</v>
      </c>
      <c r="F32" s="9">
        <v>365.33333333333297</v>
      </c>
      <c r="G32" s="9">
        <v>285.33333333333297</v>
      </c>
      <c r="H32" s="9">
        <v>298.666666666666</v>
      </c>
      <c r="I32" s="10">
        <f t="shared" si="9"/>
        <v>293.33333333333297</v>
      </c>
      <c r="K32" t="s">
        <v>20</v>
      </c>
      <c r="L32" s="9">
        <v>408</v>
      </c>
      <c r="M32" s="9">
        <v>389.33333333333297</v>
      </c>
      <c r="N32" s="9">
        <v>400</v>
      </c>
      <c r="O32" s="9">
        <v>278.666666666666</v>
      </c>
      <c r="P32" s="9">
        <v>284</v>
      </c>
      <c r="Q32" s="9">
        <v>344</v>
      </c>
      <c r="R32" s="9">
        <v>353.33333333333297</v>
      </c>
      <c r="S32" s="10">
        <f t="shared" si="10"/>
        <v>353.33333333333297</v>
      </c>
      <c r="U32" t="s">
        <v>20</v>
      </c>
      <c r="V32" s="5">
        <f t="shared" si="8"/>
        <v>0.16349809885931618</v>
      </c>
      <c r="W32" s="5">
        <f t="shared" si="8"/>
        <v>0.14960629921259797</v>
      </c>
      <c r="X32" s="5">
        <f t="shared" si="8"/>
        <v>0.16731517509727686</v>
      </c>
      <c r="Y32" s="5">
        <f t="shared" si="8"/>
        <v>3.2407407407407988E-2</v>
      </c>
      <c r="Z32" s="5">
        <f t="shared" si="8"/>
        <v>0.12525667351129313</v>
      </c>
      <c r="AA32" s="5">
        <f t="shared" si="8"/>
        <v>9.3220338983051459E-2</v>
      </c>
      <c r="AB32" s="5">
        <f t="shared" si="8"/>
        <v>8.3844580777096708E-2</v>
      </c>
      <c r="AC32" s="6">
        <f t="shared" si="11"/>
        <v>0.12525667351129313</v>
      </c>
    </row>
    <row r="33" spans="1:29" x14ac:dyDescent="0.2">
      <c r="A33" t="s">
        <v>21</v>
      </c>
      <c r="B33" s="9">
        <v>340</v>
      </c>
      <c r="C33" s="9">
        <v>321.33333333333297</v>
      </c>
      <c r="D33" s="9">
        <v>256</v>
      </c>
      <c r="E33" s="9">
        <v>268</v>
      </c>
      <c r="F33" s="9">
        <v>252</v>
      </c>
      <c r="G33" s="9">
        <v>317.33333333333297</v>
      </c>
      <c r="H33" s="9">
        <v>322.666666666666</v>
      </c>
      <c r="I33" s="10">
        <f t="shared" si="9"/>
        <v>317.33333333333297</v>
      </c>
      <c r="K33" t="s">
        <v>21</v>
      </c>
      <c r="L33" s="9">
        <v>370.666666666666</v>
      </c>
      <c r="M33" s="9">
        <v>397.33333333333297</v>
      </c>
      <c r="N33" s="9">
        <v>290.666666666666</v>
      </c>
      <c r="O33" s="9">
        <v>352</v>
      </c>
      <c r="P33" s="9">
        <v>329.33333333333297</v>
      </c>
      <c r="Q33" s="9">
        <v>308</v>
      </c>
      <c r="R33" s="9">
        <v>354.666666666666</v>
      </c>
      <c r="S33" s="10">
        <f t="shared" si="10"/>
        <v>352</v>
      </c>
      <c r="U33" t="s">
        <v>21</v>
      </c>
      <c r="V33" s="5">
        <f t="shared" si="8"/>
        <v>4.3151969981237374E-2</v>
      </c>
      <c r="W33" s="5">
        <f t="shared" si="8"/>
        <v>0.10575139146567729</v>
      </c>
      <c r="X33" s="5">
        <f t="shared" si="8"/>
        <v>6.3414634146340326E-2</v>
      </c>
      <c r="Y33" s="5">
        <f t="shared" si="8"/>
        <v>0.13548387096774195</v>
      </c>
      <c r="Z33" s="5">
        <f t="shared" si="8"/>
        <v>0.13302752293577927</v>
      </c>
      <c r="AA33" s="5">
        <f t="shared" si="8"/>
        <v>1.4925373134327789E-2</v>
      </c>
      <c r="AB33" s="5">
        <f t="shared" si="8"/>
        <v>4.7244094488189066E-2</v>
      </c>
      <c r="AC33" s="6">
        <f t="shared" si="11"/>
        <v>6.3414634146340326E-2</v>
      </c>
    </row>
    <row r="34" spans="1:29" x14ac:dyDescent="0.2">
      <c r="A34" t="s">
        <v>22</v>
      </c>
      <c r="B34" s="9">
        <v>453.33333333333297</v>
      </c>
      <c r="C34" s="9">
        <v>346.666666666666</v>
      </c>
      <c r="D34" s="9">
        <v>338.666666666666</v>
      </c>
      <c r="E34" s="9">
        <v>373.33333333333297</v>
      </c>
      <c r="F34" s="9">
        <v>348</v>
      </c>
      <c r="G34" s="9">
        <v>330.666666666666</v>
      </c>
      <c r="H34" s="9">
        <v>348</v>
      </c>
      <c r="I34" s="10">
        <f t="shared" si="9"/>
        <v>348</v>
      </c>
      <c r="K34" t="s">
        <v>22</v>
      </c>
      <c r="L34" s="9">
        <v>416</v>
      </c>
      <c r="M34" s="9">
        <v>400</v>
      </c>
      <c r="N34" s="9">
        <v>361.33333333333297</v>
      </c>
      <c r="O34" s="9">
        <v>373.33333333333297</v>
      </c>
      <c r="P34" s="9">
        <v>390.666666666666</v>
      </c>
      <c r="Q34" s="9">
        <v>353.33333333333297</v>
      </c>
      <c r="R34" s="9">
        <v>316</v>
      </c>
      <c r="S34" s="10">
        <f t="shared" si="10"/>
        <v>373.33333333333297</v>
      </c>
      <c r="U34" t="s">
        <v>22</v>
      </c>
      <c r="V34" s="5">
        <f t="shared" si="8"/>
        <v>4.2944785276073219E-2</v>
      </c>
      <c r="W34" s="5">
        <f t="shared" si="8"/>
        <v>7.1428571428572368E-2</v>
      </c>
      <c r="X34" s="5">
        <f t="shared" si="8"/>
        <v>3.2380952380952864E-2</v>
      </c>
      <c r="Y34" s="5">
        <f t="shared" si="8"/>
        <v>0</v>
      </c>
      <c r="Z34" s="5">
        <f t="shared" si="8"/>
        <v>5.7761732851984708E-2</v>
      </c>
      <c r="AA34" s="5">
        <f t="shared" si="8"/>
        <v>3.3138401559454682E-2</v>
      </c>
      <c r="AB34" s="5">
        <f t="shared" si="8"/>
        <v>4.8192771084337352E-2</v>
      </c>
      <c r="AC34" s="6">
        <f t="shared" si="11"/>
        <v>4.2944785276073219E-2</v>
      </c>
    </row>
    <row r="35" spans="1:29" x14ac:dyDescent="0.2">
      <c r="A35" t="s">
        <v>23</v>
      </c>
      <c r="B35" s="9">
        <v>397.33333333333297</v>
      </c>
      <c r="C35" s="9">
        <v>401.33333333333297</v>
      </c>
      <c r="D35" s="9">
        <v>393.33333333333297</v>
      </c>
      <c r="E35" s="9">
        <v>410.666666666666</v>
      </c>
      <c r="F35" s="9">
        <v>429.33333333333297</v>
      </c>
      <c r="G35" s="9">
        <v>344</v>
      </c>
      <c r="H35" s="9">
        <v>420</v>
      </c>
      <c r="I35" s="10">
        <f t="shared" si="9"/>
        <v>401.33333333333297</v>
      </c>
      <c r="K35" t="s">
        <v>23</v>
      </c>
      <c r="L35" s="9">
        <v>397.33333333333297</v>
      </c>
      <c r="M35" s="9">
        <v>402.666666666666</v>
      </c>
      <c r="N35" s="9">
        <v>396</v>
      </c>
      <c r="O35" s="9">
        <v>409.33333333333297</v>
      </c>
      <c r="P35" s="9">
        <v>418.666666666666</v>
      </c>
      <c r="Q35" s="9">
        <v>346.666666666666</v>
      </c>
      <c r="R35" s="9">
        <v>421.33333333333297</v>
      </c>
      <c r="S35" s="10">
        <f t="shared" si="10"/>
        <v>402.666666666666</v>
      </c>
      <c r="U35" t="s">
        <v>23</v>
      </c>
      <c r="V35" s="5">
        <f t="shared" si="8"/>
        <v>0</v>
      </c>
      <c r="W35" s="5">
        <f t="shared" si="8"/>
        <v>1.658374792702776E-3</v>
      </c>
      <c r="X35" s="5">
        <f t="shared" si="8"/>
        <v>3.3783783783788357E-3</v>
      </c>
      <c r="Y35" s="5">
        <f t="shared" si="8"/>
        <v>1.6260162601622339E-3</v>
      </c>
      <c r="Z35" s="5">
        <f t="shared" si="8"/>
        <v>1.257861635220163E-2</v>
      </c>
      <c r="AA35" s="5">
        <f t="shared" si="8"/>
        <v>3.8610038610029044E-3</v>
      </c>
      <c r="AB35" s="5">
        <f t="shared" si="8"/>
        <v>1.5847860538822985E-3</v>
      </c>
      <c r="AC35" s="6">
        <f t="shared" si="11"/>
        <v>1.658374792702776E-3</v>
      </c>
    </row>
    <row r="36" spans="1:29" x14ac:dyDescent="0.2">
      <c r="A36" t="s">
        <v>24</v>
      </c>
      <c r="B36" s="9">
        <v>334.666666666666</v>
      </c>
      <c r="C36" s="9">
        <v>244</v>
      </c>
      <c r="D36" s="9">
        <v>230.666666666666</v>
      </c>
      <c r="E36" s="9">
        <v>228</v>
      </c>
      <c r="F36" s="9">
        <v>302.666666666666</v>
      </c>
      <c r="G36" s="9">
        <v>424</v>
      </c>
      <c r="H36" s="9">
        <v>238.666666666666</v>
      </c>
      <c r="I36" s="10">
        <f t="shared" si="9"/>
        <v>244</v>
      </c>
      <c r="K36" t="s">
        <v>24</v>
      </c>
      <c r="L36" s="9">
        <v>268</v>
      </c>
      <c r="M36" s="9">
        <v>240</v>
      </c>
      <c r="N36" s="9">
        <v>229.333333333333</v>
      </c>
      <c r="O36" s="9">
        <v>229.333333333333</v>
      </c>
      <c r="P36" s="9">
        <v>302.666666666666</v>
      </c>
      <c r="Q36" s="9">
        <v>236</v>
      </c>
      <c r="R36" s="9">
        <v>238.666666666666</v>
      </c>
      <c r="S36" s="10">
        <f t="shared" si="10"/>
        <v>238.666666666666</v>
      </c>
      <c r="U36" t="s">
        <v>24</v>
      </c>
      <c r="V36" s="5">
        <f t="shared" si="8"/>
        <v>0.11061946902654768</v>
      </c>
      <c r="W36" s="5">
        <f t="shared" si="8"/>
        <v>8.2644628099173556E-3</v>
      </c>
      <c r="X36" s="5">
        <f t="shared" si="8"/>
        <v>2.8985507246369669E-3</v>
      </c>
      <c r="Y36" s="5">
        <f t="shared" si="8"/>
        <v>2.9154518950430088E-3</v>
      </c>
      <c r="Z36" s="5">
        <f t="shared" si="8"/>
        <v>0</v>
      </c>
      <c r="AA36" s="5">
        <f t="shared" si="8"/>
        <v>0.28484848484848485</v>
      </c>
      <c r="AB36" s="5">
        <f t="shared" si="8"/>
        <v>0</v>
      </c>
      <c r="AC36" s="6">
        <f t="shared" si="11"/>
        <v>2.9154518950430088E-3</v>
      </c>
    </row>
    <row r="37" spans="1:29" x14ac:dyDescent="0.2">
      <c r="B37" s="10">
        <f>MEDIAN(B22:B36)</f>
        <v>397.33333333333297</v>
      </c>
      <c r="C37" s="10">
        <f t="shared" ref="C37:H37" si="12">MEDIAN(C22:C36)</f>
        <v>398.666666666666</v>
      </c>
      <c r="D37" s="10">
        <f t="shared" si="12"/>
        <v>393.33333333333297</v>
      </c>
      <c r="E37" s="10">
        <f t="shared" si="12"/>
        <v>368.66666666666652</v>
      </c>
      <c r="F37" s="10">
        <f t="shared" si="12"/>
        <v>384</v>
      </c>
      <c r="G37" s="10">
        <f t="shared" si="12"/>
        <v>382.666666666666</v>
      </c>
      <c r="H37" s="10">
        <f t="shared" si="12"/>
        <v>394.666666666666</v>
      </c>
      <c r="I37" s="11">
        <f t="shared" si="9"/>
        <v>393.33333333333297</v>
      </c>
      <c r="L37" s="10">
        <f>MEDIAN(L22:L36)</f>
        <v>397.33333333333297</v>
      </c>
      <c r="M37" s="10">
        <f t="shared" ref="M37:R37" si="13">MEDIAN(M22:M36)</f>
        <v>400</v>
      </c>
      <c r="N37" s="10">
        <f t="shared" si="13"/>
        <v>396</v>
      </c>
      <c r="O37" s="10">
        <f t="shared" si="13"/>
        <v>391.33333333333303</v>
      </c>
      <c r="P37" s="10">
        <f t="shared" si="13"/>
        <v>390.666666666666</v>
      </c>
      <c r="Q37" s="10">
        <f t="shared" si="13"/>
        <v>365.33333333333297</v>
      </c>
      <c r="R37" s="10">
        <f t="shared" si="13"/>
        <v>414.666666666666</v>
      </c>
      <c r="S37" s="11">
        <f t="shared" si="10"/>
        <v>396</v>
      </c>
      <c r="V37" s="6">
        <f>MEDIAN(V22:V36)</f>
        <v>3.4795763993948986E-2</v>
      </c>
      <c r="W37" s="6">
        <f t="shared" ref="W37:AB37" si="14">MEDIAN(W22:W36)</f>
        <v>5.3097345132743458E-3</v>
      </c>
      <c r="X37" s="6">
        <f t="shared" si="14"/>
        <v>1.5873015873015872E-2</v>
      </c>
      <c r="Y37" s="6">
        <f t="shared" si="14"/>
        <v>1.7277939213068659E-2</v>
      </c>
      <c r="Z37" s="6">
        <f t="shared" si="14"/>
        <v>3.0497592295345925E-2</v>
      </c>
      <c r="AA37" s="6">
        <f t="shared" si="14"/>
        <v>3.3138401559454682E-2</v>
      </c>
      <c r="AB37" s="6">
        <f t="shared" si="14"/>
        <v>3.4146341463414637E-2</v>
      </c>
      <c r="AC37" s="8">
        <f t="shared" si="11"/>
        <v>3.0497592295345925E-2</v>
      </c>
    </row>
    <row r="38" spans="1:29" x14ac:dyDescent="0.2">
      <c r="I38" s="1"/>
      <c r="AC38" s="1"/>
    </row>
  </sheetData>
  <mergeCells count="6">
    <mergeCell ref="B1:H1"/>
    <mergeCell ref="L1:R1"/>
    <mergeCell ref="V1:AB1"/>
    <mergeCell ref="B20:H20"/>
    <mergeCell ref="L20:R20"/>
    <mergeCell ref="V20:A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Sheet2!p300_new_amplitudes</vt:lpstr>
      <vt:lpstr>Sheet2!p300_new_latencies</vt:lpstr>
      <vt:lpstr>Sheet2!p300_old_amplitudes</vt:lpstr>
      <vt:lpstr>Sheet2!p300_old_latencies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Miguel Areias Saraiva</cp:lastModifiedBy>
  <dcterms:created xsi:type="dcterms:W3CDTF">2021-07-07T21:12:06Z</dcterms:created>
  <dcterms:modified xsi:type="dcterms:W3CDTF">2021-07-09T22:05:19Z</dcterms:modified>
</cp:coreProperties>
</file>