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GitHub\FRAM_R-Code\SRKW\"/>
    </mc:Choice>
  </mc:AlternateContent>
  <bookViews>
    <workbookView xWindow="0" yWindow="0" windowWidth="15360" windowHeight="7620" tabRatio="805" activeTab="7"/>
  </bookViews>
  <sheets>
    <sheet name="R_In_RunID" sheetId="11" r:id="rId1"/>
    <sheet name="R_In_kCal-Age" sheetId="2" r:id="rId2"/>
    <sheet name="R_In_FishFlag" sheetId="9" r:id="rId3"/>
    <sheet name="R_In_Needs" sheetId="10" r:id="rId4"/>
    <sheet name="R_In_Distribution" sheetId="7" r:id="rId5"/>
    <sheet name="Parameters" sheetId="6" r:id="rId6"/>
    <sheet name="Growth" sheetId="3" r:id="rId7"/>
    <sheet name="StkLUT" sheetId="4" r:id="rId8"/>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E4" i="2" s="1"/>
  <c r="D3" i="2"/>
  <c r="E3" i="2" s="1"/>
  <c r="D2" i="2"/>
  <c r="E2" i="2" s="1"/>
  <c r="A25" i="2"/>
  <c r="A24" i="2"/>
  <c r="A23" i="2"/>
  <c r="A22" i="2"/>
  <c r="A21" i="2"/>
  <c r="A20" i="2"/>
  <c r="A19" i="2"/>
  <c r="A18" i="2"/>
  <c r="A17" i="2"/>
  <c r="C16" i="2"/>
  <c r="C28" i="2" s="1"/>
  <c r="C40" i="2" s="1"/>
  <c r="C52" i="2" s="1"/>
  <c r="C64" i="2" s="1"/>
  <c r="C76" i="2" s="1"/>
  <c r="C88" i="2" s="1"/>
  <c r="C100" i="2" s="1"/>
  <c r="C112" i="2" s="1"/>
  <c r="C124" i="2" s="1"/>
  <c r="C136" i="2" s="1"/>
  <c r="C148" i="2" s="1"/>
  <c r="C160" i="2" s="1"/>
  <c r="C172" i="2" s="1"/>
  <c r="C184" i="2" s="1"/>
  <c r="C196" i="2" s="1"/>
  <c r="C208" i="2" s="1"/>
  <c r="C220" i="2" s="1"/>
  <c r="C232" i="2" s="1"/>
  <c r="C244" i="2" s="1"/>
  <c r="C256" i="2" s="1"/>
  <c r="C268" i="2" s="1"/>
  <c r="C280" i="2" s="1"/>
  <c r="C292" i="2" s="1"/>
  <c r="C304" i="2" s="1"/>
  <c r="C316" i="2" s="1"/>
  <c r="C328" i="2" s="1"/>
  <c r="C340" i="2" s="1"/>
  <c r="C352" i="2" s="1"/>
  <c r="C364" i="2" s="1"/>
  <c r="C376" i="2" s="1"/>
  <c r="C388" i="2" s="1"/>
  <c r="C400" i="2" s="1"/>
  <c r="C412" i="2" s="1"/>
  <c r="C424" i="2" s="1"/>
  <c r="C436" i="2" s="1"/>
  <c r="C448" i="2" s="1"/>
  <c r="C460" i="2" s="1"/>
  <c r="B16" i="2"/>
  <c r="B28" i="2" s="1"/>
  <c r="B40" i="2" s="1"/>
  <c r="B52" i="2" s="1"/>
  <c r="B64" i="2" s="1"/>
  <c r="B76" i="2" s="1"/>
  <c r="B88" i="2" s="1"/>
  <c r="B100" i="2" s="1"/>
  <c r="B112" i="2" s="1"/>
  <c r="B124" i="2" s="1"/>
  <c r="B136" i="2" s="1"/>
  <c r="B148" i="2" s="1"/>
  <c r="B160" i="2" s="1"/>
  <c r="B172" i="2" s="1"/>
  <c r="B184" i="2" s="1"/>
  <c r="B196" i="2" s="1"/>
  <c r="B208" i="2" s="1"/>
  <c r="B220" i="2" s="1"/>
  <c r="B232" i="2" s="1"/>
  <c r="B244" i="2" s="1"/>
  <c r="B256" i="2" s="1"/>
  <c r="B268" i="2" s="1"/>
  <c r="B280" i="2" s="1"/>
  <c r="B292" i="2" s="1"/>
  <c r="B304" i="2" s="1"/>
  <c r="B316" i="2" s="1"/>
  <c r="B328" i="2" s="1"/>
  <c r="B340" i="2" s="1"/>
  <c r="B352" i="2" s="1"/>
  <c r="B364" i="2" s="1"/>
  <c r="B376" i="2" s="1"/>
  <c r="B388" i="2" s="1"/>
  <c r="B400" i="2" s="1"/>
  <c r="B412" i="2" s="1"/>
  <c r="B424" i="2" s="1"/>
  <c r="B436" i="2" s="1"/>
  <c r="B448" i="2" s="1"/>
  <c r="B460" i="2" s="1"/>
  <c r="A16" i="2"/>
  <c r="C15" i="2"/>
  <c r="B15" i="2"/>
  <c r="B27" i="2" s="1"/>
  <c r="B39" i="2" s="1"/>
  <c r="B51" i="2" s="1"/>
  <c r="B63" i="2" s="1"/>
  <c r="B75" i="2" s="1"/>
  <c r="B87" i="2" s="1"/>
  <c r="B99" i="2" s="1"/>
  <c r="B111" i="2" s="1"/>
  <c r="B123" i="2" s="1"/>
  <c r="B135" i="2" s="1"/>
  <c r="B147" i="2" s="1"/>
  <c r="B159" i="2" s="1"/>
  <c r="B171" i="2" s="1"/>
  <c r="B183" i="2" s="1"/>
  <c r="B195" i="2" s="1"/>
  <c r="B207" i="2" s="1"/>
  <c r="B219" i="2" s="1"/>
  <c r="B231" i="2" s="1"/>
  <c r="B243" i="2" s="1"/>
  <c r="B255" i="2" s="1"/>
  <c r="B267" i="2" s="1"/>
  <c r="B279" i="2" s="1"/>
  <c r="B291" i="2" s="1"/>
  <c r="B303" i="2" s="1"/>
  <c r="B315" i="2" s="1"/>
  <c r="B327" i="2" s="1"/>
  <c r="B339" i="2" s="1"/>
  <c r="B351" i="2" s="1"/>
  <c r="B363" i="2" s="1"/>
  <c r="B375" i="2" s="1"/>
  <c r="B387" i="2" s="1"/>
  <c r="B399" i="2" s="1"/>
  <c r="B411" i="2" s="1"/>
  <c r="B423" i="2" s="1"/>
  <c r="B435" i="2" s="1"/>
  <c r="B447" i="2" s="1"/>
  <c r="B459" i="2" s="1"/>
  <c r="A15" i="2"/>
  <c r="C14" i="2"/>
  <c r="C26" i="2" s="1"/>
  <c r="C38" i="2" s="1"/>
  <c r="C50" i="2" s="1"/>
  <c r="C62" i="2" s="1"/>
  <c r="C74" i="2" s="1"/>
  <c r="C86" i="2" s="1"/>
  <c r="C98" i="2" s="1"/>
  <c r="C110" i="2" s="1"/>
  <c r="C122" i="2" s="1"/>
  <c r="C134" i="2" s="1"/>
  <c r="C146" i="2" s="1"/>
  <c r="C158" i="2" s="1"/>
  <c r="C170" i="2" s="1"/>
  <c r="C182" i="2" s="1"/>
  <c r="C194" i="2" s="1"/>
  <c r="C206" i="2" s="1"/>
  <c r="C218" i="2" s="1"/>
  <c r="C230" i="2" s="1"/>
  <c r="C242" i="2" s="1"/>
  <c r="C254" i="2" s="1"/>
  <c r="C266" i="2" s="1"/>
  <c r="C278" i="2" s="1"/>
  <c r="C290" i="2" s="1"/>
  <c r="C302" i="2" s="1"/>
  <c r="C314" i="2" s="1"/>
  <c r="C326" i="2" s="1"/>
  <c r="C338" i="2" s="1"/>
  <c r="C350" i="2" s="1"/>
  <c r="C362" i="2" s="1"/>
  <c r="C374" i="2" s="1"/>
  <c r="C386" i="2" s="1"/>
  <c r="C398" i="2" s="1"/>
  <c r="C410" i="2" s="1"/>
  <c r="C422" i="2" s="1"/>
  <c r="C434" i="2" s="1"/>
  <c r="C446" i="2" s="1"/>
  <c r="C458" i="2" s="1"/>
  <c r="B14" i="2"/>
  <c r="B26" i="2" s="1"/>
  <c r="B38" i="2" s="1"/>
  <c r="B50" i="2" s="1"/>
  <c r="B62" i="2" s="1"/>
  <c r="B74" i="2" s="1"/>
  <c r="B86" i="2" s="1"/>
  <c r="B98" i="2" s="1"/>
  <c r="B110" i="2" s="1"/>
  <c r="B122" i="2" s="1"/>
  <c r="B134" i="2" s="1"/>
  <c r="B146" i="2" s="1"/>
  <c r="B158" i="2" s="1"/>
  <c r="B170" i="2" s="1"/>
  <c r="B182" i="2" s="1"/>
  <c r="B194" i="2" s="1"/>
  <c r="B206" i="2" s="1"/>
  <c r="B218" i="2" s="1"/>
  <c r="B230" i="2" s="1"/>
  <c r="B242" i="2" s="1"/>
  <c r="B254" i="2" s="1"/>
  <c r="B266" i="2" s="1"/>
  <c r="B278" i="2" s="1"/>
  <c r="B290" i="2" s="1"/>
  <c r="B302" i="2" s="1"/>
  <c r="B314" i="2" s="1"/>
  <c r="B326" i="2" s="1"/>
  <c r="B338" i="2" s="1"/>
  <c r="B350" i="2" s="1"/>
  <c r="B362" i="2" s="1"/>
  <c r="B374" i="2" s="1"/>
  <c r="B386" i="2" s="1"/>
  <c r="B398" i="2" s="1"/>
  <c r="B410" i="2" s="1"/>
  <c r="B422" i="2" s="1"/>
  <c r="B434" i="2" s="1"/>
  <c r="B446" i="2" s="1"/>
  <c r="B458" i="2" s="1"/>
  <c r="A14" i="2"/>
  <c r="C7" i="2"/>
  <c r="C19" i="2" s="1"/>
  <c r="C31" i="2" s="1"/>
  <c r="C43" i="2" s="1"/>
  <c r="C55" i="2" s="1"/>
  <c r="C67" i="2" s="1"/>
  <c r="C79" i="2" s="1"/>
  <c r="C91" i="2" s="1"/>
  <c r="C103" i="2" s="1"/>
  <c r="C115" i="2" s="1"/>
  <c r="C127" i="2" s="1"/>
  <c r="C139" i="2" s="1"/>
  <c r="C151" i="2" s="1"/>
  <c r="C163" i="2" s="1"/>
  <c r="C175" i="2" s="1"/>
  <c r="C187" i="2" s="1"/>
  <c r="C199" i="2" s="1"/>
  <c r="C211" i="2" s="1"/>
  <c r="C223" i="2" s="1"/>
  <c r="C235" i="2" s="1"/>
  <c r="C247" i="2" s="1"/>
  <c r="C259" i="2" s="1"/>
  <c r="C271" i="2" s="1"/>
  <c r="C283" i="2" s="1"/>
  <c r="C295" i="2" s="1"/>
  <c r="C307" i="2" s="1"/>
  <c r="C319" i="2" s="1"/>
  <c r="C331" i="2" s="1"/>
  <c r="C343" i="2" s="1"/>
  <c r="C355" i="2" s="1"/>
  <c r="C367" i="2" s="1"/>
  <c r="C379" i="2" s="1"/>
  <c r="C391" i="2" s="1"/>
  <c r="C403" i="2" s="1"/>
  <c r="C415" i="2" s="1"/>
  <c r="C427" i="2" s="1"/>
  <c r="C439" i="2" s="1"/>
  <c r="C451" i="2" s="1"/>
  <c r="C463" i="2" s="1"/>
  <c r="B7" i="2"/>
  <c r="C6" i="2"/>
  <c r="B6" i="2"/>
  <c r="B18" i="2" s="1"/>
  <c r="B30" i="2" s="1"/>
  <c r="B42" i="2" s="1"/>
  <c r="B54" i="2" s="1"/>
  <c r="B66" i="2" s="1"/>
  <c r="B78" i="2" s="1"/>
  <c r="B90" i="2" s="1"/>
  <c r="B102" i="2" s="1"/>
  <c r="B114" i="2" s="1"/>
  <c r="B126" i="2" s="1"/>
  <c r="B138" i="2" s="1"/>
  <c r="B150" i="2" s="1"/>
  <c r="B162" i="2" s="1"/>
  <c r="B174" i="2" s="1"/>
  <c r="B186" i="2" s="1"/>
  <c r="B198" i="2" s="1"/>
  <c r="B210" i="2" s="1"/>
  <c r="B222" i="2" s="1"/>
  <c r="B234" i="2" s="1"/>
  <c r="B246" i="2" s="1"/>
  <c r="B258" i="2" s="1"/>
  <c r="B270" i="2" s="1"/>
  <c r="B282" i="2" s="1"/>
  <c r="B294" i="2" s="1"/>
  <c r="B306" i="2" s="1"/>
  <c r="B318" i="2" s="1"/>
  <c r="B330" i="2" s="1"/>
  <c r="B342" i="2" s="1"/>
  <c r="B354" i="2" s="1"/>
  <c r="B366" i="2" s="1"/>
  <c r="B378" i="2" s="1"/>
  <c r="B390" i="2" s="1"/>
  <c r="B402" i="2" s="1"/>
  <c r="B414" i="2" s="1"/>
  <c r="B426" i="2" s="1"/>
  <c r="B438" i="2" s="1"/>
  <c r="B450" i="2" s="1"/>
  <c r="B462" i="2" s="1"/>
  <c r="C5" i="2"/>
  <c r="C17" i="2" s="1"/>
  <c r="C29" i="2" s="1"/>
  <c r="C41" i="2" s="1"/>
  <c r="C53" i="2" s="1"/>
  <c r="C65" i="2" s="1"/>
  <c r="C77" i="2" s="1"/>
  <c r="C89" i="2" s="1"/>
  <c r="C101" i="2" s="1"/>
  <c r="C113" i="2" s="1"/>
  <c r="C125" i="2" s="1"/>
  <c r="C137" i="2" s="1"/>
  <c r="C149" i="2" s="1"/>
  <c r="C161" i="2" s="1"/>
  <c r="C173" i="2" s="1"/>
  <c r="C185" i="2" s="1"/>
  <c r="C197" i="2" s="1"/>
  <c r="C209" i="2" s="1"/>
  <c r="C221" i="2" s="1"/>
  <c r="C233" i="2" s="1"/>
  <c r="C245" i="2" s="1"/>
  <c r="C257" i="2" s="1"/>
  <c r="C269" i="2" s="1"/>
  <c r="C281" i="2" s="1"/>
  <c r="C293" i="2" s="1"/>
  <c r="C305" i="2" s="1"/>
  <c r="C317" i="2" s="1"/>
  <c r="C329" i="2" s="1"/>
  <c r="C341" i="2" s="1"/>
  <c r="C353" i="2" s="1"/>
  <c r="C365" i="2" s="1"/>
  <c r="C377" i="2" s="1"/>
  <c r="C389" i="2" s="1"/>
  <c r="C401" i="2" s="1"/>
  <c r="C413" i="2" s="1"/>
  <c r="C425" i="2" s="1"/>
  <c r="C437" i="2" s="1"/>
  <c r="C449" i="2" s="1"/>
  <c r="C461" i="2" s="1"/>
  <c r="B5" i="2"/>
  <c r="B8" i="2" s="1"/>
  <c r="A31" i="2" l="1"/>
  <c r="F4" i="2"/>
  <c r="F2" i="2"/>
  <c r="F3" i="2"/>
  <c r="B9" i="2"/>
  <c r="B19" i="2"/>
  <c r="D19" i="2" s="1"/>
  <c r="E19" i="2" s="1"/>
  <c r="D7" i="2"/>
  <c r="E7" i="2" s="1"/>
  <c r="C10" i="2"/>
  <c r="C13" i="2" s="1"/>
  <c r="C25" i="2" s="1"/>
  <c r="C37" i="2" s="1"/>
  <c r="C49" i="2" s="1"/>
  <c r="C61" i="2" s="1"/>
  <c r="C73" i="2" s="1"/>
  <c r="C85" i="2" s="1"/>
  <c r="C97" i="2" s="1"/>
  <c r="C109" i="2" s="1"/>
  <c r="C121" i="2" s="1"/>
  <c r="C133" i="2" s="1"/>
  <c r="C145" i="2" s="1"/>
  <c r="C157" i="2" s="1"/>
  <c r="C169" i="2" s="1"/>
  <c r="C181" i="2" s="1"/>
  <c r="C193" i="2" s="1"/>
  <c r="C205" i="2" s="1"/>
  <c r="C217" i="2" s="1"/>
  <c r="C229" i="2" s="1"/>
  <c r="C241" i="2" s="1"/>
  <c r="C253" i="2" s="1"/>
  <c r="C265" i="2" s="1"/>
  <c r="C277" i="2" s="1"/>
  <c r="C289" i="2" s="1"/>
  <c r="C301" i="2" s="1"/>
  <c r="C313" i="2" s="1"/>
  <c r="C325" i="2" s="1"/>
  <c r="C337" i="2" s="1"/>
  <c r="C349" i="2" s="1"/>
  <c r="C361" i="2" s="1"/>
  <c r="C373" i="2" s="1"/>
  <c r="C385" i="2" s="1"/>
  <c r="C397" i="2" s="1"/>
  <c r="C409" i="2" s="1"/>
  <c r="C421" i="2" s="1"/>
  <c r="C433" i="2" s="1"/>
  <c r="C445" i="2" s="1"/>
  <c r="C457" i="2" s="1"/>
  <c r="C469" i="2" s="1"/>
  <c r="A27" i="2"/>
  <c r="D15" i="2"/>
  <c r="E15" i="2" s="1"/>
  <c r="A37" i="2"/>
  <c r="A28" i="2"/>
  <c r="D16" i="2"/>
  <c r="E16" i="2" s="1"/>
  <c r="A36" i="2"/>
  <c r="A26" i="2"/>
  <c r="A34" i="2"/>
  <c r="D5" i="2"/>
  <c r="E5" i="2" s="1"/>
  <c r="D14" i="2"/>
  <c r="E14" i="2" s="1"/>
  <c r="B12" i="2"/>
  <c r="B24" i="2" s="1"/>
  <c r="A30" i="2"/>
  <c r="A42" i="2" s="1"/>
  <c r="C8" i="2"/>
  <c r="C20" i="2" s="1"/>
  <c r="C32" i="2" s="1"/>
  <c r="C44" i="2" s="1"/>
  <c r="C56" i="2" s="1"/>
  <c r="C68" i="2" s="1"/>
  <c r="C80" i="2" s="1"/>
  <c r="C92" i="2" s="1"/>
  <c r="C104" i="2" s="1"/>
  <c r="C116" i="2" s="1"/>
  <c r="C128" i="2" s="1"/>
  <c r="C140" i="2" s="1"/>
  <c r="C152" i="2" s="1"/>
  <c r="C164" i="2" s="1"/>
  <c r="C176" i="2" s="1"/>
  <c r="C188" i="2" s="1"/>
  <c r="C200" i="2" s="1"/>
  <c r="C212" i="2" s="1"/>
  <c r="C224" i="2" s="1"/>
  <c r="C236" i="2" s="1"/>
  <c r="C248" i="2" s="1"/>
  <c r="C260" i="2" s="1"/>
  <c r="C272" i="2" s="1"/>
  <c r="C284" i="2" s="1"/>
  <c r="C296" i="2" s="1"/>
  <c r="C308" i="2" s="1"/>
  <c r="C320" i="2" s="1"/>
  <c r="C332" i="2" s="1"/>
  <c r="C344" i="2" s="1"/>
  <c r="C356" i="2" s="1"/>
  <c r="C368" i="2" s="1"/>
  <c r="C380" i="2" s="1"/>
  <c r="C392" i="2" s="1"/>
  <c r="C404" i="2" s="1"/>
  <c r="C416" i="2" s="1"/>
  <c r="C428" i="2" s="1"/>
  <c r="C440" i="2" s="1"/>
  <c r="C452" i="2" s="1"/>
  <c r="C464" i="2" s="1"/>
  <c r="A35" i="2"/>
  <c r="D6" i="2"/>
  <c r="E6" i="2" s="1"/>
  <c r="A43" i="2"/>
  <c r="A47" i="2"/>
  <c r="B20" i="2"/>
  <c r="B11" i="2"/>
  <c r="B31" i="2"/>
  <c r="B43" i="2" s="1"/>
  <c r="B55" i="2" s="1"/>
  <c r="B67" i="2" s="1"/>
  <c r="B79" i="2" s="1"/>
  <c r="B91" i="2" s="1"/>
  <c r="B103" i="2" s="1"/>
  <c r="B115" i="2" s="1"/>
  <c r="B127" i="2" s="1"/>
  <c r="B139" i="2" s="1"/>
  <c r="B151" i="2" s="1"/>
  <c r="B163" i="2" s="1"/>
  <c r="B175" i="2" s="1"/>
  <c r="B187" i="2" s="1"/>
  <c r="B199" i="2" s="1"/>
  <c r="B211" i="2" s="1"/>
  <c r="B223" i="2" s="1"/>
  <c r="B235" i="2" s="1"/>
  <c r="B247" i="2" s="1"/>
  <c r="B259" i="2" s="1"/>
  <c r="B271" i="2" s="1"/>
  <c r="B283" i="2" s="1"/>
  <c r="B295" i="2" s="1"/>
  <c r="B307" i="2" s="1"/>
  <c r="B319" i="2" s="1"/>
  <c r="B331" i="2" s="1"/>
  <c r="B343" i="2" s="1"/>
  <c r="B355" i="2" s="1"/>
  <c r="B367" i="2" s="1"/>
  <c r="B379" i="2" s="1"/>
  <c r="B391" i="2" s="1"/>
  <c r="B403" i="2" s="1"/>
  <c r="B415" i="2" s="1"/>
  <c r="B427" i="2" s="1"/>
  <c r="B439" i="2" s="1"/>
  <c r="B451" i="2" s="1"/>
  <c r="B463" i="2" s="1"/>
  <c r="A39" i="2"/>
  <c r="C27" i="2"/>
  <c r="C39" i="2" s="1"/>
  <c r="C51" i="2" s="1"/>
  <c r="C63" i="2" s="1"/>
  <c r="C75" i="2" s="1"/>
  <c r="C87" i="2" s="1"/>
  <c r="C99" i="2" s="1"/>
  <c r="C111" i="2" s="1"/>
  <c r="C123" i="2" s="1"/>
  <c r="C135" i="2" s="1"/>
  <c r="C147" i="2" s="1"/>
  <c r="C159" i="2" s="1"/>
  <c r="C171" i="2" s="1"/>
  <c r="C183" i="2" s="1"/>
  <c r="C195" i="2" s="1"/>
  <c r="C207" i="2" s="1"/>
  <c r="C219" i="2" s="1"/>
  <c r="C231" i="2" s="1"/>
  <c r="C243" i="2" s="1"/>
  <c r="C255" i="2" s="1"/>
  <c r="C267" i="2" s="1"/>
  <c r="C279" i="2" s="1"/>
  <c r="C291" i="2" s="1"/>
  <c r="C303" i="2" s="1"/>
  <c r="C315" i="2" s="1"/>
  <c r="C327" i="2" s="1"/>
  <c r="C339" i="2" s="1"/>
  <c r="C351" i="2" s="1"/>
  <c r="C363" i="2" s="1"/>
  <c r="C375" i="2" s="1"/>
  <c r="C387" i="2" s="1"/>
  <c r="C399" i="2" s="1"/>
  <c r="C411" i="2" s="1"/>
  <c r="C423" i="2" s="1"/>
  <c r="C435" i="2" s="1"/>
  <c r="C447" i="2" s="1"/>
  <c r="C459" i="2" s="1"/>
  <c r="A29" i="2"/>
  <c r="A33" i="2"/>
  <c r="B17" i="2"/>
  <c r="B29" i="2" s="1"/>
  <c r="B41" i="2" s="1"/>
  <c r="B53" i="2" s="1"/>
  <c r="B65" i="2" s="1"/>
  <c r="B77" i="2" s="1"/>
  <c r="B89" i="2" s="1"/>
  <c r="B101" i="2" s="1"/>
  <c r="B113" i="2" s="1"/>
  <c r="B125" i="2" s="1"/>
  <c r="B137" i="2" s="1"/>
  <c r="B149" i="2" s="1"/>
  <c r="B161" i="2" s="1"/>
  <c r="B173" i="2" s="1"/>
  <c r="B185" i="2" s="1"/>
  <c r="B197" i="2" s="1"/>
  <c r="B209" i="2" s="1"/>
  <c r="B221" i="2" s="1"/>
  <c r="B233" i="2" s="1"/>
  <c r="B245" i="2" s="1"/>
  <c r="B257" i="2" s="1"/>
  <c r="B269" i="2" s="1"/>
  <c r="B281" i="2" s="1"/>
  <c r="B293" i="2" s="1"/>
  <c r="B305" i="2" s="1"/>
  <c r="B317" i="2" s="1"/>
  <c r="B329" i="2" s="1"/>
  <c r="B341" i="2" s="1"/>
  <c r="B353" i="2" s="1"/>
  <c r="B365" i="2" s="1"/>
  <c r="B377" i="2" s="1"/>
  <c r="B389" i="2" s="1"/>
  <c r="B401" i="2" s="1"/>
  <c r="B413" i="2" s="1"/>
  <c r="B425" i="2" s="1"/>
  <c r="B437" i="2" s="1"/>
  <c r="B449" i="2" s="1"/>
  <c r="B461" i="2" s="1"/>
  <c r="C18" i="2"/>
  <c r="C30" i="2" s="1"/>
  <c r="C42" i="2" s="1"/>
  <c r="C54" i="2" s="1"/>
  <c r="C66" i="2" s="1"/>
  <c r="C78" i="2" s="1"/>
  <c r="C90" i="2" s="1"/>
  <c r="C102" i="2" s="1"/>
  <c r="C114" i="2" s="1"/>
  <c r="C126" i="2" s="1"/>
  <c r="C138" i="2" s="1"/>
  <c r="C150" i="2" s="1"/>
  <c r="C162" i="2" s="1"/>
  <c r="C174" i="2" s="1"/>
  <c r="C186" i="2" s="1"/>
  <c r="C198" i="2" s="1"/>
  <c r="C210" i="2" s="1"/>
  <c r="C222" i="2" s="1"/>
  <c r="C234" i="2" s="1"/>
  <c r="C246" i="2" s="1"/>
  <c r="C258" i="2" s="1"/>
  <c r="C270" i="2" s="1"/>
  <c r="C282" i="2" s="1"/>
  <c r="C294" i="2" s="1"/>
  <c r="C306" i="2" s="1"/>
  <c r="C318" i="2" s="1"/>
  <c r="C330" i="2" s="1"/>
  <c r="C342" i="2" s="1"/>
  <c r="C354" i="2" s="1"/>
  <c r="C366" i="2" s="1"/>
  <c r="C378" i="2" s="1"/>
  <c r="C390" i="2" s="1"/>
  <c r="C402" i="2" s="1"/>
  <c r="C414" i="2" s="1"/>
  <c r="C426" i="2" s="1"/>
  <c r="C438" i="2" s="1"/>
  <c r="C450" i="2" s="1"/>
  <c r="C462" i="2" s="1"/>
  <c r="B21" i="2"/>
  <c r="B33" i="2" s="1"/>
  <c r="B45" i="2" s="1"/>
  <c r="B57" i="2" s="1"/>
  <c r="B69" i="2" s="1"/>
  <c r="B81" i="2" s="1"/>
  <c r="B93" i="2" s="1"/>
  <c r="B105" i="2" s="1"/>
  <c r="B117" i="2" s="1"/>
  <c r="B129" i="2" s="1"/>
  <c r="B141" i="2" s="1"/>
  <c r="B153" i="2" s="1"/>
  <c r="B165" i="2" s="1"/>
  <c r="B177" i="2" s="1"/>
  <c r="B189" i="2" s="1"/>
  <c r="B201" i="2" s="1"/>
  <c r="B213" i="2" s="1"/>
  <c r="B225" i="2" s="1"/>
  <c r="B237" i="2" s="1"/>
  <c r="B249" i="2" s="1"/>
  <c r="B261" i="2" s="1"/>
  <c r="B273" i="2" s="1"/>
  <c r="B285" i="2" s="1"/>
  <c r="B297" i="2" s="1"/>
  <c r="B309" i="2" s="1"/>
  <c r="B321" i="2" s="1"/>
  <c r="B333" i="2" s="1"/>
  <c r="B345" i="2" s="1"/>
  <c r="B357" i="2" s="1"/>
  <c r="B369" i="2" s="1"/>
  <c r="B381" i="2" s="1"/>
  <c r="B393" i="2" s="1"/>
  <c r="B405" i="2" s="1"/>
  <c r="B417" i="2" s="1"/>
  <c r="B429" i="2" s="1"/>
  <c r="B441" i="2" s="1"/>
  <c r="B453" i="2" s="1"/>
  <c r="B465" i="2" s="1"/>
  <c r="A32" i="2"/>
  <c r="C9" i="2"/>
  <c r="D9" i="2" s="1"/>
  <c r="E9" i="2" s="1"/>
  <c r="C11" i="2"/>
  <c r="C23" i="2" s="1"/>
  <c r="C35" i="2" s="1"/>
  <c r="C47" i="2" s="1"/>
  <c r="C59" i="2" s="1"/>
  <c r="C71" i="2" s="1"/>
  <c r="C83" i="2" s="1"/>
  <c r="C95" i="2" s="1"/>
  <c r="C107" i="2" s="1"/>
  <c r="C119" i="2" s="1"/>
  <c r="C131" i="2" s="1"/>
  <c r="C143" i="2" s="1"/>
  <c r="C155" i="2" s="1"/>
  <c r="C167" i="2" s="1"/>
  <c r="C179" i="2" s="1"/>
  <c r="C191" i="2" s="1"/>
  <c r="C203" i="2" s="1"/>
  <c r="C215" i="2" s="1"/>
  <c r="C227" i="2" s="1"/>
  <c r="C239" i="2" s="1"/>
  <c r="C251" i="2" s="1"/>
  <c r="C263" i="2" s="1"/>
  <c r="C275" i="2" s="1"/>
  <c r="C287" i="2" s="1"/>
  <c r="C299" i="2" s="1"/>
  <c r="C311" i="2" s="1"/>
  <c r="C323" i="2" s="1"/>
  <c r="C335" i="2" s="1"/>
  <c r="C347" i="2" s="1"/>
  <c r="C359" i="2" s="1"/>
  <c r="C371" i="2" s="1"/>
  <c r="C383" i="2" s="1"/>
  <c r="C395" i="2" s="1"/>
  <c r="C407" i="2" s="1"/>
  <c r="C419" i="2" s="1"/>
  <c r="C431" i="2" s="1"/>
  <c r="C443" i="2" s="1"/>
  <c r="C455" i="2" s="1"/>
  <c r="C467" i="2" s="1"/>
  <c r="B10" i="2"/>
  <c r="A40" i="2" l="1"/>
  <c r="D39" i="2"/>
  <c r="E39" i="2" s="1"/>
  <c r="A46" i="2"/>
  <c r="A48" i="2"/>
  <c r="A49" i="2"/>
  <c r="C22" i="2"/>
  <c r="C34" i="2" s="1"/>
  <c r="C46" i="2" s="1"/>
  <c r="C58" i="2" s="1"/>
  <c r="C70" i="2" s="1"/>
  <c r="C82" i="2" s="1"/>
  <c r="C94" i="2" s="1"/>
  <c r="C106" i="2" s="1"/>
  <c r="C118" i="2" s="1"/>
  <c r="C130" i="2" s="1"/>
  <c r="C142" i="2" s="1"/>
  <c r="C154" i="2" s="1"/>
  <c r="C166" i="2" s="1"/>
  <c r="C178" i="2" s="1"/>
  <c r="C190" i="2" s="1"/>
  <c r="C202" i="2" s="1"/>
  <c r="C214" i="2" s="1"/>
  <c r="C226" i="2" s="1"/>
  <c r="C238" i="2" s="1"/>
  <c r="C250" i="2" s="1"/>
  <c r="C262" i="2" s="1"/>
  <c r="C274" i="2" s="1"/>
  <c r="C286" i="2" s="1"/>
  <c r="C298" i="2" s="1"/>
  <c r="C310" i="2" s="1"/>
  <c r="C322" i="2" s="1"/>
  <c r="C334" i="2" s="1"/>
  <c r="C346" i="2" s="1"/>
  <c r="C358" i="2" s="1"/>
  <c r="C370" i="2" s="1"/>
  <c r="C382" i="2" s="1"/>
  <c r="C394" i="2" s="1"/>
  <c r="C406" i="2" s="1"/>
  <c r="C418" i="2" s="1"/>
  <c r="C430" i="2" s="1"/>
  <c r="C442" i="2" s="1"/>
  <c r="C454" i="2" s="1"/>
  <c r="C466" i="2" s="1"/>
  <c r="A38" i="2"/>
  <c r="F5" i="2"/>
  <c r="F16" i="2"/>
  <c r="F6" i="2"/>
  <c r="F7" i="2"/>
  <c r="F9" i="2"/>
  <c r="F14" i="2"/>
  <c r="F15" i="2"/>
  <c r="F19" i="2"/>
  <c r="D29" i="2"/>
  <c r="E29" i="2" s="1"/>
  <c r="D17" i="2"/>
  <c r="E17" i="2" s="1"/>
  <c r="D38" i="2"/>
  <c r="D30" i="2"/>
  <c r="E30" i="2" s="1"/>
  <c r="D31" i="2"/>
  <c r="E31" i="2" s="1"/>
  <c r="D28" i="2"/>
  <c r="E28" i="2" s="1"/>
  <c r="D11" i="2"/>
  <c r="E11" i="2" s="1"/>
  <c r="D20" i="2"/>
  <c r="E20" i="2" s="1"/>
  <c r="D27" i="2"/>
  <c r="E27" i="2" s="1"/>
  <c r="D8" i="2"/>
  <c r="E8" i="2" s="1"/>
  <c r="D10" i="2"/>
  <c r="E10" i="2" s="1"/>
  <c r="D42" i="2"/>
  <c r="E42" i="2" s="1"/>
  <c r="D40" i="2"/>
  <c r="D43" i="2"/>
  <c r="E43" i="2" s="1"/>
  <c r="D18" i="2"/>
  <c r="E18" i="2" s="1"/>
  <c r="D26" i="2"/>
  <c r="E26" i="2" s="1"/>
  <c r="B13" i="2"/>
  <c r="D13" i="2" s="1"/>
  <c r="E13" i="2" s="1"/>
  <c r="B22" i="2"/>
  <c r="A45" i="2"/>
  <c r="B32" i="2"/>
  <c r="B44" i="2" s="1"/>
  <c r="B56" i="2" s="1"/>
  <c r="B68" i="2" s="1"/>
  <c r="B80" i="2" s="1"/>
  <c r="B92" i="2" s="1"/>
  <c r="B104" i="2" s="1"/>
  <c r="B116" i="2" s="1"/>
  <c r="B128" i="2" s="1"/>
  <c r="B140" i="2" s="1"/>
  <c r="B152" i="2" s="1"/>
  <c r="B164" i="2" s="1"/>
  <c r="B176" i="2" s="1"/>
  <c r="B188" i="2" s="1"/>
  <c r="B200" i="2" s="1"/>
  <c r="B212" i="2" s="1"/>
  <c r="B224" i="2" s="1"/>
  <c r="B236" i="2" s="1"/>
  <c r="B248" i="2" s="1"/>
  <c r="B260" i="2" s="1"/>
  <c r="B272" i="2" s="1"/>
  <c r="B284" i="2" s="1"/>
  <c r="B296" i="2" s="1"/>
  <c r="B308" i="2" s="1"/>
  <c r="B320" i="2" s="1"/>
  <c r="B332" i="2" s="1"/>
  <c r="B344" i="2" s="1"/>
  <c r="B356" i="2" s="1"/>
  <c r="B368" i="2" s="1"/>
  <c r="B380" i="2" s="1"/>
  <c r="B392" i="2" s="1"/>
  <c r="B404" i="2" s="1"/>
  <c r="B416" i="2" s="1"/>
  <c r="B428" i="2" s="1"/>
  <c r="B440" i="2" s="1"/>
  <c r="B452" i="2" s="1"/>
  <c r="B464" i="2" s="1"/>
  <c r="A59" i="2"/>
  <c r="A55" i="2"/>
  <c r="A41" i="2"/>
  <c r="A60" i="2"/>
  <c r="A51" i="2"/>
  <c r="B23" i="2"/>
  <c r="D23" i="2" s="1"/>
  <c r="E23" i="2" s="1"/>
  <c r="C12" i="2"/>
  <c r="D12" i="2" s="1"/>
  <c r="E12" i="2" s="1"/>
  <c r="C21" i="2"/>
  <c r="D21" i="2" s="1"/>
  <c r="E21" i="2" s="1"/>
  <c r="A44" i="2"/>
  <c r="A61" i="2"/>
  <c r="A50" i="2"/>
  <c r="A54" i="2"/>
  <c r="A58" i="2"/>
  <c r="A52" i="2"/>
  <c r="B36" i="2"/>
  <c r="D55" i="2" l="1"/>
  <c r="E55" i="2" s="1"/>
  <c r="F55" i="2" s="1"/>
  <c r="F39" i="2"/>
  <c r="E40" i="2"/>
  <c r="F40" i="2" s="1"/>
  <c r="D41" i="2"/>
  <c r="E41" i="2" s="1"/>
  <c r="F41" i="2" s="1"/>
  <c r="D51" i="2"/>
  <c r="E51" i="2" s="1"/>
  <c r="F51" i="2" s="1"/>
  <c r="E38" i="2"/>
  <c r="F38" i="2" s="1"/>
  <c r="F23" i="2"/>
  <c r="F43" i="2"/>
  <c r="F8" i="2"/>
  <c r="F28" i="2"/>
  <c r="F17" i="2"/>
  <c r="F13" i="2"/>
  <c r="F27" i="2"/>
  <c r="F31" i="2"/>
  <c r="F29" i="2"/>
  <c r="F21" i="2"/>
  <c r="F26" i="2"/>
  <c r="F42" i="2"/>
  <c r="F20" i="2"/>
  <c r="F30" i="2"/>
  <c r="F12" i="2"/>
  <c r="F18" i="2"/>
  <c r="F10" i="2"/>
  <c r="F11" i="2"/>
  <c r="D52" i="2"/>
  <c r="E52" i="2" s="1"/>
  <c r="D44" i="2"/>
  <c r="E44" i="2" s="1"/>
  <c r="D54" i="2"/>
  <c r="E54" i="2" s="1"/>
  <c r="D50" i="2"/>
  <c r="E50" i="2" s="1"/>
  <c r="D22" i="2"/>
  <c r="E22" i="2" s="1"/>
  <c r="D32" i="2"/>
  <c r="E32" i="2" s="1"/>
  <c r="B35" i="2"/>
  <c r="D35" i="2" s="1"/>
  <c r="E35" i="2" s="1"/>
  <c r="B48" i="2"/>
  <c r="A56" i="2"/>
  <c r="A72" i="2"/>
  <c r="A70" i="2"/>
  <c r="A66" i="2"/>
  <c r="A73" i="2"/>
  <c r="C33" i="2"/>
  <c r="D33" i="2" s="1"/>
  <c r="E33" i="2" s="1"/>
  <c r="B34" i="2"/>
  <c r="A64" i="2"/>
  <c r="A62" i="2"/>
  <c r="C24" i="2"/>
  <c r="D24" i="2" s="1"/>
  <c r="E24" i="2" s="1"/>
  <c r="A63" i="2"/>
  <c r="A53" i="2"/>
  <c r="A67" i="2"/>
  <c r="A71" i="2"/>
  <c r="A57" i="2"/>
  <c r="B25" i="2"/>
  <c r="D25" i="2" s="1"/>
  <c r="E25" i="2" s="1"/>
  <c r="D53" i="2" l="1"/>
  <c r="E53" i="2" s="1"/>
  <c r="F53" i="2" s="1"/>
  <c r="D63" i="2"/>
  <c r="D67" i="2"/>
  <c r="E67" i="2" s="1"/>
  <c r="F67" i="2" s="1"/>
  <c r="F22" i="2"/>
  <c r="F52" i="2"/>
  <c r="F50" i="2"/>
  <c r="F25" i="2"/>
  <c r="F35" i="2"/>
  <c r="F54" i="2"/>
  <c r="F24" i="2"/>
  <c r="F33" i="2"/>
  <c r="F32" i="2"/>
  <c r="F44" i="2"/>
  <c r="D62" i="2"/>
  <c r="E62" i="2" s="1"/>
  <c r="D34" i="2"/>
  <c r="E34" i="2" s="1"/>
  <c r="D66" i="2"/>
  <c r="E66" i="2" s="1"/>
  <c r="D56" i="2"/>
  <c r="E56" i="2" s="1"/>
  <c r="D64" i="2"/>
  <c r="E64" i="2" s="1"/>
  <c r="A69" i="2"/>
  <c r="A74" i="2"/>
  <c r="A85" i="2"/>
  <c r="A84" i="2"/>
  <c r="A83" i="2"/>
  <c r="A79" i="2"/>
  <c r="A65" i="2"/>
  <c r="A75" i="2"/>
  <c r="C36" i="2"/>
  <c r="D36" i="2" s="1"/>
  <c r="E36" i="2" s="1"/>
  <c r="B46" i="2"/>
  <c r="C45" i="2"/>
  <c r="D45" i="2" s="1"/>
  <c r="E45" i="2" s="1"/>
  <c r="B47" i="2"/>
  <c r="D47" i="2" s="1"/>
  <c r="E47" i="2" s="1"/>
  <c r="A76" i="2"/>
  <c r="A82" i="2"/>
  <c r="B60" i="2"/>
  <c r="B37" i="2"/>
  <c r="D37" i="2" s="1"/>
  <c r="E37" i="2" s="1"/>
  <c r="A78" i="2"/>
  <c r="A68" i="2"/>
  <c r="E63" i="2" l="1"/>
  <c r="F63" i="2" s="1"/>
  <c r="D65" i="2"/>
  <c r="E65" i="2" s="1"/>
  <c r="F65" i="2" s="1"/>
  <c r="D79" i="2"/>
  <c r="E79" i="2" s="1"/>
  <c r="F79" i="2" s="1"/>
  <c r="D75" i="2"/>
  <c r="E75" i="2" s="1"/>
  <c r="F75" i="2" s="1"/>
  <c r="F47" i="2"/>
  <c r="F66" i="2"/>
  <c r="F36" i="2"/>
  <c r="F34" i="2"/>
  <c r="F37" i="2"/>
  <c r="F64" i="2"/>
  <c r="F62" i="2"/>
  <c r="F45" i="2"/>
  <c r="F56" i="2"/>
  <c r="D68" i="2"/>
  <c r="E68" i="2" s="1"/>
  <c r="D46" i="2"/>
  <c r="E46" i="2" s="1"/>
  <c r="D74" i="2"/>
  <c r="E74" i="2" s="1"/>
  <c r="D78" i="2"/>
  <c r="E78" i="2" s="1"/>
  <c r="D76" i="2"/>
  <c r="E76" i="2" s="1"/>
  <c r="B49" i="2"/>
  <c r="D49" i="2" s="1"/>
  <c r="E49" i="2" s="1"/>
  <c r="B72" i="2"/>
  <c r="B59" i="2"/>
  <c r="D59" i="2" s="1"/>
  <c r="E59" i="2" s="1"/>
  <c r="C57" i="2"/>
  <c r="D57" i="2" s="1"/>
  <c r="E57" i="2" s="1"/>
  <c r="C48" i="2"/>
  <c r="D48" i="2" s="1"/>
  <c r="E48" i="2" s="1"/>
  <c r="A90" i="2"/>
  <c r="A94" i="2"/>
  <c r="A88" i="2"/>
  <c r="A97" i="2"/>
  <c r="A86" i="2"/>
  <c r="A81" i="2"/>
  <c r="A80" i="2"/>
  <c r="A87" i="2"/>
  <c r="A77" i="2"/>
  <c r="A96" i="2"/>
  <c r="B58" i="2"/>
  <c r="A91" i="2"/>
  <c r="A95" i="2"/>
  <c r="D77" i="2" l="1"/>
  <c r="E77" i="2" s="1"/>
  <c r="F77" i="2" s="1"/>
  <c r="D91" i="2"/>
  <c r="E91" i="2" s="1"/>
  <c r="F91" i="2" s="1"/>
  <c r="D87" i="2"/>
  <c r="E87" i="2" s="1"/>
  <c r="F87" i="2" s="1"/>
  <c r="F57" i="2"/>
  <c r="F76" i="2"/>
  <c r="F68" i="2"/>
  <c r="F59" i="2"/>
  <c r="F78" i="2"/>
  <c r="F48" i="2"/>
  <c r="F74" i="2"/>
  <c r="F49" i="2"/>
  <c r="F46" i="2"/>
  <c r="D90" i="2"/>
  <c r="E90" i="2" s="1"/>
  <c r="D86" i="2"/>
  <c r="E86" i="2" s="1"/>
  <c r="D58" i="2"/>
  <c r="E58" i="2" s="1"/>
  <c r="D80" i="2"/>
  <c r="E80" i="2" s="1"/>
  <c r="D88" i="2"/>
  <c r="E88" i="2" s="1"/>
  <c r="A106" i="2"/>
  <c r="B84" i="2"/>
  <c r="A89" i="2"/>
  <c r="A100" i="2"/>
  <c r="B71" i="2"/>
  <c r="D71" i="2" s="1"/>
  <c r="E71" i="2" s="1"/>
  <c r="A107" i="2"/>
  <c r="A103" i="2"/>
  <c r="C69" i="2"/>
  <c r="D69" i="2" s="1"/>
  <c r="E69" i="2" s="1"/>
  <c r="A92" i="2"/>
  <c r="C60" i="2"/>
  <c r="D60" i="2" s="1"/>
  <c r="E60" i="2" s="1"/>
  <c r="A108" i="2"/>
  <c r="B70" i="2"/>
  <c r="A99" i="2"/>
  <c r="A93" i="2"/>
  <c r="A98" i="2"/>
  <c r="A109" i="2"/>
  <c r="A102" i="2"/>
  <c r="B61" i="2"/>
  <c r="D61" i="2" s="1"/>
  <c r="E61" i="2" s="1"/>
  <c r="D103" i="2" l="1"/>
  <c r="E103" i="2" s="1"/>
  <c r="D89" i="2"/>
  <c r="E89" i="2" s="1"/>
  <c r="F89" i="2" s="1"/>
  <c r="D99" i="2"/>
  <c r="E99" i="2" s="1"/>
  <c r="F71" i="2"/>
  <c r="F86" i="2"/>
  <c r="F69" i="2"/>
  <c r="F88" i="2"/>
  <c r="F90" i="2"/>
  <c r="F80" i="2"/>
  <c r="F61" i="2"/>
  <c r="F60" i="2"/>
  <c r="F58" i="2"/>
  <c r="D100" i="2"/>
  <c r="E100" i="2" s="1"/>
  <c r="D102" i="2"/>
  <c r="E102" i="2" s="1"/>
  <c r="D98" i="2"/>
  <c r="E98" i="2" s="1"/>
  <c r="D92" i="2"/>
  <c r="E92" i="2" s="1"/>
  <c r="D70" i="2"/>
  <c r="E70" i="2" s="1"/>
  <c r="A121" i="2"/>
  <c r="A111" i="2"/>
  <c r="A120" i="2"/>
  <c r="A119" i="2"/>
  <c r="A112" i="2"/>
  <c r="A118" i="2"/>
  <c r="A105" i="2"/>
  <c r="B82" i="2"/>
  <c r="A104" i="2"/>
  <c r="C81" i="2"/>
  <c r="D81" i="2" s="1"/>
  <c r="E81" i="2" s="1"/>
  <c r="A115" i="2"/>
  <c r="A101" i="2"/>
  <c r="B96" i="2"/>
  <c r="B73" i="2"/>
  <c r="D73" i="2" s="1"/>
  <c r="E73" i="2" s="1"/>
  <c r="A114" i="2"/>
  <c r="A110" i="2"/>
  <c r="C72" i="2"/>
  <c r="D72" i="2" s="1"/>
  <c r="E72" i="2" s="1"/>
  <c r="B83" i="2"/>
  <c r="D83" i="2" s="1"/>
  <c r="E83" i="2" s="1"/>
  <c r="F103" i="2" l="1"/>
  <c r="D115" i="2"/>
  <c r="E115" i="2" s="1"/>
  <c r="D111" i="2"/>
  <c r="E111" i="2" s="1"/>
  <c r="D101" i="2"/>
  <c r="E101" i="2" s="1"/>
  <c r="F101" i="2" s="1"/>
  <c r="F99" i="2"/>
  <c r="F83" i="2"/>
  <c r="F92" i="2"/>
  <c r="F81" i="2"/>
  <c r="F98" i="2"/>
  <c r="F73" i="2"/>
  <c r="F72" i="2"/>
  <c r="F102" i="2"/>
  <c r="F70" i="2"/>
  <c r="F100" i="2"/>
  <c r="D104" i="2"/>
  <c r="E104" i="2" s="1"/>
  <c r="D110" i="2"/>
  <c r="E110" i="2" s="1"/>
  <c r="D114" i="2"/>
  <c r="E114" i="2" s="1"/>
  <c r="D82" i="2"/>
  <c r="E82" i="2" s="1"/>
  <c r="D112" i="2"/>
  <c r="E112" i="2" s="1"/>
  <c r="A124" i="2"/>
  <c r="B85" i="2"/>
  <c r="D85" i="2" s="1"/>
  <c r="E85" i="2" s="1"/>
  <c r="B108" i="2"/>
  <c r="A127" i="2"/>
  <c r="B94" i="2"/>
  <c r="A130" i="2"/>
  <c r="A113" i="2"/>
  <c r="C93" i="2"/>
  <c r="D93" i="2" s="1"/>
  <c r="E93" i="2" s="1"/>
  <c r="A132" i="2"/>
  <c r="A117" i="2"/>
  <c r="A126" i="2"/>
  <c r="B95" i="2"/>
  <c r="D95" i="2" s="1"/>
  <c r="E95" i="2" s="1"/>
  <c r="C84" i="2"/>
  <c r="D84" i="2" s="1"/>
  <c r="E84" i="2" s="1"/>
  <c r="A122" i="2"/>
  <c r="A116" i="2"/>
  <c r="A131" i="2"/>
  <c r="A123" i="2"/>
  <c r="A133" i="2"/>
  <c r="F115" i="2" l="1"/>
  <c r="D113" i="2"/>
  <c r="E113" i="2" s="1"/>
  <c r="D123" i="2"/>
  <c r="E123" i="2" s="1"/>
  <c r="F123" i="2" s="1"/>
  <c r="D127" i="2"/>
  <c r="E127" i="2" s="1"/>
  <c r="F111" i="2"/>
  <c r="F95" i="2"/>
  <c r="F84" i="2"/>
  <c r="F110" i="2"/>
  <c r="F104" i="2"/>
  <c r="F93" i="2"/>
  <c r="F112" i="2"/>
  <c r="F82" i="2"/>
  <c r="F85" i="2"/>
  <c r="F114" i="2"/>
  <c r="D126" i="2"/>
  <c r="E126" i="2" s="1"/>
  <c r="D94" i="2"/>
  <c r="E94" i="2" s="1"/>
  <c r="D124" i="2"/>
  <c r="E124" i="2" s="1"/>
  <c r="D122" i="2"/>
  <c r="E122" i="2" s="1"/>
  <c r="D116" i="2"/>
  <c r="E116" i="2" s="1"/>
  <c r="A143" i="2"/>
  <c r="B106" i="2"/>
  <c r="A139" i="2"/>
  <c r="B97" i="2"/>
  <c r="D97" i="2" s="1"/>
  <c r="E97" i="2" s="1"/>
  <c r="C96" i="2"/>
  <c r="D96" i="2" s="1"/>
  <c r="E96" i="2" s="1"/>
  <c r="A129" i="2"/>
  <c r="A144" i="2"/>
  <c r="A125" i="2"/>
  <c r="A142" i="2"/>
  <c r="B120" i="2"/>
  <c r="C105" i="2"/>
  <c r="D105" i="2" s="1"/>
  <c r="E105" i="2" s="1"/>
  <c r="B107" i="2"/>
  <c r="D107" i="2" s="1"/>
  <c r="E107" i="2" s="1"/>
  <c r="A135" i="2"/>
  <c r="A128" i="2"/>
  <c r="A145" i="2"/>
  <c r="A134" i="2"/>
  <c r="A138" i="2"/>
  <c r="A136" i="2"/>
  <c r="F127" i="2" l="1"/>
  <c r="F113" i="2"/>
  <c r="D135" i="2"/>
  <c r="E135" i="2" s="1"/>
  <c r="F135" i="2" s="1"/>
  <c r="D139" i="2"/>
  <c r="E139" i="2" s="1"/>
  <c r="F139" i="2" s="1"/>
  <c r="D125" i="2"/>
  <c r="E125" i="2" s="1"/>
  <c r="F105" i="2"/>
  <c r="F122" i="2"/>
  <c r="F107" i="2"/>
  <c r="F124" i="2"/>
  <c r="F96" i="2"/>
  <c r="F94" i="2"/>
  <c r="F97" i="2"/>
  <c r="F116" i="2"/>
  <c r="F126" i="2"/>
  <c r="D138" i="2"/>
  <c r="E138" i="2" s="1"/>
  <c r="D136" i="2"/>
  <c r="E136" i="2" s="1"/>
  <c r="D134" i="2"/>
  <c r="E134" i="2" s="1"/>
  <c r="D128" i="2"/>
  <c r="E128" i="2" s="1"/>
  <c r="D106" i="2"/>
  <c r="E106" i="2" s="1"/>
  <c r="A141" i="2"/>
  <c r="B118" i="2"/>
  <c r="A148" i="2"/>
  <c r="A150" i="2"/>
  <c r="A146" i="2"/>
  <c r="A140" i="2"/>
  <c r="A147" i="2"/>
  <c r="B119" i="2"/>
  <c r="D119" i="2" s="1"/>
  <c r="E119" i="2" s="1"/>
  <c r="B132" i="2"/>
  <c r="A156" i="2"/>
  <c r="C108" i="2"/>
  <c r="D108" i="2" s="1"/>
  <c r="E108" i="2" s="1"/>
  <c r="A157" i="2"/>
  <c r="A154" i="2"/>
  <c r="A151" i="2"/>
  <c r="B109" i="2"/>
  <c r="D109" i="2" s="1"/>
  <c r="E109" i="2" s="1"/>
  <c r="A155" i="2"/>
  <c r="C117" i="2"/>
  <c r="D117" i="2" s="1"/>
  <c r="E117" i="2" s="1"/>
  <c r="A137" i="2"/>
  <c r="F125" i="2" l="1"/>
  <c r="D137" i="2"/>
  <c r="E137" i="2" s="1"/>
  <c r="F137" i="2" s="1"/>
  <c r="D151" i="2"/>
  <c r="E151" i="2" s="1"/>
  <c r="F151" i="2" s="1"/>
  <c r="D147" i="2"/>
  <c r="E147" i="2" s="1"/>
  <c r="F147" i="2" s="1"/>
  <c r="F109" i="2"/>
  <c r="F108" i="2"/>
  <c r="F128" i="2"/>
  <c r="F134" i="2"/>
  <c r="F117" i="2"/>
  <c r="F136" i="2"/>
  <c r="F119" i="2"/>
  <c r="F106" i="2"/>
  <c r="F138" i="2"/>
  <c r="D150" i="2"/>
  <c r="E150" i="2" s="1"/>
  <c r="D148" i="2"/>
  <c r="E148" i="2" s="1"/>
  <c r="D140" i="2"/>
  <c r="E140" i="2" s="1"/>
  <c r="D118" i="2"/>
  <c r="E118" i="2" s="1"/>
  <c r="D146" i="2"/>
  <c r="E146" i="2" s="1"/>
  <c r="A163" i="2"/>
  <c r="A162" i="2"/>
  <c r="A153" i="2"/>
  <c r="C129" i="2"/>
  <c r="D129" i="2" s="1"/>
  <c r="E129" i="2" s="1"/>
  <c r="A169" i="2"/>
  <c r="A168" i="2"/>
  <c r="A158" i="2"/>
  <c r="A149" i="2"/>
  <c r="B144" i="2"/>
  <c r="A160" i="2"/>
  <c r="B131" i="2"/>
  <c r="D131" i="2" s="1"/>
  <c r="E131" i="2" s="1"/>
  <c r="A167" i="2"/>
  <c r="B121" i="2"/>
  <c r="D121" i="2" s="1"/>
  <c r="E121" i="2" s="1"/>
  <c r="A166" i="2"/>
  <c r="C120" i="2"/>
  <c r="D120" i="2" s="1"/>
  <c r="E120" i="2" s="1"/>
  <c r="A159" i="2"/>
  <c r="A152" i="2"/>
  <c r="B130" i="2"/>
  <c r="D159" i="2" l="1"/>
  <c r="D149" i="2"/>
  <c r="E149" i="2" s="1"/>
  <c r="D163" i="2"/>
  <c r="E163" i="2" s="1"/>
  <c r="F163" i="2" s="1"/>
  <c r="F120" i="2"/>
  <c r="F118" i="2"/>
  <c r="F131" i="2"/>
  <c r="F140" i="2"/>
  <c r="F121" i="2"/>
  <c r="F148" i="2"/>
  <c r="F129" i="2"/>
  <c r="F146" i="2"/>
  <c r="F150" i="2"/>
  <c r="D130" i="2"/>
  <c r="E130" i="2" s="1"/>
  <c r="D152" i="2"/>
  <c r="E152" i="2" s="1"/>
  <c r="D160" i="2"/>
  <c r="E160" i="2" s="1"/>
  <c r="D162" i="2"/>
  <c r="E162" i="2" s="1"/>
  <c r="D158" i="2"/>
  <c r="E158" i="2" s="1"/>
  <c r="B133" i="2"/>
  <c r="D133" i="2" s="1"/>
  <c r="E133" i="2" s="1"/>
  <c r="B143" i="2"/>
  <c r="D143" i="2" s="1"/>
  <c r="E143" i="2" s="1"/>
  <c r="A181" i="2"/>
  <c r="A178" i="2"/>
  <c r="A172" i="2"/>
  <c r="A161" i="2"/>
  <c r="A165" i="2"/>
  <c r="A174" i="2"/>
  <c r="B142" i="2"/>
  <c r="A171" i="2"/>
  <c r="C132" i="2"/>
  <c r="D132" i="2" s="1"/>
  <c r="E132" i="2" s="1"/>
  <c r="A179" i="2"/>
  <c r="B156" i="2"/>
  <c r="A170" i="2"/>
  <c r="A180" i="2"/>
  <c r="A175" i="2"/>
  <c r="A164" i="2"/>
  <c r="C141" i="2"/>
  <c r="D141" i="2" s="1"/>
  <c r="E141" i="2" s="1"/>
  <c r="E159" i="2" l="1"/>
  <c r="F159" i="2" s="1"/>
  <c r="F149" i="2"/>
  <c r="D174" i="2"/>
  <c r="E174" i="2" s="1"/>
  <c r="F174" i="2" s="1"/>
  <c r="D175" i="2"/>
  <c r="E175" i="2" s="1"/>
  <c r="F175" i="2" s="1"/>
  <c r="D171" i="2"/>
  <c r="E171" i="2" s="1"/>
  <c r="F171" i="2" s="1"/>
  <c r="D161" i="2"/>
  <c r="E161" i="2" s="1"/>
  <c r="F161" i="2" s="1"/>
  <c r="F132" i="2"/>
  <c r="F162" i="2"/>
  <c r="F141" i="2"/>
  <c r="F160" i="2"/>
  <c r="F143" i="2"/>
  <c r="F133" i="2"/>
  <c r="F152" i="2"/>
  <c r="F158" i="2"/>
  <c r="F130" i="2"/>
  <c r="D164" i="2"/>
  <c r="E164" i="2" s="1"/>
  <c r="D170" i="2"/>
  <c r="E170" i="2" s="1"/>
  <c r="D142" i="2"/>
  <c r="E142" i="2" s="1"/>
  <c r="D172" i="2"/>
  <c r="E172" i="2" s="1"/>
  <c r="A187" i="2"/>
  <c r="A182" i="2"/>
  <c r="A186" i="2"/>
  <c r="B155" i="2"/>
  <c r="D155" i="2" s="1"/>
  <c r="E155" i="2" s="1"/>
  <c r="A192" i="2"/>
  <c r="C144" i="2"/>
  <c r="D144" i="2" s="1"/>
  <c r="E144" i="2" s="1"/>
  <c r="B154" i="2"/>
  <c r="C153" i="2"/>
  <c r="D153" i="2" s="1"/>
  <c r="E153" i="2" s="1"/>
  <c r="B168" i="2"/>
  <c r="A191" i="2"/>
  <c r="A173" i="2"/>
  <c r="A176" i="2"/>
  <c r="A183" i="2"/>
  <c r="A177" i="2"/>
  <c r="A184" i="2"/>
  <c r="A190" i="2"/>
  <c r="A193" i="2"/>
  <c r="B145" i="2"/>
  <c r="D145" i="2" s="1"/>
  <c r="E145" i="2" s="1"/>
  <c r="D183" i="2" l="1"/>
  <c r="E183" i="2" s="1"/>
  <c r="F183" i="2" s="1"/>
  <c r="D187" i="2"/>
  <c r="E187" i="2" s="1"/>
  <c r="D184" i="2"/>
  <c r="E184" i="2" s="1"/>
  <c r="F184" i="2" s="1"/>
  <c r="D173" i="2"/>
  <c r="E173" i="2" s="1"/>
  <c r="D186" i="2"/>
  <c r="E186" i="2" s="1"/>
  <c r="F186" i="2" s="1"/>
  <c r="D182" i="2"/>
  <c r="E182" i="2"/>
  <c r="D176" i="2"/>
  <c r="E176" i="2" s="1"/>
  <c r="F144" i="2"/>
  <c r="F170" i="2"/>
  <c r="F145" i="2"/>
  <c r="F164" i="2"/>
  <c r="F153" i="2"/>
  <c r="F155" i="2"/>
  <c r="F172" i="2"/>
  <c r="F142" i="2"/>
  <c r="D154" i="2"/>
  <c r="E154" i="2" s="1"/>
  <c r="C156" i="2"/>
  <c r="D156" i="2" s="1"/>
  <c r="E156" i="2" s="1"/>
  <c r="A194" i="2"/>
  <c r="A196" i="2"/>
  <c r="A189" i="2"/>
  <c r="A185" i="2"/>
  <c r="B180" i="2"/>
  <c r="C165" i="2"/>
  <c r="D165" i="2" s="1"/>
  <c r="E165" i="2" s="1"/>
  <c r="B157" i="2"/>
  <c r="D157" i="2" s="1"/>
  <c r="E157" i="2" s="1"/>
  <c r="A202" i="2"/>
  <c r="A195" i="2"/>
  <c r="B166" i="2"/>
  <c r="A198" i="2"/>
  <c r="A199" i="2"/>
  <c r="A203" i="2"/>
  <c r="A205" i="2"/>
  <c r="A188" i="2"/>
  <c r="A204" i="2"/>
  <c r="B167" i="2"/>
  <c r="D167" i="2" s="1"/>
  <c r="E167" i="2" s="1"/>
  <c r="F176" i="2" l="1"/>
  <c r="F182" i="2"/>
  <c r="F173" i="2"/>
  <c r="F187" i="2"/>
  <c r="D196" i="2"/>
  <c r="E196" i="2" s="1"/>
  <c r="F196" i="2" s="1"/>
  <c r="D199" i="2"/>
  <c r="E199" i="2" s="1"/>
  <c r="F199" i="2" s="1"/>
  <c r="D188" i="2"/>
  <c r="E188" i="2" s="1"/>
  <c r="D198" i="2"/>
  <c r="E198" i="2" s="1"/>
  <c r="F198" i="2" s="1"/>
  <c r="D195" i="2"/>
  <c r="E195" i="2" s="1"/>
  <c r="D194" i="2"/>
  <c r="E194" i="2" s="1"/>
  <c r="F194" i="2" s="1"/>
  <c r="F156" i="2"/>
  <c r="F157" i="2"/>
  <c r="F154" i="2"/>
  <c r="F165" i="2"/>
  <c r="F167" i="2"/>
  <c r="D166" i="2"/>
  <c r="E166" i="2" s="1"/>
  <c r="D185" i="2"/>
  <c r="E185" i="2" s="1"/>
  <c r="C177" i="2"/>
  <c r="D177" i="2" s="1"/>
  <c r="E177" i="2" s="1"/>
  <c r="A206" i="2"/>
  <c r="A216" i="2"/>
  <c r="B179" i="2"/>
  <c r="D179" i="2" s="1"/>
  <c r="E179" i="2" s="1"/>
  <c r="A210" i="2"/>
  <c r="B178" i="2"/>
  <c r="D178" i="2" s="1"/>
  <c r="E178" i="2" s="1"/>
  <c r="B169" i="2"/>
  <c r="D169" i="2" s="1"/>
  <c r="E169" i="2" s="1"/>
  <c r="A197" i="2"/>
  <c r="A217" i="2"/>
  <c r="A211" i="2"/>
  <c r="A201" i="2"/>
  <c r="C168" i="2"/>
  <c r="D168" i="2" s="1"/>
  <c r="E168" i="2" s="1"/>
  <c r="A200" i="2"/>
  <c r="A215" i="2"/>
  <c r="A207" i="2"/>
  <c r="A214" i="2"/>
  <c r="B192" i="2"/>
  <c r="A208" i="2"/>
  <c r="F188" i="2" l="1"/>
  <c r="F195" i="2"/>
  <c r="D197" i="2"/>
  <c r="E197" i="2" s="1"/>
  <c r="F197" i="2" s="1"/>
  <c r="D210" i="2"/>
  <c r="E210" i="2" s="1"/>
  <c r="F210" i="2" s="1"/>
  <c r="D200" i="2"/>
  <c r="E200" i="2" s="1"/>
  <c r="F200" i="2" s="1"/>
  <c r="D207" i="2"/>
  <c r="E207" i="2" s="1"/>
  <c r="F207" i="2" s="1"/>
  <c r="D208" i="2"/>
  <c r="E208" i="2" s="1"/>
  <c r="D211" i="2"/>
  <c r="E211" i="2" s="1"/>
  <c r="F211" i="2" s="1"/>
  <c r="D206" i="2"/>
  <c r="E206" i="2" s="1"/>
  <c r="F206" i="2" s="1"/>
  <c r="F168" i="2"/>
  <c r="F179" i="2"/>
  <c r="F185" i="2"/>
  <c r="F169" i="2"/>
  <c r="F166" i="2"/>
  <c r="F178" i="2"/>
  <c r="F177" i="2"/>
  <c r="B204" i="2"/>
  <c r="A219" i="2"/>
  <c r="C180" i="2"/>
  <c r="D180" i="2" s="1"/>
  <c r="E180" i="2" s="1"/>
  <c r="A209" i="2"/>
  <c r="A220" i="2"/>
  <c r="A228" i="2"/>
  <c r="C189" i="2"/>
  <c r="D189" i="2" s="1"/>
  <c r="E189" i="2" s="1"/>
  <c r="A226" i="2"/>
  <c r="A212" i="2"/>
  <c r="A229" i="2"/>
  <c r="A222" i="2"/>
  <c r="A227" i="2"/>
  <c r="A213" i="2"/>
  <c r="A223" i="2"/>
  <c r="B181" i="2"/>
  <c r="D181" i="2" s="1"/>
  <c r="E181" i="2" s="1"/>
  <c r="B190" i="2"/>
  <c r="D190" i="2" s="1"/>
  <c r="E190" i="2" s="1"/>
  <c r="B191" i="2"/>
  <c r="D191" i="2" s="1"/>
  <c r="E191" i="2" s="1"/>
  <c r="A218" i="2"/>
  <c r="D218" i="2" l="1"/>
  <c r="E218" i="2" s="1"/>
  <c r="F218" i="2" s="1"/>
  <c r="D223" i="2"/>
  <c r="E223" i="2" s="1"/>
  <c r="F223" i="2" s="1"/>
  <c r="D219" i="2"/>
  <c r="E219" i="2" s="1"/>
  <c r="F219" i="2" s="1"/>
  <c r="F208" i="2"/>
  <c r="D212" i="2"/>
  <c r="E212" i="2" s="1"/>
  <c r="F212" i="2" s="1"/>
  <c r="D220" i="2"/>
  <c r="E220" i="2" s="1"/>
  <c r="D222" i="2"/>
  <c r="E222" i="2" s="1"/>
  <c r="F181" i="2"/>
  <c r="F189" i="2"/>
  <c r="F180" i="2"/>
  <c r="F190" i="2"/>
  <c r="F191" i="2"/>
  <c r="D209" i="2"/>
  <c r="E209" i="2" s="1"/>
  <c r="A230" i="2"/>
  <c r="A225" i="2"/>
  <c r="A241" i="2"/>
  <c r="A238" i="2"/>
  <c r="A231" i="2"/>
  <c r="B193" i="2"/>
  <c r="A235" i="2"/>
  <c r="A234" i="2"/>
  <c r="A224" i="2"/>
  <c r="A232" i="2"/>
  <c r="B202" i="2"/>
  <c r="D202" i="2" s="1"/>
  <c r="E202" i="2" s="1"/>
  <c r="A239" i="2"/>
  <c r="A240" i="2"/>
  <c r="B203" i="2"/>
  <c r="D203" i="2" s="1"/>
  <c r="E203" i="2" s="1"/>
  <c r="C201" i="2"/>
  <c r="D201" i="2" s="1"/>
  <c r="E201" i="2" s="1"/>
  <c r="A221" i="2"/>
  <c r="C192" i="2"/>
  <c r="D192" i="2" s="1"/>
  <c r="E192" i="2" s="1"/>
  <c r="B216" i="2"/>
  <c r="F222" i="2" l="1"/>
  <c r="D224" i="2"/>
  <c r="E224" i="2" s="1"/>
  <c r="F224" i="2" s="1"/>
  <c r="D231" i="2"/>
  <c r="E231" i="2" s="1"/>
  <c r="D230" i="2"/>
  <c r="E230" i="2" s="1"/>
  <c r="F230" i="2" s="1"/>
  <c r="D235" i="2"/>
  <c r="E235" i="2"/>
  <c r="F235" i="2" s="1"/>
  <c r="F220" i="2"/>
  <c r="D221" i="2"/>
  <c r="E221" i="2" s="1"/>
  <c r="F221" i="2" s="1"/>
  <c r="D234" i="2"/>
  <c r="E234" i="2" s="1"/>
  <c r="F234" i="2" s="1"/>
  <c r="D232" i="2"/>
  <c r="E232" i="2" s="1"/>
  <c r="F232" i="2" s="1"/>
  <c r="F209" i="2"/>
  <c r="F192" i="2"/>
  <c r="F201" i="2"/>
  <c r="F202" i="2"/>
  <c r="F203" i="2"/>
  <c r="D193" i="2"/>
  <c r="E193" i="2" s="1"/>
  <c r="C213" i="2"/>
  <c r="D213" i="2" s="1"/>
  <c r="E213" i="2" s="1"/>
  <c r="A251" i="2"/>
  <c r="A236" i="2"/>
  <c r="A247" i="2"/>
  <c r="A250" i="2"/>
  <c r="A233" i="2"/>
  <c r="B215" i="2"/>
  <c r="D215" i="2" s="1"/>
  <c r="E215" i="2" s="1"/>
  <c r="A244" i="2"/>
  <c r="A246" i="2"/>
  <c r="A237" i="2"/>
  <c r="B228" i="2"/>
  <c r="C204" i="2"/>
  <c r="D204" i="2" s="1"/>
  <c r="E204" i="2" s="1"/>
  <c r="A252" i="2"/>
  <c r="B214" i="2"/>
  <c r="D214" i="2" s="1"/>
  <c r="E214" i="2" s="1"/>
  <c r="B205" i="2"/>
  <c r="D205" i="2" s="1"/>
  <c r="E205" i="2" s="1"/>
  <c r="A243" i="2"/>
  <c r="A253" i="2"/>
  <c r="A242" i="2"/>
  <c r="D236" i="2" l="1"/>
  <c r="E236" i="2" s="1"/>
  <c r="F236" i="2" s="1"/>
  <c r="D242" i="2"/>
  <c r="E242" i="2" s="1"/>
  <c r="F242" i="2" s="1"/>
  <c r="D246" i="2"/>
  <c r="E246" i="2" s="1"/>
  <c r="F246" i="2" s="1"/>
  <c r="F231" i="2"/>
  <c r="D243" i="2"/>
  <c r="E243" i="2" s="1"/>
  <c r="F243" i="2" s="1"/>
  <c r="D244" i="2"/>
  <c r="E244" i="2" s="1"/>
  <c r="D247" i="2"/>
  <c r="E247" i="2" s="1"/>
  <c r="F247" i="2" s="1"/>
  <c r="F215" i="2"/>
  <c r="F205" i="2"/>
  <c r="F214" i="2"/>
  <c r="F204" i="2"/>
  <c r="F213" i="2"/>
  <c r="F193" i="2"/>
  <c r="D233" i="2"/>
  <c r="E233" i="2" s="1"/>
  <c r="A254" i="2"/>
  <c r="A264" i="2"/>
  <c r="A249" i="2"/>
  <c r="A248" i="2"/>
  <c r="B217" i="2"/>
  <c r="A256" i="2"/>
  <c r="A245" i="2"/>
  <c r="A259" i="2"/>
  <c r="A255" i="2"/>
  <c r="B240" i="2"/>
  <c r="A262" i="2"/>
  <c r="A265" i="2"/>
  <c r="B226" i="2"/>
  <c r="D226" i="2" s="1"/>
  <c r="E226" i="2" s="1"/>
  <c r="C216" i="2"/>
  <c r="D216" i="2" s="1"/>
  <c r="E216" i="2" s="1"/>
  <c r="A258" i="2"/>
  <c r="B227" i="2"/>
  <c r="D227" i="2" s="1"/>
  <c r="E227" i="2" s="1"/>
  <c r="A263" i="2"/>
  <c r="C225" i="2"/>
  <c r="D225" i="2" s="1"/>
  <c r="E225" i="2" s="1"/>
  <c r="D258" i="2" l="1"/>
  <c r="E258" i="2" s="1"/>
  <c r="F258" i="2" s="1"/>
  <c r="D245" i="2"/>
  <c r="E245" i="2" s="1"/>
  <c r="D259" i="2"/>
  <c r="E259" i="2" s="1"/>
  <c r="D248" i="2"/>
  <c r="E248" i="2" s="1"/>
  <c r="F248" i="2" s="1"/>
  <c r="D256" i="2"/>
  <c r="E256" i="2" s="1"/>
  <c r="D255" i="2"/>
  <c r="E255" i="2" s="1"/>
  <c r="D254" i="2"/>
  <c r="F244" i="2"/>
  <c r="F227" i="2"/>
  <c r="F225" i="2"/>
  <c r="F216" i="2"/>
  <c r="F226" i="2"/>
  <c r="F233" i="2"/>
  <c r="D217" i="2"/>
  <c r="E217" i="2" s="1"/>
  <c r="C237" i="2"/>
  <c r="D237" i="2" s="1"/>
  <c r="E237" i="2" s="1"/>
  <c r="B229" i="2"/>
  <c r="D229" i="2" s="1"/>
  <c r="E229" i="2" s="1"/>
  <c r="A276" i="2"/>
  <c r="A270" i="2"/>
  <c r="A267" i="2"/>
  <c r="A257" i="2"/>
  <c r="A260" i="2"/>
  <c r="A261" i="2"/>
  <c r="B239" i="2"/>
  <c r="D239" i="2" s="1"/>
  <c r="E239" i="2" s="1"/>
  <c r="B238" i="2"/>
  <c r="D238" i="2" s="1"/>
  <c r="E238" i="2" s="1"/>
  <c r="A274" i="2"/>
  <c r="A271" i="2"/>
  <c r="A275" i="2"/>
  <c r="C228" i="2"/>
  <c r="D228" i="2" s="1"/>
  <c r="E228" i="2" s="1"/>
  <c r="A277" i="2"/>
  <c r="B252" i="2"/>
  <c r="A268" i="2"/>
  <c r="A266" i="2"/>
  <c r="F245" i="2" l="1"/>
  <c r="E254" i="2"/>
  <c r="F254" i="2" s="1"/>
  <c r="D260" i="2"/>
  <c r="E260" i="2" s="1"/>
  <c r="F260" i="2" s="1"/>
  <c r="F255" i="2"/>
  <c r="D268" i="2"/>
  <c r="E268" i="2" s="1"/>
  <c r="F268" i="2" s="1"/>
  <c r="F259" i="2"/>
  <c r="F256" i="2"/>
  <c r="D266" i="2"/>
  <c r="E266" i="2" s="1"/>
  <c r="D267" i="2"/>
  <c r="E267" i="2" s="1"/>
  <c r="D271" i="2"/>
  <c r="E271" i="2" s="1"/>
  <c r="D270" i="2"/>
  <c r="E270" i="2" s="1"/>
  <c r="F270" i="2" s="1"/>
  <c r="F239" i="2"/>
  <c r="F228" i="2"/>
  <c r="F238" i="2"/>
  <c r="F229" i="2"/>
  <c r="F237" i="2"/>
  <c r="F217" i="2"/>
  <c r="D257" i="2"/>
  <c r="E257" i="2" s="1"/>
  <c r="B250" i="2"/>
  <c r="D250" i="2" s="1"/>
  <c r="E250" i="2" s="1"/>
  <c r="A278" i="2"/>
  <c r="A289" i="2"/>
  <c r="A280" i="2"/>
  <c r="B264" i="2"/>
  <c r="A283" i="2"/>
  <c r="A286" i="2"/>
  <c r="A272" i="2"/>
  <c r="A269" i="2"/>
  <c r="A279" i="2"/>
  <c r="A288" i="2"/>
  <c r="B241" i="2"/>
  <c r="C240" i="2"/>
  <c r="D240" i="2" s="1"/>
  <c r="E240" i="2" s="1"/>
  <c r="B251" i="2"/>
  <c r="D251" i="2" s="1"/>
  <c r="E251" i="2" s="1"/>
  <c r="A282" i="2"/>
  <c r="A287" i="2"/>
  <c r="A273" i="2"/>
  <c r="C249" i="2"/>
  <c r="D249" i="2" s="1"/>
  <c r="E249" i="2" s="1"/>
  <c r="D278" i="2" l="1"/>
  <c r="E278" i="2" s="1"/>
  <c r="F278" i="2" s="1"/>
  <c r="F267" i="2"/>
  <c r="D282" i="2"/>
  <c r="E282" i="2" s="1"/>
  <c r="D269" i="2"/>
  <c r="E269" i="2" s="1"/>
  <c r="F271" i="2"/>
  <c r="D272" i="2"/>
  <c r="E272" i="2" s="1"/>
  <c r="D280" i="2"/>
  <c r="F266" i="2"/>
  <c r="F240" i="2"/>
  <c r="F251" i="2"/>
  <c r="F249" i="2"/>
  <c r="F250" i="2"/>
  <c r="F257" i="2"/>
  <c r="D279" i="2"/>
  <c r="E279" i="2" s="1"/>
  <c r="D241" i="2"/>
  <c r="E241" i="2" s="1"/>
  <c r="D283" i="2"/>
  <c r="E283" i="2" s="1"/>
  <c r="A285" i="2"/>
  <c r="A291" i="2"/>
  <c r="A290" i="2"/>
  <c r="B263" i="2"/>
  <c r="D263" i="2" s="1"/>
  <c r="E263" i="2" s="1"/>
  <c r="C252" i="2"/>
  <c r="D252" i="2" s="1"/>
  <c r="E252" i="2" s="1"/>
  <c r="C261" i="2"/>
  <c r="D261" i="2" s="1"/>
  <c r="E261" i="2" s="1"/>
  <c r="A299" i="2"/>
  <c r="A294" i="2"/>
  <c r="B253" i="2"/>
  <c r="D253" i="2" s="1"/>
  <c r="E253" i="2" s="1"/>
  <c r="A284" i="2"/>
  <c r="A295" i="2"/>
  <c r="A292" i="2"/>
  <c r="A301" i="2"/>
  <c r="B262" i="2"/>
  <c r="D262" i="2" s="1"/>
  <c r="E262" i="2" s="1"/>
  <c r="A298" i="2"/>
  <c r="A300" i="2"/>
  <c r="A281" i="2"/>
  <c r="B276" i="2"/>
  <c r="D284" i="2" l="1"/>
  <c r="E284" i="2" s="1"/>
  <c r="F284" i="2" s="1"/>
  <c r="E280" i="2"/>
  <c r="F280" i="2" s="1"/>
  <c r="D290" i="2"/>
  <c r="E290" i="2" s="1"/>
  <c r="F269" i="2"/>
  <c r="F282" i="2"/>
  <c r="F272" i="2"/>
  <c r="D292" i="2"/>
  <c r="D294" i="2"/>
  <c r="E294" i="2" s="1"/>
  <c r="F262" i="2"/>
  <c r="F253" i="2"/>
  <c r="F252" i="2"/>
  <c r="F263" i="2"/>
  <c r="F283" i="2"/>
  <c r="F241" i="2"/>
  <c r="F261" i="2"/>
  <c r="F279" i="2"/>
  <c r="D281" i="2"/>
  <c r="E281" i="2" s="1"/>
  <c r="D295" i="2"/>
  <c r="E295" i="2" s="1"/>
  <c r="D291" i="2"/>
  <c r="E291" i="2" s="1"/>
  <c r="A296" i="2"/>
  <c r="B275" i="2"/>
  <c r="A302" i="2"/>
  <c r="A303" i="2"/>
  <c r="B274" i="2"/>
  <c r="D274" i="2" s="1"/>
  <c r="E274" i="2" s="1"/>
  <c r="A313" i="2"/>
  <c r="A311" i="2"/>
  <c r="C264" i="2"/>
  <c r="D264" i="2" s="1"/>
  <c r="E264" i="2" s="1"/>
  <c r="B288" i="2"/>
  <c r="A312" i="2"/>
  <c r="A310" i="2"/>
  <c r="A304" i="2"/>
  <c r="A306" i="2"/>
  <c r="A293" i="2"/>
  <c r="A307" i="2"/>
  <c r="B265" i="2"/>
  <c r="C273" i="2"/>
  <c r="D273" i="2" s="1"/>
  <c r="E273" i="2" s="1"/>
  <c r="A297" i="2"/>
  <c r="F290" i="2" l="1"/>
  <c r="D307" i="2"/>
  <c r="E307" i="2" s="1"/>
  <c r="F307" i="2" s="1"/>
  <c r="D302" i="2"/>
  <c r="E302" i="2" s="1"/>
  <c r="F302" i="2" s="1"/>
  <c r="E292" i="2"/>
  <c r="F292" i="2" s="1"/>
  <c r="D303" i="2"/>
  <c r="E303" i="2"/>
  <c r="F303" i="2" s="1"/>
  <c r="F294" i="2"/>
  <c r="D306" i="2"/>
  <c r="E306" i="2" s="1"/>
  <c r="F306" i="2" s="1"/>
  <c r="D296" i="2"/>
  <c r="E296" i="2" s="1"/>
  <c r="F274" i="2"/>
  <c r="F291" i="2"/>
  <c r="F273" i="2"/>
  <c r="F295" i="2"/>
  <c r="F264" i="2"/>
  <c r="F281" i="2"/>
  <c r="D265" i="2"/>
  <c r="E265" i="2" s="1"/>
  <c r="D293" i="2"/>
  <c r="E293" i="2" s="1"/>
  <c r="D275" i="2"/>
  <c r="E275" i="2" s="1"/>
  <c r="D304" i="2"/>
  <c r="E304" i="2" s="1"/>
  <c r="B277" i="2"/>
  <c r="A318" i="2"/>
  <c r="A324" i="2"/>
  <c r="A323" i="2"/>
  <c r="A325" i="2"/>
  <c r="A308" i="2"/>
  <c r="A305" i="2"/>
  <c r="C276" i="2"/>
  <c r="D276" i="2" s="1"/>
  <c r="E276" i="2" s="1"/>
  <c r="B287" i="2"/>
  <c r="A309" i="2"/>
  <c r="A316" i="2"/>
  <c r="A322" i="2"/>
  <c r="A314" i="2"/>
  <c r="C285" i="2"/>
  <c r="D285" i="2" s="1"/>
  <c r="E285" i="2" s="1"/>
  <c r="A319" i="2"/>
  <c r="B300" i="2"/>
  <c r="B286" i="2"/>
  <c r="D286" i="2" s="1"/>
  <c r="E286" i="2" s="1"/>
  <c r="A315" i="2"/>
  <c r="F296" i="2" l="1"/>
  <c r="D314" i="2"/>
  <c r="E314" i="2" s="1"/>
  <c r="F314" i="2" s="1"/>
  <c r="D319" i="2"/>
  <c r="E319" i="2" s="1"/>
  <c r="F319" i="2" s="1"/>
  <c r="D316" i="2"/>
  <c r="E316" i="2" s="1"/>
  <c r="F316" i="2" s="1"/>
  <c r="D305" i="2"/>
  <c r="E305" i="2" s="1"/>
  <c r="F305" i="2" s="1"/>
  <c r="D315" i="2"/>
  <c r="E315" i="2" s="1"/>
  <c r="D308" i="2"/>
  <c r="E308" i="2" s="1"/>
  <c r="D318" i="2"/>
  <c r="F285" i="2"/>
  <c r="F293" i="2"/>
  <c r="F286" i="2"/>
  <c r="F265" i="2"/>
  <c r="F276" i="2"/>
  <c r="F304" i="2"/>
  <c r="F275" i="2"/>
  <c r="D287" i="2"/>
  <c r="E287" i="2" s="1"/>
  <c r="D277" i="2"/>
  <c r="E277" i="2" s="1"/>
  <c r="C297" i="2"/>
  <c r="D297" i="2" s="1"/>
  <c r="E297" i="2" s="1"/>
  <c r="A326" i="2"/>
  <c r="A334" i="2"/>
  <c r="A337" i="2"/>
  <c r="B289" i="2"/>
  <c r="B312" i="2"/>
  <c r="A331" i="2"/>
  <c r="B299" i="2"/>
  <c r="A336" i="2"/>
  <c r="A330" i="2"/>
  <c r="B298" i="2"/>
  <c r="D298" i="2" s="1"/>
  <c r="E298" i="2" s="1"/>
  <c r="A328" i="2"/>
  <c r="C288" i="2"/>
  <c r="D288" i="2" s="1"/>
  <c r="E288" i="2" s="1"/>
  <c r="A317" i="2"/>
  <c r="A320" i="2"/>
  <c r="A327" i="2"/>
  <c r="A321" i="2"/>
  <c r="A335" i="2"/>
  <c r="E318" i="2" l="1"/>
  <c r="F318" i="2" s="1"/>
  <c r="D327" i="2"/>
  <c r="E327" i="2" s="1"/>
  <c r="F327" i="2" s="1"/>
  <c r="F308" i="2"/>
  <c r="F315" i="2"/>
  <c r="D331" i="2"/>
  <c r="E331" i="2"/>
  <c r="F331" i="2" s="1"/>
  <c r="D317" i="2"/>
  <c r="E317" i="2" s="1"/>
  <c r="F317" i="2" s="1"/>
  <c r="D330" i="2"/>
  <c r="E330" i="2" s="1"/>
  <c r="D326" i="2"/>
  <c r="F288" i="2"/>
  <c r="F297" i="2"/>
  <c r="F277" i="2"/>
  <c r="F298" i="2"/>
  <c r="F287" i="2"/>
  <c r="D289" i="2"/>
  <c r="E289" i="2" s="1"/>
  <c r="D328" i="2"/>
  <c r="E328" i="2" s="1"/>
  <c r="D320" i="2"/>
  <c r="E320" i="2" s="1"/>
  <c r="D299" i="2"/>
  <c r="E299" i="2" s="1"/>
  <c r="A339" i="2"/>
  <c r="A347" i="2"/>
  <c r="A332" i="2"/>
  <c r="B311" i="2"/>
  <c r="D311" i="2" s="1"/>
  <c r="E311" i="2" s="1"/>
  <c r="A346" i="2"/>
  <c r="A333" i="2"/>
  <c r="A329" i="2"/>
  <c r="A340" i="2"/>
  <c r="A342" i="2"/>
  <c r="C309" i="2"/>
  <c r="D309" i="2" s="1"/>
  <c r="E309" i="2" s="1"/>
  <c r="A348" i="2"/>
  <c r="B324" i="2"/>
  <c r="A349" i="2"/>
  <c r="C300" i="2"/>
  <c r="D300" i="2" s="1"/>
  <c r="E300" i="2" s="1"/>
  <c r="B310" i="2"/>
  <c r="D310" i="2" s="1"/>
  <c r="E310" i="2" s="1"/>
  <c r="A343" i="2"/>
  <c r="B301" i="2"/>
  <c r="D301" i="2" s="1"/>
  <c r="E301" i="2" s="1"/>
  <c r="A338" i="2"/>
  <c r="E326" i="2" l="1"/>
  <c r="F326" i="2" s="1"/>
  <c r="D329" i="2"/>
  <c r="E329" i="2" s="1"/>
  <c r="F329" i="2" s="1"/>
  <c r="D332" i="2"/>
  <c r="E332" i="2" s="1"/>
  <c r="D338" i="2"/>
  <c r="E338" i="2" s="1"/>
  <c r="F338" i="2" s="1"/>
  <c r="D342" i="2"/>
  <c r="E342" i="2"/>
  <c r="F342" i="2" s="1"/>
  <c r="D339" i="2"/>
  <c r="E339" i="2" s="1"/>
  <c r="F339" i="2" s="1"/>
  <c r="F330" i="2"/>
  <c r="D343" i="2"/>
  <c r="E343" i="2" s="1"/>
  <c r="F343" i="2" s="1"/>
  <c r="D340" i="2"/>
  <c r="E340" i="2" s="1"/>
  <c r="F311" i="2"/>
  <c r="F299" i="2"/>
  <c r="F310" i="2"/>
  <c r="F320" i="2"/>
  <c r="F300" i="2"/>
  <c r="F309" i="2"/>
  <c r="F328" i="2"/>
  <c r="F301" i="2"/>
  <c r="F289" i="2"/>
  <c r="A345" i="2"/>
  <c r="B323" i="2"/>
  <c r="D323" i="2" s="1"/>
  <c r="E323" i="2" s="1"/>
  <c r="C312" i="2"/>
  <c r="D312" i="2" s="1"/>
  <c r="E312" i="2" s="1"/>
  <c r="A359" i="2"/>
  <c r="A350" i="2"/>
  <c r="A354" i="2"/>
  <c r="A352" i="2"/>
  <c r="A341" i="2"/>
  <c r="B313" i="2"/>
  <c r="D313" i="2" s="1"/>
  <c r="E313" i="2" s="1"/>
  <c r="B336" i="2"/>
  <c r="B322" i="2"/>
  <c r="D322" i="2" s="1"/>
  <c r="E322" i="2" s="1"/>
  <c r="C321" i="2"/>
  <c r="D321" i="2" s="1"/>
  <c r="E321" i="2" s="1"/>
  <c r="A358" i="2"/>
  <c r="A344" i="2"/>
  <c r="A355" i="2"/>
  <c r="A361" i="2"/>
  <c r="A360" i="2"/>
  <c r="A351" i="2"/>
  <c r="F340" i="2" l="1"/>
  <c r="D354" i="2"/>
  <c r="E354" i="2" s="1"/>
  <c r="F354" i="2" s="1"/>
  <c r="D350" i="2"/>
  <c r="E350" i="2" s="1"/>
  <c r="F350" i="2" s="1"/>
  <c r="D341" i="2"/>
  <c r="E341" i="2" s="1"/>
  <c r="D351" i="2"/>
  <c r="E351" i="2" s="1"/>
  <c r="D355" i="2"/>
  <c r="E355" i="2" s="1"/>
  <c r="F355" i="2" s="1"/>
  <c r="F332" i="2"/>
  <c r="F321" i="2"/>
  <c r="F322" i="2"/>
  <c r="F312" i="2"/>
  <c r="F323" i="2"/>
  <c r="F313" i="2"/>
  <c r="D352" i="2"/>
  <c r="E352" i="2" s="1"/>
  <c r="D344" i="2"/>
  <c r="E344" i="2" s="1"/>
  <c r="B334" i="2"/>
  <c r="D334" i="2" s="1"/>
  <c r="E334" i="2" s="1"/>
  <c r="A364" i="2"/>
  <c r="A366" i="2"/>
  <c r="A371" i="2"/>
  <c r="A363" i="2"/>
  <c r="A372" i="2"/>
  <c r="A373" i="2"/>
  <c r="A356" i="2"/>
  <c r="C333" i="2"/>
  <c r="D333" i="2" s="1"/>
  <c r="E333" i="2" s="1"/>
  <c r="B325" i="2"/>
  <c r="D325" i="2" s="1"/>
  <c r="E325" i="2" s="1"/>
  <c r="A362" i="2"/>
  <c r="A357" i="2"/>
  <c r="A367" i="2"/>
  <c r="B348" i="2"/>
  <c r="A353" i="2"/>
  <c r="B335" i="2"/>
  <c r="D335" i="2" s="1"/>
  <c r="E335" i="2" s="1"/>
  <c r="A370" i="2"/>
  <c r="C324" i="2"/>
  <c r="D324" i="2" s="1"/>
  <c r="E324" i="2" s="1"/>
  <c r="F341" i="2" l="1"/>
  <c r="D363" i="2"/>
  <c r="E363" i="2" s="1"/>
  <c r="F363" i="2" s="1"/>
  <c r="F351" i="2"/>
  <c r="D364" i="2"/>
  <c r="E364" i="2" s="1"/>
  <c r="F364" i="2" s="1"/>
  <c r="D367" i="2"/>
  <c r="E367" i="2" s="1"/>
  <c r="D356" i="2"/>
  <c r="E356" i="2" s="1"/>
  <c r="F356" i="2" s="1"/>
  <c r="D353" i="2"/>
  <c r="E353" i="2" s="1"/>
  <c r="F353" i="2" s="1"/>
  <c r="D362" i="2"/>
  <c r="E362" i="2" s="1"/>
  <c r="D366" i="2"/>
  <c r="E366" i="2" s="1"/>
  <c r="F366" i="2" s="1"/>
  <c r="F324" i="2"/>
  <c r="F325" i="2"/>
  <c r="F333" i="2"/>
  <c r="F334" i="2"/>
  <c r="F335" i="2"/>
  <c r="F344" i="2"/>
  <c r="F352" i="2"/>
  <c r="A376" i="2"/>
  <c r="A379" i="2"/>
  <c r="A369" i="2"/>
  <c r="A374" i="2"/>
  <c r="C345" i="2"/>
  <c r="D345" i="2" s="1"/>
  <c r="E345" i="2" s="1"/>
  <c r="A384" i="2"/>
  <c r="A375" i="2"/>
  <c r="A378" i="2"/>
  <c r="B346" i="2"/>
  <c r="D346" i="2" s="1"/>
  <c r="E346" i="2" s="1"/>
  <c r="A385" i="2"/>
  <c r="C336" i="2"/>
  <c r="D336" i="2" s="1"/>
  <c r="E336" i="2" s="1"/>
  <c r="A382" i="2"/>
  <c r="B347" i="2"/>
  <c r="D347" i="2" s="1"/>
  <c r="E347" i="2" s="1"/>
  <c r="A365" i="2"/>
  <c r="B360" i="2"/>
  <c r="B337" i="2"/>
  <c r="D337" i="2" s="1"/>
  <c r="E337" i="2" s="1"/>
  <c r="A368" i="2"/>
  <c r="A383" i="2"/>
  <c r="D379" i="2" l="1"/>
  <c r="E379" i="2" s="1"/>
  <c r="F379" i="2" s="1"/>
  <c r="F362" i="2"/>
  <c r="F367" i="2"/>
  <c r="D378" i="2"/>
  <c r="E378" i="2" s="1"/>
  <c r="F378" i="2" s="1"/>
  <c r="D374" i="2"/>
  <c r="E374" i="2" s="1"/>
  <c r="D365" i="2"/>
  <c r="E365" i="2" s="1"/>
  <c r="F365" i="2" s="1"/>
  <c r="D375" i="2"/>
  <c r="E375" i="2" s="1"/>
  <c r="F375" i="2" s="1"/>
  <c r="F337" i="2"/>
  <c r="F336" i="2"/>
  <c r="F347" i="2"/>
  <c r="F346" i="2"/>
  <c r="F345" i="2"/>
  <c r="D368" i="2"/>
  <c r="E368" i="2" s="1"/>
  <c r="D376" i="2"/>
  <c r="E376" i="2" s="1"/>
  <c r="A377" i="2"/>
  <c r="C348" i="2"/>
  <c r="D348" i="2" s="1"/>
  <c r="E348" i="2" s="1"/>
  <c r="A387" i="2"/>
  <c r="B358" i="2"/>
  <c r="D358" i="2" s="1"/>
  <c r="E358" i="2" s="1"/>
  <c r="A390" i="2"/>
  <c r="A395" i="2"/>
  <c r="A394" i="2"/>
  <c r="A397" i="2"/>
  <c r="A396" i="2"/>
  <c r="C357" i="2"/>
  <c r="D357" i="2" s="1"/>
  <c r="E357" i="2" s="1"/>
  <c r="A381" i="2"/>
  <c r="B372" i="2"/>
  <c r="A380" i="2"/>
  <c r="B349" i="2"/>
  <c r="D349" i="2" s="1"/>
  <c r="E349" i="2" s="1"/>
  <c r="B359" i="2"/>
  <c r="D359" i="2" s="1"/>
  <c r="E359" i="2" s="1"/>
  <c r="A386" i="2"/>
  <c r="A391" i="2"/>
  <c r="A388" i="2"/>
  <c r="D388" i="2" l="1"/>
  <c r="E388" i="2" s="1"/>
  <c r="F388" i="2" s="1"/>
  <c r="D391" i="2"/>
  <c r="E391" i="2" s="1"/>
  <c r="F391" i="2" s="1"/>
  <c r="D380" i="2"/>
  <c r="E380" i="2" s="1"/>
  <c r="F380" i="2" s="1"/>
  <c r="D390" i="2"/>
  <c r="E390" i="2" s="1"/>
  <c r="D386" i="2"/>
  <c r="E386" i="2" s="1"/>
  <c r="F386" i="2" s="1"/>
  <c r="D377" i="2"/>
  <c r="E377" i="2" s="1"/>
  <c r="D387" i="2"/>
  <c r="E387" i="2" s="1"/>
  <c r="F387" i="2" s="1"/>
  <c r="F374" i="2"/>
  <c r="F349" i="2"/>
  <c r="F357" i="2"/>
  <c r="F348" i="2"/>
  <c r="F358" i="2"/>
  <c r="F376" i="2"/>
  <c r="F359" i="2"/>
  <c r="F368" i="2"/>
  <c r="A392" i="2"/>
  <c r="B384" i="2"/>
  <c r="A393" i="2"/>
  <c r="B370" i="2"/>
  <c r="D370" i="2" s="1"/>
  <c r="E370" i="2" s="1"/>
  <c r="A402" i="2"/>
  <c r="A389" i="2"/>
  <c r="A400" i="2"/>
  <c r="A398" i="2"/>
  <c r="A403" i="2"/>
  <c r="B361" i="2"/>
  <c r="D361" i="2" s="1"/>
  <c r="E361" i="2" s="1"/>
  <c r="A408" i="2"/>
  <c r="A409" i="2"/>
  <c r="A407" i="2"/>
  <c r="A399" i="2"/>
  <c r="C360" i="2"/>
  <c r="D360" i="2" s="1"/>
  <c r="E360" i="2" s="1"/>
  <c r="B371" i="2"/>
  <c r="D371" i="2" s="1"/>
  <c r="E371" i="2" s="1"/>
  <c r="C369" i="2"/>
  <c r="D369" i="2" s="1"/>
  <c r="E369" i="2" s="1"/>
  <c r="A406" i="2"/>
  <c r="F390" i="2" l="1"/>
  <c r="D399" i="2"/>
  <c r="E399" i="2" s="1"/>
  <c r="F399" i="2" s="1"/>
  <c r="D403" i="2"/>
  <c r="E403" i="2" s="1"/>
  <c r="D402" i="2"/>
  <c r="F377" i="2"/>
  <c r="D389" i="2"/>
  <c r="E389" i="2" s="1"/>
  <c r="F389" i="2" s="1"/>
  <c r="D398" i="2"/>
  <c r="F371" i="2"/>
  <c r="F370" i="2"/>
  <c r="F360" i="2"/>
  <c r="F361" i="2"/>
  <c r="F369" i="2"/>
  <c r="D400" i="2"/>
  <c r="E400" i="2" s="1"/>
  <c r="D392" i="2"/>
  <c r="E392" i="2" s="1"/>
  <c r="A418" i="2"/>
  <c r="A411" i="2"/>
  <c r="A410" i="2"/>
  <c r="A412" i="2"/>
  <c r="B382" i="2"/>
  <c r="D382" i="2" s="1"/>
  <c r="E382" i="2" s="1"/>
  <c r="A405" i="2"/>
  <c r="B396" i="2"/>
  <c r="C372" i="2"/>
  <c r="D372" i="2" s="1"/>
  <c r="E372" i="2" s="1"/>
  <c r="A419" i="2"/>
  <c r="B373" i="2"/>
  <c r="D373" i="2" s="1"/>
  <c r="E373" i="2" s="1"/>
  <c r="A415" i="2"/>
  <c r="A401" i="2"/>
  <c r="C381" i="2"/>
  <c r="D381" i="2" s="1"/>
  <c r="E381" i="2" s="1"/>
  <c r="B383" i="2"/>
  <c r="D383" i="2" s="1"/>
  <c r="E383" i="2" s="1"/>
  <c r="A421" i="2"/>
  <c r="A420" i="2"/>
  <c r="A414" i="2"/>
  <c r="A404" i="2"/>
  <c r="E402" i="2" l="1"/>
  <c r="F402" i="2" s="1"/>
  <c r="F403" i="2"/>
  <c r="E398" i="2"/>
  <c r="F398" i="2" s="1"/>
  <c r="D404" i="2"/>
  <c r="E404" i="2" s="1"/>
  <c r="F404" i="2" s="1"/>
  <c r="D414" i="2"/>
  <c r="E414" i="2" s="1"/>
  <c r="D401" i="2"/>
  <c r="E401" i="2" s="1"/>
  <c r="F401" i="2" s="1"/>
  <c r="D411" i="2"/>
  <c r="E411" i="2" s="1"/>
  <c r="F411" i="2" s="1"/>
  <c r="D412" i="2"/>
  <c r="E412" i="2" s="1"/>
  <c r="F412" i="2" s="1"/>
  <c r="D415" i="2"/>
  <c r="E415" i="2" s="1"/>
  <c r="F415" i="2" s="1"/>
  <c r="D410" i="2"/>
  <c r="E410" i="2" s="1"/>
  <c r="F383" i="2"/>
  <c r="F373" i="2"/>
  <c r="F381" i="2"/>
  <c r="F382" i="2"/>
  <c r="F372" i="2"/>
  <c r="F392" i="2"/>
  <c r="F400" i="2"/>
  <c r="A413" i="2"/>
  <c r="A427" i="2"/>
  <c r="C384" i="2"/>
  <c r="D384" i="2" s="1"/>
  <c r="E384" i="2" s="1"/>
  <c r="B408" i="2"/>
  <c r="B395" i="2"/>
  <c r="D395" i="2" s="1"/>
  <c r="E395" i="2" s="1"/>
  <c r="A423" i="2"/>
  <c r="A430" i="2"/>
  <c r="A431" i="2"/>
  <c r="A417" i="2"/>
  <c r="B394" i="2"/>
  <c r="D394" i="2" s="1"/>
  <c r="E394" i="2" s="1"/>
  <c r="A422" i="2"/>
  <c r="A416" i="2"/>
  <c r="A426" i="2"/>
  <c r="A432" i="2"/>
  <c r="A433" i="2"/>
  <c r="C393" i="2"/>
  <c r="D393" i="2" s="1"/>
  <c r="E393" i="2" s="1"/>
  <c r="B385" i="2"/>
  <c r="D385" i="2" s="1"/>
  <c r="E385" i="2" s="1"/>
  <c r="A424" i="2"/>
  <c r="D426" i="2" l="1"/>
  <c r="E426" i="2" s="1"/>
  <c r="F426" i="2" s="1"/>
  <c r="D413" i="2"/>
  <c r="E413" i="2" s="1"/>
  <c r="F413" i="2" s="1"/>
  <c r="D422" i="2"/>
  <c r="E422" i="2" s="1"/>
  <c r="F410" i="2"/>
  <c r="F414" i="2"/>
  <c r="D423" i="2"/>
  <c r="E423" i="2" s="1"/>
  <c r="D427" i="2"/>
  <c r="E427" i="2" s="1"/>
  <c r="F427" i="2" s="1"/>
  <c r="F393" i="2"/>
  <c r="F394" i="2"/>
  <c r="F384" i="2"/>
  <c r="F385" i="2"/>
  <c r="F395" i="2"/>
  <c r="D424" i="2"/>
  <c r="E424" i="2" s="1"/>
  <c r="D416" i="2"/>
  <c r="E416" i="2" s="1"/>
  <c r="A445" i="2"/>
  <c r="A439" i="2"/>
  <c r="B397" i="2"/>
  <c r="D397" i="2" s="1"/>
  <c r="E397" i="2" s="1"/>
  <c r="A434" i="2"/>
  <c r="A429" i="2"/>
  <c r="A443" i="2"/>
  <c r="C396" i="2"/>
  <c r="D396" i="2" s="1"/>
  <c r="E396" i="2" s="1"/>
  <c r="A438" i="2"/>
  <c r="A428" i="2"/>
  <c r="A442" i="2"/>
  <c r="B407" i="2"/>
  <c r="D407" i="2" s="1"/>
  <c r="E407" i="2" s="1"/>
  <c r="A425" i="2"/>
  <c r="C405" i="2"/>
  <c r="D405" i="2" s="1"/>
  <c r="E405" i="2" s="1"/>
  <c r="A436" i="2"/>
  <c r="A444" i="2"/>
  <c r="B406" i="2"/>
  <c r="D406" i="2" s="1"/>
  <c r="E406" i="2" s="1"/>
  <c r="A435" i="2"/>
  <c r="B420" i="2"/>
  <c r="D425" i="2" l="1"/>
  <c r="E425" i="2" s="1"/>
  <c r="F425" i="2" s="1"/>
  <c r="D438" i="2"/>
  <c r="E438" i="2" s="1"/>
  <c r="D434" i="2"/>
  <c r="E434" i="2" s="1"/>
  <c r="F434" i="2" s="1"/>
  <c r="F422" i="2"/>
  <c r="D428" i="2"/>
  <c r="E428" i="2" s="1"/>
  <c r="F428" i="2" s="1"/>
  <c r="D435" i="2"/>
  <c r="E435" i="2" s="1"/>
  <c r="D436" i="2"/>
  <c r="E436" i="2" s="1"/>
  <c r="F436" i="2" s="1"/>
  <c r="D439" i="2"/>
  <c r="E439" i="2"/>
  <c r="F439" i="2" s="1"/>
  <c r="F423" i="2"/>
  <c r="F407" i="2"/>
  <c r="F406" i="2"/>
  <c r="F405" i="2"/>
  <c r="F416" i="2"/>
  <c r="F396" i="2"/>
  <c r="F397" i="2"/>
  <c r="F424" i="2"/>
  <c r="C417" i="2"/>
  <c r="D417" i="2" s="1"/>
  <c r="E417" i="2" s="1"/>
  <c r="A437" i="2"/>
  <c r="A454" i="2"/>
  <c r="A450" i="2"/>
  <c r="B432" i="2"/>
  <c r="B419" i="2"/>
  <c r="D419" i="2" s="1"/>
  <c r="E419" i="2" s="1"/>
  <c r="A446" i="2"/>
  <c r="B418" i="2"/>
  <c r="D418" i="2" s="1"/>
  <c r="E418" i="2" s="1"/>
  <c r="A456" i="2"/>
  <c r="A448" i="2"/>
  <c r="A441" i="2"/>
  <c r="A451" i="2"/>
  <c r="A447" i="2"/>
  <c r="A440" i="2"/>
  <c r="C408" i="2"/>
  <c r="D408" i="2" s="1"/>
  <c r="E408" i="2" s="1"/>
  <c r="A455" i="2"/>
  <c r="B409" i="2"/>
  <c r="D409" i="2" s="1"/>
  <c r="E409" i="2" s="1"/>
  <c r="A457" i="2"/>
  <c r="D447" i="2" l="1"/>
  <c r="E447" i="2" s="1"/>
  <c r="F447" i="2" s="1"/>
  <c r="D451" i="2"/>
  <c r="E451" i="2" s="1"/>
  <c r="D450" i="2"/>
  <c r="E450" i="2" s="1"/>
  <c r="F450" i="2" s="1"/>
  <c r="D446" i="2"/>
  <c r="E446" i="2" s="1"/>
  <c r="F446" i="2" s="1"/>
  <c r="F435" i="2"/>
  <c r="D437" i="2"/>
  <c r="E437" i="2" s="1"/>
  <c r="F438" i="2"/>
  <c r="F418" i="2"/>
  <c r="F408" i="2"/>
  <c r="F419" i="2"/>
  <c r="F409" i="2"/>
  <c r="F417" i="2"/>
  <c r="D448" i="2"/>
  <c r="E448" i="2" s="1"/>
  <c r="D440" i="2"/>
  <c r="E440" i="2" s="1"/>
  <c r="B431" i="2"/>
  <c r="D431" i="2" s="1"/>
  <c r="E431" i="2" s="1"/>
  <c r="A469" i="2"/>
  <c r="A467" i="2"/>
  <c r="A452" i="2"/>
  <c r="A463" i="2"/>
  <c r="B430" i="2"/>
  <c r="D430" i="2" s="1"/>
  <c r="E430" i="2" s="1"/>
  <c r="A462" i="2"/>
  <c r="A466" i="2"/>
  <c r="C429" i="2"/>
  <c r="D429" i="2" s="1"/>
  <c r="E429" i="2" s="1"/>
  <c r="C420" i="2"/>
  <c r="D420" i="2" s="1"/>
  <c r="E420" i="2" s="1"/>
  <c r="A459" i="2"/>
  <c r="A453" i="2"/>
  <c r="A468" i="2"/>
  <c r="A458" i="2"/>
  <c r="B421" i="2"/>
  <c r="D421" i="2" s="1"/>
  <c r="E421" i="2" s="1"/>
  <c r="A460" i="2"/>
  <c r="B444" i="2"/>
  <c r="A449" i="2"/>
  <c r="F437" i="2" l="1"/>
  <c r="D460" i="2"/>
  <c r="E460" i="2" s="1"/>
  <c r="F460" i="2" s="1"/>
  <c r="D452" i="2"/>
  <c r="E452" i="2" s="1"/>
  <c r="F452" i="2" s="1"/>
  <c r="D463" i="2"/>
  <c r="E463" i="2" s="1"/>
  <c r="D459" i="2"/>
  <c r="E459" i="2" s="1"/>
  <c r="F459" i="2" s="1"/>
  <c r="D462" i="2"/>
  <c r="E462" i="2" s="1"/>
  <c r="F451" i="2"/>
  <c r="D449" i="2"/>
  <c r="E449" i="2" s="1"/>
  <c r="D458" i="2"/>
  <c r="E458" i="2" s="1"/>
  <c r="F458" i="2" s="1"/>
  <c r="F420" i="2"/>
  <c r="F430" i="2"/>
  <c r="F429" i="2"/>
  <c r="F431" i="2"/>
  <c r="F440" i="2"/>
  <c r="F421" i="2"/>
  <c r="F448" i="2"/>
  <c r="A461" i="2"/>
  <c r="A464" i="2"/>
  <c r="B443" i="2"/>
  <c r="D443" i="2" s="1"/>
  <c r="E443" i="2" s="1"/>
  <c r="B456" i="2"/>
  <c r="B433" i="2"/>
  <c r="D433" i="2" s="1"/>
  <c r="E433" i="2" s="1"/>
  <c r="A465" i="2"/>
  <c r="C432" i="2"/>
  <c r="D432" i="2" s="1"/>
  <c r="E432" i="2" s="1"/>
  <c r="C441" i="2"/>
  <c r="D441" i="2" s="1"/>
  <c r="E441" i="2" s="1"/>
  <c r="B442" i="2"/>
  <c r="D442" i="2" s="1"/>
  <c r="E442" i="2" s="1"/>
  <c r="D461" i="2" l="1"/>
  <c r="E461" i="2" s="1"/>
  <c r="F461" i="2" s="1"/>
  <c r="F449" i="2"/>
  <c r="F462" i="2"/>
  <c r="F463" i="2"/>
  <c r="F441" i="2"/>
  <c r="F442" i="2"/>
  <c r="F443" i="2"/>
  <c r="F432" i="2"/>
  <c r="F433" i="2"/>
  <c r="D464" i="2"/>
  <c r="E464" i="2" s="1"/>
  <c r="B454" i="2"/>
  <c r="D454" i="2" s="1"/>
  <c r="E454" i="2" s="1"/>
  <c r="C453" i="2"/>
  <c r="D453" i="2" s="1"/>
  <c r="E453" i="2" s="1"/>
  <c r="B455" i="2"/>
  <c r="D455" i="2" s="1"/>
  <c r="E455" i="2" s="1"/>
  <c r="C444" i="2"/>
  <c r="D444" i="2" s="1"/>
  <c r="E444" i="2" s="1"/>
  <c r="B445" i="2"/>
  <c r="D445" i="2" s="1"/>
  <c r="E445" i="2" s="1"/>
  <c r="B468" i="2"/>
  <c r="F455" i="2" l="1"/>
  <c r="F445" i="2"/>
  <c r="F453" i="2"/>
  <c r="F454" i="2"/>
  <c r="F444" i="2"/>
  <c r="F464" i="2"/>
  <c r="B467" i="2"/>
  <c r="D467" i="2" s="1"/>
  <c r="E467" i="2" s="1"/>
  <c r="C465" i="2"/>
  <c r="D465" i="2" s="1"/>
  <c r="E465" i="2" s="1"/>
  <c r="B457" i="2"/>
  <c r="D457" i="2" s="1"/>
  <c r="E457" i="2" s="1"/>
  <c r="C456" i="2"/>
  <c r="D456" i="2" s="1"/>
  <c r="E456" i="2" s="1"/>
  <c r="B466" i="2"/>
  <c r="D466" i="2" s="1"/>
  <c r="E466" i="2" s="1"/>
  <c r="F456" i="2" l="1"/>
  <c r="F466" i="2"/>
  <c r="F457" i="2"/>
  <c r="F465" i="2"/>
  <c r="F467" i="2"/>
  <c r="B469" i="2"/>
  <c r="D469" i="2" s="1"/>
  <c r="E469" i="2" s="1"/>
  <c r="C468" i="2"/>
  <c r="D468" i="2" s="1"/>
  <c r="E468" i="2" s="1"/>
  <c r="F468" i="2" l="1"/>
  <c r="F469" i="2"/>
</calcChain>
</file>

<file path=xl/comments1.xml><?xml version="1.0" encoding="utf-8"?>
<comments xmlns="http://schemas.openxmlformats.org/spreadsheetml/2006/main">
  <authors>
    <author>Jon Carey</author>
  </authors>
  <commentList>
    <comment ref="C49" authorId="0" shapeId="0">
      <text>
        <r>
          <rPr>
            <b/>
            <sz val="9"/>
            <color indexed="81"/>
            <rFont val="Tahoma"/>
            <charset val="1"/>
          </rPr>
          <t>Jon Carey:</t>
        </r>
        <r>
          <rPr>
            <sz val="9"/>
            <color indexed="81"/>
            <rFont val="Tahoma"/>
            <charset val="1"/>
          </rPr>
          <t xml:space="preserve">
Was excluded in previous analysis, include now per LL</t>
        </r>
      </text>
    </comment>
    <comment ref="C52" authorId="0" shapeId="0">
      <text>
        <r>
          <rPr>
            <b/>
            <sz val="9"/>
            <color indexed="81"/>
            <rFont val="Tahoma"/>
            <charset val="1"/>
          </rPr>
          <t>Jon Carey:</t>
        </r>
        <r>
          <rPr>
            <sz val="9"/>
            <color indexed="81"/>
            <rFont val="Tahoma"/>
            <charset val="1"/>
          </rPr>
          <t xml:space="preserve">
Was excluded in previous analysis, include now per LL</t>
        </r>
      </text>
    </comment>
    <comment ref="C53" authorId="0" shapeId="0">
      <text>
        <r>
          <rPr>
            <b/>
            <sz val="9"/>
            <color indexed="81"/>
            <rFont val="Tahoma"/>
            <charset val="1"/>
          </rPr>
          <t>Jon Carey:</t>
        </r>
        <r>
          <rPr>
            <sz val="9"/>
            <color indexed="81"/>
            <rFont val="Tahoma"/>
            <charset val="1"/>
          </rPr>
          <t xml:space="preserve">
Was excluded in previous analysis, include now per LL</t>
        </r>
      </text>
    </comment>
    <comment ref="C63" authorId="0" shapeId="0">
      <text>
        <r>
          <rPr>
            <b/>
            <sz val="9"/>
            <color indexed="81"/>
            <rFont val="Tahoma"/>
            <charset val="1"/>
          </rPr>
          <t>Jon Carey:</t>
        </r>
        <r>
          <rPr>
            <sz val="9"/>
            <color indexed="81"/>
            <rFont val="Tahoma"/>
            <charset val="1"/>
          </rPr>
          <t xml:space="preserve">
Was excluded in previous analysis, include now per LL</t>
        </r>
      </text>
    </comment>
    <comment ref="C64" authorId="0" shapeId="0">
      <text>
        <r>
          <rPr>
            <b/>
            <sz val="9"/>
            <color indexed="81"/>
            <rFont val="Tahoma"/>
            <charset val="1"/>
          </rPr>
          <t>Jon Carey:</t>
        </r>
        <r>
          <rPr>
            <sz val="9"/>
            <color indexed="81"/>
            <rFont val="Tahoma"/>
            <charset val="1"/>
          </rPr>
          <t xml:space="preserve">
Was excluded in previous analysis, include now per LL</t>
        </r>
      </text>
    </comment>
    <comment ref="C66" authorId="0" shapeId="0">
      <text>
        <r>
          <rPr>
            <b/>
            <sz val="9"/>
            <color indexed="81"/>
            <rFont val="Tahoma"/>
            <charset val="1"/>
          </rPr>
          <t>Jon Carey:</t>
        </r>
        <r>
          <rPr>
            <sz val="9"/>
            <color indexed="81"/>
            <rFont val="Tahoma"/>
            <charset val="1"/>
          </rPr>
          <t xml:space="preserve">
Exclude catch, see [Marine Terminal Area Exclusions - Methodology Description.pdf]</t>
        </r>
      </text>
    </comment>
    <comment ref="C67" authorId="0" shapeId="0">
      <text>
        <r>
          <rPr>
            <b/>
            <sz val="9"/>
            <color indexed="81"/>
            <rFont val="Tahoma"/>
            <charset val="1"/>
          </rPr>
          <t>Jon Carey:</t>
        </r>
        <r>
          <rPr>
            <sz val="9"/>
            <color indexed="81"/>
            <rFont val="Tahoma"/>
            <charset val="1"/>
          </rPr>
          <t xml:space="preserve">
Exclude catch, see [Marine Terminal Area Exclusions - Methodology Description.pdf]</t>
        </r>
      </text>
    </comment>
    <comment ref="C69" authorId="0" shapeId="0">
      <text>
        <r>
          <rPr>
            <b/>
            <sz val="9"/>
            <color indexed="81"/>
            <rFont val="Tahoma"/>
            <charset val="1"/>
          </rPr>
          <t>Jon Carey:</t>
        </r>
        <r>
          <rPr>
            <sz val="9"/>
            <color indexed="81"/>
            <rFont val="Tahoma"/>
            <charset val="1"/>
          </rPr>
          <t xml:space="preserve">
See [Marine Terminal Area Exclusions - Methodology Description.pdf]</t>
        </r>
      </text>
    </comment>
    <comment ref="C71" authorId="0" shapeId="0">
      <text>
        <r>
          <rPr>
            <b/>
            <sz val="9"/>
            <color indexed="81"/>
            <rFont val="Tahoma"/>
            <charset val="1"/>
          </rPr>
          <t>Jon Carey:</t>
        </r>
        <r>
          <rPr>
            <sz val="9"/>
            <color indexed="81"/>
            <rFont val="Tahoma"/>
            <charset val="1"/>
          </rPr>
          <t xml:space="preserve">
Exclude catch, see [Marine Terminal Area Exclusions - Methodology Description.pdf]</t>
        </r>
      </text>
    </comment>
    <comment ref="C72" authorId="0" shapeId="0">
      <text>
        <r>
          <rPr>
            <b/>
            <sz val="9"/>
            <color indexed="81"/>
            <rFont val="Tahoma"/>
            <charset val="1"/>
          </rPr>
          <t>Jon Carey:</t>
        </r>
        <r>
          <rPr>
            <sz val="9"/>
            <color indexed="81"/>
            <rFont val="Tahoma"/>
            <charset val="1"/>
          </rPr>
          <t xml:space="preserve">
Exclude catch, see [Marine Terminal Area Exclusions - Methodology Description.pdf]</t>
        </r>
      </text>
    </comment>
  </commentList>
</comments>
</file>

<file path=xl/comments2.xml><?xml version="1.0" encoding="utf-8"?>
<comments xmlns="http://schemas.openxmlformats.org/spreadsheetml/2006/main">
  <authors>
    <author>Jon Carey</author>
  </authors>
  <commentList>
    <comment ref="H1" authorId="0" shapeId="0">
      <text>
        <r>
          <rPr>
            <b/>
            <sz val="9"/>
            <color indexed="81"/>
            <rFont val="Tahoma"/>
            <charset val="1"/>
          </rPr>
          <t>Jon Carey:</t>
        </r>
        <r>
          <rPr>
            <sz val="9"/>
            <color indexed="81"/>
            <rFont val="Tahoma"/>
            <charset val="1"/>
          </rPr>
          <t xml:space="preserve">
from [SRKW_Needs_New.xlsx]</t>
        </r>
      </text>
    </comment>
  </commentList>
</comments>
</file>

<file path=xl/comments3.xml><?xml version="1.0" encoding="utf-8"?>
<comments xmlns="http://schemas.openxmlformats.org/spreadsheetml/2006/main">
  <authors>
    <author>Jon Carey</author>
  </authors>
  <commentList>
    <comment ref="E1" authorId="0" shapeId="0">
      <text>
        <r>
          <rPr>
            <b/>
            <sz val="9"/>
            <color indexed="81"/>
            <rFont val="Tahoma"/>
            <family val="2"/>
          </rPr>
          <t>Jon Carey:</t>
        </r>
        <r>
          <rPr>
            <sz val="9"/>
            <color indexed="81"/>
            <rFont val="Tahoma"/>
            <family val="2"/>
          </rPr>
          <t xml:space="preserve">
These are "old base period" distributions that were used in the previous SRKW analysis, which the exception of MidORCoast, which wasn’t part of the old pase period (dist for this stock comes from the new BP).  See 'Distributions' tab of [NewBPStockDistributions.xlsx]</t>
        </r>
      </text>
    </comment>
    <comment ref="C40" authorId="0" shapeId="0">
      <text>
        <r>
          <rPr>
            <b/>
            <sz val="9"/>
            <color indexed="81"/>
            <rFont val="Tahoma"/>
            <charset val="1"/>
          </rPr>
          <t>Jon Carey:</t>
        </r>
        <r>
          <rPr>
            <sz val="9"/>
            <color indexed="81"/>
            <rFont val="Tahoma"/>
            <charset val="1"/>
          </rPr>
          <t xml:space="preserve">
these are new BP distributions</t>
        </r>
      </text>
    </comment>
  </commentList>
</comments>
</file>

<file path=xl/comments4.xml><?xml version="1.0" encoding="utf-8"?>
<comments xmlns="http://schemas.openxmlformats.org/spreadsheetml/2006/main">
  <authors>
    <author>Eric Ward</author>
    <author>Jon Carey</author>
  </authors>
  <commentList>
    <comment ref="A2" authorId="0" shapeId="0">
      <text>
        <r>
          <rPr>
            <b/>
            <sz val="9"/>
            <color indexed="81"/>
            <rFont val="Tahoma"/>
            <family val="2"/>
          </rPr>
          <t>Eric Ward:</t>
        </r>
        <r>
          <rPr>
            <sz val="9"/>
            <color indexed="81"/>
            <rFont val="Tahoma"/>
            <family val="2"/>
          </rPr>
          <t xml:space="preserve">
determines steepness</t>
        </r>
      </text>
    </comment>
    <comment ref="A3" authorId="0" shapeId="0">
      <text>
        <r>
          <rPr>
            <b/>
            <sz val="9"/>
            <color indexed="81"/>
            <rFont val="Tahoma"/>
            <family val="2"/>
          </rPr>
          <t>Eric Ward:</t>
        </r>
        <r>
          <rPr>
            <sz val="9"/>
            <color indexed="81"/>
            <rFont val="Tahoma"/>
            <family val="2"/>
          </rPr>
          <t xml:space="preserve">
determines length at which half are selected</t>
        </r>
      </text>
    </comment>
    <comment ref="A5" authorId="0" shapeId="0">
      <text>
        <r>
          <rPr>
            <b/>
            <sz val="9"/>
            <color indexed="81"/>
            <rFont val="Tahoma"/>
            <family val="2"/>
          </rPr>
          <t>Eric Ward:</t>
        </r>
        <r>
          <rPr>
            <sz val="9"/>
            <color indexed="81"/>
            <rFont val="Tahoma"/>
            <family val="2"/>
          </rPr>
          <t xml:space="preserve">
minimum
</t>
        </r>
      </text>
    </comment>
    <comment ref="A6" authorId="0" shapeId="0">
      <text>
        <r>
          <rPr>
            <b/>
            <sz val="9"/>
            <color indexed="81"/>
            <rFont val="Tahoma"/>
            <family val="2"/>
          </rPr>
          <t>Eric Ward:</t>
        </r>
        <r>
          <rPr>
            <sz val="9"/>
            <color indexed="81"/>
            <rFont val="Tahoma"/>
            <family val="2"/>
          </rPr>
          <t xml:space="preserve">
maximum</t>
        </r>
      </text>
    </comment>
    <comment ref="B8" authorId="1" shapeId="0">
      <text>
        <r>
          <rPr>
            <b/>
            <sz val="9"/>
            <color indexed="81"/>
            <rFont val="Tahoma"/>
            <family val="2"/>
          </rPr>
          <t>Jon Carey:</t>
        </r>
        <r>
          <rPr>
            <sz val="9"/>
            <color indexed="81"/>
            <rFont val="Tahoma"/>
            <family val="2"/>
          </rPr>
          <t xml:space="preserve">
see 9/6/17 email from Sandie O'Neill and [Chinook length-to-kcals for 3 energy tiers.docx]</t>
        </r>
      </text>
    </comment>
  </commentList>
</comments>
</file>

<file path=xl/comments5.xml><?xml version="1.0" encoding="utf-8"?>
<comments xmlns="http://schemas.openxmlformats.org/spreadsheetml/2006/main">
  <authors>
    <author>Jon Carey</author>
  </authors>
  <commentList>
    <comment ref="C1" authorId="0" shapeId="0">
      <text>
        <r>
          <rPr>
            <b/>
            <sz val="9"/>
            <color indexed="81"/>
            <rFont val="Tahoma"/>
            <charset val="1"/>
          </rPr>
          <t>Jon Carey:</t>
        </r>
        <r>
          <rPr>
            <sz val="9"/>
            <color indexed="81"/>
            <rFont val="Tahoma"/>
            <charset val="1"/>
          </rPr>
          <t xml:space="preserve">
see [LarriesEnergyTierCalls.xlsx]</t>
        </r>
      </text>
    </comment>
  </commentList>
</comments>
</file>

<file path=xl/sharedStrings.xml><?xml version="1.0" encoding="utf-8"?>
<sst xmlns="http://schemas.openxmlformats.org/spreadsheetml/2006/main" count="181" uniqueCount="174">
  <si>
    <t>Stock</t>
  </si>
  <si>
    <t>Age</t>
  </si>
  <si>
    <t>TimeStep</t>
  </si>
  <si>
    <t>ID</t>
  </si>
  <si>
    <t>BasePeriodID</t>
  </si>
  <si>
    <t>StockID</t>
  </si>
  <si>
    <t>LImmature</t>
  </si>
  <si>
    <t>KImmature</t>
  </si>
  <si>
    <t>TImmature</t>
  </si>
  <si>
    <t>CV2Immature</t>
  </si>
  <si>
    <t>CV3Immature</t>
  </si>
  <si>
    <t>CV4Immature</t>
  </si>
  <si>
    <t>CV5Immature</t>
  </si>
  <si>
    <t>LMature</t>
  </si>
  <si>
    <t>KMature</t>
  </si>
  <si>
    <t>TMature</t>
  </si>
  <si>
    <t>CV2Mature</t>
  </si>
  <si>
    <t>CV3Mature</t>
  </si>
  <si>
    <t>CV4Mature</t>
  </si>
  <si>
    <t>CV5Mature</t>
  </si>
  <si>
    <t>StockAbbrev</t>
  </si>
  <si>
    <t>StockNum</t>
  </si>
  <si>
    <t>StockName</t>
  </si>
  <si>
    <t>TS</t>
  </si>
  <si>
    <t>MidPt</t>
  </si>
  <si>
    <t>SAM</t>
  </si>
  <si>
    <t>Nooksack/Samish Fall</t>
  </si>
  <si>
    <t>NSF</t>
  </si>
  <si>
    <t>NF Nooksack Spr</t>
  </si>
  <si>
    <t>SSF</t>
  </si>
  <si>
    <t>Skagit Summer/Fall Fing</t>
  </si>
  <si>
    <t>SKS</t>
  </si>
  <si>
    <t>SKY</t>
  </si>
  <si>
    <t>Snohomish Fall Fing</t>
  </si>
  <si>
    <t>SNY</t>
  </si>
  <si>
    <t>Snohomish Fall Year</t>
  </si>
  <si>
    <t>STL</t>
  </si>
  <si>
    <t>Stillaguamish Fall Fing</t>
  </si>
  <si>
    <t>MPS</t>
  </si>
  <si>
    <t>Mid PS Fall Fing</t>
  </si>
  <si>
    <t>SPS</t>
  </si>
  <si>
    <t>South Puget Sound Fall Fing</t>
  </si>
  <si>
    <t>SPY</t>
  </si>
  <si>
    <t>South Puget Sound Fall Year</t>
  </si>
  <si>
    <t>WHF</t>
  </si>
  <si>
    <t>White River Spring Fing</t>
  </si>
  <si>
    <t>HDF</t>
  </si>
  <si>
    <t>Hood Canal Fall Fing</t>
  </si>
  <si>
    <t>HDY</t>
  </si>
  <si>
    <t>Hood Canal Fall Year</t>
  </si>
  <si>
    <t>LCO</t>
  </si>
  <si>
    <t>CR Oregon Hatchery Tule</t>
  </si>
  <si>
    <t>LCW</t>
  </si>
  <si>
    <t>CR Washington Hatchery Tule</t>
  </si>
  <si>
    <t>LRW</t>
  </si>
  <si>
    <t>Lower Columbia River Wild</t>
  </si>
  <si>
    <t>SPR</t>
  </si>
  <si>
    <t>CR Bonneville Pool Hatchery</t>
  </si>
  <si>
    <t>SUM</t>
  </si>
  <si>
    <t>Columbia R Upriver Summer</t>
  </si>
  <si>
    <t>URB</t>
  </si>
  <si>
    <t>Columbia R Upriver Bright</t>
  </si>
  <si>
    <t>CWS</t>
  </si>
  <si>
    <t>Cowlitz River Spring</t>
  </si>
  <si>
    <t>WSH</t>
  </si>
  <si>
    <t>Willamette River Spring</t>
  </si>
  <si>
    <t>SNK</t>
  </si>
  <si>
    <t>Snake River Fall</t>
  </si>
  <si>
    <t>NOC</t>
  </si>
  <si>
    <t>Oregon North Coast Fall</t>
  </si>
  <si>
    <t>RBT</t>
  </si>
  <si>
    <t>WCVI Total Fall</t>
  </si>
  <si>
    <t>FRL</t>
  </si>
  <si>
    <t>Fraser River Late</t>
  </si>
  <si>
    <t>FRE</t>
  </si>
  <si>
    <t>Fraser River Early</t>
  </si>
  <si>
    <t>LGS</t>
  </si>
  <si>
    <t>Lower Georgia Strait</t>
  </si>
  <si>
    <t>WHY</t>
  </si>
  <si>
    <t>White River Spring Year</t>
  </si>
  <si>
    <t>LCN</t>
  </si>
  <si>
    <t>Lower Columbia Naturals</t>
  </si>
  <si>
    <t>SAC</t>
  </si>
  <si>
    <t>Central Valley Fall</t>
  </si>
  <si>
    <t>WNC</t>
  </si>
  <si>
    <t>WA North Coast Fall</t>
  </si>
  <si>
    <t>WPA</t>
  </si>
  <si>
    <t>Willapa Bay</t>
  </si>
  <si>
    <t>HOK</t>
  </si>
  <si>
    <t>Hoko River</t>
  </si>
  <si>
    <t>MOC</t>
  </si>
  <si>
    <t>TUL</t>
  </si>
  <si>
    <t>Tulalip Fall Fing</t>
  </si>
  <si>
    <t>Select_a</t>
  </si>
  <si>
    <t>Select_50</t>
  </si>
  <si>
    <t>min_size</t>
  </si>
  <si>
    <t>Selectivity Parameters</t>
  </si>
  <si>
    <t>Length-kCal Parameters</t>
  </si>
  <si>
    <t>WL_a</t>
  </si>
  <si>
    <t>WL_b</t>
  </si>
  <si>
    <t>MeanFL</t>
  </si>
  <si>
    <t>kCal</t>
  </si>
  <si>
    <t>kCal_Selectivity</t>
  </si>
  <si>
    <t>Select_min</t>
  </si>
  <si>
    <t>Select_max</t>
  </si>
  <si>
    <t>Time Step Mid Points</t>
  </si>
  <si>
    <t>SF Nooksack Spr</t>
  </si>
  <si>
    <t>Skagit Summer/Fall Year</t>
  </si>
  <si>
    <t>Skagit Spring Year</t>
  </si>
  <si>
    <t>UW Accelerated</t>
  </si>
  <si>
    <t>JDF Tribs Fall</t>
  </si>
  <si>
    <t>Oregon Mid Coast Fall</t>
  </si>
  <si>
    <t>FisheryID</t>
  </si>
  <si>
    <t>Flag</t>
  </si>
  <si>
    <t>DietComp</t>
  </si>
  <si>
    <t>Year</t>
  </si>
  <si>
    <t>Likely</t>
  </si>
  <si>
    <t>NoAction</t>
  </si>
  <si>
    <t>Weight</t>
  </si>
  <si>
    <t>Energy Tier</t>
  </si>
  <si>
    <t>Tier1 - High</t>
  </si>
  <si>
    <t>Tier2 - Mid</t>
  </si>
  <si>
    <t>Tier3 - Low</t>
  </si>
  <si>
    <t>Old values</t>
  </si>
  <si>
    <t>NkSm FF</t>
  </si>
  <si>
    <t>NFNK Sp</t>
  </si>
  <si>
    <t>SFNK Sp</t>
  </si>
  <si>
    <t>Skag FF</t>
  </si>
  <si>
    <t>SkagFYr</t>
  </si>
  <si>
    <t>SkagSpY</t>
  </si>
  <si>
    <t>Snoh FF</t>
  </si>
  <si>
    <t>SnohFYr</t>
  </si>
  <si>
    <t>Stil FF</t>
  </si>
  <si>
    <t>Tula FF</t>
  </si>
  <si>
    <t>MidPSFF</t>
  </si>
  <si>
    <t>UWAc FF</t>
  </si>
  <si>
    <t>SPSd FF</t>
  </si>
  <si>
    <t>SPS Fyr</t>
  </si>
  <si>
    <t>WhiteSp</t>
  </si>
  <si>
    <t>HdCl FF</t>
  </si>
  <si>
    <t>HdCl FY</t>
  </si>
  <si>
    <t>SJDF FF</t>
  </si>
  <si>
    <t>OR Tule</t>
  </si>
  <si>
    <t>WA Tule</t>
  </si>
  <si>
    <t>LCRWild</t>
  </si>
  <si>
    <t>BPHTule</t>
  </si>
  <si>
    <t>UpCR Su</t>
  </si>
  <si>
    <t>UpCR Br</t>
  </si>
  <si>
    <t>Cowl Sp</t>
  </si>
  <si>
    <t>Will Sp</t>
  </si>
  <si>
    <t>Snake F</t>
  </si>
  <si>
    <t>OR No F</t>
  </si>
  <si>
    <t>WCVI Tl</t>
  </si>
  <si>
    <t>FrasRLt</t>
  </si>
  <si>
    <t>FrasREr</t>
  </si>
  <si>
    <t>LwGeo S</t>
  </si>
  <si>
    <t>WhtSpYr</t>
  </si>
  <si>
    <t>LColNat</t>
  </si>
  <si>
    <t>CentVal</t>
  </si>
  <si>
    <t>WA NCst</t>
  </si>
  <si>
    <t>Willapa</t>
  </si>
  <si>
    <t>Hoko Rv</t>
  </si>
  <si>
    <t>ppnOutside</t>
  </si>
  <si>
    <t>ppnCoastal</t>
  </si>
  <si>
    <t>StockNm</t>
  </si>
  <si>
    <t>ppnInland</t>
  </si>
  <si>
    <t>PopSize</t>
  </si>
  <si>
    <t>Region</t>
  </si>
  <si>
    <t>Inland</t>
  </si>
  <si>
    <t>Coastal</t>
  </si>
  <si>
    <t>MinPER_Avg</t>
  </si>
  <si>
    <t>MaxPER_Avg</t>
  </si>
  <si>
    <t>MinPER_Max</t>
  </si>
  <si>
    <t>MaxPER_Max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</si>
</sst>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9"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9"/>
      <color indexed="81"/>
      <name val="Tahoma"/>
      <family val="2"/>
    </font>
    <font>
      <sz val="9"/>
      <color indexed="81"/>
      <name val="Tahoma"/>
      <family val="2"/>
    </font>
    <font>
      <b/>
      <sz val="11"/>
      <color indexed="8"/>
      <name val="Calibri"/>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indexed="22"/>
        <bgColor indexed="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4" tint="0.79998168889431442"/>
        <bgColor indexed="64"/>
      </patternFill>
    </fill>
  </fills>
  <borders count="21">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22"/>
      </left>
      <right style="thin">
        <color indexed="22"/>
      </right>
      <top/>
      <bottom style="thin">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3">
    <xf numFmtId="0" fontId="0" fillId="0" borderId="0"/>
    <xf numFmtId="0" fontId="2" fillId="0" borderId="0"/>
    <xf numFmtId="0" fontId="2" fillId="0" borderId="0"/>
  </cellStyleXfs>
  <cellXfs count="54">
    <xf numFmtId="0" fontId="0" fillId="0" borderId="0" xfId="0"/>
    <xf numFmtId="0" fontId="1" fillId="0" borderId="1" xfId="0" applyFont="1" applyBorder="1"/>
    <xf numFmtId="0" fontId="1" fillId="0" borderId="0" xfId="0" applyFont="1"/>
    <xf numFmtId="164" fontId="0" fillId="0" borderId="0" xfId="0" applyNumberFormat="1"/>
    <xf numFmtId="0" fontId="3" fillId="2" borderId="2" xfId="1" applyFont="1" applyFill="1" applyBorder="1" applyAlignment="1">
      <alignment horizontal="center"/>
    </xf>
    <xf numFmtId="0" fontId="3" fillId="0" borderId="3" xfId="1" applyFont="1" applyFill="1" applyBorder="1" applyAlignment="1">
      <alignment horizontal="right" wrapText="1"/>
    </xf>
    <xf numFmtId="4" fontId="3" fillId="0" borderId="3" xfId="1" applyNumberFormat="1" applyFont="1" applyFill="1" applyBorder="1" applyAlignment="1">
      <alignment horizontal="right" wrapText="1"/>
    </xf>
    <xf numFmtId="2" fontId="3" fillId="0" borderId="3" xfId="1" applyNumberFormat="1" applyFont="1" applyFill="1" applyBorder="1" applyAlignment="1">
      <alignment horizontal="right" wrapText="1"/>
    </xf>
    <xf numFmtId="166" fontId="3" fillId="0" borderId="3" xfId="1" applyNumberFormat="1" applyFont="1" applyFill="1" applyBorder="1" applyAlignment="1">
      <alignment horizontal="right" wrapText="1"/>
    </xf>
    <xf numFmtId="0" fontId="3" fillId="2" borderId="2" xfId="2" applyFont="1" applyFill="1" applyBorder="1" applyAlignment="1">
      <alignment horizontal="center"/>
    </xf>
    <xf numFmtId="0" fontId="3" fillId="0" borderId="3" xfId="2" applyFont="1" applyFill="1" applyBorder="1" applyAlignment="1"/>
    <xf numFmtId="0" fontId="3" fillId="0" borderId="3" xfId="2" applyFont="1" applyFill="1" applyBorder="1" applyAlignment="1">
      <alignment horizontal="right"/>
    </xf>
    <xf numFmtId="0" fontId="0" fillId="3" borderId="4" xfId="0" applyFill="1" applyBorder="1"/>
    <xf numFmtId="0" fontId="0" fillId="4" borderId="4" xfId="0" applyFill="1" applyBorder="1"/>
    <xf numFmtId="0" fontId="0" fillId="6" borderId="4" xfId="0" applyFill="1" applyBorder="1"/>
    <xf numFmtId="11" fontId="0" fillId="6" borderId="4" xfId="0" applyNumberFormat="1" applyFill="1" applyBorder="1"/>
    <xf numFmtId="0" fontId="1" fillId="0" borderId="0" xfId="0" applyFont="1" applyFill="1" applyBorder="1"/>
    <xf numFmtId="0" fontId="1" fillId="0" borderId="1" xfId="0" applyFont="1" applyFill="1" applyBorder="1"/>
    <xf numFmtId="0" fontId="3" fillId="2" borderId="5" xfId="2"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3" xfId="1" applyFont="1" applyFill="1" applyBorder="1" applyAlignment="1">
      <alignment horizontal="right"/>
    </xf>
    <xf numFmtId="1" fontId="0" fillId="0" borderId="0" xfId="0" applyNumberFormat="1"/>
    <xf numFmtId="0" fontId="0" fillId="5" borderId="0" xfId="0" applyFill="1"/>
    <xf numFmtId="11" fontId="0" fillId="8" borderId="4" xfId="0" applyNumberFormat="1" applyFill="1" applyBorder="1"/>
    <xf numFmtId="0" fontId="0" fillId="8" borderId="4" xfId="0" applyFill="1" applyBorder="1"/>
    <xf numFmtId="11" fontId="0" fillId="7" borderId="4" xfId="0" applyNumberFormat="1" applyFill="1" applyBorder="1"/>
    <xf numFmtId="0" fontId="0" fillId="7" borderId="4" xfId="0" applyFill="1" applyBorder="1"/>
    <xf numFmtId="0" fontId="0" fillId="9" borderId="4" xfId="0" applyFill="1" applyBorder="1"/>
    <xf numFmtId="0" fontId="3" fillId="0" borderId="13" xfId="1" applyFont="1" applyFill="1" applyBorder="1" applyAlignment="1">
      <alignment horizontal="right"/>
    </xf>
    <xf numFmtId="0" fontId="6" fillId="0" borderId="1" xfId="1" applyFont="1" applyFill="1" applyBorder="1" applyAlignment="1">
      <alignment horizontal="center"/>
    </xf>
    <xf numFmtId="0" fontId="0" fillId="0" borderId="12" xfId="0" applyBorder="1"/>
    <xf numFmtId="0" fontId="0" fillId="0" borderId="17" xfId="0" applyBorder="1"/>
    <xf numFmtId="165" fontId="0" fillId="0" borderId="12" xfId="0" applyNumberFormat="1" applyBorder="1"/>
    <xf numFmtId="165" fontId="0" fillId="0" borderId="0" xfId="0" applyNumberFormat="1" applyBorder="1"/>
    <xf numFmtId="165" fontId="0" fillId="0" borderId="17" xfId="0" applyNumberFormat="1" applyBorder="1"/>
    <xf numFmtId="0" fontId="0" fillId="0" borderId="18" xfId="0" applyBorder="1"/>
    <xf numFmtId="0" fontId="0" fillId="0" borderId="19" xfId="0" applyBorder="1"/>
    <xf numFmtId="0" fontId="1" fillId="10" borderId="14" xfId="0" applyFont="1" applyFill="1" applyBorder="1"/>
    <xf numFmtId="0" fontId="1" fillId="10" borderId="16" xfId="0" applyFont="1" applyFill="1" applyBorder="1"/>
    <xf numFmtId="0" fontId="1" fillId="10" borderId="15" xfId="0" applyFont="1" applyFill="1" applyBorder="1"/>
    <xf numFmtId="0" fontId="0" fillId="11" borderId="0" xfId="0" applyFill="1"/>
    <xf numFmtId="0" fontId="0" fillId="12" borderId="0" xfId="0" applyFill="1"/>
    <xf numFmtId="0" fontId="3" fillId="11" borderId="3" xfId="1" applyFont="1" applyFill="1" applyBorder="1" applyAlignment="1">
      <alignment horizontal="right"/>
    </xf>
    <xf numFmtId="0" fontId="3" fillId="12" borderId="3" xfId="1" applyFont="1" applyFill="1" applyBorder="1" applyAlignment="1">
      <alignment horizontal="right"/>
    </xf>
    <xf numFmtId="165" fontId="0" fillId="4" borderId="18" xfId="0" applyNumberFormat="1" applyFill="1" applyBorder="1"/>
    <xf numFmtId="165" fontId="0" fillId="4" borderId="20" xfId="0" applyNumberFormat="1" applyFill="1" applyBorder="1"/>
    <xf numFmtId="165" fontId="0" fillId="4" borderId="19" xfId="0" applyNumberFormat="1" applyFill="1" applyBorder="1"/>
    <xf numFmtId="0" fontId="0" fillId="11" borderId="9" xfId="0" applyFill="1" applyBorder="1"/>
    <xf numFmtId="0" fontId="0" fillId="11" borderId="11" xfId="0" applyFill="1" applyBorder="1"/>
  </cellXfs>
  <cellStyles count="3">
    <cellStyle name="Normal" xfId="0" builtinId="0"/>
    <cellStyle name="Normal_FRAM_Star_InBase"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E5" sqref="E5"/>
    </sheetView>
  </sheetViews>
  <sheetFormatPr defaultRowHeight="15" x14ac:dyDescent="0.25"/>
  <sheetData>
    <row r="1" spans="1:3" x14ac:dyDescent="0.25">
      <c r="A1" s="1" t="s">
        <v>115</v>
      </c>
      <c r="B1" s="1" t="s">
        <v>116</v>
      </c>
      <c r="C1" s="1" t="s">
        <v>117</v>
      </c>
    </row>
    <row r="2" spans="1:3" x14ac:dyDescent="0.25">
      <c r="A2">
        <v>1992</v>
      </c>
      <c r="B2" s="27">
        <v>32</v>
      </c>
      <c r="C2" s="27">
        <v>32</v>
      </c>
    </row>
    <row r="3" spans="1:3" x14ac:dyDescent="0.25">
      <c r="A3">
        <v>1993</v>
      </c>
      <c r="B3" s="27">
        <v>33</v>
      </c>
      <c r="C3" s="27">
        <v>33</v>
      </c>
    </row>
    <row r="4" spans="1:3" x14ac:dyDescent="0.25">
      <c r="A4">
        <v>1994</v>
      </c>
      <c r="B4" s="27">
        <v>34</v>
      </c>
      <c r="C4" s="27">
        <v>34</v>
      </c>
    </row>
    <row r="5" spans="1:3" x14ac:dyDescent="0.25">
      <c r="A5">
        <v>1995</v>
      </c>
      <c r="B5" s="27">
        <v>35</v>
      </c>
      <c r="C5" s="27">
        <v>35</v>
      </c>
    </row>
    <row r="6" spans="1:3" x14ac:dyDescent="0.25">
      <c r="A6">
        <v>1996</v>
      </c>
      <c r="B6" s="27">
        <v>36</v>
      </c>
      <c r="C6" s="27">
        <v>36</v>
      </c>
    </row>
    <row r="7" spans="1:3" x14ac:dyDescent="0.25">
      <c r="A7">
        <v>1997</v>
      </c>
      <c r="B7" s="27">
        <v>37</v>
      </c>
      <c r="C7" s="27">
        <v>37</v>
      </c>
    </row>
    <row r="8" spans="1:3" x14ac:dyDescent="0.25">
      <c r="A8">
        <v>1998</v>
      </c>
      <c r="B8" s="27">
        <v>38</v>
      </c>
      <c r="C8" s="27">
        <v>38</v>
      </c>
    </row>
    <row r="9" spans="1:3" x14ac:dyDescent="0.25">
      <c r="A9">
        <v>1999</v>
      </c>
      <c r="B9" s="27">
        <v>39</v>
      </c>
      <c r="C9" s="27">
        <v>39</v>
      </c>
    </row>
    <row r="10" spans="1:3" x14ac:dyDescent="0.25">
      <c r="A10">
        <v>2000</v>
      </c>
      <c r="B10" s="27">
        <v>40</v>
      </c>
      <c r="C10" s="27">
        <v>40</v>
      </c>
    </row>
    <row r="11" spans="1:3" x14ac:dyDescent="0.25">
      <c r="A11">
        <v>2001</v>
      </c>
      <c r="B11" s="27">
        <v>41</v>
      </c>
      <c r="C11" s="27">
        <v>41</v>
      </c>
    </row>
    <row r="12" spans="1:3" x14ac:dyDescent="0.25">
      <c r="A12">
        <v>2002</v>
      </c>
      <c r="B12" s="27">
        <v>42</v>
      </c>
      <c r="C12" s="27">
        <v>42</v>
      </c>
    </row>
    <row r="13" spans="1:3" x14ac:dyDescent="0.25">
      <c r="A13">
        <v>2003</v>
      </c>
      <c r="B13" s="27">
        <v>43</v>
      </c>
      <c r="C13" s="27">
        <v>43</v>
      </c>
    </row>
    <row r="14" spans="1:3" x14ac:dyDescent="0.25">
      <c r="A14">
        <v>2004</v>
      </c>
      <c r="B14" s="27">
        <v>44</v>
      </c>
      <c r="C14" s="27">
        <v>44</v>
      </c>
    </row>
    <row r="15" spans="1:3" x14ac:dyDescent="0.25">
      <c r="A15">
        <v>2005</v>
      </c>
      <c r="B15" s="27">
        <v>45</v>
      </c>
      <c r="C15" s="27">
        <v>45</v>
      </c>
    </row>
    <row r="16" spans="1:3" x14ac:dyDescent="0.25">
      <c r="A16">
        <v>2006</v>
      </c>
      <c r="B16" s="27">
        <v>46</v>
      </c>
      <c r="C16" s="27">
        <v>46</v>
      </c>
    </row>
    <row r="17" spans="1:3" x14ac:dyDescent="0.25">
      <c r="A17">
        <v>2007</v>
      </c>
      <c r="B17" s="27">
        <v>47</v>
      </c>
      <c r="C17" s="27">
        <v>47</v>
      </c>
    </row>
    <row r="18" spans="1:3" x14ac:dyDescent="0.25">
      <c r="A18">
        <v>2008</v>
      </c>
      <c r="B18" s="27">
        <v>48</v>
      </c>
      <c r="C18" s="27">
        <v>48</v>
      </c>
    </row>
    <row r="19" spans="1:3" x14ac:dyDescent="0.25">
      <c r="A19">
        <v>2009</v>
      </c>
      <c r="B19" s="27">
        <v>49</v>
      </c>
      <c r="C19" s="27">
        <v>49</v>
      </c>
    </row>
    <row r="20" spans="1:3" x14ac:dyDescent="0.25">
      <c r="A20">
        <v>2010</v>
      </c>
      <c r="B20" s="27">
        <v>50</v>
      </c>
      <c r="C20" s="27">
        <v>50</v>
      </c>
    </row>
    <row r="21" spans="1:3" x14ac:dyDescent="0.25">
      <c r="A21">
        <v>2011</v>
      </c>
      <c r="B21" s="27">
        <v>51</v>
      </c>
      <c r="C21" s="27">
        <v>51</v>
      </c>
    </row>
    <row r="22" spans="1:3" x14ac:dyDescent="0.25">
      <c r="A22">
        <v>2012</v>
      </c>
      <c r="B22" s="27">
        <v>52</v>
      </c>
      <c r="C22" s="27">
        <v>52</v>
      </c>
    </row>
    <row r="23" spans="1:3" x14ac:dyDescent="0.25">
      <c r="A23">
        <v>2013</v>
      </c>
      <c r="B23" s="27">
        <v>53</v>
      </c>
      <c r="C23" s="27">
        <v>53</v>
      </c>
    </row>
    <row r="24" spans="1:3" x14ac:dyDescent="0.25">
      <c r="A24">
        <v>2014</v>
      </c>
      <c r="B24" s="27">
        <v>54</v>
      </c>
      <c r="C24" s="27">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469"/>
  <sheetViews>
    <sheetView workbookViewId="0">
      <selection activeCell="G2" sqref="G2"/>
    </sheetView>
  </sheetViews>
  <sheetFormatPr defaultRowHeight="15" x14ac:dyDescent="0.25"/>
  <cols>
    <col min="6" max="6" width="15.140625" bestFit="1" customWidth="1"/>
    <col min="8" max="8" width="12" bestFit="1" customWidth="1"/>
  </cols>
  <sheetData>
    <row r="1" spans="1:8" x14ac:dyDescent="0.25">
      <c r="A1" s="1" t="s">
        <v>0</v>
      </c>
      <c r="B1" s="1" t="s">
        <v>1</v>
      </c>
      <c r="C1" s="1" t="s">
        <v>2</v>
      </c>
      <c r="D1" s="1" t="s">
        <v>100</v>
      </c>
      <c r="E1" s="17" t="s">
        <v>101</v>
      </c>
      <c r="F1" s="17" t="s">
        <v>102</v>
      </c>
    </row>
    <row r="2" spans="1:8" x14ac:dyDescent="0.25">
      <c r="A2">
        <v>1</v>
      </c>
      <c r="B2">
        <v>2</v>
      </c>
      <c r="C2">
        <v>1</v>
      </c>
      <c r="D2" s="3">
        <f>VLOOKUP(A2,Growth!$C$1:$J$40,2,FALSE)*(1-EXP(-VLOOKUP(A2,Growth!$C$1:$J$40,3,FALSE)*((((B2-1)*12)+VLOOKUP(C2,Parameters!$A$14:$B$17,2,FALSE))-VLOOKUP(A2,Growth!$C$1:$J$40,4,FALSE))))</f>
        <v>320.95872777108025</v>
      </c>
      <c r="E2" s="3">
        <f>IF(VLOOKUP(A2*2,StkLUT!$B$1:$C$40,2,FALSE)=1,(D2^Parameters!$B$11)*Parameters!$B$10,IF(VLOOKUP(A2*2,StkLUT!$B$1:$C$40,2,FALSE)=2,(D2^Parameters!$C$11)*Parameters!$C$10,IF(VLOOKUP(A2*2,StkLUT!$B$1:$C$40,2,FALSE)=3,(D2^Parameters!$D$11)*Parameters!$D$10)))</f>
        <v>543.93678399591897</v>
      </c>
      <c r="F2" s="3">
        <f>IF(D2&gt;Parameters!$B$4,E2*(Parameters!$B$5+(Parameters!$B$6-Parameters!$B$5)*1/(1+EXP(-Parameters!$B$2*(D2-Parameters!$B$3)))),0)</f>
        <v>543.93678399591897</v>
      </c>
      <c r="H2" s="3"/>
    </row>
    <row r="3" spans="1:8" x14ac:dyDescent="0.25">
      <c r="A3">
        <v>1</v>
      </c>
      <c r="B3">
        <v>2</v>
      </c>
      <c r="C3">
        <v>2</v>
      </c>
      <c r="D3" s="3">
        <f>VLOOKUP(A3,Growth!$C$1:$J$40,2,FALSE)*(1-EXP(-VLOOKUP(A3,Growth!$C$1:$J$40,3,FALSE)*((((B3-1)*12)+VLOOKUP(C3,Parameters!$A$14:$B$17,2,FALSE))-VLOOKUP(A3,Growth!$C$1:$J$40,4,FALSE))))</f>
        <v>425.7229320061009</v>
      </c>
      <c r="E3" s="3">
        <f>IF(VLOOKUP(A3*2,StkLUT!$B$1:$C$40,2,FALSE)=1,(D3^Parameters!$B$11)*Parameters!$B$10,IF(VLOOKUP(A3*2,StkLUT!$B$1:$C$40,2,FALSE)=2,(D3^Parameters!$C$11)*Parameters!$C$10,IF(VLOOKUP(A3*2,StkLUT!$B$1:$C$40,2,FALSE)=3,(D3^Parameters!$D$11)*Parameters!$D$10)))</f>
        <v>1321.6757643328206</v>
      </c>
      <c r="F3" s="3">
        <f>IF(D3&gt;Parameters!$B$4,E3*(Parameters!$B$5+(Parameters!$B$6-Parameters!$B$5)*1/(1+EXP(-Parameters!$B$2*(D3-Parameters!$B$3)))),0)</f>
        <v>1321.6757643328206</v>
      </c>
      <c r="H3" s="3"/>
    </row>
    <row r="4" spans="1:8" x14ac:dyDescent="0.25">
      <c r="A4">
        <v>1</v>
      </c>
      <c r="B4">
        <v>2</v>
      </c>
      <c r="C4">
        <v>3</v>
      </c>
      <c r="D4" s="3">
        <f>VLOOKUP(A4,Growth!$C$1:$J$40,2,FALSE)*(1-EXP(-VLOOKUP(A4,Growth!$C$1:$J$40,3,FALSE)*((((B4-1)*12)+VLOOKUP(C4,Parameters!$A$14:$B$17,2,FALSE))-VLOOKUP(A4,Growth!$C$1:$J$40,4,FALSE))))</f>
        <v>476.21170977316473</v>
      </c>
      <c r="E4" s="3">
        <f>IF(VLOOKUP(A4*2,StkLUT!$B$1:$C$40,2,FALSE)=1,(D4^Parameters!$B$11)*Parameters!$B$10,IF(VLOOKUP(A4*2,StkLUT!$B$1:$C$40,2,FALSE)=2,(D4^Parameters!$C$11)*Parameters!$C$10,IF(VLOOKUP(A4*2,StkLUT!$B$1:$C$40,2,FALSE)=3,(D4^Parameters!$D$11)*Parameters!$D$10)))</f>
        <v>1879.7679742988689</v>
      </c>
      <c r="F4" s="3">
        <f>IF(D4&gt;Parameters!$B$4,E4*(Parameters!$B$5+(Parameters!$B$6-Parameters!$B$5)*1/(1+EXP(-Parameters!$B$2*(D4-Parameters!$B$3)))),0)</f>
        <v>1879.7679742988689</v>
      </c>
      <c r="H4" s="3"/>
    </row>
    <row r="5" spans="1:8" x14ac:dyDescent="0.25">
      <c r="A5">
        <v>1</v>
      </c>
      <c r="B5">
        <f>B2+1</f>
        <v>3</v>
      </c>
      <c r="C5">
        <f>C2</f>
        <v>1</v>
      </c>
      <c r="D5" s="3">
        <f>VLOOKUP(A5,Growth!$C$1:$J$40,2,FALSE)*(1-EXP(-VLOOKUP(A5,Growth!$C$1:$J$40,3,FALSE)*((((B5-1)*12)+VLOOKUP(C5,Parameters!$A$14:$B$17,2,FALSE))-VLOOKUP(A5,Growth!$C$1:$J$40,4,FALSE))))</f>
        <v>563.12032800449174</v>
      </c>
      <c r="E5" s="3">
        <f>IF(VLOOKUP(A5*2,StkLUT!$B$1:$C$40,2,FALSE)=1,(D5^Parameters!$B$11)*Parameters!$B$10,IF(VLOOKUP(A5*2,StkLUT!$B$1:$C$40,2,FALSE)=2,(D5^Parameters!$C$11)*Parameters!$C$10,IF(VLOOKUP(A5*2,StkLUT!$B$1:$C$40,2,FALSE)=3,(D5^Parameters!$D$11)*Parameters!$D$10)))</f>
        <v>3183.597927083194</v>
      </c>
      <c r="F5" s="3">
        <f>IF(D5&gt;Parameters!$B$4,E5*(Parameters!$B$5+(Parameters!$B$6-Parameters!$B$5)*1/(1+EXP(-Parameters!$B$2*(D5-Parameters!$B$3)))),0)</f>
        <v>3183.597927083194</v>
      </c>
      <c r="H5" s="3"/>
    </row>
    <row r="6" spans="1:8" x14ac:dyDescent="0.25">
      <c r="A6">
        <v>1</v>
      </c>
      <c r="B6">
        <f t="shared" ref="B6:B13" si="0">B3+1</f>
        <v>3</v>
      </c>
      <c r="C6">
        <f t="shared" ref="C6:C13" si="1">C3</f>
        <v>2</v>
      </c>
      <c r="D6" s="3">
        <f>VLOOKUP(A6,Growth!$C$1:$J$40,2,FALSE)*(1-EXP(-VLOOKUP(A6,Growth!$C$1:$J$40,3,FALSE)*((((B6-1)*12)+VLOOKUP(C6,Parameters!$A$14:$B$17,2,FALSE))-VLOOKUP(A6,Growth!$C$1:$J$40,4,FALSE))))</f>
        <v>627.67497794120391</v>
      </c>
      <c r="E6" s="3">
        <f>IF(VLOOKUP(A6*2,StkLUT!$B$1:$C$40,2,FALSE)=1,(D6^Parameters!$B$11)*Parameters!$B$10,IF(VLOOKUP(A6*2,StkLUT!$B$1:$C$40,2,FALSE)=2,(D6^Parameters!$C$11)*Parameters!$C$10,IF(VLOOKUP(A6*2,StkLUT!$B$1:$C$40,2,FALSE)=3,(D6^Parameters!$D$11)*Parameters!$D$10)))</f>
        <v>4477.7428808521727</v>
      </c>
      <c r="F6" s="3">
        <f>IF(D6&gt;Parameters!$B$4,E6*(Parameters!$B$5+(Parameters!$B$6-Parameters!$B$5)*1/(1+EXP(-Parameters!$B$2*(D6-Parameters!$B$3)))),0)</f>
        <v>4477.7428808521727</v>
      </c>
      <c r="H6" s="3"/>
    </row>
    <row r="7" spans="1:8" x14ac:dyDescent="0.25">
      <c r="A7">
        <v>1</v>
      </c>
      <c r="B7">
        <f t="shared" si="0"/>
        <v>3</v>
      </c>
      <c r="C7">
        <f t="shared" si="1"/>
        <v>3</v>
      </c>
      <c r="D7" s="3">
        <f>VLOOKUP(A7,Growth!$C$1:$J$40,2,FALSE)*(1-EXP(-VLOOKUP(A7,Growth!$C$1:$J$40,3,FALSE)*((((B7-1)*12)+VLOOKUP(C7,Parameters!$A$14:$B$17,2,FALSE))-VLOOKUP(A7,Growth!$C$1:$J$40,4,FALSE))))</f>
        <v>658.78565546970049</v>
      </c>
      <c r="E7" s="3">
        <f>IF(VLOOKUP(A7*2,StkLUT!$B$1:$C$40,2,FALSE)=1,(D7^Parameters!$B$11)*Parameters!$B$10,IF(VLOOKUP(A7*2,StkLUT!$B$1:$C$40,2,FALSE)=2,(D7^Parameters!$C$11)*Parameters!$C$10,IF(VLOOKUP(A7*2,StkLUT!$B$1:$C$40,2,FALSE)=3,(D7^Parameters!$D$11)*Parameters!$D$10)))</f>
        <v>5213.0445836916988</v>
      </c>
      <c r="F7" s="3">
        <f>IF(D7&gt;Parameters!$B$4,E7*(Parameters!$B$5+(Parameters!$B$6-Parameters!$B$5)*1/(1+EXP(-Parameters!$B$2*(D7-Parameters!$B$3)))),0)</f>
        <v>5213.0445836916988</v>
      </c>
      <c r="H7" s="3"/>
    </row>
    <row r="8" spans="1:8" x14ac:dyDescent="0.25">
      <c r="A8">
        <v>1</v>
      </c>
      <c r="B8">
        <f t="shared" si="0"/>
        <v>4</v>
      </c>
      <c r="C8">
        <f t="shared" si="1"/>
        <v>1</v>
      </c>
      <c r="D8" s="3">
        <f>VLOOKUP(A8,Growth!$C$1:$J$40,2,FALSE)*(1-EXP(-VLOOKUP(A8,Growth!$C$1:$J$40,3,FALSE)*((((B8-1)*12)+VLOOKUP(C8,Parameters!$A$14:$B$17,2,FALSE))-VLOOKUP(A8,Growth!$C$1:$J$40,4,FALSE))))</f>
        <v>712.3378727310544</v>
      </c>
      <c r="E8" s="3">
        <f>IF(VLOOKUP(A8*2,StkLUT!$B$1:$C$40,2,FALSE)=1,(D8^Parameters!$B$11)*Parameters!$B$10,IF(VLOOKUP(A8*2,StkLUT!$B$1:$C$40,2,FALSE)=2,(D8^Parameters!$C$11)*Parameters!$C$10,IF(VLOOKUP(A8*2,StkLUT!$B$1:$C$40,2,FALSE)=3,(D8^Parameters!$D$11)*Parameters!$D$10)))</f>
        <v>6664.550044675867</v>
      </c>
      <c r="F8" s="3">
        <f>IF(D8&gt;Parameters!$B$4,E8*(Parameters!$B$5+(Parameters!$B$6-Parameters!$B$5)*1/(1+EXP(-Parameters!$B$2*(D8-Parameters!$B$3)))),0)</f>
        <v>6664.550044675867</v>
      </c>
      <c r="H8" s="3"/>
    </row>
    <row r="9" spans="1:8" x14ac:dyDescent="0.25">
      <c r="A9">
        <v>1</v>
      </c>
      <c r="B9">
        <f t="shared" si="0"/>
        <v>4</v>
      </c>
      <c r="C9">
        <f t="shared" si="1"/>
        <v>2</v>
      </c>
      <c r="D9" s="3">
        <f>VLOOKUP(A9,Growth!$C$1:$J$40,2,FALSE)*(1-EXP(-VLOOKUP(A9,Growth!$C$1:$J$40,3,FALSE)*((((B9-1)*12)+VLOOKUP(C9,Parameters!$A$14:$B$17,2,FALSE))-VLOOKUP(A9,Growth!$C$1:$J$40,4,FALSE))))</f>
        <v>752.11579935094096</v>
      </c>
      <c r="E9" s="3">
        <f>IF(VLOOKUP(A9*2,StkLUT!$B$1:$C$40,2,FALSE)=1,(D9^Parameters!$B$11)*Parameters!$B$10,IF(VLOOKUP(A9*2,StkLUT!$B$1:$C$40,2,FALSE)=2,(D9^Parameters!$C$11)*Parameters!$C$10,IF(VLOOKUP(A9*2,StkLUT!$B$1:$C$40,2,FALSE)=3,(D9^Parameters!$D$11)*Parameters!$D$10)))</f>
        <v>7905.7208357044956</v>
      </c>
      <c r="F9" s="3">
        <f>IF(D9&gt;Parameters!$B$4,E9*(Parameters!$B$5+(Parameters!$B$6-Parameters!$B$5)*1/(1+EXP(-Parameters!$B$2*(D9-Parameters!$B$3)))),0)</f>
        <v>7905.7208357044956</v>
      </c>
      <c r="H9" s="3"/>
    </row>
    <row r="10" spans="1:8" x14ac:dyDescent="0.25">
      <c r="A10">
        <v>1</v>
      </c>
      <c r="B10">
        <f t="shared" si="0"/>
        <v>4</v>
      </c>
      <c r="C10">
        <f t="shared" si="1"/>
        <v>3</v>
      </c>
      <c r="D10" s="3">
        <f>VLOOKUP(A10,Growth!$C$1:$J$40,2,FALSE)*(1-EXP(-VLOOKUP(A10,Growth!$C$1:$J$40,3,FALSE)*((((B10-1)*12)+VLOOKUP(C10,Parameters!$A$14:$B$17,2,FALSE))-VLOOKUP(A10,Growth!$C$1:$J$40,4,FALSE))))</f>
        <v>771.2858862313858</v>
      </c>
      <c r="E10" s="3">
        <f>IF(VLOOKUP(A10*2,StkLUT!$B$1:$C$40,2,FALSE)=1,(D10^Parameters!$B$11)*Parameters!$B$10,IF(VLOOKUP(A10*2,StkLUT!$B$1:$C$40,2,FALSE)=2,(D10^Parameters!$C$11)*Parameters!$C$10,IF(VLOOKUP(A10*2,StkLUT!$B$1:$C$40,2,FALSE)=3,(D10^Parameters!$D$11)*Parameters!$D$10)))</f>
        <v>8556.5083442359974</v>
      </c>
      <c r="F10" s="3">
        <f>IF(D10&gt;Parameters!$B$4,E10*(Parameters!$B$5+(Parameters!$B$6-Parameters!$B$5)*1/(1+EXP(-Parameters!$B$2*(D10-Parameters!$B$3)))),0)</f>
        <v>8556.5083442359974</v>
      </c>
      <c r="H10" s="3"/>
    </row>
    <row r="11" spans="1:8" x14ac:dyDescent="0.25">
      <c r="A11">
        <v>1</v>
      </c>
      <c r="B11">
        <f t="shared" si="0"/>
        <v>5</v>
      </c>
      <c r="C11">
        <f t="shared" si="1"/>
        <v>1</v>
      </c>
      <c r="D11" s="3">
        <f>VLOOKUP(A11,Growth!$C$1:$J$40,2,FALSE)*(1-EXP(-VLOOKUP(A11,Growth!$C$1:$J$40,3,FALSE)*((((B11-1)*12)+VLOOKUP(C11,Parameters!$A$14:$B$17,2,FALSE))-VLOOKUP(A11,Growth!$C$1:$J$40,4,FALSE))))</f>
        <v>804.28422439359031</v>
      </c>
      <c r="E11" s="3">
        <f>IF(VLOOKUP(A11*2,StkLUT!$B$1:$C$40,2,FALSE)=1,(D11^Parameters!$B$11)*Parameters!$B$10,IF(VLOOKUP(A11*2,StkLUT!$B$1:$C$40,2,FALSE)=2,(D11^Parameters!$C$11)*Parameters!$C$10,IF(VLOOKUP(A11*2,StkLUT!$B$1:$C$40,2,FALSE)=3,(D11^Parameters!$D$11)*Parameters!$D$10)))</f>
        <v>9760.6972445613028</v>
      </c>
      <c r="F11" s="3">
        <f>IF(D11&gt;Parameters!$B$4,E11*(Parameters!$B$5+(Parameters!$B$6-Parameters!$B$5)*1/(1+EXP(-Parameters!$B$2*(D11-Parameters!$B$3)))),0)</f>
        <v>9760.6972445613028</v>
      </c>
      <c r="H11" s="3"/>
    </row>
    <row r="12" spans="1:8" x14ac:dyDescent="0.25">
      <c r="A12">
        <v>1</v>
      </c>
      <c r="B12">
        <f t="shared" si="0"/>
        <v>5</v>
      </c>
      <c r="C12">
        <f t="shared" si="1"/>
        <v>2</v>
      </c>
      <c r="D12" s="3">
        <f>VLOOKUP(A12,Growth!$C$1:$J$40,2,FALSE)*(1-EXP(-VLOOKUP(A12,Growth!$C$1:$J$40,3,FALSE)*((((B12-1)*12)+VLOOKUP(C12,Parameters!$A$14:$B$17,2,FALSE))-VLOOKUP(A12,Growth!$C$1:$J$40,4,FALSE))))</f>
        <v>828.79498307214112</v>
      </c>
      <c r="E12" s="3">
        <f>IF(VLOOKUP(A12*2,StkLUT!$B$1:$C$40,2,FALSE)=1,(D12^Parameters!$B$11)*Parameters!$B$10,IF(VLOOKUP(A12*2,StkLUT!$B$1:$C$40,2,FALSE)=2,(D12^Parameters!$C$11)*Parameters!$C$10,IF(VLOOKUP(A12*2,StkLUT!$B$1:$C$40,2,FALSE)=3,(D12^Parameters!$D$11)*Parameters!$D$10)))</f>
        <v>10726.49669213374</v>
      </c>
      <c r="F12" s="3">
        <f>IF(D12&gt;Parameters!$B$4,E12*(Parameters!$B$5+(Parameters!$B$6-Parameters!$B$5)*1/(1+EXP(-Parameters!$B$2*(D12-Parameters!$B$3)))),0)</f>
        <v>10726.49669213374</v>
      </c>
      <c r="H12" s="3"/>
    </row>
    <row r="13" spans="1:8" x14ac:dyDescent="0.25">
      <c r="A13">
        <v>1</v>
      </c>
      <c r="B13">
        <f t="shared" si="0"/>
        <v>5</v>
      </c>
      <c r="C13">
        <f t="shared" si="1"/>
        <v>3</v>
      </c>
      <c r="D13" s="3">
        <f>VLOOKUP(A13,Growth!$C$1:$J$40,2,FALSE)*(1-EXP(-VLOOKUP(A13,Growth!$C$1:$J$40,3,FALSE)*((((B13-1)*12)+VLOOKUP(C13,Parameters!$A$14:$B$17,2,FALSE))-VLOOKUP(A13,Growth!$C$1:$J$40,4,FALSE))))</f>
        <v>840.60739797911947</v>
      </c>
      <c r="E13" s="3">
        <f>IF(VLOOKUP(A13*2,StkLUT!$B$1:$C$40,2,FALSE)=1,(D13^Parameters!$B$11)*Parameters!$B$10,IF(VLOOKUP(A13*2,StkLUT!$B$1:$C$40,2,FALSE)=2,(D13^Parameters!$C$11)*Parameters!$C$10,IF(VLOOKUP(A13*2,StkLUT!$B$1:$C$40,2,FALSE)=3,(D13^Parameters!$D$11)*Parameters!$D$10)))</f>
        <v>11214.375079617568</v>
      </c>
      <c r="F13" s="3">
        <f>IF(D13&gt;Parameters!$B$4,E13*(Parameters!$B$5+(Parameters!$B$6-Parameters!$B$5)*1/(1+EXP(-Parameters!$B$2*(D13-Parameters!$B$3)))),0)</f>
        <v>11214.375079617568</v>
      </c>
      <c r="H13" s="3"/>
    </row>
    <row r="14" spans="1:8" x14ac:dyDescent="0.25">
      <c r="A14">
        <f>A2+1</f>
        <v>2</v>
      </c>
      <c r="B14">
        <f>B2</f>
        <v>2</v>
      </c>
      <c r="C14">
        <f>C2</f>
        <v>1</v>
      </c>
      <c r="D14" s="3">
        <f>VLOOKUP(A14,Growth!$C$1:$J$40,2,FALSE)*(1-EXP(-VLOOKUP(A14,Growth!$C$1:$J$40,3,FALSE)*((((B14-1)*12)+VLOOKUP(C14,Parameters!$A$14:$B$17,2,FALSE))-VLOOKUP(A14,Growth!$C$1:$J$40,4,FALSE))))</f>
        <v>275.23899890717598</v>
      </c>
      <c r="E14" s="3">
        <f>IF(VLOOKUP(A14*2,StkLUT!$B$1:$C$40,2,FALSE)=1,(D14^Parameters!$B$11)*Parameters!$B$10,IF(VLOOKUP(A14*2,StkLUT!$B$1:$C$40,2,FALSE)=2,(D14^Parameters!$C$11)*Parameters!$C$10,IF(VLOOKUP(A14*2,StkLUT!$B$1:$C$40,2,FALSE)=3,(D14^Parameters!$D$11)*Parameters!$D$10)))</f>
        <v>335.57303809249458</v>
      </c>
      <c r="F14" s="3">
        <f>IF(D14&gt;Parameters!$B$4,E14*(Parameters!$B$5+(Parameters!$B$6-Parameters!$B$5)*1/(1+EXP(-Parameters!$B$2*(D14-Parameters!$B$3)))),0)</f>
        <v>335.57303809249458</v>
      </c>
    </row>
    <row r="15" spans="1:8" x14ac:dyDescent="0.25">
      <c r="A15">
        <f t="shared" ref="A15:A78" si="2">A3+1</f>
        <v>2</v>
      </c>
      <c r="B15">
        <f t="shared" ref="B15:C30" si="3">B3</f>
        <v>2</v>
      </c>
      <c r="C15">
        <f t="shared" si="3"/>
        <v>2</v>
      </c>
      <c r="D15" s="3">
        <f>VLOOKUP(A15,Growth!$C$1:$J$40,2,FALSE)*(1-EXP(-VLOOKUP(A15,Growth!$C$1:$J$40,3,FALSE)*((((B15-1)*12)+VLOOKUP(C15,Parameters!$A$14:$B$17,2,FALSE))-VLOOKUP(A15,Growth!$C$1:$J$40,4,FALSE))))</f>
        <v>386.67298339558101</v>
      </c>
      <c r="E15" s="3">
        <f>IF(VLOOKUP(A15*2,StkLUT!$B$1:$C$40,2,FALSE)=1,(D15^Parameters!$B$11)*Parameters!$B$10,IF(VLOOKUP(A15*2,StkLUT!$B$1:$C$40,2,FALSE)=2,(D15^Parameters!$C$11)*Parameters!$C$10,IF(VLOOKUP(A15*2,StkLUT!$B$1:$C$40,2,FALSE)=3,(D15^Parameters!$D$11)*Parameters!$D$10)))</f>
        <v>976.78792161606418</v>
      </c>
      <c r="F15" s="3">
        <f>IF(D15&gt;Parameters!$B$4,E15*(Parameters!$B$5+(Parameters!$B$6-Parameters!$B$5)*1/(1+EXP(-Parameters!$B$2*(D15-Parameters!$B$3)))),0)</f>
        <v>976.78792161606418</v>
      </c>
    </row>
    <row r="16" spans="1:8" x14ac:dyDescent="0.25">
      <c r="A16">
        <f t="shared" si="2"/>
        <v>2</v>
      </c>
      <c r="B16">
        <f t="shared" si="3"/>
        <v>2</v>
      </c>
      <c r="C16">
        <f t="shared" si="3"/>
        <v>3</v>
      </c>
      <c r="D16" s="3">
        <f>VLOOKUP(A16,Growth!$C$1:$J$40,2,FALSE)*(1-EXP(-VLOOKUP(A16,Growth!$C$1:$J$40,3,FALSE)*((((B16-1)*12)+VLOOKUP(C16,Parameters!$A$14:$B$17,2,FALSE))-VLOOKUP(A16,Growth!$C$1:$J$40,4,FALSE))))</f>
        <v>440.75064822602019</v>
      </c>
      <c r="E16" s="3">
        <f>IF(VLOOKUP(A16*2,StkLUT!$B$1:$C$40,2,FALSE)=1,(D16^Parameters!$B$11)*Parameters!$B$10,IF(VLOOKUP(A16*2,StkLUT!$B$1:$C$40,2,FALSE)=2,(D16^Parameters!$C$11)*Parameters!$C$10,IF(VLOOKUP(A16*2,StkLUT!$B$1:$C$40,2,FALSE)=3,(D16^Parameters!$D$11)*Parameters!$D$10)))</f>
        <v>1473.9308121737836</v>
      </c>
      <c r="F16" s="3">
        <f>IF(D16&gt;Parameters!$B$4,E16*(Parameters!$B$5+(Parameters!$B$6-Parameters!$B$5)*1/(1+EXP(-Parameters!$B$2*(D16-Parameters!$B$3)))),0)</f>
        <v>1473.9308121737836</v>
      </c>
    </row>
    <row r="17" spans="1:6" x14ac:dyDescent="0.25">
      <c r="A17">
        <f t="shared" si="2"/>
        <v>2</v>
      </c>
      <c r="B17">
        <f t="shared" si="3"/>
        <v>3</v>
      </c>
      <c r="C17">
        <f t="shared" si="3"/>
        <v>1</v>
      </c>
      <c r="D17" s="3">
        <f>VLOOKUP(A17,Growth!$C$1:$J$40,2,FALSE)*(1-EXP(-VLOOKUP(A17,Growth!$C$1:$J$40,3,FALSE)*((((B17-1)*12)+VLOOKUP(C17,Parameters!$A$14:$B$17,2,FALSE))-VLOOKUP(A17,Growth!$C$1:$J$40,4,FALSE))))</f>
        <v>534.51238880891788</v>
      </c>
      <c r="E17" s="3">
        <f>IF(VLOOKUP(A17*2,StkLUT!$B$1:$C$40,2,FALSE)=1,(D17^Parameters!$B$11)*Parameters!$B$10,IF(VLOOKUP(A17*2,StkLUT!$B$1:$C$40,2,FALSE)=2,(D17^Parameters!$C$11)*Parameters!$C$10,IF(VLOOKUP(A17*2,StkLUT!$B$1:$C$40,2,FALSE)=3,(D17^Parameters!$D$11)*Parameters!$D$10)))</f>
        <v>2702.4017550174103</v>
      </c>
      <c r="F17" s="3">
        <f>IF(D17&gt;Parameters!$B$4,E17*(Parameters!$B$5+(Parameters!$B$6-Parameters!$B$5)*1/(1+EXP(-Parameters!$B$2*(D17-Parameters!$B$3)))),0)</f>
        <v>2702.4017550174103</v>
      </c>
    </row>
    <row r="18" spans="1:6" x14ac:dyDescent="0.25">
      <c r="A18">
        <f t="shared" si="2"/>
        <v>2</v>
      </c>
      <c r="B18">
        <f t="shared" si="3"/>
        <v>3</v>
      </c>
      <c r="C18">
        <f t="shared" si="3"/>
        <v>2</v>
      </c>
      <c r="D18" s="3">
        <f>VLOOKUP(A18,Growth!$C$1:$J$40,2,FALSE)*(1-EXP(-VLOOKUP(A18,Growth!$C$1:$J$40,3,FALSE)*((((B18-1)*12)+VLOOKUP(C18,Parameters!$A$14:$B$17,2,FALSE))-VLOOKUP(A18,Growth!$C$1:$J$40,4,FALSE))))</f>
        <v>604.8110214432005</v>
      </c>
      <c r="E18" s="3">
        <f>IF(VLOOKUP(A18*2,StkLUT!$B$1:$C$40,2,FALSE)=1,(D18^Parameters!$B$11)*Parameters!$B$10,IF(VLOOKUP(A18*2,StkLUT!$B$1:$C$40,2,FALSE)=2,(D18^Parameters!$C$11)*Parameters!$C$10,IF(VLOOKUP(A18*2,StkLUT!$B$1:$C$40,2,FALSE)=3,(D18^Parameters!$D$11)*Parameters!$D$10)))</f>
        <v>3984.8257223308783</v>
      </c>
      <c r="F18" s="3">
        <f>IF(D18&gt;Parameters!$B$4,E18*(Parameters!$B$5+(Parameters!$B$6-Parameters!$B$5)*1/(1+EXP(-Parameters!$B$2*(D18-Parameters!$B$3)))),0)</f>
        <v>3984.8257223308783</v>
      </c>
    </row>
    <row r="19" spans="1:6" x14ac:dyDescent="0.25">
      <c r="A19">
        <f t="shared" si="2"/>
        <v>2</v>
      </c>
      <c r="B19">
        <f t="shared" si="3"/>
        <v>3</v>
      </c>
      <c r="C19">
        <f t="shared" si="3"/>
        <v>3</v>
      </c>
      <c r="D19" s="3">
        <f>VLOOKUP(A19,Growth!$C$1:$J$40,2,FALSE)*(1-EXP(-VLOOKUP(A19,Growth!$C$1:$J$40,3,FALSE)*((((B19-1)*12)+VLOOKUP(C19,Parameters!$A$14:$B$17,2,FALSE))-VLOOKUP(A19,Growth!$C$1:$J$40,4,FALSE))))</f>
        <v>638.92616065399022</v>
      </c>
      <c r="E19" s="3">
        <f>IF(VLOOKUP(A19*2,StkLUT!$B$1:$C$40,2,FALSE)=1,(D19^Parameters!$B$11)*Parameters!$B$10,IF(VLOOKUP(A19*2,StkLUT!$B$1:$C$40,2,FALSE)=2,(D19^Parameters!$C$11)*Parameters!$C$10,IF(VLOOKUP(A19*2,StkLUT!$B$1:$C$40,2,FALSE)=3,(D19^Parameters!$D$11)*Parameters!$D$10)))</f>
        <v>4734.8920604749765</v>
      </c>
      <c r="F19" s="3">
        <f>IF(D19&gt;Parameters!$B$4,E19*(Parameters!$B$5+(Parameters!$B$6-Parameters!$B$5)*1/(1+EXP(-Parameters!$B$2*(D19-Parameters!$B$3)))),0)</f>
        <v>4734.8920604749765</v>
      </c>
    </row>
    <row r="20" spans="1:6" x14ac:dyDescent="0.25">
      <c r="A20">
        <f t="shared" si="2"/>
        <v>2</v>
      </c>
      <c r="B20">
        <f t="shared" si="3"/>
        <v>4</v>
      </c>
      <c r="C20">
        <f t="shared" si="3"/>
        <v>1</v>
      </c>
      <c r="D20" s="3">
        <f>VLOOKUP(A20,Growth!$C$1:$J$40,2,FALSE)*(1-EXP(-VLOOKUP(A20,Growth!$C$1:$J$40,3,FALSE)*((((B20-1)*12)+VLOOKUP(C20,Parameters!$A$14:$B$17,2,FALSE))-VLOOKUP(A20,Growth!$C$1:$J$40,4,FALSE))))</f>
        <v>698.07617836760687</v>
      </c>
      <c r="E20" s="3">
        <f>IF(VLOOKUP(A20*2,StkLUT!$B$1:$C$40,2,FALSE)=1,(D20^Parameters!$B$11)*Parameters!$B$10,IF(VLOOKUP(A20*2,StkLUT!$B$1:$C$40,2,FALSE)=2,(D20^Parameters!$C$11)*Parameters!$C$10,IF(VLOOKUP(A20*2,StkLUT!$B$1:$C$40,2,FALSE)=3,(D20^Parameters!$D$11)*Parameters!$D$10)))</f>
        <v>6254.1052069943262</v>
      </c>
      <c r="F20" s="3">
        <f>IF(D20&gt;Parameters!$B$4,E20*(Parameters!$B$5+(Parameters!$B$6-Parameters!$B$5)*1/(1+EXP(-Parameters!$B$2*(D20-Parameters!$B$3)))),0)</f>
        <v>6254.1052069943262</v>
      </c>
    </row>
    <row r="21" spans="1:6" x14ac:dyDescent="0.25">
      <c r="A21">
        <f t="shared" si="2"/>
        <v>2</v>
      </c>
      <c r="B21">
        <f t="shared" si="3"/>
        <v>4</v>
      </c>
      <c r="C21">
        <f t="shared" si="3"/>
        <v>2</v>
      </c>
      <c r="D21" s="3">
        <f>VLOOKUP(A21,Growth!$C$1:$J$40,2,FALSE)*(1-EXP(-VLOOKUP(A21,Growth!$C$1:$J$40,3,FALSE)*((((B21-1)*12)+VLOOKUP(C21,Parameters!$A$14:$B$17,2,FALSE))-VLOOKUP(A21,Growth!$C$1:$J$40,4,FALSE))))</f>
        <v>742.42438841266767</v>
      </c>
      <c r="E21" s="3">
        <f>IF(VLOOKUP(A21*2,StkLUT!$B$1:$C$40,2,FALSE)=1,(D21^Parameters!$B$11)*Parameters!$B$10,IF(VLOOKUP(A21*2,StkLUT!$B$1:$C$40,2,FALSE)=2,(D21^Parameters!$C$11)*Parameters!$C$10,IF(VLOOKUP(A21*2,StkLUT!$B$1:$C$40,2,FALSE)=3,(D21^Parameters!$D$11)*Parameters!$D$10)))</f>
        <v>7589.9442158975771</v>
      </c>
      <c r="F21" s="3">
        <f>IF(D21&gt;Parameters!$B$4,E21*(Parameters!$B$5+(Parameters!$B$6-Parameters!$B$5)*1/(1+EXP(-Parameters!$B$2*(D21-Parameters!$B$3)))),0)</f>
        <v>7589.9442158975771</v>
      </c>
    </row>
    <row r="22" spans="1:6" x14ac:dyDescent="0.25">
      <c r="A22">
        <f t="shared" si="2"/>
        <v>2</v>
      </c>
      <c r="B22">
        <f t="shared" si="3"/>
        <v>4</v>
      </c>
      <c r="C22">
        <f t="shared" si="3"/>
        <v>3</v>
      </c>
      <c r="D22" s="3">
        <f>VLOOKUP(A22,Growth!$C$1:$J$40,2,FALSE)*(1-EXP(-VLOOKUP(A22,Growth!$C$1:$J$40,3,FALSE)*((((B22-1)*12)+VLOOKUP(C22,Parameters!$A$14:$B$17,2,FALSE))-VLOOKUP(A22,Growth!$C$1:$J$40,4,FALSE))))</f>
        <v>763.94607813467758</v>
      </c>
      <c r="E22" s="3">
        <f>IF(VLOOKUP(A22*2,StkLUT!$B$1:$C$40,2,FALSE)=1,(D22^Parameters!$B$11)*Parameters!$B$10,IF(VLOOKUP(A22*2,StkLUT!$B$1:$C$40,2,FALSE)=2,(D22^Parameters!$C$11)*Parameters!$C$10,IF(VLOOKUP(A22*2,StkLUT!$B$1:$C$40,2,FALSE)=3,(D22^Parameters!$D$11)*Parameters!$D$10)))</f>
        <v>8303.1849058417902</v>
      </c>
      <c r="F22" s="3">
        <f>IF(D22&gt;Parameters!$B$4,E22*(Parameters!$B$5+(Parameters!$B$6-Parameters!$B$5)*1/(1+EXP(-Parameters!$B$2*(D22-Parameters!$B$3)))),0)</f>
        <v>8303.1849058417902</v>
      </c>
    </row>
    <row r="23" spans="1:6" x14ac:dyDescent="0.25">
      <c r="A23">
        <f t="shared" si="2"/>
        <v>2</v>
      </c>
      <c r="B23">
        <f t="shared" si="3"/>
        <v>5</v>
      </c>
      <c r="C23">
        <f t="shared" si="3"/>
        <v>1</v>
      </c>
      <c r="D23" s="3">
        <f>VLOOKUP(A23,Growth!$C$1:$J$40,2,FALSE)*(1-EXP(-VLOOKUP(A23,Growth!$C$1:$J$40,3,FALSE)*((((B23-1)*12)+VLOOKUP(C23,Parameters!$A$14:$B$17,2,FALSE))-VLOOKUP(A23,Growth!$C$1:$J$40,4,FALSE))))</f>
        <v>801.26113408148819</v>
      </c>
      <c r="E23" s="3">
        <f>IF(VLOOKUP(A23*2,StkLUT!$B$1:$C$40,2,FALSE)=1,(D23^Parameters!$B$11)*Parameters!$B$10,IF(VLOOKUP(A23*2,StkLUT!$B$1:$C$40,2,FALSE)=2,(D23^Parameters!$C$11)*Parameters!$C$10,IF(VLOOKUP(A23*2,StkLUT!$B$1:$C$40,2,FALSE)=3,(D23^Parameters!$D$11)*Parameters!$D$10)))</f>
        <v>9645.851035697804</v>
      </c>
      <c r="F23" s="3">
        <f>IF(D23&gt;Parameters!$B$4,E23*(Parameters!$B$5+(Parameters!$B$6-Parameters!$B$5)*1/(1+EXP(-Parameters!$B$2*(D23-Parameters!$B$3)))),0)</f>
        <v>9645.851035697804</v>
      </c>
    </row>
    <row r="24" spans="1:6" x14ac:dyDescent="0.25">
      <c r="A24">
        <f t="shared" si="2"/>
        <v>2</v>
      </c>
      <c r="B24">
        <f t="shared" si="3"/>
        <v>5</v>
      </c>
      <c r="C24">
        <f t="shared" si="3"/>
        <v>2</v>
      </c>
      <c r="D24" s="3">
        <f>VLOOKUP(A24,Growth!$C$1:$J$40,2,FALSE)*(1-EXP(-VLOOKUP(A24,Growth!$C$1:$J$40,3,FALSE)*((((B24-1)*12)+VLOOKUP(C24,Parameters!$A$14:$B$17,2,FALSE))-VLOOKUP(A24,Growth!$C$1:$J$40,4,FALSE))))</f>
        <v>829.23840277791658</v>
      </c>
      <c r="E24" s="3">
        <f>IF(VLOOKUP(A24*2,StkLUT!$B$1:$C$40,2,FALSE)=1,(D24^Parameters!$B$11)*Parameters!$B$10,IF(VLOOKUP(A24*2,StkLUT!$B$1:$C$40,2,FALSE)=2,(D24^Parameters!$C$11)*Parameters!$C$10,IF(VLOOKUP(A24*2,StkLUT!$B$1:$C$40,2,FALSE)=3,(D24^Parameters!$D$11)*Parameters!$D$10)))</f>
        <v>10744.544277635787</v>
      </c>
      <c r="F24" s="3">
        <f>IF(D24&gt;Parameters!$B$4,E24*(Parameters!$B$5+(Parameters!$B$6-Parameters!$B$5)*1/(1+EXP(-Parameters!$B$2*(D24-Parameters!$B$3)))),0)</f>
        <v>10744.544277635787</v>
      </c>
    </row>
    <row r="25" spans="1:6" x14ac:dyDescent="0.25">
      <c r="A25">
        <f t="shared" si="2"/>
        <v>2</v>
      </c>
      <c r="B25">
        <f t="shared" si="3"/>
        <v>5</v>
      </c>
      <c r="C25">
        <f t="shared" si="3"/>
        <v>3</v>
      </c>
      <c r="D25" s="3">
        <f>VLOOKUP(A25,Growth!$C$1:$J$40,2,FALSE)*(1-EXP(-VLOOKUP(A25,Growth!$C$1:$J$40,3,FALSE)*((((B25-1)*12)+VLOOKUP(C25,Parameters!$A$14:$B$17,2,FALSE))-VLOOKUP(A25,Growth!$C$1:$J$40,4,FALSE))))</f>
        <v>842.81545798582772</v>
      </c>
      <c r="E25" s="3">
        <f>IF(VLOOKUP(A25*2,StkLUT!$B$1:$C$40,2,FALSE)=1,(D25^Parameters!$B$11)*Parameters!$B$10,IF(VLOOKUP(A25*2,StkLUT!$B$1:$C$40,2,FALSE)=2,(D25^Parameters!$C$11)*Parameters!$C$10,IF(VLOOKUP(A25*2,StkLUT!$B$1:$C$40,2,FALSE)=3,(D25^Parameters!$D$11)*Parameters!$D$10)))</f>
        <v>11307.220176017936</v>
      </c>
      <c r="F25" s="3">
        <f>IF(D25&gt;Parameters!$B$4,E25*(Parameters!$B$5+(Parameters!$B$6-Parameters!$B$5)*1/(1+EXP(-Parameters!$B$2*(D25-Parameters!$B$3)))),0)</f>
        <v>11307.220176017936</v>
      </c>
    </row>
    <row r="26" spans="1:6" x14ac:dyDescent="0.25">
      <c r="A26">
        <f t="shared" si="2"/>
        <v>3</v>
      </c>
      <c r="B26">
        <f t="shared" si="3"/>
        <v>2</v>
      </c>
      <c r="C26">
        <f t="shared" si="3"/>
        <v>1</v>
      </c>
      <c r="D26" s="3">
        <f>VLOOKUP(A26,Growth!$C$1:$J$40,2,FALSE)*(1-EXP(-VLOOKUP(A26,Growth!$C$1:$J$40,3,FALSE)*((((B26-1)*12)+VLOOKUP(C26,Parameters!$A$14:$B$17,2,FALSE))-VLOOKUP(A26,Growth!$C$1:$J$40,4,FALSE))))</f>
        <v>275.23899890717598</v>
      </c>
      <c r="E26" s="3">
        <f>IF(VLOOKUP(A26*2,StkLUT!$B$1:$C$40,2,FALSE)=1,(D26^Parameters!$B$11)*Parameters!$B$10,IF(VLOOKUP(A26*2,StkLUT!$B$1:$C$40,2,FALSE)=2,(D26^Parameters!$C$11)*Parameters!$C$10,IF(VLOOKUP(A26*2,StkLUT!$B$1:$C$40,2,FALSE)=3,(D26^Parameters!$D$11)*Parameters!$D$10)))</f>
        <v>335.57303809249458</v>
      </c>
      <c r="F26" s="3">
        <f>IF(D26&gt;Parameters!$B$4,E26*(Parameters!$B$5+(Parameters!$B$6-Parameters!$B$5)*1/(1+EXP(-Parameters!$B$2*(D26-Parameters!$B$3)))),0)</f>
        <v>335.57303809249458</v>
      </c>
    </row>
    <row r="27" spans="1:6" x14ac:dyDescent="0.25">
      <c r="A27">
        <f t="shared" si="2"/>
        <v>3</v>
      </c>
      <c r="B27">
        <f t="shared" si="3"/>
        <v>2</v>
      </c>
      <c r="C27">
        <f t="shared" si="3"/>
        <v>2</v>
      </c>
      <c r="D27" s="3">
        <f>VLOOKUP(A27,Growth!$C$1:$J$40,2,FALSE)*(1-EXP(-VLOOKUP(A27,Growth!$C$1:$J$40,3,FALSE)*((((B27-1)*12)+VLOOKUP(C27,Parameters!$A$14:$B$17,2,FALSE))-VLOOKUP(A27,Growth!$C$1:$J$40,4,FALSE))))</f>
        <v>386.67298339558101</v>
      </c>
      <c r="E27" s="3">
        <f>IF(VLOOKUP(A27*2,StkLUT!$B$1:$C$40,2,FALSE)=1,(D27^Parameters!$B$11)*Parameters!$B$10,IF(VLOOKUP(A27*2,StkLUT!$B$1:$C$40,2,FALSE)=2,(D27^Parameters!$C$11)*Parameters!$C$10,IF(VLOOKUP(A27*2,StkLUT!$B$1:$C$40,2,FALSE)=3,(D27^Parameters!$D$11)*Parameters!$D$10)))</f>
        <v>976.78792161606418</v>
      </c>
      <c r="F27" s="3">
        <f>IF(D27&gt;Parameters!$B$4,E27*(Parameters!$B$5+(Parameters!$B$6-Parameters!$B$5)*1/(1+EXP(-Parameters!$B$2*(D27-Parameters!$B$3)))),0)</f>
        <v>976.78792161606418</v>
      </c>
    </row>
    <row r="28" spans="1:6" x14ac:dyDescent="0.25">
      <c r="A28">
        <f t="shared" si="2"/>
        <v>3</v>
      </c>
      <c r="B28">
        <f t="shared" si="3"/>
        <v>2</v>
      </c>
      <c r="C28">
        <f t="shared" si="3"/>
        <v>3</v>
      </c>
      <c r="D28" s="3">
        <f>VLOOKUP(A28,Growth!$C$1:$J$40,2,FALSE)*(1-EXP(-VLOOKUP(A28,Growth!$C$1:$J$40,3,FALSE)*((((B28-1)*12)+VLOOKUP(C28,Parameters!$A$14:$B$17,2,FALSE))-VLOOKUP(A28,Growth!$C$1:$J$40,4,FALSE))))</f>
        <v>440.75064822602019</v>
      </c>
      <c r="E28" s="3">
        <f>IF(VLOOKUP(A28*2,StkLUT!$B$1:$C$40,2,FALSE)=1,(D28^Parameters!$B$11)*Parameters!$B$10,IF(VLOOKUP(A28*2,StkLUT!$B$1:$C$40,2,FALSE)=2,(D28^Parameters!$C$11)*Parameters!$C$10,IF(VLOOKUP(A28*2,StkLUT!$B$1:$C$40,2,FALSE)=3,(D28^Parameters!$D$11)*Parameters!$D$10)))</f>
        <v>1473.9308121737836</v>
      </c>
      <c r="F28" s="3">
        <f>IF(D28&gt;Parameters!$B$4,E28*(Parameters!$B$5+(Parameters!$B$6-Parameters!$B$5)*1/(1+EXP(-Parameters!$B$2*(D28-Parameters!$B$3)))),0)</f>
        <v>1473.9308121737836</v>
      </c>
    </row>
    <row r="29" spans="1:6" x14ac:dyDescent="0.25">
      <c r="A29">
        <f t="shared" si="2"/>
        <v>3</v>
      </c>
      <c r="B29">
        <f t="shared" si="3"/>
        <v>3</v>
      </c>
      <c r="C29">
        <f t="shared" si="3"/>
        <v>1</v>
      </c>
      <c r="D29" s="3">
        <f>VLOOKUP(A29,Growth!$C$1:$J$40,2,FALSE)*(1-EXP(-VLOOKUP(A29,Growth!$C$1:$J$40,3,FALSE)*((((B29-1)*12)+VLOOKUP(C29,Parameters!$A$14:$B$17,2,FALSE))-VLOOKUP(A29,Growth!$C$1:$J$40,4,FALSE))))</f>
        <v>534.51238880891788</v>
      </c>
      <c r="E29" s="3">
        <f>IF(VLOOKUP(A29*2,StkLUT!$B$1:$C$40,2,FALSE)=1,(D29^Parameters!$B$11)*Parameters!$B$10,IF(VLOOKUP(A29*2,StkLUT!$B$1:$C$40,2,FALSE)=2,(D29^Parameters!$C$11)*Parameters!$C$10,IF(VLOOKUP(A29*2,StkLUT!$B$1:$C$40,2,FALSE)=3,(D29^Parameters!$D$11)*Parameters!$D$10)))</f>
        <v>2702.4017550174103</v>
      </c>
      <c r="F29" s="3">
        <f>IF(D29&gt;Parameters!$B$4,E29*(Parameters!$B$5+(Parameters!$B$6-Parameters!$B$5)*1/(1+EXP(-Parameters!$B$2*(D29-Parameters!$B$3)))),0)</f>
        <v>2702.4017550174103</v>
      </c>
    </row>
    <row r="30" spans="1:6" x14ac:dyDescent="0.25">
      <c r="A30">
        <f t="shared" si="2"/>
        <v>3</v>
      </c>
      <c r="B30">
        <f t="shared" si="3"/>
        <v>3</v>
      </c>
      <c r="C30">
        <f t="shared" si="3"/>
        <v>2</v>
      </c>
      <c r="D30" s="3">
        <f>VLOOKUP(A30,Growth!$C$1:$J$40,2,FALSE)*(1-EXP(-VLOOKUP(A30,Growth!$C$1:$J$40,3,FALSE)*((((B30-1)*12)+VLOOKUP(C30,Parameters!$A$14:$B$17,2,FALSE))-VLOOKUP(A30,Growth!$C$1:$J$40,4,FALSE))))</f>
        <v>604.8110214432005</v>
      </c>
      <c r="E30" s="3">
        <f>IF(VLOOKUP(A30*2,StkLUT!$B$1:$C$40,2,FALSE)=1,(D30^Parameters!$B$11)*Parameters!$B$10,IF(VLOOKUP(A30*2,StkLUT!$B$1:$C$40,2,FALSE)=2,(D30^Parameters!$C$11)*Parameters!$C$10,IF(VLOOKUP(A30*2,StkLUT!$B$1:$C$40,2,FALSE)=3,(D30^Parameters!$D$11)*Parameters!$D$10)))</f>
        <v>3984.8257223308783</v>
      </c>
      <c r="F30" s="3">
        <f>IF(D30&gt;Parameters!$B$4,E30*(Parameters!$B$5+(Parameters!$B$6-Parameters!$B$5)*1/(1+EXP(-Parameters!$B$2*(D30-Parameters!$B$3)))),0)</f>
        <v>3984.8257223308783</v>
      </c>
    </row>
    <row r="31" spans="1:6" x14ac:dyDescent="0.25">
      <c r="A31">
        <f t="shared" si="2"/>
        <v>3</v>
      </c>
      <c r="B31">
        <f t="shared" ref="B31:C46" si="4">B19</f>
        <v>3</v>
      </c>
      <c r="C31">
        <f t="shared" si="4"/>
        <v>3</v>
      </c>
      <c r="D31" s="3">
        <f>VLOOKUP(A31,Growth!$C$1:$J$40,2,FALSE)*(1-EXP(-VLOOKUP(A31,Growth!$C$1:$J$40,3,FALSE)*((((B31-1)*12)+VLOOKUP(C31,Parameters!$A$14:$B$17,2,FALSE))-VLOOKUP(A31,Growth!$C$1:$J$40,4,FALSE))))</f>
        <v>638.92616065399022</v>
      </c>
      <c r="E31" s="3">
        <f>IF(VLOOKUP(A31*2,StkLUT!$B$1:$C$40,2,FALSE)=1,(D31^Parameters!$B$11)*Parameters!$B$10,IF(VLOOKUP(A31*2,StkLUT!$B$1:$C$40,2,FALSE)=2,(D31^Parameters!$C$11)*Parameters!$C$10,IF(VLOOKUP(A31*2,StkLUT!$B$1:$C$40,2,FALSE)=3,(D31^Parameters!$D$11)*Parameters!$D$10)))</f>
        <v>4734.8920604749765</v>
      </c>
      <c r="F31" s="3">
        <f>IF(D31&gt;Parameters!$B$4,E31*(Parameters!$B$5+(Parameters!$B$6-Parameters!$B$5)*1/(1+EXP(-Parameters!$B$2*(D31-Parameters!$B$3)))),0)</f>
        <v>4734.8920604749765</v>
      </c>
    </row>
    <row r="32" spans="1:6" x14ac:dyDescent="0.25">
      <c r="A32">
        <f t="shared" si="2"/>
        <v>3</v>
      </c>
      <c r="B32">
        <f t="shared" si="4"/>
        <v>4</v>
      </c>
      <c r="C32">
        <f t="shared" si="4"/>
        <v>1</v>
      </c>
      <c r="D32" s="3">
        <f>VLOOKUP(A32,Growth!$C$1:$J$40,2,FALSE)*(1-EXP(-VLOOKUP(A32,Growth!$C$1:$J$40,3,FALSE)*((((B32-1)*12)+VLOOKUP(C32,Parameters!$A$14:$B$17,2,FALSE))-VLOOKUP(A32,Growth!$C$1:$J$40,4,FALSE))))</f>
        <v>698.07617836760687</v>
      </c>
      <c r="E32" s="3">
        <f>IF(VLOOKUP(A32*2,StkLUT!$B$1:$C$40,2,FALSE)=1,(D32^Parameters!$B$11)*Parameters!$B$10,IF(VLOOKUP(A32*2,StkLUT!$B$1:$C$40,2,FALSE)=2,(D32^Parameters!$C$11)*Parameters!$C$10,IF(VLOOKUP(A32*2,StkLUT!$B$1:$C$40,2,FALSE)=3,(D32^Parameters!$D$11)*Parameters!$D$10)))</f>
        <v>6254.1052069943262</v>
      </c>
      <c r="F32" s="3">
        <f>IF(D32&gt;Parameters!$B$4,E32*(Parameters!$B$5+(Parameters!$B$6-Parameters!$B$5)*1/(1+EXP(-Parameters!$B$2*(D32-Parameters!$B$3)))),0)</f>
        <v>6254.1052069943262</v>
      </c>
    </row>
    <row r="33" spans="1:6" x14ac:dyDescent="0.25">
      <c r="A33">
        <f t="shared" si="2"/>
        <v>3</v>
      </c>
      <c r="B33">
        <f t="shared" si="4"/>
        <v>4</v>
      </c>
      <c r="C33">
        <f t="shared" si="4"/>
        <v>2</v>
      </c>
      <c r="D33" s="3">
        <f>VLOOKUP(A33,Growth!$C$1:$J$40,2,FALSE)*(1-EXP(-VLOOKUP(A33,Growth!$C$1:$J$40,3,FALSE)*((((B33-1)*12)+VLOOKUP(C33,Parameters!$A$14:$B$17,2,FALSE))-VLOOKUP(A33,Growth!$C$1:$J$40,4,FALSE))))</f>
        <v>742.42438841266767</v>
      </c>
      <c r="E33" s="3">
        <f>IF(VLOOKUP(A33*2,StkLUT!$B$1:$C$40,2,FALSE)=1,(D33^Parameters!$B$11)*Parameters!$B$10,IF(VLOOKUP(A33*2,StkLUT!$B$1:$C$40,2,FALSE)=2,(D33^Parameters!$C$11)*Parameters!$C$10,IF(VLOOKUP(A33*2,StkLUT!$B$1:$C$40,2,FALSE)=3,(D33^Parameters!$D$11)*Parameters!$D$10)))</f>
        <v>7589.9442158975771</v>
      </c>
      <c r="F33" s="3">
        <f>IF(D33&gt;Parameters!$B$4,E33*(Parameters!$B$5+(Parameters!$B$6-Parameters!$B$5)*1/(1+EXP(-Parameters!$B$2*(D33-Parameters!$B$3)))),0)</f>
        <v>7589.9442158975771</v>
      </c>
    </row>
    <row r="34" spans="1:6" x14ac:dyDescent="0.25">
      <c r="A34">
        <f t="shared" si="2"/>
        <v>3</v>
      </c>
      <c r="B34">
        <f t="shared" si="4"/>
        <v>4</v>
      </c>
      <c r="C34">
        <f t="shared" si="4"/>
        <v>3</v>
      </c>
      <c r="D34" s="3">
        <f>VLOOKUP(A34,Growth!$C$1:$J$40,2,FALSE)*(1-EXP(-VLOOKUP(A34,Growth!$C$1:$J$40,3,FALSE)*((((B34-1)*12)+VLOOKUP(C34,Parameters!$A$14:$B$17,2,FALSE))-VLOOKUP(A34,Growth!$C$1:$J$40,4,FALSE))))</f>
        <v>763.94607813467758</v>
      </c>
      <c r="E34" s="3">
        <f>IF(VLOOKUP(A34*2,StkLUT!$B$1:$C$40,2,FALSE)=1,(D34^Parameters!$B$11)*Parameters!$B$10,IF(VLOOKUP(A34*2,StkLUT!$B$1:$C$40,2,FALSE)=2,(D34^Parameters!$C$11)*Parameters!$C$10,IF(VLOOKUP(A34*2,StkLUT!$B$1:$C$40,2,FALSE)=3,(D34^Parameters!$D$11)*Parameters!$D$10)))</f>
        <v>8303.1849058417902</v>
      </c>
      <c r="F34" s="3">
        <f>IF(D34&gt;Parameters!$B$4,E34*(Parameters!$B$5+(Parameters!$B$6-Parameters!$B$5)*1/(1+EXP(-Parameters!$B$2*(D34-Parameters!$B$3)))),0)</f>
        <v>8303.1849058417902</v>
      </c>
    </row>
    <row r="35" spans="1:6" x14ac:dyDescent="0.25">
      <c r="A35">
        <f t="shared" si="2"/>
        <v>3</v>
      </c>
      <c r="B35">
        <f t="shared" si="4"/>
        <v>5</v>
      </c>
      <c r="C35">
        <f t="shared" si="4"/>
        <v>1</v>
      </c>
      <c r="D35" s="3">
        <f>VLOOKUP(A35,Growth!$C$1:$J$40,2,FALSE)*(1-EXP(-VLOOKUP(A35,Growth!$C$1:$J$40,3,FALSE)*((((B35-1)*12)+VLOOKUP(C35,Parameters!$A$14:$B$17,2,FALSE))-VLOOKUP(A35,Growth!$C$1:$J$40,4,FALSE))))</f>
        <v>801.26113408148819</v>
      </c>
      <c r="E35" s="3">
        <f>IF(VLOOKUP(A35*2,StkLUT!$B$1:$C$40,2,FALSE)=1,(D35^Parameters!$B$11)*Parameters!$B$10,IF(VLOOKUP(A35*2,StkLUT!$B$1:$C$40,2,FALSE)=2,(D35^Parameters!$C$11)*Parameters!$C$10,IF(VLOOKUP(A35*2,StkLUT!$B$1:$C$40,2,FALSE)=3,(D35^Parameters!$D$11)*Parameters!$D$10)))</f>
        <v>9645.851035697804</v>
      </c>
      <c r="F35" s="3">
        <f>IF(D35&gt;Parameters!$B$4,E35*(Parameters!$B$5+(Parameters!$B$6-Parameters!$B$5)*1/(1+EXP(-Parameters!$B$2*(D35-Parameters!$B$3)))),0)</f>
        <v>9645.851035697804</v>
      </c>
    </row>
    <row r="36" spans="1:6" x14ac:dyDescent="0.25">
      <c r="A36">
        <f t="shared" si="2"/>
        <v>3</v>
      </c>
      <c r="B36">
        <f t="shared" si="4"/>
        <v>5</v>
      </c>
      <c r="C36">
        <f t="shared" si="4"/>
        <v>2</v>
      </c>
      <c r="D36" s="3">
        <f>VLOOKUP(A36,Growth!$C$1:$J$40,2,FALSE)*(1-EXP(-VLOOKUP(A36,Growth!$C$1:$J$40,3,FALSE)*((((B36-1)*12)+VLOOKUP(C36,Parameters!$A$14:$B$17,2,FALSE))-VLOOKUP(A36,Growth!$C$1:$J$40,4,FALSE))))</f>
        <v>829.23840277791658</v>
      </c>
      <c r="E36" s="3">
        <f>IF(VLOOKUP(A36*2,StkLUT!$B$1:$C$40,2,FALSE)=1,(D36^Parameters!$B$11)*Parameters!$B$10,IF(VLOOKUP(A36*2,StkLUT!$B$1:$C$40,2,FALSE)=2,(D36^Parameters!$C$11)*Parameters!$C$10,IF(VLOOKUP(A36*2,StkLUT!$B$1:$C$40,2,FALSE)=3,(D36^Parameters!$D$11)*Parameters!$D$10)))</f>
        <v>10744.544277635787</v>
      </c>
      <c r="F36" s="3">
        <f>IF(D36&gt;Parameters!$B$4,E36*(Parameters!$B$5+(Parameters!$B$6-Parameters!$B$5)*1/(1+EXP(-Parameters!$B$2*(D36-Parameters!$B$3)))),0)</f>
        <v>10744.544277635787</v>
      </c>
    </row>
    <row r="37" spans="1:6" x14ac:dyDescent="0.25">
      <c r="A37">
        <f t="shared" si="2"/>
        <v>3</v>
      </c>
      <c r="B37">
        <f t="shared" si="4"/>
        <v>5</v>
      </c>
      <c r="C37">
        <f t="shared" si="4"/>
        <v>3</v>
      </c>
      <c r="D37" s="3">
        <f>VLOOKUP(A37,Growth!$C$1:$J$40,2,FALSE)*(1-EXP(-VLOOKUP(A37,Growth!$C$1:$J$40,3,FALSE)*((((B37-1)*12)+VLOOKUP(C37,Parameters!$A$14:$B$17,2,FALSE))-VLOOKUP(A37,Growth!$C$1:$J$40,4,FALSE))))</f>
        <v>842.81545798582772</v>
      </c>
      <c r="E37" s="3">
        <f>IF(VLOOKUP(A37*2,StkLUT!$B$1:$C$40,2,FALSE)=1,(D37^Parameters!$B$11)*Parameters!$B$10,IF(VLOOKUP(A37*2,StkLUT!$B$1:$C$40,2,FALSE)=2,(D37^Parameters!$C$11)*Parameters!$C$10,IF(VLOOKUP(A37*2,StkLUT!$B$1:$C$40,2,FALSE)=3,(D37^Parameters!$D$11)*Parameters!$D$10)))</f>
        <v>11307.220176017936</v>
      </c>
      <c r="F37" s="3">
        <f>IF(D37&gt;Parameters!$B$4,E37*(Parameters!$B$5+(Parameters!$B$6-Parameters!$B$5)*1/(1+EXP(-Parameters!$B$2*(D37-Parameters!$B$3)))),0)</f>
        <v>11307.220176017936</v>
      </c>
    </row>
    <row r="38" spans="1:6" x14ac:dyDescent="0.25">
      <c r="A38">
        <f t="shared" si="2"/>
        <v>4</v>
      </c>
      <c r="B38">
        <f t="shared" si="4"/>
        <v>2</v>
      </c>
      <c r="C38">
        <f t="shared" si="4"/>
        <v>1</v>
      </c>
      <c r="D38" s="3">
        <f>VLOOKUP(A38,Growth!$C$1:$J$40,2,FALSE)*(1-EXP(-VLOOKUP(A38,Growth!$C$1:$J$40,3,FALSE)*((((B38-1)*12)+VLOOKUP(C38,Parameters!$A$14:$B$17,2,FALSE))-VLOOKUP(A38,Growth!$C$1:$J$40,4,FALSE))))</f>
        <v>320.95872777108025</v>
      </c>
      <c r="E38" s="3">
        <f>IF(VLOOKUP(A38*2,StkLUT!$B$1:$C$40,2,FALSE)=1,(D38^Parameters!$B$11)*Parameters!$B$10,IF(VLOOKUP(A38*2,StkLUT!$B$1:$C$40,2,FALSE)=2,(D38^Parameters!$C$11)*Parameters!$C$10,IF(VLOOKUP(A38*2,StkLUT!$B$1:$C$40,2,FALSE)=3,(D38^Parameters!$D$11)*Parameters!$D$10)))</f>
        <v>543.93678399591897</v>
      </c>
      <c r="F38" s="3">
        <f>IF(D38&gt;Parameters!$B$4,E38*(Parameters!$B$5+(Parameters!$B$6-Parameters!$B$5)*1/(1+EXP(-Parameters!$B$2*(D38-Parameters!$B$3)))),0)</f>
        <v>543.93678399591897</v>
      </c>
    </row>
    <row r="39" spans="1:6" x14ac:dyDescent="0.25">
      <c r="A39">
        <f t="shared" si="2"/>
        <v>4</v>
      </c>
      <c r="B39">
        <f t="shared" si="4"/>
        <v>2</v>
      </c>
      <c r="C39">
        <f t="shared" si="4"/>
        <v>2</v>
      </c>
      <c r="D39" s="3">
        <f>VLOOKUP(A39,Growth!$C$1:$J$40,2,FALSE)*(1-EXP(-VLOOKUP(A39,Growth!$C$1:$J$40,3,FALSE)*((((B39-1)*12)+VLOOKUP(C39,Parameters!$A$14:$B$17,2,FALSE))-VLOOKUP(A39,Growth!$C$1:$J$40,4,FALSE))))</f>
        <v>425.7229320061009</v>
      </c>
      <c r="E39" s="3">
        <f>IF(VLOOKUP(A39*2,StkLUT!$B$1:$C$40,2,FALSE)=1,(D39^Parameters!$B$11)*Parameters!$B$10,IF(VLOOKUP(A39*2,StkLUT!$B$1:$C$40,2,FALSE)=2,(D39^Parameters!$C$11)*Parameters!$C$10,IF(VLOOKUP(A39*2,StkLUT!$B$1:$C$40,2,FALSE)=3,(D39^Parameters!$D$11)*Parameters!$D$10)))</f>
        <v>1321.6757643328206</v>
      </c>
      <c r="F39" s="3">
        <f>IF(D39&gt;Parameters!$B$4,E39*(Parameters!$B$5+(Parameters!$B$6-Parameters!$B$5)*1/(1+EXP(-Parameters!$B$2*(D39-Parameters!$B$3)))),0)</f>
        <v>1321.6757643328206</v>
      </c>
    </row>
    <row r="40" spans="1:6" x14ac:dyDescent="0.25">
      <c r="A40">
        <f t="shared" si="2"/>
        <v>4</v>
      </c>
      <c r="B40">
        <f t="shared" si="4"/>
        <v>2</v>
      </c>
      <c r="C40">
        <f t="shared" si="4"/>
        <v>3</v>
      </c>
      <c r="D40" s="3">
        <f>VLOOKUP(A40,Growth!$C$1:$J$40,2,FALSE)*(1-EXP(-VLOOKUP(A40,Growth!$C$1:$J$40,3,FALSE)*((((B40-1)*12)+VLOOKUP(C40,Parameters!$A$14:$B$17,2,FALSE))-VLOOKUP(A40,Growth!$C$1:$J$40,4,FALSE))))</f>
        <v>476.21170977316473</v>
      </c>
      <c r="E40" s="3">
        <f>IF(VLOOKUP(A40*2,StkLUT!$B$1:$C$40,2,FALSE)=1,(D40^Parameters!$B$11)*Parameters!$B$10,IF(VLOOKUP(A40*2,StkLUT!$B$1:$C$40,2,FALSE)=2,(D40^Parameters!$C$11)*Parameters!$C$10,IF(VLOOKUP(A40*2,StkLUT!$B$1:$C$40,2,FALSE)=3,(D40^Parameters!$D$11)*Parameters!$D$10)))</f>
        <v>1879.7679742988689</v>
      </c>
      <c r="F40" s="3">
        <f>IF(D40&gt;Parameters!$B$4,E40*(Parameters!$B$5+(Parameters!$B$6-Parameters!$B$5)*1/(1+EXP(-Parameters!$B$2*(D40-Parameters!$B$3)))),0)</f>
        <v>1879.7679742988689</v>
      </c>
    </row>
    <row r="41" spans="1:6" x14ac:dyDescent="0.25">
      <c r="A41">
        <f t="shared" si="2"/>
        <v>4</v>
      </c>
      <c r="B41">
        <f t="shared" si="4"/>
        <v>3</v>
      </c>
      <c r="C41">
        <f t="shared" si="4"/>
        <v>1</v>
      </c>
      <c r="D41" s="3">
        <f>VLOOKUP(A41,Growth!$C$1:$J$40,2,FALSE)*(1-EXP(-VLOOKUP(A41,Growth!$C$1:$J$40,3,FALSE)*((((B41-1)*12)+VLOOKUP(C41,Parameters!$A$14:$B$17,2,FALSE))-VLOOKUP(A41,Growth!$C$1:$J$40,4,FALSE))))</f>
        <v>563.12032800449174</v>
      </c>
      <c r="E41" s="3">
        <f>IF(VLOOKUP(A41*2,StkLUT!$B$1:$C$40,2,FALSE)=1,(D41^Parameters!$B$11)*Parameters!$B$10,IF(VLOOKUP(A41*2,StkLUT!$B$1:$C$40,2,FALSE)=2,(D41^Parameters!$C$11)*Parameters!$C$10,IF(VLOOKUP(A41*2,StkLUT!$B$1:$C$40,2,FALSE)=3,(D41^Parameters!$D$11)*Parameters!$D$10)))</f>
        <v>3183.597927083194</v>
      </c>
      <c r="F41" s="3">
        <f>IF(D41&gt;Parameters!$B$4,E41*(Parameters!$B$5+(Parameters!$B$6-Parameters!$B$5)*1/(1+EXP(-Parameters!$B$2*(D41-Parameters!$B$3)))),0)</f>
        <v>3183.597927083194</v>
      </c>
    </row>
    <row r="42" spans="1:6" x14ac:dyDescent="0.25">
      <c r="A42">
        <f t="shared" si="2"/>
        <v>4</v>
      </c>
      <c r="B42">
        <f t="shared" si="4"/>
        <v>3</v>
      </c>
      <c r="C42">
        <f t="shared" si="4"/>
        <v>2</v>
      </c>
      <c r="D42" s="3">
        <f>VLOOKUP(A42,Growth!$C$1:$J$40,2,FALSE)*(1-EXP(-VLOOKUP(A42,Growth!$C$1:$J$40,3,FALSE)*((((B42-1)*12)+VLOOKUP(C42,Parameters!$A$14:$B$17,2,FALSE))-VLOOKUP(A42,Growth!$C$1:$J$40,4,FALSE))))</f>
        <v>627.67497794120391</v>
      </c>
      <c r="E42" s="3">
        <f>IF(VLOOKUP(A42*2,StkLUT!$B$1:$C$40,2,FALSE)=1,(D42^Parameters!$B$11)*Parameters!$B$10,IF(VLOOKUP(A42*2,StkLUT!$B$1:$C$40,2,FALSE)=2,(D42^Parameters!$C$11)*Parameters!$C$10,IF(VLOOKUP(A42*2,StkLUT!$B$1:$C$40,2,FALSE)=3,(D42^Parameters!$D$11)*Parameters!$D$10)))</f>
        <v>4477.7428808521727</v>
      </c>
      <c r="F42" s="3">
        <f>IF(D42&gt;Parameters!$B$4,E42*(Parameters!$B$5+(Parameters!$B$6-Parameters!$B$5)*1/(1+EXP(-Parameters!$B$2*(D42-Parameters!$B$3)))),0)</f>
        <v>4477.7428808521727</v>
      </c>
    </row>
    <row r="43" spans="1:6" x14ac:dyDescent="0.25">
      <c r="A43">
        <f t="shared" si="2"/>
        <v>4</v>
      </c>
      <c r="B43">
        <f t="shared" si="4"/>
        <v>3</v>
      </c>
      <c r="C43">
        <f t="shared" si="4"/>
        <v>3</v>
      </c>
      <c r="D43" s="3">
        <f>VLOOKUP(A43,Growth!$C$1:$J$40,2,FALSE)*(1-EXP(-VLOOKUP(A43,Growth!$C$1:$J$40,3,FALSE)*((((B43-1)*12)+VLOOKUP(C43,Parameters!$A$14:$B$17,2,FALSE))-VLOOKUP(A43,Growth!$C$1:$J$40,4,FALSE))))</f>
        <v>658.78565546970049</v>
      </c>
      <c r="E43" s="3">
        <f>IF(VLOOKUP(A43*2,StkLUT!$B$1:$C$40,2,FALSE)=1,(D43^Parameters!$B$11)*Parameters!$B$10,IF(VLOOKUP(A43*2,StkLUT!$B$1:$C$40,2,FALSE)=2,(D43^Parameters!$C$11)*Parameters!$C$10,IF(VLOOKUP(A43*2,StkLUT!$B$1:$C$40,2,FALSE)=3,(D43^Parameters!$D$11)*Parameters!$D$10)))</f>
        <v>5213.0445836916988</v>
      </c>
      <c r="F43" s="3">
        <f>IF(D43&gt;Parameters!$B$4,E43*(Parameters!$B$5+(Parameters!$B$6-Parameters!$B$5)*1/(1+EXP(-Parameters!$B$2*(D43-Parameters!$B$3)))),0)</f>
        <v>5213.0445836916988</v>
      </c>
    </row>
    <row r="44" spans="1:6" x14ac:dyDescent="0.25">
      <c r="A44">
        <f t="shared" si="2"/>
        <v>4</v>
      </c>
      <c r="B44">
        <f t="shared" si="4"/>
        <v>4</v>
      </c>
      <c r="C44">
        <f t="shared" si="4"/>
        <v>1</v>
      </c>
      <c r="D44" s="3">
        <f>VLOOKUP(A44,Growth!$C$1:$J$40,2,FALSE)*(1-EXP(-VLOOKUP(A44,Growth!$C$1:$J$40,3,FALSE)*((((B44-1)*12)+VLOOKUP(C44,Parameters!$A$14:$B$17,2,FALSE))-VLOOKUP(A44,Growth!$C$1:$J$40,4,FALSE))))</f>
        <v>712.3378727310544</v>
      </c>
      <c r="E44" s="3">
        <f>IF(VLOOKUP(A44*2,StkLUT!$B$1:$C$40,2,FALSE)=1,(D44^Parameters!$B$11)*Parameters!$B$10,IF(VLOOKUP(A44*2,StkLUT!$B$1:$C$40,2,FALSE)=2,(D44^Parameters!$C$11)*Parameters!$C$10,IF(VLOOKUP(A44*2,StkLUT!$B$1:$C$40,2,FALSE)=3,(D44^Parameters!$D$11)*Parameters!$D$10)))</f>
        <v>6664.550044675867</v>
      </c>
      <c r="F44" s="3">
        <f>IF(D44&gt;Parameters!$B$4,E44*(Parameters!$B$5+(Parameters!$B$6-Parameters!$B$5)*1/(1+EXP(-Parameters!$B$2*(D44-Parameters!$B$3)))),0)</f>
        <v>6664.550044675867</v>
      </c>
    </row>
    <row r="45" spans="1:6" x14ac:dyDescent="0.25">
      <c r="A45">
        <f t="shared" si="2"/>
        <v>4</v>
      </c>
      <c r="B45">
        <f t="shared" si="4"/>
        <v>4</v>
      </c>
      <c r="C45">
        <f t="shared" si="4"/>
        <v>2</v>
      </c>
      <c r="D45" s="3">
        <f>VLOOKUP(A45,Growth!$C$1:$J$40,2,FALSE)*(1-EXP(-VLOOKUP(A45,Growth!$C$1:$J$40,3,FALSE)*((((B45-1)*12)+VLOOKUP(C45,Parameters!$A$14:$B$17,2,FALSE))-VLOOKUP(A45,Growth!$C$1:$J$40,4,FALSE))))</f>
        <v>752.11579935094096</v>
      </c>
      <c r="E45" s="3">
        <f>IF(VLOOKUP(A45*2,StkLUT!$B$1:$C$40,2,FALSE)=1,(D45^Parameters!$B$11)*Parameters!$B$10,IF(VLOOKUP(A45*2,StkLUT!$B$1:$C$40,2,FALSE)=2,(D45^Parameters!$C$11)*Parameters!$C$10,IF(VLOOKUP(A45*2,StkLUT!$B$1:$C$40,2,FALSE)=3,(D45^Parameters!$D$11)*Parameters!$D$10)))</f>
        <v>7905.7208357044956</v>
      </c>
      <c r="F45" s="3">
        <f>IF(D45&gt;Parameters!$B$4,E45*(Parameters!$B$5+(Parameters!$B$6-Parameters!$B$5)*1/(1+EXP(-Parameters!$B$2*(D45-Parameters!$B$3)))),0)</f>
        <v>7905.7208357044956</v>
      </c>
    </row>
    <row r="46" spans="1:6" x14ac:dyDescent="0.25">
      <c r="A46">
        <f t="shared" si="2"/>
        <v>4</v>
      </c>
      <c r="B46">
        <f t="shared" si="4"/>
        <v>4</v>
      </c>
      <c r="C46">
        <f t="shared" si="4"/>
        <v>3</v>
      </c>
      <c r="D46" s="3">
        <f>VLOOKUP(A46,Growth!$C$1:$J$40,2,FALSE)*(1-EXP(-VLOOKUP(A46,Growth!$C$1:$J$40,3,FALSE)*((((B46-1)*12)+VLOOKUP(C46,Parameters!$A$14:$B$17,2,FALSE))-VLOOKUP(A46,Growth!$C$1:$J$40,4,FALSE))))</f>
        <v>771.2858862313858</v>
      </c>
      <c r="E46" s="3">
        <f>IF(VLOOKUP(A46*2,StkLUT!$B$1:$C$40,2,FALSE)=1,(D46^Parameters!$B$11)*Parameters!$B$10,IF(VLOOKUP(A46*2,StkLUT!$B$1:$C$40,2,FALSE)=2,(D46^Parameters!$C$11)*Parameters!$C$10,IF(VLOOKUP(A46*2,StkLUT!$B$1:$C$40,2,FALSE)=3,(D46^Parameters!$D$11)*Parameters!$D$10)))</f>
        <v>8556.5083442359974</v>
      </c>
      <c r="F46" s="3">
        <f>IF(D46&gt;Parameters!$B$4,E46*(Parameters!$B$5+(Parameters!$B$6-Parameters!$B$5)*1/(1+EXP(-Parameters!$B$2*(D46-Parameters!$B$3)))),0)</f>
        <v>8556.5083442359974</v>
      </c>
    </row>
    <row r="47" spans="1:6" x14ac:dyDescent="0.25">
      <c r="A47">
        <f t="shared" si="2"/>
        <v>4</v>
      </c>
      <c r="B47">
        <f t="shared" ref="B47:C62" si="5">B35</f>
        <v>5</v>
      </c>
      <c r="C47">
        <f t="shared" si="5"/>
        <v>1</v>
      </c>
      <c r="D47" s="3">
        <f>VLOOKUP(A47,Growth!$C$1:$J$40,2,FALSE)*(1-EXP(-VLOOKUP(A47,Growth!$C$1:$J$40,3,FALSE)*((((B47-1)*12)+VLOOKUP(C47,Parameters!$A$14:$B$17,2,FALSE))-VLOOKUP(A47,Growth!$C$1:$J$40,4,FALSE))))</f>
        <v>804.28422439359031</v>
      </c>
      <c r="E47" s="3">
        <f>IF(VLOOKUP(A47*2,StkLUT!$B$1:$C$40,2,FALSE)=1,(D47^Parameters!$B$11)*Parameters!$B$10,IF(VLOOKUP(A47*2,StkLUT!$B$1:$C$40,2,FALSE)=2,(D47^Parameters!$C$11)*Parameters!$C$10,IF(VLOOKUP(A47*2,StkLUT!$B$1:$C$40,2,FALSE)=3,(D47^Parameters!$D$11)*Parameters!$D$10)))</f>
        <v>9760.6972445613028</v>
      </c>
      <c r="F47" s="3">
        <f>IF(D47&gt;Parameters!$B$4,E47*(Parameters!$B$5+(Parameters!$B$6-Parameters!$B$5)*1/(1+EXP(-Parameters!$B$2*(D47-Parameters!$B$3)))),0)</f>
        <v>9760.6972445613028</v>
      </c>
    </row>
    <row r="48" spans="1:6" x14ac:dyDescent="0.25">
      <c r="A48">
        <f t="shared" si="2"/>
        <v>4</v>
      </c>
      <c r="B48">
        <f t="shared" si="5"/>
        <v>5</v>
      </c>
      <c r="C48">
        <f t="shared" si="5"/>
        <v>2</v>
      </c>
      <c r="D48" s="3">
        <f>VLOOKUP(A48,Growth!$C$1:$J$40,2,FALSE)*(1-EXP(-VLOOKUP(A48,Growth!$C$1:$J$40,3,FALSE)*((((B48-1)*12)+VLOOKUP(C48,Parameters!$A$14:$B$17,2,FALSE))-VLOOKUP(A48,Growth!$C$1:$J$40,4,FALSE))))</f>
        <v>828.79498307214112</v>
      </c>
      <c r="E48" s="3">
        <f>IF(VLOOKUP(A48*2,StkLUT!$B$1:$C$40,2,FALSE)=1,(D48^Parameters!$B$11)*Parameters!$B$10,IF(VLOOKUP(A48*2,StkLUT!$B$1:$C$40,2,FALSE)=2,(D48^Parameters!$C$11)*Parameters!$C$10,IF(VLOOKUP(A48*2,StkLUT!$B$1:$C$40,2,FALSE)=3,(D48^Parameters!$D$11)*Parameters!$D$10)))</f>
        <v>10726.49669213374</v>
      </c>
      <c r="F48" s="3">
        <f>IF(D48&gt;Parameters!$B$4,E48*(Parameters!$B$5+(Parameters!$B$6-Parameters!$B$5)*1/(1+EXP(-Parameters!$B$2*(D48-Parameters!$B$3)))),0)</f>
        <v>10726.49669213374</v>
      </c>
    </row>
    <row r="49" spans="1:6" x14ac:dyDescent="0.25">
      <c r="A49">
        <f t="shared" si="2"/>
        <v>4</v>
      </c>
      <c r="B49">
        <f t="shared" si="5"/>
        <v>5</v>
      </c>
      <c r="C49">
        <f t="shared" si="5"/>
        <v>3</v>
      </c>
      <c r="D49" s="3">
        <f>VLOOKUP(A49,Growth!$C$1:$J$40,2,FALSE)*(1-EXP(-VLOOKUP(A49,Growth!$C$1:$J$40,3,FALSE)*((((B49-1)*12)+VLOOKUP(C49,Parameters!$A$14:$B$17,2,FALSE))-VLOOKUP(A49,Growth!$C$1:$J$40,4,FALSE))))</f>
        <v>840.60739797911947</v>
      </c>
      <c r="E49" s="3">
        <f>IF(VLOOKUP(A49*2,StkLUT!$B$1:$C$40,2,FALSE)=1,(D49^Parameters!$B$11)*Parameters!$B$10,IF(VLOOKUP(A49*2,StkLUT!$B$1:$C$40,2,FALSE)=2,(D49^Parameters!$C$11)*Parameters!$C$10,IF(VLOOKUP(A49*2,StkLUT!$B$1:$C$40,2,FALSE)=3,(D49^Parameters!$D$11)*Parameters!$D$10)))</f>
        <v>11214.375079617568</v>
      </c>
      <c r="F49" s="3">
        <f>IF(D49&gt;Parameters!$B$4,E49*(Parameters!$B$5+(Parameters!$B$6-Parameters!$B$5)*1/(1+EXP(-Parameters!$B$2*(D49-Parameters!$B$3)))),0)</f>
        <v>11214.375079617568</v>
      </c>
    </row>
    <row r="50" spans="1:6" x14ac:dyDescent="0.25">
      <c r="A50">
        <f t="shared" si="2"/>
        <v>5</v>
      </c>
      <c r="B50">
        <f t="shared" si="5"/>
        <v>2</v>
      </c>
      <c r="C50">
        <f t="shared" si="5"/>
        <v>1</v>
      </c>
      <c r="D50" s="3">
        <f>VLOOKUP(A50,Growth!$C$1:$J$40,2,FALSE)*(1-EXP(-VLOOKUP(A50,Growth!$C$1:$J$40,3,FALSE)*((((B50-1)*12)+VLOOKUP(C50,Parameters!$A$14:$B$17,2,FALSE))-VLOOKUP(A50,Growth!$C$1:$J$40,4,FALSE))))</f>
        <v>247.85568411630206</v>
      </c>
      <c r="E50" s="3">
        <f>IF(VLOOKUP(A50*2,StkLUT!$B$1:$C$40,2,FALSE)=1,(D50^Parameters!$B$11)*Parameters!$B$10,IF(VLOOKUP(A50*2,StkLUT!$B$1:$C$40,2,FALSE)=2,(D50^Parameters!$C$11)*Parameters!$C$10,IF(VLOOKUP(A50*2,StkLUT!$B$1:$C$40,2,FALSE)=3,(D50^Parameters!$D$11)*Parameters!$D$10)))</f>
        <v>241.40469651778432</v>
      </c>
      <c r="F50" s="3">
        <f>IF(D50&gt;Parameters!$B$4,E50*(Parameters!$B$5+(Parameters!$B$6-Parameters!$B$5)*1/(1+EXP(-Parameters!$B$2*(D50-Parameters!$B$3)))),0)</f>
        <v>241.40469651778432</v>
      </c>
    </row>
    <row r="51" spans="1:6" x14ac:dyDescent="0.25">
      <c r="A51">
        <f t="shared" si="2"/>
        <v>5</v>
      </c>
      <c r="B51">
        <f t="shared" si="5"/>
        <v>2</v>
      </c>
      <c r="C51">
        <f t="shared" si="5"/>
        <v>2</v>
      </c>
      <c r="D51" s="3">
        <f>VLOOKUP(A51,Growth!$C$1:$J$40,2,FALSE)*(1-EXP(-VLOOKUP(A51,Growth!$C$1:$J$40,3,FALSE)*((((B51-1)*12)+VLOOKUP(C51,Parameters!$A$14:$B$17,2,FALSE))-VLOOKUP(A51,Growth!$C$1:$J$40,4,FALSE))))</f>
        <v>358.53084003416819</v>
      </c>
      <c r="E51" s="3">
        <f>IF(VLOOKUP(A51*2,StkLUT!$B$1:$C$40,2,FALSE)=1,(D51^Parameters!$B$11)*Parameters!$B$10,IF(VLOOKUP(A51*2,StkLUT!$B$1:$C$40,2,FALSE)=2,(D51^Parameters!$C$11)*Parameters!$C$10,IF(VLOOKUP(A51*2,StkLUT!$B$1:$C$40,2,FALSE)=3,(D51^Parameters!$D$11)*Parameters!$D$10)))</f>
        <v>770.29215280413143</v>
      </c>
      <c r="F51" s="3">
        <f>IF(D51&gt;Parameters!$B$4,E51*(Parameters!$B$5+(Parameters!$B$6-Parameters!$B$5)*1/(1+EXP(-Parameters!$B$2*(D51-Parameters!$B$3)))),0)</f>
        <v>770.29215280413143</v>
      </c>
    </row>
    <row r="52" spans="1:6" x14ac:dyDescent="0.25">
      <c r="A52">
        <f t="shared" si="2"/>
        <v>5</v>
      </c>
      <c r="B52">
        <f t="shared" si="5"/>
        <v>2</v>
      </c>
      <c r="C52">
        <f t="shared" si="5"/>
        <v>3</v>
      </c>
      <c r="D52" s="3">
        <f>VLOOKUP(A52,Growth!$C$1:$J$40,2,FALSE)*(1-EXP(-VLOOKUP(A52,Growth!$C$1:$J$40,3,FALSE)*((((B52-1)*12)+VLOOKUP(C52,Parameters!$A$14:$B$17,2,FALSE))-VLOOKUP(A52,Growth!$C$1:$J$40,4,FALSE))))</f>
        <v>412.94311188376685</v>
      </c>
      <c r="E52" s="3">
        <f>IF(VLOOKUP(A52*2,StkLUT!$B$1:$C$40,2,FALSE)=1,(D52^Parameters!$B$11)*Parameters!$B$10,IF(VLOOKUP(A52*2,StkLUT!$B$1:$C$40,2,FALSE)=2,(D52^Parameters!$C$11)*Parameters!$C$10,IF(VLOOKUP(A52*2,StkLUT!$B$1:$C$40,2,FALSE)=3,(D52^Parameters!$D$11)*Parameters!$D$10)))</f>
        <v>1200.9408193058025</v>
      </c>
      <c r="F52" s="3">
        <f>IF(D52&gt;Parameters!$B$4,E52*(Parameters!$B$5+(Parameters!$B$6-Parameters!$B$5)*1/(1+EXP(-Parameters!$B$2*(D52-Parameters!$B$3)))),0)</f>
        <v>1200.9408193058025</v>
      </c>
    </row>
    <row r="53" spans="1:6" x14ac:dyDescent="0.25">
      <c r="A53">
        <f t="shared" si="2"/>
        <v>5</v>
      </c>
      <c r="B53">
        <f t="shared" si="5"/>
        <v>3</v>
      </c>
      <c r="C53">
        <f t="shared" si="5"/>
        <v>1</v>
      </c>
      <c r="D53" s="3">
        <f>VLOOKUP(A53,Growth!$C$1:$J$40,2,FALSE)*(1-EXP(-VLOOKUP(A53,Growth!$C$1:$J$40,3,FALSE)*((((B53-1)*12)+VLOOKUP(C53,Parameters!$A$14:$B$17,2,FALSE))-VLOOKUP(A53,Growth!$C$1:$J$40,4,FALSE))))</f>
        <v>508.57232777730144</v>
      </c>
      <c r="E53" s="3">
        <f>IF(VLOOKUP(A53*2,StkLUT!$B$1:$C$40,2,FALSE)=1,(D53^Parameters!$B$11)*Parameters!$B$10,IF(VLOOKUP(A53*2,StkLUT!$B$1:$C$40,2,FALSE)=2,(D53^Parameters!$C$11)*Parameters!$C$10,IF(VLOOKUP(A53*2,StkLUT!$B$1:$C$40,2,FALSE)=3,(D53^Parameters!$D$11)*Parameters!$D$10)))</f>
        <v>2311.2410516373052</v>
      </c>
      <c r="F53" s="3">
        <f>IF(D53&gt;Parameters!$B$4,E53*(Parameters!$B$5+(Parameters!$B$6-Parameters!$B$5)*1/(1+EXP(-Parameters!$B$2*(D53-Parameters!$B$3)))),0)</f>
        <v>2311.2410516373052</v>
      </c>
    </row>
    <row r="54" spans="1:6" x14ac:dyDescent="0.25">
      <c r="A54">
        <f t="shared" si="2"/>
        <v>5</v>
      </c>
      <c r="B54">
        <f t="shared" si="5"/>
        <v>3</v>
      </c>
      <c r="C54">
        <f t="shared" si="5"/>
        <v>2</v>
      </c>
      <c r="D54" s="3">
        <f>VLOOKUP(A54,Growth!$C$1:$J$40,2,FALSE)*(1-EXP(-VLOOKUP(A54,Growth!$C$1:$J$40,3,FALSE)*((((B54-1)*12)+VLOOKUP(C54,Parameters!$A$14:$B$17,2,FALSE))-VLOOKUP(A54,Growth!$C$1:$J$40,4,FALSE))))</f>
        <v>581.53583297965747</v>
      </c>
      <c r="E54" s="3">
        <f>IF(VLOOKUP(A54*2,StkLUT!$B$1:$C$40,2,FALSE)=1,(D54^Parameters!$B$11)*Parameters!$B$10,IF(VLOOKUP(A54*2,StkLUT!$B$1:$C$40,2,FALSE)=2,(D54^Parameters!$C$11)*Parameters!$C$10,IF(VLOOKUP(A54*2,StkLUT!$B$1:$C$40,2,FALSE)=3,(D54^Parameters!$D$11)*Parameters!$D$10)))</f>
        <v>3522.431065183112</v>
      </c>
      <c r="F54" s="3">
        <f>IF(D54&gt;Parameters!$B$4,E54*(Parameters!$B$5+(Parameters!$B$6-Parameters!$B$5)*1/(1+EXP(-Parameters!$B$2*(D54-Parameters!$B$3)))),0)</f>
        <v>3522.431065183112</v>
      </c>
    </row>
    <row r="55" spans="1:6" x14ac:dyDescent="0.25">
      <c r="A55">
        <f t="shared" si="2"/>
        <v>5</v>
      </c>
      <c r="B55">
        <f t="shared" si="5"/>
        <v>3</v>
      </c>
      <c r="C55">
        <f t="shared" si="5"/>
        <v>3</v>
      </c>
      <c r="D55" s="3">
        <f>VLOOKUP(A55,Growth!$C$1:$J$40,2,FALSE)*(1-EXP(-VLOOKUP(A55,Growth!$C$1:$J$40,3,FALSE)*((((B55-1)*12)+VLOOKUP(C55,Parameters!$A$14:$B$17,2,FALSE))-VLOOKUP(A55,Growth!$C$1:$J$40,4,FALSE))))</f>
        <v>617.40756993132254</v>
      </c>
      <c r="E55" s="3">
        <f>IF(VLOOKUP(A55*2,StkLUT!$B$1:$C$40,2,FALSE)=1,(D55^Parameters!$B$11)*Parameters!$B$10,IF(VLOOKUP(A55*2,StkLUT!$B$1:$C$40,2,FALSE)=2,(D55^Parameters!$C$11)*Parameters!$C$10,IF(VLOOKUP(A55*2,StkLUT!$B$1:$C$40,2,FALSE)=3,(D55^Parameters!$D$11)*Parameters!$D$10)))</f>
        <v>4251.5399492929027</v>
      </c>
      <c r="F55" s="3">
        <f>IF(D55&gt;Parameters!$B$4,E55*(Parameters!$B$5+(Parameters!$B$6-Parameters!$B$5)*1/(1+EXP(-Parameters!$B$2*(D55-Parameters!$B$3)))),0)</f>
        <v>4251.5399492929027</v>
      </c>
    </row>
    <row r="56" spans="1:6" x14ac:dyDescent="0.25">
      <c r="A56">
        <f t="shared" si="2"/>
        <v>5</v>
      </c>
      <c r="B56">
        <f t="shared" si="5"/>
        <v>4</v>
      </c>
      <c r="C56">
        <f t="shared" si="5"/>
        <v>1</v>
      </c>
      <c r="D56" s="3">
        <f>VLOOKUP(A56,Growth!$C$1:$J$40,2,FALSE)*(1-EXP(-VLOOKUP(A56,Growth!$C$1:$J$40,3,FALSE)*((((B56-1)*12)+VLOOKUP(C56,Parameters!$A$14:$B$17,2,FALSE))-VLOOKUP(A56,Growth!$C$1:$J$40,4,FALSE))))</f>
        <v>680.45191564268748</v>
      </c>
      <c r="E56" s="3">
        <f>IF(VLOOKUP(A56*2,StkLUT!$B$1:$C$40,2,FALSE)=1,(D56^Parameters!$B$11)*Parameters!$B$10,IF(VLOOKUP(A56*2,StkLUT!$B$1:$C$40,2,FALSE)=2,(D56^Parameters!$C$11)*Parameters!$C$10,IF(VLOOKUP(A56*2,StkLUT!$B$1:$C$40,2,FALSE)=3,(D56^Parameters!$D$11)*Parameters!$D$10)))</f>
        <v>5771.1316661724932</v>
      </c>
      <c r="F56" s="3">
        <f>IF(D56&gt;Parameters!$B$4,E56*(Parameters!$B$5+(Parameters!$B$6-Parameters!$B$5)*1/(1+EXP(-Parameters!$B$2*(D56-Parameters!$B$3)))),0)</f>
        <v>5771.1316661724932</v>
      </c>
    </row>
    <row r="57" spans="1:6" x14ac:dyDescent="0.25">
      <c r="A57">
        <f t="shared" si="2"/>
        <v>5</v>
      </c>
      <c r="B57">
        <f t="shared" si="5"/>
        <v>4</v>
      </c>
      <c r="C57">
        <f t="shared" si="5"/>
        <v>2</v>
      </c>
      <c r="D57" s="3">
        <f>VLOOKUP(A57,Growth!$C$1:$J$40,2,FALSE)*(1-EXP(-VLOOKUP(A57,Growth!$C$1:$J$40,3,FALSE)*((((B57-1)*12)+VLOOKUP(C57,Parameters!$A$14:$B$17,2,FALSE))-VLOOKUP(A57,Growth!$C$1:$J$40,4,FALSE))))</f>
        <v>728.55370549121517</v>
      </c>
      <c r="E57" s="3">
        <f>IF(VLOOKUP(A57*2,StkLUT!$B$1:$C$40,2,FALSE)=1,(D57^Parameters!$B$11)*Parameters!$B$10,IF(VLOOKUP(A57*2,StkLUT!$B$1:$C$40,2,FALSE)=2,(D57^Parameters!$C$11)*Parameters!$C$10,IF(VLOOKUP(A57*2,StkLUT!$B$1:$C$40,2,FALSE)=3,(D57^Parameters!$D$11)*Parameters!$D$10)))</f>
        <v>7153.1172582982545</v>
      </c>
      <c r="F57" s="3">
        <f>IF(D57&gt;Parameters!$B$4,E57*(Parameters!$B$5+(Parameters!$B$6-Parameters!$B$5)*1/(1+EXP(-Parameters!$B$2*(D57-Parameters!$B$3)))),0)</f>
        <v>7153.1172582982545</v>
      </c>
    </row>
    <row r="58" spans="1:6" x14ac:dyDescent="0.25">
      <c r="A58">
        <f t="shared" si="2"/>
        <v>5</v>
      </c>
      <c r="B58">
        <f t="shared" si="5"/>
        <v>4</v>
      </c>
      <c r="C58">
        <f t="shared" si="5"/>
        <v>3</v>
      </c>
      <c r="D58" s="3">
        <f>VLOOKUP(A58,Growth!$C$1:$J$40,2,FALSE)*(1-EXP(-VLOOKUP(A58,Growth!$C$1:$J$40,3,FALSE)*((((B58-1)*12)+VLOOKUP(C58,Parameters!$A$14:$B$17,2,FALSE))-VLOOKUP(A58,Growth!$C$1:$J$40,4,FALSE))))</f>
        <v>752.20244259019648</v>
      </c>
      <c r="E58" s="3">
        <f>IF(VLOOKUP(A58*2,StkLUT!$B$1:$C$40,2,FALSE)=1,(D58^Parameters!$B$11)*Parameters!$B$10,IF(VLOOKUP(A58*2,StkLUT!$B$1:$C$40,2,FALSE)=2,(D58^Parameters!$C$11)*Parameters!$C$10,IF(VLOOKUP(A58*2,StkLUT!$B$1:$C$40,2,FALSE)=3,(D58^Parameters!$D$11)*Parameters!$D$10)))</f>
        <v>7908.5836253056032</v>
      </c>
      <c r="F58" s="3">
        <f>IF(D58&gt;Parameters!$B$4,E58*(Parameters!$B$5+(Parameters!$B$6-Parameters!$B$5)*1/(1+EXP(-Parameters!$B$2*(D58-Parameters!$B$3)))),0)</f>
        <v>7908.5836253056032</v>
      </c>
    </row>
    <row r="59" spans="1:6" x14ac:dyDescent="0.25">
      <c r="A59">
        <f t="shared" si="2"/>
        <v>5</v>
      </c>
      <c r="B59">
        <f t="shared" si="5"/>
        <v>5</v>
      </c>
      <c r="C59">
        <f t="shared" si="5"/>
        <v>1</v>
      </c>
      <c r="D59" s="3">
        <f>VLOOKUP(A59,Growth!$C$1:$J$40,2,FALSE)*(1-EXP(-VLOOKUP(A59,Growth!$C$1:$J$40,3,FALSE)*((((B59-1)*12)+VLOOKUP(C59,Parameters!$A$14:$B$17,2,FALSE))-VLOOKUP(A59,Growth!$C$1:$J$40,4,FALSE))))</f>
        <v>793.76494510615396</v>
      </c>
      <c r="E59" s="3">
        <f>IF(VLOOKUP(A59*2,StkLUT!$B$1:$C$40,2,FALSE)=1,(D59^Parameters!$B$11)*Parameters!$B$10,IF(VLOOKUP(A59*2,StkLUT!$B$1:$C$40,2,FALSE)=2,(D59^Parameters!$C$11)*Parameters!$C$10,IF(VLOOKUP(A59*2,StkLUT!$B$1:$C$40,2,FALSE)=3,(D59^Parameters!$D$11)*Parameters!$D$10)))</f>
        <v>9365.0546338067415</v>
      </c>
      <c r="F59" s="3">
        <f>IF(D59&gt;Parameters!$B$4,E59*(Parameters!$B$5+(Parameters!$B$6-Parameters!$B$5)*1/(1+EXP(-Parameters!$B$2*(D59-Parameters!$B$3)))),0)</f>
        <v>9365.0546338067415</v>
      </c>
    </row>
    <row r="60" spans="1:6" x14ac:dyDescent="0.25">
      <c r="A60">
        <f t="shared" si="2"/>
        <v>5</v>
      </c>
      <c r="B60">
        <f t="shared" si="5"/>
        <v>5</v>
      </c>
      <c r="C60">
        <f t="shared" si="5"/>
        <v>2</v>
      </c>
      <c r="D60" s="3">
        <f>VLOOKUP(A60,Growth!$C$1:$J$40,2,FALSE)*(1-EXP(-VLOOKUP(A60,Growth!$C$1:$J$40,3,FALSE)*((((B60-1)*12)+VLOOKUP(C60,Parameters!$A$14:$B$17,2,FALSE))-VLOOKUP(A60,Growth!$C$1:$J$40,4,FALSE))))</f>
        <v>825.47644498838861</v>
      </c>
      <c r="E60" s="3">
        <f>IF(VLOOKUP(A60*2,StkLUT!$B$1:$C$40,2,FALSE)=1,(D60^Parameters!$B$11)*Parameters!$B$10,IF(VLOOKUP(A60*2,StkLUT!$B$1:$C$40,2,FALSE)=2,(D60^Parameters!$C$11)*Parameters!$C$10,IF(VLOOKUP(A60*2,StkLUT!$B$1:$C$40,2,FALSE)=3,(D60^Parameters!$D$11)*Parameters!$D$10)))</f>
        <v>10592.084844540279</v>
      </c>
      <c r="F60" s="3">
        <f>IF(D60&gt;Parameters!$B$4,E60*(Parameters!$B$5+(Parameters!$B$6-Parameters!$B$5)*1/(1+EXP(-Parameters!$B$2*(D60-Parameters!$B$3)))),0)</f>
        <v>10592.084844540279</v>
      </c>
    </row>
    <row r="61" spans="1:6" x14ac:dyDescent="0.25">
      <c r="A61">
        <f t="shared" si="2"/>
        <v>5</v>
      </c>
      <c r="B61">
        <f t="shared" si="5"/>
        <v>5</v>
      </c>
      <c r="C61">
        <f t="shared" si="5"/>
        <v>3</v>
      </c>
      <c r="D61" s="3">
        <f>VLOOKUP(A61,Growth!$C$1:$J$40,2,FALSE)*(1-EXP(-VLOOKUP(A61,Growth!$C$1:$J$40,3,FALSE)*((((B61-1)*12)+VLOOKUP(C61,Parameters!$A$14:$B$17,2,FALSE))-VLOOKUP(A61,Growth!$C$1:$J$40,4,FALSE))))</f>
        <v>841.06706908139802</v>
      </c>
      <c r="E61" s="3">
        <f>IF(VLOOKUP(A61*2,StkLUT!$B$1:$C$40,2,FALSE)=1,(D61^Parameters!$B$11)*Parameters!$B$10,IF(VLOOKUP(A61*2,StkLUT!$B$1:$C$40,2,FALSE)=2,(D61^Parameters!$C$11)*Parameters!$C$10,IF(VLOOKUP(A61*2,StkLUT!$B$1:$C$40,2,FALSE)=3,(D61^Parameters!$D$11)*Parameters!$D$10)))</f>
        <v>11233.660446172684</v>
      </c>
      <c r="F61" s="3">
        <f>IF(D61&gt;Parameters!$B$4,E61*(Parameters!$B$5+(Parameters!$B$6-Parameters!$B$5)*1/(1+EXP(-Parameters!$B$2*(D61-Parameters!$B$3)))),0)</f>
        <v>11233.660446172684</v>
      </c>
    </row>
    <row r="62" spans="1:6" x14ac:dyDescent="0.25">
      <c r="A62">
        <f t="shared" si="2"/>
        <v>6</v>
      </c>
      <c r="B62">
        <f t="shared" si="5"/>
        <v>2</v>
      </c>
      <c r="C62">
        <f t="shared" si="5"/>
        <v>1</v>
      </c>
      <c r="D62" s="3">
        <f>VLOOKUP(A62,Growth!$C$1:$J$40,2,FALSE)*(1-EXP(-VLOOKUP(A62,Growth!$C$1:$J$40,3,FALSE)*((((B62-1)*12)+VLOOKUP(C62,Parameters!$A$14:$B$17,2,FALSE))-VLOOKUP(A62,Growth!$C$1:$J$40,4,FALSE))))</f>
        <v>275.23899890717598</v>
      </c>
      <c r="E62" s="3">
        <f>IF(VLOOKUP(A62*2,StkLUT!$B$1:$C$40,2,FALSE)=1,(D62^Parameters!$B$11)*Parameters!$B$10,IF(VLOOKUP(A62*2,StkLUT!$B$1:$C$40,2,FALSE)=2,(D62^Parameters!$C$11)*Parameters!$C$10,IF(VLOOKUP(A62*2,StkLUT!$B$1:$C$40,2,FALSE)=3,(D62^Parameters!$D$11)*Parameters!$D$10)))</f>
        <v>457.27357382897299</v>
      </c>
      <c r="F62" s="3">
        <f>IF(D62&gt;Parameters!$B$4,E62*(Parameters!$B$5+(Parameters!$B$6-Parameters!$B$5)*1/(1+EXP(-Parameters!$B$2*(D62-Parameters!$B$3)))),0)</f>
        <v>457.27357382897299</v>
      </c>
    </row>
    <row r="63" spans="1:6" x14ac:dyDescent="0.25">
      <c r="A63">
        <f t="shared" si="2"/>
        <v>6</v>
      </c>
      <c r="B63">
        <f t="shared" ref="B63:C78" si="6">B51</f>
        <v>2</v>
      </c>
      <c r="C63">
        <f t="shared" si="6"/>
        <v>2</v>
      </c>
      <c r="D63" s="3">
        <f>VLOOKUP(A63,Growth!$C$1:$J$40,2,FALSE)*(1-EXP(-VLOOKUP(A63,Growth!$C$1:$J$40,3,FALSE)*((((B63-1)*12)+VLOOKUP(C63,Parameters!$A$14:$B$17,2,FALSE))-VLOOKUP(A63,Growth!$C$1:$J$40,4,FALSE))))</f>
        <v>386.67298339558101</v>
      </c>
      <c r="E63" s="3">
        <f>IF(VLOOKUP(A63*2,StkLUT!$B$1:$C$40,2,FALSE)=1,(D63^Parameters!$B$11)*Parameters!$B$10,IF(VLOOKUP(A63*2,StkLUT!$B$1:$C$40,2,FALSE)=2,(D63^Parameters!$C$11)*Parameters!$C$10,IF(VLOOKUP(A63*2,StkLUT!$B$1:$C$40,2,FALSE)=3,(D63^Parameters!$D$11)*Parameters!$D$10)))</f>
        <v>1321.566477167903</v>
      </c>
      <c r="F63" s="3">
        <f>IF(D63&gt;Parameters!$B$4,E63*(Parameters!$B$5+(Parameters!$B$6-Parameters!$B$5)*1/(1+EXP(-Parameters!$B$2*(D63-Parameters!$B$3)))),0)</f>
        <v>1321.566477167903</v>
      </c>
    </row>
    <row r="64" spans="1:6" x14ac:dyDescent="0.25">
      <c r="A64">
        <f t="shared" si="2"/>
        <v>6</v>
      </c>
      <c r="B64">
        <f t="shared" si="6"/>
        <v>2</v>
      </c>
      <c r="C64">
        <f t="shared" si="6"/>
        <v>3</v>
      </c>
      <c r="D64" s="3">
        <f>VLOOKUP(A64,Growth!$C$1:$J$40,2,FALSE)*(1-EXP(-VLOOKUP(A64,Growth!$C$1:$J$40,3,FALSE)*((((B64-1)*12)+VLOOKUP(C64,Parameters!$A$14:$B$17,2,FALSE))-VLOOKUP(A64,Growth!$C$1:$J$40,4,FALSE))))</f>
        <v>440.75064822602019</v>
      </c>
      <c r="E64" s="3">
        <f>IF(VLOOKUP(A64*2,StkLUT!$B$1:$C$40,2,FALSE)=1,(D64^Parameters!$B$11)*Parameters!$B$10,IF(VLOOKUP(A64*2,StkLUT!$B$1:$C$40,2,FALSE)=2,(D64^Parameters!$C$11)*Parameters!$C$10,IF(VLOOKUP(A64*2,StkLUT!$B$1:$C$40,2,FALSE)=3,(D64^Parameters!$D$11)*Parameters!$D$10)))</f>
        <v>1988.7124798973196</v>
      </c>
      <c r="F64" s="3">
        <f>IF(D64&gt;Parameters!$B$4,E64*(Parameters!$B$5+(Parameters!$B$6-Parameters!$B$5)*1/(1+EXP(-Parameters!$B$2*(D64-Parameters!$B$3)))),0)</f>
        <v>1988.7124798973196</v>
      </c>
    </row>
    <row r="65" spans="1:6" x14ac:dyDescent="0.25">
      <c r="A65">
        <f t="shared" si="2"/>
        <v>6</v>
      </c>
      <c r="B65">
        <f t="shared" si="6"/>
        <v>3</v>
      </c>
      <c r="C65">
        <f t="shared" si="6"/>
        <v>1</v>
      </c>
      <c r="D65" s="3">
        <f>VLOOKUP(A65,Growth!$C$1:$J$40,2,FALSE)*(1-EXP(-VLOOKUP(A65,Growth!$C$1:$J$40,3,FALSE)*((((B65-1)*12)+VLOOKUP(C65,Parameters!$A$14:$B$17,2,FALSE))-VLOOKUP(A65,Growth!$C$1:$J$40,4,FALSE))))</f>
        <v>534.51238880891788</v>
      </c>
      <c r="E65" s="3">
        <f>IF(VLOOKUP(A65*2,StkLUT!$B$1:$C$40,2,FALSE)=1,(D65^Parameters!$B$11)*Parameters!$B$10,IF(VLOOKUP(A65*2,StkLUT!$B$1:$C$40,2,FALSE)=2,(D65^Parameters!$C$11)*Parameters!$C$10,IF(VLOOKUP(A65*2,StkLUT!$B$1:$C$40,2,FALSE)=3,(D65^Parameters!$D$11)*Parameters!$D$10)))</f>
        <v>3631.4975413532575</v>
      </c>
      <c r="F65" s="3">
        <f>IF(D65&gt;Parameters!$B$4,E65*(Parameters!$B$5+(Parameters!$B$6-Parameters!$B$5)*1/(1+EXP(-Parameters!$B$2*(D65-Parameters!$B$3)))),0)</f>
        <v>3631.4975413532575</v>
      </c>
    </row>
    <row r="66" spans="1:6" x14ac:dyDescent="0.25">
      <c r="A66">
        <f t="shared" si="2"/>
        <v>6</v>
      </c>
      <c r="B66">
        <f t="shared" si="6"/>
        <v>3</v>
      </c>
      <c r="C66">
        <f t="shared" si="6"/>
        <v>2</v>
      </c>
      <c r="D66" s="3">
        <f>VLOOKUP(A66,Growth!$C$1:$J$40,2,FALSE)*(1-EXP(-VLOOKUP(A66,Growth!$C$1:$J$40,3,FALSE)*((((B66-1)*12)+VLOOKUP(C66,Parameters!$A$14:$B$17,2,FALSE))-VLOOKUP(A66,Growth!$C$1:$J$40,4,FALSE))))</f>
        <v>604.8110214432005</v>
      </c>
      <c r="E66" s="3">
        <f>IF(VLOOKUP(A66*2,StkLUT!$B$1:$C$40,2,FALSE)=1,(D66^Parameters!$B$11)*Parameters!$B$10,IF(VLOOKUP(A66*2,StkLUT!$B$1:$C$40,2,FALSE)=2,(D66^Parameters!$C$11)*Parameters!$C$10,IF(VLOOKUP(A66*2,StkLUT!$B$1:$C$40,2,FALSE)=3,(D66^Parameters!$D$11)*Parameters!$D$10)))</f>
        <v>5340.9470448444345</v>
      </c>
      <c r="F66" s="3">
        <f>IF(D66&gt;Parameters!$B$4,E66*(Parameters!$B$5+(Parameters!$B$6-Parameters!$B$5)*1/(1+EXP(-Parameters!$B$2*(D66-Parameters!$B$3)))),0)</f>
        <v>5340.9470448444345</v>
      </c>
    </row>
    <row r="67" spans="1:6" x14ac:dyDescent="0.25">
      <c r="A67">
        <f t="shared" si="2"/>
        <v>6</v>
      </c>
      <c r="B67">
        <f t="shared" si="6"/>
        <v>3</v>
      </c>
      <c r="C67">
        <f t="shared" si="6"/>
        <v>3</v>
      </c>
      <c r="D67" s="3">
        <f>VLOOKUP(A67,Growth!$C$1:$J$40,2,FALSE)*(1-EXP(-VLOOKUP(A67,Growth!$C$1:$J$40,3,FALSE)*((((B67-1)*12)+VLOOKUP(C67,Parameters!$A$14:$B$17,2,FALSE))-VLOOKUP(A67,Growth!$C$1:$J$40,4,FALSE))))</f>
        <v>638.92616065399022</v>
      </c>
      <c r="E67" s="3">
        <f>IF(VLOOKUP(A67*2,StkLUT!$B$1:$C$40,2,FALSE)=1,(D67^Parameters!$B$11)*Parameters!$B$10,IF(VLOOKUP(A67*2,StkLUT!$B$1:$C$40,2,FALSE)=2,(D67^Parameters!$C$11)*Parameters!$C$10,IF(VLOOKUP(A67*2,StkLUT!$B$1:$C$40,2,FALSE)=3,(D67^Parameters!$D$11)*Parameters!$D$10)))</f>
        <v>6338.968189901816</v>
      </c>
      <c r="F67" s="3">
        <f>IF(D67&gt;Parameters!$B$4,E67*(Parameters!$B$5+(Parameters!$B$6-Parameters!$B$5)*1/(1+EXP(-Parameters!$B$2*(D67-Parameters!$B$3)))),0)</f>
        <v>6338.968189901816</v>
      </c>
    </row>
    <row r="68" spans="1:6" x14ac:dyDescent="0.25">
      <c r="A68">
        <f t="shared" si="2"/>
        <v>6</v>
      </c>
      <c r="B68">
        <f t="shared" si="6"/>
        <v>4</v>
      </c>
      <c r="C68">
        <f t="shared" si="6"/>
        <v>1</v>
      </c>
      <c r="D68" s="3">
        <f>VLOOKUP(A68,Growth!$C$1:$J$40,2,FALSE)*(1-EXP(-VLOOKUP(A68,Growth!$C$1:$J$40,3,FALSE)*((((B68-1)*12)+VLOOKUP(C68,Parameters!$A$14:$B$17,2,FALSE))-VLOOKUP(A68,Growth!$C$1:$J$40,4,FALSE))))</f>
        <v>698.07617836760687</v>
      </c>
      <c r="E68" s="3">
        <f>IF(VLOOKUP(A68*2,StkLUT!$B$1:$C$40,2,FALSE)=1,(D68^Parameters!$B$11)*Parameters!$B$10,IF(VLOOKUP(A68*2,StkLUT!$B$1:$C$40,2,FALSE)=2,(D68^Parameters!$C$11)*Parameters!$C$10,IF(VLOOKUP(A68*2,StkLUT!$B$1:$C$40,2,FALSE)=3,(D68^Parameters!$D$11)*Parameters!$D$10)))</f>
        <v>8357.3035560234111</v>
      </c>
      <c r="F68" s="3">
        <f>IF(D68&gt;Parameters!$B$4,E68*(Parameters!$B$5+(Parameters!$B$6-Parameters!$B$5)*1/(1+EXP(-Parameters!$B$2*(D68-Parameters!$B$3)))),0)</f>
        <v>8357.3035560234111</v>
      </c>
    </row>
    <row r="69" spans="1:6" x14ac:dyDescent="0.25">
      <c r="A69">
        <f t="shared" si="2"/>
        <v>6</v>
      </c>
      <c r="B69">
        <f t="shared" si="6"/>
        <v>4</v>
      </c>
      <c r="C69">
        <f t="shared" si="6"/>
        <v>2</v>
      </c>
      <c r="D69" s="3">
        <f>VLOOKUP(A69,Growth!$C$1:$J$40,2,FALSE)*(1-EXP(-VLOOKUP(A69,Growth!$C$1:$J$40,3,FALSE)*((((B69-1)*12)+VLOOKUP(C69,Parameters!$A$14:$B$17,2,FALSE))-VLOOKUP(A69,Growth!$C$1:$J$40,4,FALSE))))</f>
        <v>742.42438841266767</v>
      </c>
      <c r="E69" s="3">
        <f>IF(VLOOKUP(A69*2,StkLUT!$B$1:$C$40,2,FALSE)=1,(D69^Parameters!$B$11)*Parameters!$B$10,IF(VLOOKUP(A69*2,StkLUT!$B$1:$C$40,2,FALSE)=2,(D69^Parameters!$C$11)*Parameters!$C$10,IF(VLOOKUP(A69*2,StkLUT!$B$1:$C$40,2,FALSE)=3,(D69^Parameters!$D$11)*Parameters!$D$10)))</f>
        <v>10129.262840170817</v>
      </c>
      <c r="F69" s="3">
        <f>IF(D69&gt;Parameters!$B$4,E69*(Parameters!$B$5+(Parameters!$B$6-Parameters!$B$5)*1/(1+EXP(-Parameters!$B$2*(D69-Parameters!$B$3)))),0)</f>
        <v>10129.262840170817</v>
      </c>
    </row>
    <row r="70" spans="1:6" x14ac:dyDescent="0.25">
      <c r="A70">
        <f t="shared" si="2"/>
        <v>6</v>
      </c>
      <c r="B70">
        <f t="shared" si="6"/>
        <v>4</v>
      </c>
      <c r="C70">
        <f t="shared" si="6"/>
        <v>3</v>
      </c>
      <c r="D70" s="3">
        <f>VLOOKUP(A70,Growth!$C$1:$J$40,2,FALSE)*(1-EXP(-VLOOKUP(A70,Growth!$C$1:$J$40,3,FALSE)*((((B70-1)*12)+VLOOKUP(C70,Parameters!$A$14:$B$17,2,FALSE))-VLOOKUP(A70,Growth!$C$1:$J$40,4,FALSE))))</f>
        <v>763.94607813467758</v>
      </c>
      <c r="E70" s="3">
        <f>IF(VLOOKUP(A70*2,StkLUT!$B$1:$C$40,2,FALSE)=1,(D70^Parameters!$B$11)*Parameters!$B$10,IF(VLOOKUP(A70*2,StkLUT!$B$1:$C$40,2,FALSE)=2,(D70^Parameters!$C$11)*Parameters!$C$10,IF(VLOOKUP(A70*2,StkLUT!$B$1:$C$40,2,FALSE)=3,(D70^Parameters!$D$11)*Parameters!$D$10)))</f>
        <v>11074.480075262976</v>
      </c>
      <c r="F70" s="3">
        <f>IF(D70&gt;Parameters!$B$4,E70*(Parameters!$B$5+(Parameters!$B$6-Parameters!$B$5)*1/(1+EXP(-Parameters!$B$2*(D70-Parameters!$B$3)))),0)</f>
        <v>11074.480075262976</v>
      </c>
    </row>
    <row r="71" spans="1:6" x14ac:dyDescent="0.25">
      <c r="A71">
        <f t="shared" si="2"/>
        <v>6</v>
      </c>
      <c r="B71">
        <f t="shared" si="6"/>
        <v>5</v>
      </c>
      <c r="C71">
        <f t="shared" si="6"/>
        <v>1</v>
      </c>
      <c r="D71" s="3">
        <f>VLOOKUP(A71,Growth!$C$1:$J$40,2,FALSE)*(1-EXP(-VLOOKUP(A71,Growth!$C$1:$J$40,3,FALSE)*((((B71-1)*12)+VLOOKUP(C71,Parameters!$A$14:$B$17,2,FALSE))-VLOOKUP(A71,Growth!$C$1:$J$40,4,FALSE))))</f>
        <v>801.26113408148819</v>
      </c>
      <c r="E71" s="3">
        <f>IF(VLOOKUP(A71*2,StkLUT!$B$1:$C$40,2,FALSE)=1,(D71^Parameters!$B$11)*Parameters!$B$10,IF(VLOOKUP(A71*2,StkLUT!$B$1:$C$40,2,FALSE)=2,(D71^Parameters!$C$11)*Parameters!$C$10,IF(VLOOKUP(A71*2,StkLUT!$B$1:$C$40,2,FALSE)=3,(D71^Parameters!$D$11)*Parameters!$D$10)))</f>
        <v>12852.400446047837</v>
      </c>
      <c r="F71" s="3">
        <f>IF(D71&gt;Parameters!$B$4,E71*(Parameters!$B$5+(Parameters!$B$6-Parameters!$B$5)*1/(1+EXP(-Parameters!$B$2*(D71-Parameters!$B$3)))),0)</f>
        <v>12852.400446047837</v>
      </c>
    </row>
    <row r="72" spans="1:6" x14ac:dyDescent="0.25">
      <c r="A72">
        <f t="shared" si="2"/>
        <v>6</v>
      </c>
      <c r="B72">
        <f t="shared" si="6"/>
        <v>5</v>
      </c>
      <c r="C72">
        <f t="shared" si="6"/>
        <v>2</v>
      </c>
      <c r="D72" s="3">
        <f>VLOOKUP(A72,Growth!$C$1:$J$40,2,FALSE)*(1-EXP(-VLOOKUP(A72,Growth!$C$1:$J$40,3,FALSE)*((((B72-1)*12)+VLOOKUP(C72,Parameters!$A$14:$B$17,2,FALSE))-VLOOKUP(A72,Growth!$C$1:$J$40,4,FALSE))))</f>
        <v>829.23840277791658</v>
      </c>
      <c r="E72" s="3">
        <f>IF(VLOOKUP(A72*2,StkLUT!$B$1:$C$40,2,FALSE)=1,(D72^Parameters!$B$11)*Parameters!$B$10,IF(VLOOKUP(A72*2,StkLUT!$B$1:$C$40,2,FALSE)=2,(D72^Parameters!$C$11)*Parameters!$C$10,IF(VLOOKUP(A72*2,StkLUT!$B$1:$C$40,2,FALSE)=3,(D72^Parameters!$D$11)*Parameters!$D$10)))</f>
        <v>14306.015322730136</v>
      </c>
      <c r="F72" s="3">
        <f>IF(D72&gt;Parameters!$B$4,E72*(Parameters!$B$5+(Parameters!$B$6-Parameters!$B$5)*1/(1+EXP(-Parameters!$B$2*(D72-Parameters!$B$3)))),0)</f>
        <v>14306.015322730136</v>
      </c>
    </row>
    <row r="73" spans="1:6" x14ac:dyDescent="0.25">
      <c r="A73">
        <f t="shared" si="2"/>
        <v>6</v>
      </c>
      <c r="B73">
        <f t="shared" si="6"/>
        <v>5</v>
      </c>
      <c r="C73">
        <f t="shared" si="6"/>
        <v>3</v>
      </c>
      <c r="D73" s="3">
        <f>VLOOKUP(A73,Growth!$C$1:$J$40,2,FALSE)*(1-EXP(-VLOOKUP(A73,Growth!$C$1:$J$40,3,FALSE)*((((B73-1)*12)+VLOOKUP(C73,Parameters!$A$14:$B$17,2,FALSE))-VLOOKUP(A73,Growth!$C$1:$J$40,4,FALSE))))</f>
        <v>842.81545798582772</v>
      </c>
      <c r="E73" s="3">
        <f>IF(VLOOKUP(A73*2,StkLUT!$B$1:$C$40,2,FALSE)=1,(D73^Parameters!$B$11)*Parameters!$B$10,IF(VLOOKUP(A73*2,StkLUT!$B$1:$C$40,2,FALSE)=2,(D73^Parameters!$C$11)*Parameters!$C$10,IF(VLOOKUP(A73*2,StkLUT!$B$1:$C$40,2,FALSE)=3,(D73^Parameters!$D$11)*Parameters!$D$10)))</f>
        <v>15050.066539740257</v>
      </c>
      <c r="F73" s="3">
        <f>IF(D73&gt;Parameters!$B$4,E73*(Parameters!$B$5+(Parameters!$B$6-Parameters!$B$5)*1/(1+EXP(-Parameters!$B$2*(D73-Parameters!$B$3)))),0)</f>
        <v>15050.066539740257</v>
      </c>
    </row>
    <row r="74" spans="1:6" x14ac:dyDescent="0.25">
      <c r="A74">
        <f t="shared" si="2"/>
        <v>7</v>
      </c>
      <c r="B74">
        <f t="shared" si="6"/>
        <v>2</v>
      </c>
      <c r="C74">
        <f t="shared" si="6"/>
        <v>1</v>
      </c>
      <c r="D74" s="3">
        <f>VLOOKUP(A74,Growth!$C$1:$J$40,2,FALSE)*(1-EXP(-VLOOKUP(A74,Growth!$C$1:$J$40,3,FALSE)*((((B74-1)*12)+VLOOKUP(C74,Parameters!$A$14:$B$17,2,FALSE))-VLOOKUP(A74,Growth!$C$1:$J$40,4,FALSE))))</f>
        <v>320.95872777108025</v>
      </c>
      <c r="E74" s="3">
        <f>IF(VLOOKUP(A74*2,StkLUT!$B$1:$C$40,2,FALSE)=1,(D74^Parameters!$B$11)*Parameters!$B$10,IF(VLOOKUP(A74*2,StkLUT!$B$1:$C$40,2,FALSE)=2,(D74^Parameters!$C$11)*Parameters!$C$10,IF(VLOOKUP(A74*2,StkLUT!$B$1:$C$40,2,FALSE)=3,(D74^Parameters!$D$11)*Parameters!$D$10)))</f>
        <v>543.93678399591897</v>
      </c>
      <c r="F74" s="3">
        <f>IF(D74&gt;Parameters!$B$4,E74*(Parameters!$B$5+(Parameters!$B$6-Parameters!$B$5)*1/(1+EXP(-Parameters!$B$2*(D74-Parameters!$B$3)))),0)</f>
        <v>543.93678399591897</v>
      </c>
    </row>
    <row r="75" spans="1:6" x14ac:dyDescent="0.25">
      <c r="A75">
        <f t="shared" si="2"/>
        <v>7</v>
      </c>
      <c r="B75">
        <f t="shared" si="6"/>
        <v>2</v>
      </c>
      <c r="C75">
        <f t="shared" si="6"/>
        <v>2</v>
      </c>
      <c r="D75" s="3">
        <f>VLOOKUP(A75,Growth!$C$1:$J$40,2,FALSE)*(1-EXP(-VLOOKUP(A75,Growth!$C$1:$J$40,3,FALSE)*((((B75-1)*12)+VLOOKUP(C75,Parameters!$A$14:$B$17,2,FALSE))-VLOOKUP(A75,Growth!$C$1:$J$40,4,FALSE))))</f>
        <v>425.7229320061009</v>
      </c>
      <c r="E75" s="3">
        <f>IF(VLOOKUP(A75*2,StkLUT!$B$1:$C$40,2,FALSE)=1,(D75^Parameters!$B$11)*Parameters!$B$10,IF(VLOOKUP(A75*2,StkLUT!$B$1:$C$40,2,FALSE)=2,(D75^Parameters!$C$11)*Parameters!$C$10,IF(VLOOKUP(A75*2,StkLUT!$B$1:$C$40,2,FALSE)=3,(D75^Parameters!$D$11)*Parameters!$D$10)))</f>
        <v>1321.6757643328206</v>
      </c>
      <c r="F75" s="3">
        <f>IF(D75&gt;Parameters!$B$4,E75*(Parameters!$B$5+(Parameters!$B$6-Parameters!$B$5)*1/(1+EXP(-Parameters!$B$2*(D75-Parameters!$B$3)))),0)</f>
        <v>1321.6757643328206</v>
      </c>
    </row>
    <row r="76" spans="1:6" x14ac:dyDescent="0.25">
      <c r="A76">
        <f t="shared" si="2"/>
        <v>7</v>
      </c>
      <c r="B76">
        <f t="shared" si="6"/>
        <v>2</v>
      </c>
      <c r="C76">
        <f t="shared" si="6"/>
        <v>3</v>
      </c>
      <c r="D76" s="3">
        <f>VLOOKUP(A76,Growth!$C$1:$J$40,2,FALSE)*(1-EXP(-VLOOKUP(A76,Growth!$C$1:$J$40,3,FALSE)*((((B76-1)*12)+VLOOKUP(C76,Parameters!$A$14:$B$17,2,FALSE))-VLOOKUP(A76,Growth!$C$1:$J$40,4,FALSE))))</f>
        <v>476.21170977316473</v>
      </c>
      <c r="E76" s="3">
        <f>IF(VLOOKUP(A76*2,StkLUT!$B$1:$C$40,2,FALSE)=1,(D76^Parameters!$B$11)*Parameters!$B$10,IF(VLOOKUP(A76*2,StkLUT!$B$1:$C$40,2,FALSE)=2,(D76^Parameters!$C$11)*Parameters!$C$10,IF(VLOOKUP(A76*2,StkLUT!$B$1:$C$40,2,FALSE)=3,(D76^Parameters!$D$11)*Parameters!$D$10)))</f>
        <v>1879.7679742988689</v>
      </c>
      <c r="F76" s="3">
        <f>IF(D76&gt;Parameters!$B$4,E76*(Parameters!$B$5+(Parameters!$B$6-Parameters!$B$5)*1/(1+EXP(-Parameters!$B$2*(D76-Parameters!$B$3)))),0)</f>
        <v>1879.7679742988689</v>
      </c>
    </row>
    <row r="77" spans="1:6" x14ac:dyDescent="0.25">
      <c r="A77">
        <f t="shared" si="2"/>
        <v>7</v>
      </c>
      <c r="B77">
        <f t="shared" si="6"/>
        <v>3</v>
      </c>
      <c r="C77">
        <f t="shared" si="6"/>
        <v>1</v>
      </c>
      <c r="D77" s="3">
        <f>VLOOKUP(A77,Growth!$C$1:$J$40,2,FALSE)*(1-EXP(-VLOOKUP(A77,Growth!$C$1:$J$40,3,FALSE)*((((B77-1)*12)+VLOOKUP(C77,Parameters!$A$14:$B$17,2,FALSE))-VLOOKUP(A77,Growth!$C$1:$J$40,4,FALSE))))</f>
        <v>563.12032800449174</v>
      </c>
      <c r="E77" s="3">
        <f>IF(VLOOKUP(A77*2,StkLUT!$B$1:$C$40,2,FALSE)=1,(D77^Parameters!$B$11)*Parameters!$B$10,IF(VLOOKUP(A77*2,StkLUT!$B$1:$C$40,2,FALSE)=2,(D77^Parameters!$C$11)*Parameters!$C$10,IF(VLOOKUP(A77*2,StkLUT!$B$1:$C$40,2,FALSE)=3,(D77^Parameters!$D$11)*Parameters!$D$10)))</f>
        <v>3183.597927083194</v>
      </c>
      <c r="F77" s="3">
        <f>IF(D77&gt;Parameters!$B$4,E77*(Parameters!$B$5+(Parameters!$B$6-Parameters!$B$5)*1/(1+EXP(-Parameters!$B$2*(D77-Parameters!$B$3)))),0)</f>
        <v>3183.597927083194</v>
      </c>
    </row>
    <row r="78" spans="1:6" x14ac:dyDescent="0.25">
      <c r="A78">
        <f t="shared" si="2"/>
        <v>7</v>
      </c>
      <c r="B78">
        <f t="shared" si="6"/>
        <v>3</v>
      </c>
      <c r="C78">
        <f t="shared" si="6"/>
        <v>2</v>
      </c>
      <c r="D78" s="3">
        <f>VLOOKUP(A78,Growth!$C$1:$J$40,2,FALSE)*(1-EXP(-VLOOKUP(A78,Growth!$C$1:$J$40,3,FALSE)*((((B78-1)*12)+VLOOKUP(C78,Parameters!$A$14:$B$17,2,FALSE))-VLOOKUP(A78,Growth!$C$1:$J$40,4,FALSE))))</f>
        <v>627.67497794120391</v>
      </c>
      <c r="E78" s="3">
        <f>IF(VLOOKUP(A78*2,StkLUT!$B$1:$C$40,2,FALSE)=1,(D78^Parameters!$B$11)*Parameters!$B$10,IF(VLOOKUP(A78*2,StkLUT!$B$1:$C$40,2,FALSE)=2,(D78^Parameters!$C$11)*Parameters!$C$10,IF(VLOOKUP(A78*2,StkLUT!$B$1:$C$40,2,FALSE)=3,(D78^Parameters!$D$11)*Parameters!$D$10)))</f>
        <v>4477.7428808521727</v>
      </c>
      <c r="F78" s="3">
        <f>IF(D78&gt;Parameters!$B$4,E78*(Parameters!$B$5+(Parameters!$B$6-Parameters!$B$5)*1/(1+EXP(-Parameters!$B$2*(D78-Parameters!$B$3)))),0)</f>
        <v>4477.7428808521727</v>
      </c>
    </row>
    <row r="79" spans="1:6" x14ac:dyDescent="0.25">
      <c r="A79">
        <f t="shared" ref="A79:A142" si="7">A67+1</f>
        <v>7</v>
      </c>
      <c r="B79">
        <f t="shared" ref="B79:C94" si="8">B67</f>
        <v>3</v>
      </c>
      <c r="C79">
        <f t="shared" si="8"/>
        <v>3</v>
      </c>
      <c r="D79" s="3">
        <f>VLOOKUP(A79,Growth!$C$1:$J$40,2,FALSE)*(1-EXP(-VLOOKUP(A79,Growth!$C$1:$J$40,3,FALSE)*((((B79-1)*12)+VLOOKUP(C79,Parameters!$A$14:$B$17,2,FALSE))-VLOOKUP(A79,Growth!$C$1:$J$40,4,FALSE))))</f>
        <v>658.78565546970049</v>
      </c>
      <c r="E79" s="3">
        <f>IF(VLOOKUP(A79*2,StkLUT!$B$1:$C$40,2,FALSE)=1,(D79^Parameters!$B$11)*Parameters!$B$10,IF(VLOOKUP(A79*2,StkLUT!$B$1:$C$40,2,FALSE)=2,(D79^Parameters!$C$11)*Parameters!$C$10,IF(VLOOKUP(A79*2,StkLUT!$B$1:$C$40,2,FALSE)=3,(D79^Parameters!$D$11)*Parameters!$D$10)))</f>
        <v>5213.0445836916988</v>
      </c>
      <c r="F79" s="3">
        <f>IF(D79&gt;Parameters!$B$4,E79*(Parameters!$B$5+(Parameters!$B$6-Parameters!$B$5)*1/(1+EXP(-Parameters!$B$2*(D79-Parameters!$B$3)))),0)</f>
        <v>5213.0445836916988</v>
      </c>
    </row>
    <row r="80" spans="1:6" x14ac:dyDescent="0.25">
      <c r="A80">
        <f t="shared" si="7"/>
        <v>7</v>
      </c>
      <c r="B80">
        <f t="shared" si="8"/>
        <v>4</v>
      </c>
      <c r="C80">
        <f t="shared" si="8"/>
        <v>1</v>
      </c>
      <c r="D80" s="3">
        <f>VLOOKUP(A80,Growth!$C$1:$J$40,2,FALSE)*(1-EXP(-VLOOKUP(A80,Growth!$C$1:$J$40,3,FALSE)*((((B80-1)*12)+VLOOKUP(C80,Parameters!$A$14:$B$17,2,FALSE))-VLOOKUP(A80,Growth!$C$1:$J$40,4,FALSE))))</f>
        <v>712.3378727310544</v>
      </c>
      <c r="E80" s="3">
        <f>IF(VLOOKUP(A80*2,StkLUT!$B$1:$C$40,2,FALSE)=1,(D80^Parameters!$B$11)*Parameters!$B$10,IF(VLOOKUP(A80*2,StkLUT!$B$1:$C$40,2,FALSE)=2,(D80^Parameters!$C$11)*Parameters!$C$10,IF(VLOOKUP(A80*2,StkLUT!$B$1:$C$40,2,FALSE)=3,(D80^Parameters!$D$11)*Parameters!$D$10)))</f>
        <v>6664.550044675867</v>
      </c>
      <c r="F80" s="3">
        <f>IF(D80&gt;Parameters!$B$4,E80*(Parameters!$B$5+(Parameters!$B$6-Parameters!$B$5)*1/(1+EXP(-Parameters!$B$2*(D80-Parameters!$B$3)))),0)</f>
        <v>6664.550044675867</v>
      </c>
    </row>
    <row r="81" spans="1:6" x14ac:dyDescent="0.25">
      <c r="A81">
        <f t="shared" si="7"/>
        <v>7</v>
      </c>
      <c r="B81">
        <f t="shared" si="8"/>
        <v>4</v>
      </c>
      <c r="C81">
        <f t="shared" si="8"/>
        <v>2</v>
      </c>
      <c r="D81" s="3">
        <f>VLOOKUP(A81,Growth!$C$1:$J$40,2,FALSE)*(1-EXP(-VLOOKUP(A81,Growth!$C$1:$J$40,3,FALSE)*((((B81-1)*12)+VLOOKUP(C81,Parameters!$A$14:$B$17,2,FALSE))-VLOOKUP(A81,Growth!$C$1:$J$40,4,FALSE))))</f>
        <v>752.11579935094096</v>
      </c>
      <c r="E81" s="3">
        <f>IF(VLOOKUP(A81*2,StkLUT!$B$1:$C$40,2,FALSE)=1,(D81^Parameters!$B$11)*Parameters!$B$10,IF(VLOOKUP(A81*2,StkLUT!$B$1:$C$40,2,FALSE)=2,(D81^Parameters!$C$11)*Parameters!$C$10,IF(VLOOKUP(A81*2,StkLUT!$B$1:$C$40,2,FALSE)=3,(D81^Parameters!$D$11)*Parameters!$D$10)))</f>
        <v>7905.7208357044956</v>
      </c>
      <c r="F81" s="3">
        <f>IF(D81&gt;Parameters!$B$4,E81*(Parameters!$B$5+(Parameters!$B$6-Parameters!$B$5)*1/(1+EXP(-Parameters!$B$2*(D81-Parameters!$B$3)))),0)</f>
        <v>7905.7208357044956</v>
      </c>
    </row>
    <row r="82" spans="1:6" x14ac:dyDescent="0.25">
      <c r="A82">
        <f t="shared" si="7"/>
        <v>7</v>
      </c>
      <c r="B82">
        <f t="shared" si="8"/>
        <v>4</v>
      </c>
      <c r="C82">
        <f t="shared" si="8"/>
        <v>3</v>
      </c>
      <c r="D82" s="3">
        <f>VLOOKUP(A82,Growth!$C$1:$J$40,2,FALSE)*(1-EXP(-VLOOKUP(A82,Growth!$C$1:$J$40,3,FALSE)*((((B82-1)*12)+VLOOKUP(C82,Parameters!$A$14:$B$17,2,FALSE))-VLOOKUP(A82,Growth!$C$1:$J$40,4,FALSE))))</f>
        <v>771.2858862313858</v>
      </c>
      <c r="E82" s="3">
        <f>IF(VLOOKUP(A82*2,StkLUT!$B$1:$C$40,2,FALSE)=1,(D82^Parameters!$B$11)*Parameters!$B$10,IF(VLOOKUP(A82*2,StkLUT!$B$1:$C$40,2,FALSE)=2,(D82^Parameters!$C$11)*Parameters!$C$10,IF(VLOOKUP(A82*2,StkLUT!$B$1:$C$40,2,FALSE)=3,(D82^Parameters!$D$11)*Parameters!$D$10)))</f>
        <v>8556.5083442359974</v>
      </c>
      <c r="F82" s="3">
        <f>IF(D82&gt;Parameters!$B$4,E82*(Parameters!$B$5+(Parameters!$B$6-Parameters!$B$5)*1/(1+EXP(-Parameters!$B$2*(D82-Parameters!$B$3)))),0)</f>
        <v>8556.5083442359974</v>
      </c>
    </row>
    <row r="83" spans="1:6" x14ac:dyDescent="0.25">
      <c r="A83">
        <f t="shared" si="7"/>
        <v>7</v>
      </c>
      <c r="B83">
        <f t="shared" si="8"/>
        <v>5</v>
      </c>
      <c r="C83">
        <f t="shared" si="8"/>
        <v>1</v>
      </c>
      <c r="D83" s="3">
        <f>VLOOKUP(A83,Growth!$C$1:$J$40,2,FALSE)*(1-EXP(-VLOOKUP(A83,Growth!$C$1:$J$40,3,FALSE)*((((B83-1)*12)+VLOOKUP(C83,Parameters!$A$14:$B$17,2,FALSE))-VLOOKUP(A83,Growth!$C$1:$J$40,4,FALSE))))</f>
        <v>804.28422439359031</v>
      </c>
      <c r="E83" s="3">
        <f>IF(VLOOKUP(A83*2,StkLUT!$B$1:$C$40,2,FALSE)=1,(D83^Parameters!$B$11)*Parameters!$B$10,IF(VLOOKUP(A83*2,StkLUT!$B$1:$C$40,2,FALSE)=2,(D83^Parameters!$C$11)*Parameters!$C$10,IF(VLOOKUP(A83*2,StkLUT!$B$1:$C$40,2,FALSE)=3,(D83^Parameters!$D$11)*Parameters!$D$10)))</f>
        <v>9760.6972445613028</v>
      </c>
      <c r="F83" s="3">
        <f>IF(D83&gt;Parameters!$B$4,E83*(Parameters!$B$5+(Parameters!$B$6-Parameters!$B$5)*1/(1+EXP(-Parameters!$B$2*(D83-Parameters!$B$3)))),0)</f>
        <v>9760.6972445613028</v>
      </c>
    </row>
    <row r="84" spans="1:6" x14ac:dyDescent="0.25">
      <c r="A84">
        <f t="shared" si="7"/>
        <v>7</v>
      </c>
      <c r="B84">
        <f t="shared" si="8"/>
        <v>5</v>
      </c>
      <c r="C84">
        <f t="shared" si="8"/>
        <v>2</v>
      </c>
      <c r="D84" s="3">
        <f>VLOOKUP(A84,Growth!$C$1:$J$40,2,FALSE)*(1-EXP(-VLOOKUP(A84,Growth!$C$1:$J$40,3,FALSE)*((((B84-1)*12)+VLOOKUP(C84,Parameters!$A$14:$B$17,2,FALSE))-VLOOKUP(A84,Growth!$C$1:$J$40,4,FALSE))))</f>
        <v>828.79498307214112</v>
      </c>
      <c r="E84" s="3">
        <f>IF(VLOOKUP(A84*2,StkLUT!$B$1:$C$40,2,FALSE)=1,(D84^Parameters!$B$11)*Parameters!$B$10,IF(VLOOKUP(A84*2,StkLUT!$B$1:$C$40,2,FALSE)=2,(D84^Parameters!$C$11)*Parameters!$C$10,IF(VLOOKUP(A84*2,StkLUT!$B$1:$C$40,2,FALSE)=3,(D84^Parameters!$D$11)*Parameters!$D$10)))</f>
        <v>10726.49669213374</v>
      </c>
      <c r="F84" s="3">
        <f>IF(D84&gt;Parameters!$B$4,E84*(Parameters!$B$5+(Parameters!$B$6-Parameters!$B$5)*1/(1+EXP(-Parameters!$B$2*(D84-Parameters!$B$3)))),0)</f>
        <v>10726.49669213374</v>
      </c>
    </row>
    <row r="85" spans="1:6" x14ac:dyDescent="0.25">
      <c r="A85">
        <f t="shared" si="7"/>
        <v>7</v>
      </c>
      <c r="B85">
        <f t="shared" si="8"/>
        <v>5</v>
      </c>
      <c r="C85">
        <f t="shared" si="8"/>
        <v>3</v>
      </c>
      <c r="D85" s="3">
        <f>VLOOKUP(A85,Growth!$C$1:$J$40,2,FALSE)*(1-EXP(-VLOOKUP(A85,Growth!$C$1:$J$40,3,FALSE)*((((B85-1)*12)+VLOOKUP(C85,Parameters!$A$14:$B$17,2,FALSE))-VLOOKUP(A85,Growth!$C$1:$J$40,4,FALSE))))</f>
        <v>840.60739797911947</v>
      </c>
      <c r="E85" s="3">
        <f>IF(VLOOKUP(A85*2,StkLUT!$B$1:$C$40,2,FALSE)=1,(D85^Parameters!$B$11)*Parameters!$B$10,IF(VLOOKUP(A85*2,StkLUT!$B$1:$C$40,2,FALSE)=2,(D85^Parameters!$C$11)*Parameters!$C$10,IF(VLOOKUP(A85*2,StkLUT!$B$1:$C$40,2,FALSE)=3,(D85^Parameters!$D$11)*Parameters!$D$10)))</f>
        <v>11214.375079617568</v>
      </c>
      <c r="F85" s="3">
        <f>IF(D85&gt;Parameters!$B$4,E85*(Parameters!$B$5+(Parameters!$B$6-Parameters!$B$5)*1/(1+EXP(-Parameters!$B$2*(D85-Parameters!$B$3)))),0)</f>
        <v>11214.375079617568</v>
      </c>
    </row>
    <row r="86" spans="1:6" x14ac:dyDescent="0.25">
      <c r="A86">
        <f t="shared" si="7"/>
        <v>8</v>
      </c>
      <c r="B86">
        <f t="shared" si="8"/>
        <v>2</v>
      </c>
      <c r="C86">
        <f t="shared" si="8"/>
        <v>1</v>
      </c>
      <c r="D86" s="3">
        <f>VLOOKUP(A86,Growth!$C$1:$J$40,2,FALSE)*(1-EXP(-VLOOKUP(A86,Growth!$C$1:$J$40,3,FALSE)*((((B86-1)*12)+VLOOKUP(C86,Parameters!$A$14:$B$17,2,FALSE))-VLOOKUP(A86,Growth!$C$1:$J$40,4,FALSE))))</f>
        <v>247.85568411630206</v>
      </c>
      <c r="E86" s="3">
        <f>IF(VLOOKUP(A86*2,StkLUT!$B$1:$C$40,2,FALSE)=1,(D86^Parameters!$B$11)*Parameters!$B$10,IF(VLOOKUP(A86*2,StkLUT!$B$1:$C$40,2,FALSE)=2,(D86^Parameters!$C$11)*Parameters!$C$10,IF(VLOOKUP(A86*2,StkLUT!$B$1:$C$40,2,FALSE)=3,(D86^Parameters!$D$11)*Parameters!$D$10)))</f>
        <v>241.40469651778432</v>
      </c>
      <c r="F86" s="3">
        <f>IF(D86&gt;Parameters!$B$4,E86*(Parameters!$B$5+(Parameters!$B$6-Parameters!$B$5)*1/(1+EXP(-Parameters!$B$2*(D86-Parameters!$B$3)))),0)</f>
        <v>241.40469651778432</v>
      </c>
    </row>
    <row r="87" spans="1:6" x14ac:dyDescent="0.25">
      <c r="A87">
        <f t="shared" si="7"/>
        <v>8</v>
      </c>
      <c r="B87">
        <f t="shared" si="8"/>
        <v>2</v>
      </c>
      <c r="C87">
        <f t="shared" si="8"/>
        <v>2</v>
      </c>
      <c r="D87" s="3">
        <f>VLOOKUP(A87,Growth!$C$1:$J$40,2,FALSE)*(1-EXP(-VLOOKUP(A87,Growth!$C$1:$J$40,3,FALSE)*((((B87-1)*12)+VLOOKUP(C87,Parameters!$A$14:$B$17,2,FALSE))-VLOOKUP(A87,Growth!$C$1:$J$40,4,FALSE))))</f>
        <v>358.53084003416819</v>
      </c>
      <c r="E87" s="3">
        <f>IF(VLOOKUP(A87*2,StkLUT!$B$1:$C$40,2,FALSE)=1,(D87^Parameters!$B$11)*Parameters!$B$10,IF(VLOOKUP(A87*2,StkLUT!$B$1:$C$40,2,FALSE)=2,(D87^Parameters!$C$11)*Parameters!$C$10,IF(VLOOKUP(A87*2,StkLUT!$B$1:$C$40,2,FALSE)=3,(D87^Parameters!$D$11)*Parameters!$D$10)))</f>
        <v>770.29215280413143</v>
      </c>
      <c r="F87" s="3">
        <f>IF(D87&gt;Parameters!$B$4,E87*(Parameters!$B$5+(Parameters!$B$6-Parameters!$B$5)*1/(1+EXP(-Parameters!$B$2*(D87-Parameters!$B$3)))),0)</f>
        <v>770.29215280413143</v>
      </c>
    </row>
    <row r="88" spans="1:6" x14ac:dyDescent="0.25">
      <c r="A88">
        <f t="shared" si="7"/>
        <v>8</v>
      </c>
      <c r="B88">
        <f t="shared" si="8"/>
        <v>2</v>
      </c>
      <c r="C88">
        <f t="shared" si="8"/>
        <v>3</v>
      </c>
      <c r="D88" s="3">
        <f>VLOOKUP(A88,Growth!$C$1:$J$40,2,FALSE)*(1-EXP(-VLOOKUP(A88,Growth!$C$1:$J$40,3,FALSE)*((((B88-1)*12)+VLOOKUP(C88,Parameters!$A$14:$B$17,2,FALSE))-VLOOKUP(A88,Growth!$C$1:$J$40,4,FALSE))))</f>
        <v>412.94311188376685</v>
      </c>
      <c r="E88" s="3">
        <f>IF(VLOOKUP(A88*2,StkLUT!$B$1:$C$40,2,FALSE)=1,(D88^Parameters!$B$11)*Parameters!$B$10,IF(VLOOKUP(A88*2,StkLUT!$B$1:$C$40,2,FALSE)=2,(D88^Parameters!$C$11)*Parameters!$C$10,IF(VLOOKUP(A88*2,StkLUT!$B$1:$C$40,2,FALSE)=3,(D88^Parameters!$D$11)*Parameters!$D$10)))</f>
        <v>1200.9408193058025</v>
      </c>
      <c r="F88" s="3">
        <f>IF(D88&gt;Parameters!$B$4,E88*(Parameters!$B$5+(Parameters!$B$6-Parameters!$B$5)*1/(1+EXP(-Parameters!$B$2*(D88-Parameters!$B$3)))),0)</f>
        <v>1200.9408193058025</v>
      </c>
    </row>
    <row r="89" spans="1:6" x14ac:dyDescent="0.25">
      <c r="A89">
        <f t="shared" si="7"/>
        <v>8</v>
      </c>
      <c r="B89">
        <f t="shared" si="8"/>
        <v>3</v>
      </c>
      <c r="C89">
        <f t="shared" si="8"/>
        <v>1</v>
      </c>
      <c r="D89" s="3">
        <f>VLOOKUP(A89,Growth!$C$1:$J$40,2,FALSE)*(1-EXP(-VLOOKUP(A89,Growth!$C$1:$J$40,3,FALSE)*((((B89-1)*12)+VLOOKUP(C89,Parameters!$A$14:$B$17,2,FALSE))-VLOOKUP(A89,Growth!$C$1:$J$40,4,FALSE))))</f>
        <v>508.57232777730144</v>
      </c>
      <c r="E89" s="3">
        <f>IF(VLOOKUP(A89*2,StkLUT!$B$1:$C$40,2,FALSE)=1,(D89^Parameters!$B$11)*Parameters!$B$10,IF(VLOOKUP(A89*2,StkLUT!$B$1:$C$40,2,FALSE)=2,(D89^Parameters!$C$11)*Parameters!$C$10,IF(VLOOKUP(A89*2,StkLUT!$B$1:$C$40,2,FALSE)=3,(D89^Parameters!$D$11)*Parameters!$D$10)))</f>
        <v>2311.2410516373052</v>
      </c>
      <c r="F89" s="3">
        <f>IF(D89&gt;Parameters!$B$4,E89*(Parameters!$B$5+(Parameters!$B$6-Parameters!$B$5)*1/(1+EXP(-Parameters!$B$2*(D89-Parameters!$B$3)))),0)</f>
        <v>2311.2410516373052</v>
      </c>
    </row>
    <row r="90" spans="1:6" x14ac:dyDescent="0.25">
      <c r="A90">
        <f t="shared" si="7"/>
        <v>8</v>
      </c>
      <c r="B90">
        <f t="shared" si="8"/>
        <v>3</v>
      </c>
      <c r="C90">
        <f t="shared" si="8"/>
        <v>2</v>
      </c>
      <c r="D90" s="3">
        <f>VLOOKUP(A90,Growth!$C$1:$J$40,2,FALSE)*(1-EXP(-VLOOKUP(A90,Growth!$C$1:$J$40,3,FALSE)*((((B90-1)*12)+VLOOKUP(C90,Parameters!$A$14:$B$17,2,FALSE))-VLOOKUP(A90,Growth!$C$1:$J$40,4,FALSE))))</f>
        <v>581.53583297965747</v>
      </c>
      <c r="E90" s="3">
        <f>IF(VLOOKUP(A90*2,StkLUT!$B$1:$C$40,2,FALSE)=1,(D90^Parameters!$B$11)*Parameters!$B$10,IF(VLOOKUP(A90*2,StkLUT!$B$1:$C$40,2,FALSE)=2,(D90^Parameters!$C$11)*Parameters!$C$10,IF(VLOOKUP(A90*2,StkLUT!$B$1:$C$40,2,FALSE)=3,(D90^Parameters!$D$11)*Parameters!$D$10)))</f>
        <v>3522.431065183112</v>
      </c>
      <c r="F90" s="3">
        <f>IF(D90&gt;Parameters!$B$4,E90*(Parameters!$B$5+(Parameters!$B$6-Parameters!$B$5)*1/(1+EXP(-Parameters!$B$2*(D90-Parameters!$B$3)))),0)</f>
        <v>3522.431065183112</v>
      </c>
    </row>
    <row r="91" spans="1:6" x14ac:dyDescent="0.25">
      <c r="A91">
        <f t="shared" si="7"/>
        <v>8</v>
      </c>
      <c r="B91">
        <f t="shared" si="8"/>
        <v>3</v>
      </c>
      <c r="C91">
        <f t="shared" si="8"/>
        <v>3</v>
      </c>
      <c r="D91" s="3">
        <f>VLOOKUP(A91,Growth!$C$1:$J$40,2,FALSE)*(1-EXP(-VLOOKUP(A91,Growth!$C$1:$J$40,3,FALSE)*((((B91-1)*12)+VLOOKUP(C91,Parameters!$A$14:$B$17,2,FALSE))-VLOOKUP(A91,Growth!$C$1:$J$40,4,FALSE))))</f>
        <v>617.40756993132254</v>
      </c>
      <c r="E91" s="3">
        <f>IF(VLOOKUP(A91*2,StkLUT!$B$1:$C$40,2,FALSE)=1,(D91^Parameters!$B$11)*Parameters!$B$10,IF(VLOOKUP(A91*2,StkLUT!$B$1:$C$40,2,FALSE)=2,(D91^Parameters!$C$11)*Parameters!$C$10,IF(VLOOKUP(A91*2,StkLUT!$B$1:$C$40,2,FALSE)=3,(D91^Parameters!$D$11)*Parameters!$D$10)))</f>
        <v>4251.5399492929027</v>
      </c>
      <c r="F91" s="3">
        <f>IF(D91&gt;Parameters!$B$4,E91*(Parameters!$B$5+(Parameters!$B$6-Parameters!$B$5)*1/(1+EXP(-Parameters!$B$2*(D91-Parameters!$B$3)))),0)</f>
        <v>4251.5399492929027</v>
      </c>
    </row>
    <row r="92" spans="1:6" x14ac:dyDescent="0.25">
      <c r="A92">
        <f t="shared" si="7"/>
        <v>8</v>
      </c>
      <c r="B92">
        <f t="shared" si="8"/>
        <v>4</v>
      </c>
      <c r="C92">
        <f t="shared" si="8"/>
        <v>1</v>
      </c>
      <c r="D92" s="3">
        <f>VLOOKUP(A92,Growth!$C$1:$J$40,2,FALSE)*(1-EXP(-VLOOKUP(A92,Growth!$C$1:$J$40,3,FALSE)*((((B92-1)*12)+VLOOKUP(C92,Parameters!$A$14:$B$17,2,FALSE))-VLOOKUP(A92,Growth!$C$1:$J$40,4,FALSE))))</f>
        <v>680.45191564268748</v>
      </c>
      <c r="E92" s="3">
        <f>IF(VLOOKUP(A92*2,StkLUT!$B$1:$C$40,2,FALSE)=1,(D92^Parameters!$B$11)*Parameters!$B$10,IF(VLOOKUP(A92*2,StkLUT!$B$1:$C$40,2,FALSE)=2,(D92^Parameters!$C$11)*Parameters!$C$10,IF(VLOOKUP(A92*2,StkLUT!$B$1:$C$40,2,FALSE)=3,(D92^Parameters!$D$11)*Parameters!$D$10)))</f>
        <v>5771.1316661724932</v>
      </c>
      <c r="F92" s="3">
        <f>IF(D92&gt;Parameters!$B$4,E92*(Parameters!$B$5+(Parameters!$B$6-Parameters!$B$5)*1/(1+EXP(-Parameters!$B$2*(D92-Parameters!$B$3)))),0)</f>
        <v>5771.1316661724932</v>
      </c>
    </row>
    <row r="93" spans="1:6" x14ac:dyDescent="0.25">
      <c r="A93">
        <f t="shared" si="7"/>
        <v>8</v>
      </c>
      <c r="B93">
        <f t="shared" si="8"/>
        <v>4</v>
      </c>
      <c r="C93">
        <f t="shared" si="8"/>
        <v>2</v>
      </c>
      <c r="D93" s="3">
        <f>VLOOKUP(A93,Growth!$C$1:$J$40,2,FALSE)*(1-EXP(-VLOOKUP(A93,Growth!$C$1:$J$40,3,FALSE)*((((B93-1)*12)+VLOOKUP(C93,Parameters!$A$14:$B$17,2,FALSE))-VLOOKUP(A93,Growth!$C$1:$J$40,4,FALSE))))</f>
        <v>728.55370549121517</v>
      </c>
      <c r="E93" s="3">
        <f>IF(VLOOKUP(A93*2,StkLUT!$B$1:$C$40,2,FALSE)=1,(D93^Parameters!$B$11)*Parameters!$B$10,IF(VLOOKUP(A93*2,StkLUT!$B$1:$C$40,2,FALSE)=2,(D93^Parameters!$C$11)*Parameters!$C$10,IF(VLOOKUP(A93*2,StkLUT!$B$1:$C$40,2,FALSE)=3,(D93^Parameters!$D$11)*Parameters!$D$10)))</f>
        <v>7153.1172582982545</v>
      </c>
      <c r="F93" s="3">
        <f>IF(D93&gt;Parameters!$B$4,E93*(Parameters!$B$5+(Parameters!$B$6-Parameters!$B$5)*1/(1+EXP(-Parameters!$B$2*(D93-Parameters!$B$3)))),0)</f>
        <v>7153.1172582982545</v>
      </c>
    </row>
    <row r="94" spans="1:6" x14ac:dyDescent="0.25">
      <c r="A94">
        <f t="shared" si="7"/>
        <v>8</v>
      </c>
      <c r="B94">
        <f t="shared" si="8"/>
        <v>4</v>
      </c>
      <c r="C94">
        <f t="shared" si="8"/>
        <v>3</v>
      </c>
      <c r="D94" s="3">
        <f>VLOOKUP(A94,Growth!$C$1:$J$40,2,FALSE)*(1-EXP(-VLOOKUP(A94,Growth!$C$1:$J$40,3,FALSE)*((((B94-1)*12)+VLOOKUP(C94,Parameters!$A$14:$B$17,2,FALSE))-VLOOKUP(A94,Growth!$C$1:$J$40,4,FALSE))))</f>
        <v>752.20244259019648</v>
      </c>
      <c r="E94" s="3">
        <f>IF(VLOOKUP(A94*2,StkLUT!$B$1:$C$40,2,FALSE)=1,(D94^Parameters!$B$11)*Parameters!$B$10,IF(VLOOKUP(A94*2,StkLUT!$B$1:$C$40,2,FALSE)=2,(D94^Parameters!$C$11)*Parameters!$C$10,IF(VLOOKUP(A94*2,StkLUT!$B$1:$C$40,2,FALSE)=3,(D94^Parameters!$D$11)*Parameters!$D$10)))</f>
        <v>7908.5836253056032</v>
      </c>
      <c r="F94" s="3">
        <f>IF(D94&gt;Parameters!$B$4,E94*(Parameters!$B$5+(Parameters!$B$6-Parameters!$B$5)*1/(1+EXP(-Parameters!$B$2*(D94-Parameters!$B$3)))),0)</f>
        <v>7908.5836253056032</v>
      </c>
    </row>
    <row r="95" spans="1:6" x14ac:dyDescent="0.25">
      <c r="A95">
        <f t="shared" si="7"/>
        <v>8</v>
      </c>
      <c r="B95">
        <f t="shared" ref="B95:C110" si="9">B83</f>
        <v>5</v>
      </c>
      <c r="C95">
        <f t="shared" si="9"/>
        <v>1</v>
      </c>
      <c r="D95" s="3">
        <f>VLOOKUP(A95,Growth!$C$1:$J$40,2,FALSE)*(1-EXP(-VLOOKUP(A95,Growth!$C$1:$J$40,3,FALSE)*((((B95-1)*12)+VLOOKUP(C95,Parameters!$A$14:$B$17,2,FALSE))-VLOOKUP(A95,Growth!$C$1:$J$40,4,FALSE))))</f>
        <v>793.76494510615396</v>
      </c>
      <c r="E95" s="3">
        <f>IF(VLOOKUP(A95*2,StkLUT!$B$1:$C$40,2,FALSE)=1,(D95^Parameters!$B$11)*Parameters!$B$10,IF(VLOOKUP(A95*2,StkLUT!$B$1:$C$40,2,FALSE)=2,(D95^Parameters!$C$11)*Parameters!$C$10,IF(VLOOKUP(A95*2,StkLUT!$B$1:$C$40,2,FALSE)=3,(D95^Parameters!$D$11)*Parameters!$D$10)))</f>
        <v>9365.0546338067415</v>
      </c>
      <c r="F95" s="3">
        <f>IF(D95&gt;Parameters!$B$4,E95*(Parameters!$B$5+(Parameters!$B$6-Parameters!$B$5)*1/(1+EXP(-Parameters!$B$2*(D95-Parameters!$B$3)))),0)</f>
        <v>9365.0546338067415</v>
      </c>
    </row>
    <row r="96" spans="1:6" x14ac:dyDescent="0.25">
      <c r="A96">
        <f t="shared" si="7"/>
        <v>8</v>
      </c>
      <c r="B96">
        <f t="shared" si="9"/>
        <v>5</v>
      </c>
      <c r="C96">
        <f t="shared" si="9"/>
        <v>2</v>
      </c>
      <c r="D96" s="3">
        <f>VLOOKUP(A96,Growth!$C$1:$J$40,2,FALSE)*(1-EXP(-VLOOKUP(A96,Growth!$C$1:$J$40,3,FALSE)*((((B96-1)*12)+VLOOKUP(C96,Parameters!$A$14:$B$17,2,FALSE))-VLOOKUP(A96,Growth!$C$1:$J$40,4,FALSE))))</f>
        <v>825.47644498838861</v>
      </c>
      <c r="E96" s="3">
        <f>IF(VLOOKUP(A96*2,StkLUT!$B$1:$C$40,2,FALSE)=1,(D96^Parameters!$B$11)*Parameters!$B$10,IF(VLOOKUP(A96*2,StkLUT!$B$1:$C$40,2,FALSE)=2,(D96^Parameters!$C$11)*Parameters!$C$10,IF(VLOOKUP(A96*2,StkLUT!$B$1:$C$40,2,FALSE)=3,(D96^Parameters!$D$11)*Parameters!$D$10)))</f>
        <v>10592.084844540279</v>
      </c>
      <c r="F96" s="3">
        <f>IF(D96&gt;Parameters!$B$4,E96*(Parameters!$B$5+(Parameters!$B$6-Parameters!$B$5)*1/(1+EXP(-Parameters!$B$2*(D96-Parameters!$B$3)))),0)</f>
        <v>10592.084844540279</v>
      </c>
    </row>
    <row r="97" spans="1:6" x14ac:dyDescent="0.25">
      <c r="A97">
        <f t="shared" si="7"/>
        <v>8</v>
      </c>
      <c r="B97">
        <f t="shared" si="9"/>
        <v>5</v>
      </c>
      <c r="C97">
        <f t="shared" si="9"/>
        <v>3</v>
      </c>
      <c r="D97" s="3">
        <f>VLOOKUP(A97,Growth!$C$1:$J$40,2,FALSE)*(1-EXP(-VLOOKUP(A97,Growth!$C$1:$J$40,3,FALSE)*((((B97-1)*12)+VLOOKUP(C97,Parameters!$A$14:$B$17,2,FALSE))-VLOOKUP(A97,Growth!$C$1:$J$40,4,FALSE))))</f>
        <v>841.06706908139802</v>
      </c>
      <c r="E97" s="3">
        <f>IF(VLOOKUP(A97*2,StkLUT!$B$1:$C$40,2,FALSE)=1,(D97^Parameters!$B$11)*Parameters!$B$10,IF(VLOOKUP(A97*2,StkLUT!$B$1:$C$40,2,FALSE)=2,(D97^Parameters!$C$11)*Parameters!$C$10,IF(VLOOKUP(A97*2,StkLUT!$B$1:$C$40,2,FALSE)=3,(D97^Parameters!$D$11)*Parameters!$D$10)))</f>
        <v>11233.660446172684</v>
      </c>
      <c r="F97" s="3">
        <f>IF(D97&gt;Parameters!$B$4,E97*(Parameters!$B$5+(Parameters!$B$6-Parameters!$B$5)*1/(1+EXP(-Parameters!$B$2*(D97-Parameters!$B$3)))),0)</f>
        <v>11233.660446172684</v>
      </c>
    </row>
    <row r="98" spans="1:6" x14ac:dyDescent="0.25">
      <c r="A98">
        <f t="shared" si="7"/>
        <v>9</v>
      </c>
      <c r="B98">
        <f t="shared" si="9"/>
        <v>2</v>
      </c>
      <c r="C98">
        <f t="shared" si="9"/>
        <v>1</v>
      </c>
      <c r="D98" s="3">
        <f>VLOOKUP(A98,Growth!$C$1:$J$40,2,FALSE)*(1-EXP(-VLOOKUP(A98,Growth!$C$1:$J$40,3,FALSE)*((((B98-1)*12)+VLOOKUP(C98,Parameters!$A$14:$B$17,2,FALSE))-VLOOKUP(A98,Growth!$C$1:$J$40,4,FALSE))))</f>
        <v>320.95872777108025</v>
      </c>
      <c r="E98" s="3">
        <f>IF(VLOOKUP(A98*2,StkLUT!$B$1:$C$40,2,FALSE)=1,(D98^Parameters!$B$11)*Parameters!$B$10,IF(VLOOKUP(A98*2,StkLUT!$B$1:$C$40,2,FALSE)=2,(D98^Parameters!$C$11)*Parameters!$C$10,IF(VLOOKUP(A98*2,StkLUT!$B$1:$C$40,2,FALSE)=3,(D98^Parameters!$D$11)*Parameters!$D$10)))</f>
        <v>543.93678399591897</v>
      </c>
      <c r="F98" s="3">
        <f>IF(D98&gt;Parameters!$B$4,E98*(Parameters!$B$5+(Parameters!$B$6-Parameters!$B$5)*1/(1+EXP(-Parameters!$B$2*(D98-Parameters!$B$3)))),0)</f>
        <v>543.93678399591897</v>
      </c>
    </row>
    <row r="99" spans="1:6" x14ac:dyDescent="0.25">
      <c r="A99">
        <f t="shared" si="7"/>
        <v>9</v>
      </c>
      <c r="B99">
        <f t="shared" si="9"/>
        <v>2</v>
      </c>
      <c r="C99">
        <f t="shared" si="9"/>
        <v>2</v>
      </c>
      <c r="D99" s="3">
        <f>VLOOKUP(A99,Growth!$C$1:$J$40,2,FALSE)*(1-EXP(-VLOOKUP(A99,Growth!$C$1:$J$40,3,FALSE)*((((B99-1)*12)+VLOOKUP(C99,Parameters!$A$14:$B$17,2,FALSE))-VLOOKUP(A99,Growth!$C$1:$J$40,4,FALSE))))</f>
        <v>425.7229320061009</v>
      </c>
      <c r="E99" s="3">
        <f>IF(VLOOKUP(A99*2,StkLUT!$B$1:$C$40,2,FALSE)=1,(D99^Parameters!$B$11)*Parameters!$B$10,IF(VLOOKUP(A99*2,StkLUT!$B$1:$C$40,2,FALSE)=2,(D99^Parameters!$C$11)*Parameters!$C$10,IF(VLOOKUP(A99*2,StkLUT!$B$1:$C$40,2,FALSE)=3,(D99^Parameters!$D$11)*Parameters!$D$10)))</f>
        <v>1321.6757643328206</v>
      </c>
      <c r="F99" s="3">
        <f>IF(D99&gt;Parameters!$B$4,E99*(Parameters!$B$5+(Parameters!$B$6-Parameters!$B$5)*1/(1+EXP(-Parameters!$B$2*(D99-Parameters!$B$3)))),0)</f>
        <v>1321.6757643328206</v>
      </c>
    </row>
    <row r="100" spans="1:6" x14ac:dyDescent="0.25">
      <c r="A100">
        <f t="shared" si="7"/>
        <v>9</v>
      </c>
      <c r="B100">
        <f t="shared" si="9"/>
        <v>2</v>
      </c>
      <c r="C100">
        <f t="shared" si="9"/>
        <v>3</v>
      </c>
      <c r="D100" s="3">
        <f>VLOOKUP(A100,Growth!$C$1:$J$40,2,FALSE)*(1-EXP(-VLOOKUP(A100,Growth!$C$1:$J$40,3,FALSE)*((((B100-1)*12)+VLOOKUP(C100,Parameters!$A$14:$B$17,2,FALSE))-VLOOKUP(A100,Growth!$C$1:$J$40,4,FALSE))))</f>
        <v>476.21170977316473</v>
      </c>
      <c r="E100" s="3">
        <f>IF(VLOOKUP(A100*2,StkLUT!$B$1:$C$40,2,FALSE)=1,(D100^Parameters!$B$11)*Parameters!$B$10,IF(VLOOKUP(A100*2,StkLUT!$B$1:$C$40,2,FALSE)=2,(D100^Parameters!$C$11)*Parameters!$C$10,IF(VLOOKUP(A100*2,StkLUT!$B$1:$C$40,2,FALSE)=3,(D100^Parameters!$D$11)*Parameters!$D$10)))</f>
        <v>1879.7679742988689</v>
      </c>
      <c r="F100" s="3">
        <f>IF(D100&gt;Parameters!$B$4,E100*(Parameters!$B$5+(Parameters!$B$6-Parameters!$B$5)*1/(1+EXP(-Parameters!$B$2*(D100-Parameters!$B$3)))),0)</f>
        <v>1879.7679742988689</v>
      </c>
    </row>
    <row r="101" spans="1:6" x14ac:dyDescent="0.25">
      <c r="A101">
        <f t="shared" si="7"/>
        <v>9</v>
      </c>
      <c r="B101">
        <f t="shared" si="9"/>
        <v>3</v>
      </c>
      <c r="C101">
        <f t="shared" si="9"/>
        <v>1</v>
      </c>
      <c r="D101" s="3">
        <f>VLOOKUP(A101,Growth!$C$1:$J$40,2,FALSE)*(1-EXP(-VLOOKUP(A101,Growth!$C$1:$J$40,3,FALSE)*((((B101-1)*12)+VLOOKUP(C101,Parameters!$A$14:$B$17,2,FALSE))-VLOOKUP(A101,Growth!$C$1:$J$40,4,FALSE))))</f>
        <v>563.12032800449174</v>
      </c>
      <c r="E101" s="3">
        <f>IF(VLOOKUP(A101*2,StkLUT!$B$1:$C$40,2,FALSE)=1,(D101^Parameters!$B$11)*Parameters!$B$10,IF(VLOOKUP(A101*2,StkLUT!$B$1:$C$40,2,FALSE)=2,(D101^Parameters!$C$11)*Parameters!$C$10,IF(VLOOKUP(A101*2,StkLUT!$B$1:$C$40,2,FALSE)=3,(D101^Parameters!$D$11)*Parameters!$D$10)))</f>
        <v>3183.597927083194</v>
      </c>
      <c r="F101" s="3">
        <f>IF(D101&gt;Parameters!$B$4,E101*(Parameters!$B$5+(Parameters!$B$6-Parameters!$B$5)*1/(1+EXP(-Parameters!$B$2*(D101-Parameters!$B$3)))),0)</f>
        <v>3183.597927083194</v>
      </c>
    </row>
    <row r="102" spans="1:6" x14ac:dyDescent="0.25">
      <c r="A102">
        <f t="shared" si="7"/>
        <v>9</v>
      </c>
      <c r="B102">
        <f t="shared" si="9"/>
        <v>3</v>
      </c>
      <c r="C102">
        <f t="shared" si="9"/>
        <v>2</v>
      </c>
      <c r="D102" s="3">
        <f>VLOOKUP(A102,Growth!$C$1:$J$40,2,FALSE)*(1-EXP(-VLOOKUP(A102,Growth!$C$1:$J$40,3,FALSE)*((((B102-1)*12)+VLOOKUP(C102,Parameters!$A$14:$B$17,2,FALSE))-VLOOKUP(A102,Growth!$C$1:$J$40,4,FALSE))))</f>
        <v>627.67497794120391</v>
      </c>
      <c r="E102" s="3">
        <f>IF(VLOOKUP(A102*2,StkLUT!$B$1:$C$40,2,FALSE)=1,(D102^Parameters!$B$11)*Parameters!$B$10,IF(VLOOKUP(A102*2,StkLUT!$B$1:$C$40,2,FALSE)=2,(D102^Parameters!$C$11)*Parameters!$C$10,IF(VLOOKUP(A102*2,StkLUT!$B$1:$C$40,2,FALSE)=3,(D102^Parameters!$D$11)*Parameters!$D$10)))</f>
        <v>4477.7428808521727</v>
      </c>
      <c r="F102" s="3">
        <f>IF(D102&gt;Parameters!$B$4,E102*(Parameters!$B$5+(Parameters!$B$6-Parameters!$B$5)*1/(1+EXP(-Parameters!$B$2*(D102-Parameters!$B$3)))),0)</f>
        <v>4477.7428808521727</v>
      </c>
    </row>
    <row r="103" spans="1:6" x14ac:dyDescent="0.25">
      <c r="A103">
        <f t="shared" si="7"/>
        <v>9</v>
      </c>
      <c r="B103">
        <f t="shared" si="9"/>
        <v>3</v>
      </c>
      <c r="C103">
        <f t="shared" si="9"/>
        <v>3</v>
      </c>
      <c r="D103" s="3">
        <f>VLOOKUP(A103,Growth!$C$1:$J$40,2,FALSE)*(1-EXP(-VLOOKUP(A103,Growth!$C$1:$J$40,3,FALSE)*((((B103-1)*12)+VLOOKUP(C103,Parameters!$A$14:$B$17,2,FALSE))-VLOOKUP(A103,Growth!$C$1:$J$40,4,FALSE))))</f>
        <v>658.78565546970049</v>
      </c>
      <c r="E103" s="3">
        <f>IF(VLOOKUP(A103*2,StkLUT!$B$1:$C$40,2,FALSE)=1,(D103^Parameters!$B$11)*Parameters!$B$10,IF(VLOOKUP(A103*2,StkLUT!$B$1:$C$40,2,FALSE)=2,(D103^Parameters!$C$11)*Parameters!$C$10,IF(VLOOKUP(A103*2,StkLUT!$B$1:$C$40,2,FALSE)=3,(D103^Parameters!$D$11)*Parameters!$D$10)))</f>
        <v>5213.0445836916988</v>
      </c>
      <c r="F103" s="3">
        <f>IF(D103&gt;Parameters!$B$4,E103*(Parameters!$B$5+(Parameters!$B$6-Parameters!$B$5)*1/(1+EXP(-Parameters!$B$2*(D103-Parameters!$B$3)))),0)</f>
        <v>5213.0445836916988</v>
      </c>
    </row>
    <row r="104" spans="1:6" x14ac:dyDescent="0.25">
      <c r="A104">
        <f t="shared" si="7"/>
        <v>9</v>
      </c>
      <c r="B104">
        <f t="shared" si="9"/>
        <v>4</v>
      </c>
      <c r="C104">
        <f t="shared" si="9"/>
        <v>1</v>
      </c>
      <c r="D104" s="3">
        <f>VLOOKUP(A104,Growth!$C$1:$J$40,2,FALSE)*(1-EXP(-VLOOKUP(A104,Growth!$C$1:$J$40,3,FALSE)*((((B104-1)*12)+VLOOKUP(C104,Parameters!$A$14:$B$17,2,FALSE))-VLOOKUP(A104,Growth!$C$1:$J$40,4,FALSE))))</f>
        <v>712.3378727310544</v>
      </c>
      <c r="E104" s="3">
        <f>IF(VLOOKUP(A104*2,StkLUT!$B$1:$C$40,2,FALSE)=1,(D104^Parameters!$B$11)*Parameters!$B$10,IF(VLOOKUP(A104*2,StkLUT!$B$1:$C$40,2,FALSE)=2,(D104^Parameters!$C$11)*Parameters!$C$10,IF(VLOOKUP(A104*2,StkLUT!$B$1:$C$40,2,FALSE)=3,(D104^Parameters!$D$11)*Parameters!$D$10)))</f>
        <v>6664.550044675867</v>
      </c>
      <c r="F104" s="3">
        <f>IF(D104&gt;Parameters!$B$4,E104*(Parameters!$B$5+(Parameters!$B$6-Parameters!$B$5)*1/(1+EXP(-Parameters!$B$2*(D104-Parameters!$B$3)))),0)</f>
        <v>6664.550044675867</v>
      </c>
    </row>
    <row r="105" spans="1:6" x14ac:dyDescent="0.25">
      <c r="A105">
        <f t="shared" si="7"/>
        <v>9</v>
      </c>
      <c r="B105">
        <f t="shared" si="9"/>
        <v>4</v>
      </c>
      <c r="C105">
        <f t="shared" si="9"/>
        <v>2</v>
      </c>
      <c r="D105" s="3">
        <f>VLOOKUP(A105,Growth!$C$1:$J$40,2,FALSE)*(1-EXP(-VLOOKUP(A105,Growth!$C$1:$J$40,3,FALSE)*((((B105-1)*12)+VLOOKUP(C105,Parameters!$A$14:$B$17,2,FALSE))-VLOOKUP(A105,Growth!$C$1:$J$40,4,FALSE))))</f>
        <v>752.11579935094096</v>
      </c>
      <c r="E105" s="3">
        <f>IF(VLOOKUP(A105*2,StkLUT!$B$1:$C$40,2,FALSE)=1,(D105^Parameters!$B$11)*Parameters!$B$10,IF(VLOOKUP(A105*2,StkLUT!$B$1:$C$40,2,FALSE)=2,(D105^Parameters!$C$11)*Parameters!$C$10,IF(VLOOKUP(A105*2,StkLUT!$B$1:$C$40,2,FALSE)=3,(D105^Parameters!$D$11)*Parameters!$D$10)))</f>
        <v>7905.7208357044956</v>
      </c>
      <c r="F105" s="3">
        <f>IF(D105&gt;Parameters!$B$4,E105*(Parameters!$B$5+(Parameters!$B$6-Parameters!$B$5)*1/(1+EXP(-Parameters!$B$2*(D105-Parameters!$B$3)))),0)</f>
        <v>7905.7208357044956</v>
      </c>
    </row>
    <row r="106" spans="1:6" x14ac:dyDescent="0.25">
      <c r="A106">
        <f t="shared" si="7"/>
        <v>9</v>
      </c>
      <c r="B106">
        <f t="shared" si="9"/>
        <v>4</v>
      </c>
      <c r="C106">
        <f t="shared" si="9"/>
        <v>3</v>
      </c>
      <c r="D106" s="3">
        <f>VLOOKUP(A106,Growth!$C$1:$J$40,2,FALSE)*(1-EXP(-VLOOKUP(A106,Growth!$C$1:$J$40,3,FALSE)*((((B106-1)*12)+VLOOKUP(C106,Parameters!$A$14:$B$17,2,FALSE))-VLOOKUP(A106,Growth!$C$1:$J$40,4,FALSE))))</f>
        <v>771.2858862313858</v>
      </c>
      <c r="E106" s="3">
        <f>IF(VLOOKUP(A106*2,StkLUT!$B$1:$C$40,2,FALSE)=1,(D106^Parameters!$B$11)*Parameters!$B$10,IF(VLOOKUP(A106*2,StkLUT!$B$1:$C$40,2,FALSE)=2,(D106^Parameters!$C$11)*Parameters!$C$10,IF(VLOOKUP(A106*2,StkLUT!$B$1:$C$40,2,FALSE)=3,(D106^Parameters!$D$11)*Parameters!$D$10)))</f>
        <v>8556.5083442359974</v>
      </c>
      <c r="F106" s="3">
        <f>IF(D106&gt;Parameters!$B$4,E106*(Parameters!$B$5+(Parameters!$B$6-Parameters!$B$5)*1/(1+EXP(-Parameters!$B$2*(D106-Parameters!$B$3)))),0)</f>
        <v>8556.5083442359974</v>
      </c>
    </row>
    <row r="107" spans="1:6" x14ac:dyDescent="0.25">
      <c r="A107">
        <f t="shared" si="7"/>
        <v>9</v>
      </c>
      <c r="B107">
        <f t="shared" si="9"/>
        <v>5</v>
      </c>
      <c r="C107">
        <f t="shared" si="9"/>
        <v>1</v>
      </c>
      <c r="D107" s="3">
        <f>VLOOKUP(A107,Growth!$C$1:$J$40,2,FALSE)*(1-EXP(-VLOOKUP(A107,Growth!$C$1:$J$40,3,FALSE)*((((B107-1)*12)+VLOOKUP(C107,Parameters!$A$14:$B$17,2,FALSE))-VLOOKUP(A107,Growth!$C$1:$J$40,4,FALSE))))</f>
        <v>804.28422439359031</v>
      </c>
      <c r="E107" s="3">
        <f>IF(VLOOKUP(A107*2,StkLUT!$B$1:$C$40,2,FALSE)=1,(D107^Parameters!$B$11)*Parameters!$B$10,IF(VLOOKUP(A107*2,StkLUT!$B$1:$C$40,2,FALSE)=2,(D107^Parameters!$C$11)*Parameters!$C$10,IF(VLOOKUP(A107*2,StkLUT!$B$1:$C$40,2,FALSE)=3,(D107^Parameters!$D$11)*Parameters!$D$10)))</f>
        <v>9760.6972445613028</v>
      </c>
      <c r="F107" s="3">
        <f>IF(D107&gt;Parameters!$B$4,E107*(Parameters!$B$5+(Parameters!$B$6-Parameters!$B$5)*1/(1+EXP(-Parameters!$B$2*(D107-Parameters!$B$3)))),0)</f>
        <v>9760.6972445613028</v>
      </c>
    </row>
    <row r="108" spans="1:6" x14ac:dyDescent="0.25">
      <c r="A108">
        <f t="shared" si="7"/>
        <v>9</v>
      </c>
      <c r="B108">
        <f t="shared" si="9"/>
        <v>5</v>
      </c>
      <c r="C108">
        <f t="shared" si="9"/>
        <v>2</v>
      </c>
      <c r="D108" s="3">
        <f>VLOOKUP(A108,Growth!$C$1:$J$40,2,FALSE)*(1-EXP(-VLOOKUP(A108,Growth!$C$1:$J$40,3,FALSE)*((((B108-1)*12)+VLOOKUP(C108,Parameters!$A$14:$B$17,2,FALSE))-VLOOKUP(A108,Growth!$C$1:$J$40,4,FALSE))))</f>
        <v>828.79498307214112</v>
      </c>
      <c r="E108" s="3">
        <f>IF(VLOOKUP(A108*2,StkLUT!$B$1:$C$40,2,FALSE)=1,(D108^Parameters!$B$11)*Parameters!$B$10,IF(VLOOKUP(A108*2,StkLUT!$B$1:$C$40,2,FALSE)=2,(D108^Parameters!$C$11)*Parameters!$C$10,IF(VLOOKUP(A108*2,StkLUT!$B$1:$C$40,2,FALSE)=3,(D108^Parameters!$D$11)*Parameters!$D$10)))</f>
        <v>10726.49669213374</v>
      </c>
      <c r="F108" s="3">
        <f>IF(D108&gt;Parameters!$B$4,E108*(Parameters!$B$5+(Parameters!$B$6-Parameters!$B$5)*1/(1+EXP(-Parameters!$B$2*(D108-Parameters!$B$3)))),0)</f>
        <v>10726.49669213374</v>
      </c>
    </row>
    <row r="109" spans="1:6" x14ac:dyDescent="0.25">
      <c r="A109">
        <f t="shared" si="7"/>
        <v>9</v>
      </c>
      <c r="B109">
        <f t="shared" si="9"/>
        <v>5</v>
      </c>
      <c r="C109">
        <f t="shared" si="9"/>
        <v>3</v>
      </c>
      <c r="D109" s="3">
        <f>VLOOKUP(A109,Growth!$C$1:$J$40,2,FALSE)*(1-EXP(-VLOOKUP(A109,Growth!$C$1:$J$40,3,FALSE)*((((B109-1)*12)+VLOOKUP(C109,Parameters!$A$14:$B$17,2,FALSE))-VLOOKUP(A109,Growth!$C$1:$J$40,4,FALSE))))</f>
        <v>840.60739797911947</v>
      </c>
      <c r="E109" s="3">
        <f>IF(VLOOKUP(A109*2,StkLUT!$B$1:$C$40,2,FALSE)=1,(D109^Parameters!$B$11)*Parameters!$B$10,IF(VLOOKUP(A109*2,StkLUT!$B$1:$C$40,2,FALSE)=2,(D109^Parameters!$C$11)*Parameters!$C$10,IF(VLOOKUP(A109*2,StkLUT!$B$1:$C$40,2,FALSE)=3,(D109^Parameters!$D$11)*Parameters!$D$10)))</f>
        <v>11214.375079617568</v>
      </c>
      <c r="F109" s="3">
        <f>IF(D109&gt;Parameters!$B$4,E109*(Parameters!$B$5+(Parameters!$B$6-Parameters!$B$5)*1/(1+EXP(-Parameters!$B$2*(D109-Parameters!$B$3)))),0)</f>
        <v>11214.375079617568</v>
      </c>
    </row>
    <row r="110" spans="1:6" x14ac:dyDescent="0.25">
      <c r="A110">
        <f t="shared" si="7"/>
        <v>10</v>
      </c>
      <c r="B110">
        <f t="shared" si="9"/>
        <v>2</v>
      </c>
      <c r="C110">
        <f t="shared" si="9"/>
        <v>1</v>
      </c>
      <c r="D110" s="3">
        <f>VLOOKUP(A110,Growth!$C$1:$J$40,2,FALSE)*(1-EXP(-VLOOKUP(A110,Growth!$C$1:$J$40,3,FALSE)*((((B110-1)*12)+VLOOKUP(C110,Parameters!$A$14:$B$17,2,FALSE))-VLOOKUP(A110,Growth!$C$1:$J$40,4,FALSE))))</f>
        <v>320.95872777108025</v>
      </c>
      <c r="E110" s="3">
        <f>IF(VLOOKUP(A110*2,StkLUT!$B$1:$C$40,2,FALSE)=1,(D110^Parameters!$B$11)*Parameters!$B$10,IF(VLOOKUP(A110*2,StkLUT!$B$1:$C$40,2,FALSE)=2,(D110^Parameters!$C$11)*Parameters!$C$10,IF(VLOOKUP(A110*2,StkLUT!$B$1:$C$40,2,FALSE)=3,(D110^Parameters!$D$11)*Parameters!$D$10)))</f>
        <v>543.93678399591897</v>
      </c>
      <c r="F110" s="3">
        <f>IF(D110&gt;Parameters!$B$4,E110*(Parameters!$B$5+(Parameters!$B$6-Parameters!$B$5)*1/(1+EXP(-Parameters!$B$2*(D110-Parameters!$B$3)))),0)</f>
        <v>543.93678399591897</v>
      </c>
    </row>
    <row r="111" spans="1:6" x14ac:dyDescent="0.25">
      <c r="A111">
        <f t="shared" si="7"/>
        <v>10</v>
      </c>
      <c r="B111">
        <f t="shared" ref="B111:C126" si="10">B99</f>
        <v>2</v>
      </c>
      <c r="C111">
        <f t="shared" si="10"/>
        <v>2</v>
      </c>
      <c r="D111" s="3">
        <f>VLOOKUP(A111,Growth!$C$1:$J$40,2,FALSE)*(1-EXP(-VLOOKUP(A111,Growth!$C$1:$J$40,3,FALSE)*((((B111-1)*12)+VLOOKUP(C111,Parameters!$A$14:$B$17,2,FALSE))-VLOOKUP(A111,Growth!$C$1:$J$40,4,FALSE))))</f>
        <v>425.7229320061009</v>
      </c>
      <c r="E111" s="3">
        <f>IF(VLOOKUP(A111*2,StkLUT!$B$1:$C$40,2,FALSE)=1,(D111^Parameters!$B$11)*Parameters!$B$10,IF(VLOOKUP(A111*2,StkLUT!$B$1:$C$40,2,FALSE)=2,(D111^Parameters!$C$11)*Parameters!$C$10,IF(VLOOKUP(A111*2,StkLUT!$B$1:$C$40,2,FALSE)=3,(D111^Parameters!$D$11)*Parameters!$D$10)))</f>
        <v>1321.6757643328206</v>
      </c>
      <c r="F111" s="3">
        <f>IF(D111&gt;Parameters!$B$4,E111*(Parameters!$B$5+(Parameters!$B$6-Parameters!$B$5)*1/(1+EXP(-Parameters!$B$2*(D111-Parameters!$B$3)))),0)</f>
        <v>1321.6757643328206</v>
      </c>
    </row>
    <row r="112" spans="1:6" x14ac:dyDescent="0.25">
      <c r="A112">
        <f t="shared" si="7"/>
        <v>10</v>
      </c>
      <c r="B112">
        <f t="shared" si="10"/>
        <v>2</v>
      </c>
      <c r="C112">
        <f t="shared" si="10"/>
        <v>3</v>
      </c>
      <c r="D112" s="3">
        <f>VLOOKUP(A112,Growth!$C$1:$J$40,2,FALSE)*(1-EXP(-VLOOKUP(A112,Growth!$C$1:$J$40,3,FALSE)*((((B112-1)*12)+VLOOKUP(C112,Parameters!$A$14:$B$17,2,FALSE))-VLOOKUP(A112,Growth!$C$1:$J$40,4,FALSE))))</f>
        <v>476.21170977316473</v>
      </c>
      <c r="E112" s="3">
        <f>IF(VLOOKUP(A112*2,StkLUT!$B$1:$C$40,2,FALSE)=1,(D112^Parameters!$B$11)*Parameters!$B$10,IF(VLOOKUP(A112*2,StkLUT!$B$1:$C$40,2,FALSE)=2,(D112^Parameters!$C$11)*Parameters!$C$10,IF(VLOOKUP(A112*2,StkLUT!$B$1:$C$40,2,FALSE)=3,(D112^Parameters!$D$11)*Parameters!$D$10)))</f>
        <v>1879.7679742988689</v>
      </c>
      <c r="F112" s="3">
        <f>IF(D112&gt;Parameters!$B$4,E112*(Parameters!$B$5+(Parameters!$B$6-Parameters!$B$5)*1/(1+EXP(-Parameters!$B$2*(D112-Parameters!$B$3)))),0)</f>
        <v>1879.7679742988689</v>
      </c>
    </row>
    <row r="113" spans="1:6" x14ac:dyDescent="0.25">
      <c r="A113">
        <f t="shared" si="7"/>
        <v>10</v>
      </c>
      <c r="B113">
        <f t="shared" si="10"/>
        <v>3</v>
      </c>
      <c r="C113">
        <f t="shared" si="10"/>
        <v>1</v>
      </c>
      <c r="D113" s="3">
        <f>VLOOKUP(A113,Growth!$C$1:$J$40,2,FALSE)*(1-EXP(-VLOOKUP(A113,Growth!$C$1:$J$40,3,FALSE)*((((B113-1)*12)+VLOOKUP(C113,Parameters!$A$14:$B$17,2,FALSE))-VLOOKUP(A113,Growth!$C$1:$J$40,4,FALSE))))</f>
        <v>563.12032800449174</v>
      </c>
      <c r="E113" s="3">
        <f>IF(VLOOKUP(A113*2,StkLUT!$B$1:$C$40,2,FALSE)=1,(D113^Parameters!$B$11)*Parameters!$B$10,IF(VLOOKUP(A113*2,StkLUT!$B$1:$C$40,2,FALSE)=2,(D113^Parameters!$C$11)*Parameters!$C$10,IF(VLOOKUP(A113*2,StkLUT!$B$1:$C$40,2,FALSE)=3,(D113^Parameters!$D$11)*Parameters!$D$10)))</f>
        <v>3183.597927083194</v>
      </c>
      <c r="F113" s="3">
        <f>IF(D113&gt;Parameters!$B$4,E113*(Parameters!$B$5+(Parameters!$B$6-Parameters!$B$5)*1/(1+EXP(-Parameters!$B$2*(D113-Parameters!$B$3)))),0)</f>
        <v>3183.597927083194</v>
      </c>
    </row>
    <row r="114" spans="1:6" x14ac:dyDescent="0.25">
      <c r="A114">
        <f t="shared" si="7"/>
        <v>10</v>
      </c>
      <c r="B114">
        <f t="shared" si="10"/>
        <v>3</v>
      </c>
      <c r="C114">
        <f t="shared" si="10"/>
        <v>2</v>
      </c>
      <c r="D114" s="3">
        <f>VLOOKUP(A114,Growth!$C$1:$J$40,2,FALSE)*(1-EXP(-VLOOKUP(A114,Growth!$C$1:$J$40,3,FALSE)*((((B114-1)*12)+VLOOKUP(C114,Parameters!$A$14:$B$17,2,FALSE))-VLOOKUP(A114,Growth!$C$1:$J$40,4,FALSE))))</f>
        <v>627.67497794120391</v>
      </c>
      <c r="E114" s="3">
        <f>IF(VLOOKUP(A114*2,StkLUT!$B$1:$C$40,2,FALSE)=1,(D114^Parameters!$B$11)*Parameters!$B$10,IF(VLOOKUP(A114*2,StkLUT!$B$1:$C$40,2,FALSE)=2,(D114^Parameters!$C$11)*Parameters!$C$10,IF(VLOOKUP(A114*2,StkLUT!$B$1:$C$40,2,FALSE)=3,(D114^Parameters!$D$11)*Parameters!$D$10)))</f>
        <v>4477.7428808521727</v>
      </c>
      <c r="F114" s="3">
        <f>IF(D114&gt;Parameters!$B$4,E114*(Parameters!$B$5+(Parameters!$B$6-Parameters!$B$5)*1/(1+EXP(-Parameters!$B$2*(D114-Parameters!$B$3)))),0)</f>
        <v>4477.7428808521727</v>
      </c>
    </row>
    <row r="115" spans="1:6" x14ac:dyDescent="0.25">
      <c r="A115">
        <f t="shared" si="7"/>
        <v>10</v>
      </c>
      <c r="B115">
        <f t="shared" si="10"/>
        <v>3</v>
      </c>
      <c r="C115">
        <f t="shared" si="10"/>
        <v>3</v>
      </c>
      <c r="D115" s="3">
        <f>VLOOKUP(A115,Growth!$C$1:$J$40,2,FALSE)*(1-EXP(-VLOOKUP(A115,Growth!$C$1:$J$40,3,FALSE)*((((B115-1)*12)+VLOOKUP(C115,Parameters!$A$14:$B$17,2,FALSE))-VLOOKUP(A115,Growth!$C$1:$J$40,4,FALSE))))</f>
        <v>658.78565546970049</v>
      </c>
      <c r="E115" s="3">
        <f>IF(VLOOKUP(A115*2,StkLUT!$B$1:$C$40,2,FALSE)=1,(D115^Parameters!$B$11)*Parameters!$B$10,IF(VLOOKUP(A115*2,StkLUT!$B$1:$C$40,2,FALSE)=2,(D115^Parameters!$C$11)*Parameters!$C$10,IF(VLOOKUP(A115*2,StkLUT!$B$1:$C$40,2,FALSE)=3,(D115^Parameters!$D$11)*Parameters!$D$10)))</f>
        <v>5213.0445836916988</v>
      </c>
      <c r="F115" s="3">
        <f>IF(D115&gt;Parameters!$B$4,E115*(Parameters!$B$5+(Parameters!$B$6-Parameters!$B$5)*1/(1+EXP(-Parameters!$B$2*(D115-Parameters!$B$3)))),0)</f>
        <v>5213.0445836916988</v>
      </c>
    </row>
    <row r="116" spans="1:6" x14ac:dyDescent="0.25">
      <c r="A116">
        <f t="shared" si="7"/>
        <v>10</v>
      </c>
      <c r="B116">
        <f t="shared" si="10"/>
        <v>4</v>
      </c>
      <c r="C116">
        <f t="shared" si="10"/>
        <v>1</v>
      </c>
      <c r="D116" s="3">
        <f>VLOOKUP(A116,Growth!$C$1:$J$40,2,FALSE)*(1-EXP(-VLOOKUP(A116,Growth!$C$1:$J$40,3,FALSE)*((((B116-1)*12)+VLOOKUP(C116,Parameters!$A$14:$B$17,2,FALSE))-VLOOKUP(A116,Growth!$C$1:$J$40,4,FALSE))))</f>
        <v>712.3378727310544</v>
      </c>
      <c r="E116" s="3">
        <f>IF(VLOOKUP(A116*2,StkLUT!$B$1:$C$40,2,FALSE)=1,(D116^Parameters!$B$11)*Parameters!$B$10,IF(VLOOKUP(A116*2,StkLUT!$B$1:$C$40,2,FALSE)=2,(D116^Parameters!$C$11)*Parameters!$C$10,IF(VLOOKUP(A116*2,StkLUT!$B$1:$C$40,2,FALSE)=3,(D116^Parameters!$D$11)*Parameters!$D$10)))</f>
        <v>6664.550044675867</v>
      </c>
      <c r="F116" s="3">
        <f>IF(D116&gt;Parameters!$B$4,E116*(Parameters!$B$5+(Parameters!$B$6-Parameters!$B$5)*1/(1+EXP(-Parameters!$B$2*(D116-Parameters!$B$3)))),0)</f>
        <v>6664.550044675867</v>
      </c>
    </row>
    <row r="117" spans="1:6" x14ac:dyDescent="0.25">
      <c r="A117">
        <f t="shared" si="7"/>
        <v>10</v>
      </c>
      <c r="B117">
        <f t="shared" si="10"/>
        <v>4</v>
      </c>
      <c r="C117">
        <f t="shared" si="10"/>
        <v>2</v>
      </c>
      <c r="D117" s="3">
        <f>VLOOKUP(A117,Growth!$C$1:$J$40,2,FALSE)*(1-EXP(-VLOOKUP(A117,Growth!$C$1:$J$40,3,FALSE)*((((B117-1)*12)+VLOOKUP(C117,Parameters!$A$14:$B$17,2,FALSE))-VLOOKUP(A117,Growth!$C$1:$J$40,4,FALSE))))</f>
        <v>752.11579935094096</v>
      </c>
      <c r="E117" s="3">
        <f>IF(VLOOKUP(A117*2,StkLUT!$B$1:$C$40,2,FALSE)=1,(D117^Parameters!$B$11)*Parameters!$B$10,IF(VLOOKUP(A117*2,StkLUT!$B$1:$C$40,2,FALSE)=2,(D117^Parameters!$C$11)*Parameters!$C$10,IF(VLOOKUP(A117*2,StkLUT!$B$1:$C$40,2,FALSE)=3,(D117^Parameters!$D$11)*Parameters!$D$10)))</f>
        <v>7905.7208357044956</v>
      </c>
      <c r="F117" s="3">
        <f>IF(D117&gt;Parameters!$B$4,E117*(Parameters!$B$5+(Parameters!$B$6-Parameters!$B$5)*1/(1+EXP(-Parameters!$B$2*(D117-Parameters!$B$3)))),0)</f>
        <v>7905.7208357044956</v>
      </c>
    </row>
    <row r="118" spans="1:6" x14ac:dyDescent="0.25">
      <c r="A118">
        <f t="shared" si="7"/>
        <v>10</v>
      </c>
      <c r="B118">
        <f t="shared" si="10"/>
        <v>4</v>
      </c>
      <c r="C118">
        <f t="shared" si="10"/>
        <v>3</v>
      </c>
      <c r="D118" s="3">
        <f>VLOOKUP(A118,Growth!$C$1:$J$40,2,FALSE)*(1-EXP(-VLOOKUP(A118,Growth!$C$1:$J$40,3,FALSE)*((((B118-1)*12)+VLOOKUP(C118,Parameters!$A$14:$B$17,2,FALSE))-VLOOKUP(A118,Growth!$C$1:$J$40,4,FALSE))))</f>
        <v>771.2858862313858</v>
      </c>
      <c r="E118" s="3">
        <f>IF(VLOOKUP(A118*2,StkLUT!$B$1:$C$40,2,FALSE)=1,(D118^Parameters!$B$11)*Parameters!$B$10,IF(VLOOKUP(A118*2,StkLUT!$B$1:$C$40,2,FALSE)=2,(D118^Parameters!$C$11)*Parameters!$C$10,IF(VLOOKUP(A118*2,StkLUT!$B$1:$C$40,2,FALSE)=3,(D118^Parameters!$D$11)*Parameters!$D$10)))</f>
        <v>8556.5083442359974</v>
      </c>
      <c r="F118" s="3">
        <f>IF(D118&gt;Parameters!$B$4,E118*(Parameters!$B$5+(Parameters!$B$6-Parameters!$B$5)*1/(1+EXP(-Parameters!$B$2*(D118-Parameters!$B$3)))),0)</f>
        <v>8556.5083442359974</v>
      </c>
    </row>
    <row r="119" spans="1:6" x14ac:dyDescent="0.25">
      <c r="A119">
        <f t="shared" si="7"/>
        <v>10</v>
      </c>
      <c r="B119">
        <f t="shared" si="10"/>
        <v>5</v>
      </c>
      <c r="C119">
        <f t="shared" si="10"/>
        <v>1</v>
      </c>
      <c r="D119" s="3">
        <f>VLOOKUP(A119,Growth!$C$1:$J$40,2,FALSE)*(1-EXP(-VLOOKUP(A119,Growth!$C$1:$J$40,3,FALSE)*((((B119-1)*12)+VLOOKUP(C119,Parameters!$A$14:$B$17,2,FALSE))-VLOOKUP(A119,Growth!$C$1:$J$40,4,FALSE))))</f>
        <v>804.28422439359031</v>
      </c>
      <c r="E119" s="3">
        <f>IF(VLOOKUP(A119*2,StkLUT!$B$1:$C$40,2,FALSE)=1,(D119^Parameters!$B$11)*Parameters!$B$10,IF(VLOOKUP(A119*2,StkLUT!$B$1:$C$40,2,FALSE)=2,(D119^Parameters!$C$11)*Parameters!$C$10,IF(VLOOKUP(A119*2,StkLUT!$B$1:$C$40,2,FALSE)=3,(D119^Parameters!$D$11)*Parameters!$D$10)))</f>
        <v>9760.6972445613028</v>
      </c>
      <c r="F119" s="3">
        <f>IF(D119&gt;Parameters!$B$4,E119*(Parameters!$B$5+(Parameters!$B$6-Parameters!$B$5)*1/(1+EXP(-Parameters!$B$2*(D119-Parameters!$B$3)))),0)</f>
        <v>9760.6972445613028</v>
      </c>
    </row>
    <row r="120" spans="1:6" x14ac:dyDescent="0.25">
      <c r="A120">
        <f t="shared" si="7"/>
        <v>10</v>
      </c>
      <c r="B120">
        <f t="shared" si="10"/>
        <v>5</v>
      </c>
      <c r="C120">
        <f t="shared" si="10"/>
        <v>2</v>
      </c>
      <c r="D120" s="3">
        <f>VLOOKUP(A120,Growth!$C$1:$J$40,2,FALSE)*(1-EXP(-VLOOKUP(A120,Growth!$C$1:$J$40,3,FALSE)*((((B120-1)*12)+VLOOKUP(C120,Parameters!$A$14:$B$17,2,FALSE))-VLOOKUP(A120,Growth!$C$1:$J$40,4,FALSE))))</f>
        <v>828.79498307214112</v>
      </c>
      <c r="E120" s="3">
        <f>IF(VLOOKUP(A120*2,StkLUT!$B$1:$C$40,2,FALSE)=1,(D120^Parameters!$B$11)*Parameters!$B$10,IF(VLOOKUP(A120*2,StkLUT!$B$1:$C$40,2,FALSE)=2,(D120^Parameters!$C$11)*Parameters!$C$10,IF(VLOOKUP(A120*2,StkLUT!$B$1:$C$40,2,FALSE)=3,(D120^Parameters!$D$11)*Parameters!$D$10)))</f>
        <v>10726.49669213374</v>
      </c>
      <c r="F120" s="3">
        <f>IF(D120&gt;Parameters!$B$4,E120*(Parameters!$B$5+(Parameters!$B$6-Parameters!$B$5)*1/(1+EXP(-Parameters!$B$2*(D120-Parameters!$B$3)))),0)</f>
        <v>10726.49669213374</v>
      </c>
    </row>
    <row r="121" spans="1:6" x14ac:dyDescent="0.25">
      <c r="A121">
        <f t="shared" si="7"/>
        <v>10</v>
      </c>
      <c r="B121">
        <f t="shared" si="10"/>
        <v>5</v>
      </c>
      <c r="C121">
        <f t="shared" si="10"/>
        <v>3</v>
      </c>
      <c r="D121" s="3">
        <f>VLOOKUP(A121,Growth!$C$1:$J$40,2,FALSE)*(1-EXP(-VLOOKUP(A121,Growth!$C$1:$J$40,3,FALSE)*((((B121-1)*12)+VLOOKUP(C121,Parameters!$A$14:$B$17,2,FALSE))-VLOOKUP(A121,Growth!$C$1:$J$40,4,FALSE))))</f>
        <v>840.60739797911947</v>
      </c>
      <c r="E121" s="3">
        <f>IF(VLOOKUP(A121*2,StkLUT!$B$1:$C$40,2,FALSE)=1,(D121^Parameters!$B$11)*Parameters!$B$10,IF(VLOOKUP(A121*2,StkLUT!$B$1:$C$40,2,FALSE)=2,(D121^Parameters!$C$11)*Parameters!$C$10,IF(VLOOKUP(A121*2,StkLUT!$B$1:$C$40,2,FALSE)=3,(D121^Parameters!$D$11)*Parameters!$D$10)))</f>
        <v>11214.375079617568</v>
      </c>
      <c r="F121" s="3">
        <f>IF(D121&gt;Parameters!$B$4,E121*(Parameters!$B$5+(Parameters!$B$6-Parameters!$B$5)*1/(1+EXP(-Parameters!$B$2*(D121-Parameters!$B$3)))),0)</f>
        <v>11214.375079617568</v>
      </c>
    </row>
    <row r="122" spans="1:6" x14ac:dyDescent="0.25">
      <c r="A122">
        <f t="shared" si="7"/>
        <v>11</v>
      </c>
      <c r="B122">
        <f t="shared" si="10"/>
        <v>2</v>
      </c>
      <c r="C122">
        <f t="shared" si="10"/>
        <v>1</v>
      </c>
      <c r="D122" s="3">
        <f>VLOOKUP(A122,Growth!$C$1:$J$40,2,FALSE)*(1-EXP(-VLOOKUP(A122,Growth!$C$1:$J$40,3,FALSE)*((((B122-1)*12)+VLOOKUP(C122,Parameters!$A$14:$B$17,2,FALSE))-VLOOKUP(A122,Growth!$C$1:$J$40,4,FALSE))))</f>
        <v>320.95872777108025</v>
      </c>
      <c r="E122" s="3">
        <f>IF(VLOOKUP(A122*2,StkLUT!$B$1:$C$40,2,FALSE)=1,(D122^Parameters!$B$11)*Parameters!$B$10,IF(VLOOKUP(A122*2,StkLUT!$B$1:$C$40,2,FALSE)=2,(D122^Parameters!$C$11)*Parameters!$C$10,IF(VLOOKUP(A122*2,StkLUT!$B$1:$C$40,2,FALSE)=3,(D122^Parameters!$D$11)*Parameters!$D$10)))</f>
        <v>543.93678399591897</v>
      </c>
      <c r="F122" s="3">
        <f>IF(D122&gt;Parameters!$B$4,E122*(Parameters!$B$5+(Parameters!$B$6-Parameters!$B$5)*1/(1+EXP(-Parameters!$B$2*(D122-Parameters!$B$3)))),0)</f>
        <v>543.93678399591897</v>
      </c>
    </row>
    <row r="123" spans="1:6" x14ac:dyDescent="0.25">
      <c r="A123">
        <f t="shared" si="7"/>
        <v>11</v>
      </c>
      <c r="B123">
        <f t="shared" si="10"/>
        <v>2</v>
      </c>
      <c r="C123">
        <f t="shared" si="10"/>
        <v>2</v>
      </c>
      <c r="D123" s="3">
        <f>VLOOKUP(A123,Growth!$C$1:$J$40,2,FALSE)*(1-EXP(-VLOOKUP(A123,Growth!$C$1:$J$40,3,FALSE)*((((B123-1)*12)+VLOOKUP(C123,Parameters!$A$14:$B$17,2,FALSE))-VLOOKUP(A123,Growth!$C$1:$J$40,4,FALSE))))</f>
        <v>425.7229320061009</v>
      </c>
      <c r="E123" s="3">
        <f>IF(VLOOKUP(A123*2,StkLUT!$B$1:$C$40,2,FALSE)=1,(D123^Parameters!$B$11)*Parameters!$B$10,IF(VLOOKUP(A123*2,StkLUT!$B$1:$C$40,2,FALSE)=2,(D123^Parameters!$C$11)*Parameters!$C$10,IF(VLOOKUP(A123*2,StkLUT!$B$1:$C$40,2,FALSE)=3,(D123^Parameters!$D$11)*Parameters!$D$10)))</f>
        <v>1321.6757643328206</v>
      </c>
      <c r="F123" s="3">
        <f>IF(D123&gt;Parameters!$B$4,E123*(Parameters!$B$5+(Parameters!$B$6-Parameters!$B$5)*1/(1+EXP(-Parameters!$B$2*(D123-Parameters!$B$3)))),0)</f>
        <v>1321.6757643328206</v>
      </c>
    </row>
    <row r="124" spans="1:6" x14ac:dyDescent="0.25">
      <c r="A124">
        <f t="shared" si="7"/>
        <v>11</v>
      </c>
      <c r="B124">
        <f t="shared" si="10"/>
        <v>2</v>
      </c>
      <c r="C124">
        <f t="shared" si="10"/>
        <v>3</v>
      </c>
      <c r="D124" s="3">
        <f>VLOOKUP(A124,Growth!$C$1:$J$40,2,FALSE)*(1-EXP(-VLOOKUP(A124,Growth!$C$1:$J$40,3,FALSE)*((((B124-1)*12)+VLOOKUP(C124,Parameters!$A$14:$B$17,2,FALSE))-VLOOKUP(A124,Growth!$C$1:$J$40,4,FALSE))))</f>
        <v>476.21170977316473</v>
      </c>
      <c r="E124" s="3">
        <f>IF(VLOOKUP(A124*2,StkLUT!$B$1:$C$40,2,FALSE)=1,(D124^Parameters!$B$11)*Parameters!$B$10,IF(VLOOKUP(A124*2,StkLUT!$B$1:$C$40,2,FALSE)=2,(D124^Parameters!$C$11)*Parameters!$C$10,IF(VLOOKUP(A124*2,StkLUT!$B$1:$C$40,2,FALSE)=3,(D124^Parameters!$D$11)*Parameters!$D$10)))</f>
        <v>1879.7679742988689</v>
      </c>
      <c r="F124" s="3">
        <f>IF(D124&gt;Parameters!$B$4,E124*(Parameters!$B$5+(Parameters!$B$6-Parameters!$B$5)*1/(1+EXP(-Parameters!$B$2*(D124-Parameters!$B$3)))),0)</f>
        <v>1879.7679742988689</v>
      </c>
    </row>
    <row r="125" spans="1:6" x14ac:dyDescent="0.25">
      <c r="A125">
        <f t="shared" si="7"/>
        <v>11</v>
      </c>
      <c r="B125">
        <f t="shared" si="10"/>
        <v>3</v>
      </c>
      <c r="C125">
        <f t="shared" si="10"/>
        <v>1</v>
      </c>
      <c r="D125" s="3">
        <f>VLOOKUP(A125,Growth!$C$1:$J$40,2,FALSE)*(1-EXP(-VLOOKUP(A125,Growth!$C$1:$J$40,3,FALSE)*((((B125-1)*12)+VLOOKUP(C125,Parameters!$A$14:$B$17,2,FALSE))-VLOOKUP(A125,Growth!$C$1:$J$40,4,FALSE))))</f>
        <v>563.12032800449174</v>
      </c>
      <c r="E125" s="3">
        <f>IF(VLOOKUP(A125*2,StkLUT!$B$1:$C$40,2,FALSE)=1,(D125^Parameters!$B$11)*Parameters!$B$10,IF(VLOOKUP(A125*2,StkLUT!$B$1:$C$40,2,FALSE)=2,(D125^Parameters!$C$11)*Parameters!$C$10,IF(VLOOKUP(A125*2,StkLUT!$B$1:$C$40,2,FALSE)=3,(D125^Parameters!$D$11)*Parameters!$D$10)))</f>
        <v>3183.597927083194</v>
      </c>
      <c r="F125" s="3">
        <f>IF(D125&gt;Parameters!$B$4,E125*(Parameters!$B$5+(Parameters!$B$6-Parameters!$B$5)*1/(1+EXP(-Parameters!$B$2*(D125-Parameters!$B$3)))),0)</f>
        <v>3183.597927083194</v>
      </c>
    </row>
    <row r="126" spans="1:6" x14ac:dyDescent="0.25">
      <c r="A126">
        <f t="shared" si="7"/>
        <v>11</v>
      </c>
      <c r="B126">
        <f t="shared" si="10"/>
        <v>3</v>
      </c>
      <c r="C126">
        <f t="shared" si="10"/>
        <v>2</v>
      </c>
      <c r="D126" s="3">
        <f>VLOOKUP(A126,Growth!$C$1:$J$40,2,FALSE)*(1-EXP(-VLOOKUP(A126,Growth!$C$1:$J$40,3,FALSE)*((((B126-1)*12)+VLOOKUP(C126,Parameters!$A$14:$B$17,2,FALSE))-VLOOKUP(A126,Growth!$C$1:$J$40,4,FALSE))))</f>
        <v>627.67497794120391</v>
      </c>
      <c r="E126" s="3">
        <f>IF(VLOOKUP(A126*2,StkLUT!$B$1:$C$40,2,FALSE)=1,(D126^Parameters!$B$11)*Parameters!$B$10,IF(VLOOKUP(A126*2,StkLUT!$B$1:$C$40,2,FALSE)=2,(D126^Parameters!$C$11)*Parameters!$C$10,IF(VLOOKUP(A126*2,StkLUT!$B$1:$C$40,2,FALSE)=3,(D126^Parameters!$D$11)*Parameters!$D$10)))</f>
        <v>4477.7428808521727</v>
      </c>
      <c r="F126" s="3">
        <f>IF(D126&gt;Parameters!$B$4,E126*(Parameters!$B$5+(Parameters!$B$6-Parameters!$B$5)*1/(1+EXP(-Parameters!$B$2*(D126-Parameters!$B$3)))),0)</f>
        <v>4477.7428808521727</v>
      </c>
    </row>
    <row r="127" spans="1:6" x14ac:dyDescent="0.25">
      <c r="A127">
        <f t="shared" si="7"/>
        <v>11</v>
      </c>
      <c r="B127">
        <f t="shared" ref="B127:C142" si="11">B115</f>
        <v>3</v>
      </c>
      <c r="C127">
        <f t="shared" si="11"/>
        <v>3</v>
      </c>
      <c r="D127" s="3">
        <f>VLOOKUP(A127,Growth!$C$1:$J$40,2,FALSE)*(1-EXP(-VLOOKUP(A127,Growth!$C$1:$J$40,3,FALSE)*((((B127-1)*12)+VLOOKUP(C127,Parameters!$A$14:$B$17,2,FALSE))-VLOOKUP(A127,Growth!$C$1:$J$40,4,FALSE))))</f>
        <v>658.78565546970049</v>
      </c>
      <c r="E127" s="3">
        <f>IF(VLOOKUP(A127*2,StkLUT!$B$1:$C$40,2,FALSE)=1,(D127^Parameters!$B$11)*Parameters!$B$10,IF(VLOOKUP(A127*2,StkLUT!$B$1:$C$40,2,FALSE)=2,(D127^Parameters!$C$11)*Parameters!$C$10,IF(VLOOKUP(A127*2,StkLUT!$B$1:$C$40,2,FALSE)=3,(D127^Parameters!$D$11)*Parameters!$D$10)))</f>
        <v>5213.0445836916988</v>
      </c>
      <c r="F127" s="3">
        <f>IF(D127&gt;Parameters!$B$4,E127*(Parameters!$B$5+(Parameters!$B$6-Parameters!$B$5)*1/(1+EXP(-Parameters!$B$2*(D127-Parameters!$B$3)))),0)</f>
        <v>5213.0445836916988</v>
      </c>
    </row>
    <row r="128" spans="1:6" x14ac:dyDescent="0.25">
      <c r="A128">
        <f t="shared" si="7"/>
        <v>11</v>
      </c>
      <c r="B128">
        <f t="shared" si="11"/>
        <v>4</v>
      </c>
      <c r="C128">
        <f t="shared" si="11"/>
        <v>1</v>
      </c>
      <c r="D128" s="3">
        <f>VLOOKUP(A128,Growth!$C$1:$J$40,2,FALSE)*(1-EXP(-VLOOKUP(A128,Growth!$C$1:$J$40,3,FALSE)*((((B128-1)*12)+VLOOKUP(C128,Parameters!$A$14:$B$17,2,FALSE))-VLOOKUP(A128,Growth!$C$1:$J$40,4,FALSE))))</f>
        <v>712.3378727310544</v>
      </c>
      <c r="E128" s="3">
        <f>IF(VLOOKUP(A128*2,StkLUT!$B$1:$C$40,2,FALSE)=1,(D128^Parameters!$B$11)*Parameters!$B$10,IF(VLOOKUP(A128*2,StkLUT!$B$1:$C$40,2,FALSE)=2,(D128^Parameters!$C$11)*Parameters!$C$10,IF(VLOOKUP(A128*2,StkLUT!$B$1:$C$40,2,FALSE)=3,(D128^Parameters!$D$11)*Parameters!$D$10)))</f>
        <v>6664.550044675867</v>
      </c>
      <c r="F128" s="3">
        <f>IF(D128&gt;Parameters!$B$4,E128*(Parameters!$B$5+(Parameters!$B$6-Parameters!$B$5)*1/(1+EXP(-Parameters!$B$2*(D128-Parameters!$B$3)))),0)</f>
        <v>6664.550044675867</v>
      </c>
    </row>
    <row r="129" spans="1:6" x14ac:dyDescent="0.25">
      <c r="A129">
        <f t="shared" si="7"/>
        <v>11</v>
      </c>
      <c r="B129">
        <f t="shared" si="11"/>
        <v>4</v>
      </c>
      <c r="C129">
        <f t="shared" si="11"/>
        <v>2</v>
      </c>
      <c r="D129" s="3">
        <f>VLOOKUP(A129,Growth!$C$1:$J$40,2,FALSE)*(1-EXP(-VLOOKUP(A129,Growth!$C$1:$J$40,3,FALSE)*((((B129-1)*12)+VLOOKUP(C129,Parameters!$A$14:$B$17,2,FALSE))-VLOOKUP(A129,Growth!$C$1:$J$40,4,FALSE))))</f>
        <v>752.11579935094096</v>
      </c>
      <c r="E129" s="3">
        <f>IF(VLOOKUP(A129*2,StkLUT!$B$1:$C$40,2,FALSE)=1,(D129^Parameters!$B$11)*Parameters!$B$10,IF(VLOOKUP(A129*2,StkLUT!$B$1:$C$40,2,FALSE)=2,(D129^Parameters!$C$11)*Parameters!$C$10,IF(VLOOKUP(A129*2,StkLUT!$B$1:$C$40,2,FALSE)=3,(D129^Parameters!$D$11)*Parameters!$D$10)))</f>
        <v>7905.7208357044956</v>
      </c>
      <c r="F129" s="3">
        <f>IF(D129&gt;Parameters!$B$4,E129*(Parameters!$B$5+(Parameters!$B$6-Parameters!$B$5)*1/(1+EXP(-Parameters!$B$2*(D129-Parameters!$B$3)))),0)</f>
        <v>7905.7208357044956</v>
      </c>
    </row>
    <row r="130" spans="1:6" x14ac:dyDescent="0.25">
      <c r="A130">
        <f t="shared" si="7"/>
        <v>11</v>
      </c>
      <c r="B130">
        <f t="shared" si="11"/>
        <v>4</v>
      </c>
      <c r="C130">
        <f t="shared" si="11"/>
        <v>3</v>
      </c>
      <c r="D130" s="3">
        <f>VLOOKUP(A130,Growth!$C$1:$J$40,2,FALSE)*(1-EXP(-VLOOKUP(A130,Growth!$C$1:$J$40,3,FALSE)*((((B130-1)*12)+VLOOKUP(C130,Parameters!$A$14:$B$17,2,FALSE))-VLOOKUP(A130,Growth!$C$1:$J$40,4,FALSE))))</f>
        <v>771.2858862313858</v>
      </c>
      <c r="E130" s="3">
        <f>IF(VLOOKUP(A130*2,StkLUT!$B$1:$C$40,2,FALSE)=1,(D130^Parameters!$B$11)*Parameters!$B$10,IF(VLOOKUP(A130*2,StkLUT!$B$1:$C$40,2,FALSE)=2,(D130^Parameters!$C$11)*Parameters!$C$10,IF(VLOOKUP(A130*2,StkLUT!$B$1:$C$40,2,FALSE)=3,(D130^Parameters!$D$11)*Parameters!$D$10)))</f>
        <v>8556.5083442359974</v>
      </c>
      <c r="F130" s="3">
        <f>IF(D130&gt;Parameters!$B$4,E130*(Parameters!$B$5+(Parameters!$B$6-Parameters!$B$5)*1/(1+EXP(-Parameters!$B$2*(D130-Parameters!$B$3)))),0)</f>
        <v>8556.5083442359974</v>
      </c>
    </row>
    <row r="131" spans="1:6" x14ac:dyDescent="0.25">
      <c r="A131">
        <f t="shared" si="7"/>
        <v>11</v>
      </c>
      <c r="B131">
        <f t="shared" si="11"/>
        <v>5</v>
      </c>
      <c r="C131">
        <f t="shared" si="11"/>
        <v>1</v>
      </c>
      <c r="D131" s="3">
        <f>VLOOKUP(A131,Growth!$C$1:$J$40,2,FALSE)*(1-EXP(-VLOOKUP(A131,Growth!$C$1:$J$40,3,FALSE)*((((B131-1)*12)+VLOOKUP(C131,Parameters!$A$14:$B$17,2,FALSE))-VLOOKUP(A131,Growth!$C$1:$J$40,4,FALSE))))</f>
        <v>804.28422439359031</v>
      </c>
      <c r="E131" s="3">
        <f>IF(VLOOKUP(A131*2,StkLUT!$B$1:$C$40,2,FALSE)=1,(D131^Parameters!$B$11)*Parameters!$B$10,IF(VLOOKUP(A131*2,StkLUT!$B$1:$C$40,2,FALSE)=2,(D131^Parameters!$C$11)*Parameters!$C$10,IF(VLOOKUP(A131*2,StkLUT!$B$1:$C$40,2,FALSE)=3,(D131^Parameters!$D$11)*Parameters!$D$10)))</f>
        <v>9760.6972445613028</v>
      </c>
      <c r="F131" s="3">
        <f>IF(D131&gt;Parameters!$B$4,E131*(Parameters!$B$5+(Parameters!$B$6-Parameters!$B$5)*1/(1+EXP(-Parameters!$B$2*(D131-Parameters!$B$3)))),0)</f>
        <v>9760.6972445613028</v>
      </c>
    </row>
    <row r="132" spans="1:6" x14ac:dyDescent="0.25">
      <c r="A132">
        <f t="shared" si="7"/>
        <v>11</v>
      </c>
      <c r="B132">
        <f t="shared" si="11"/>
        <v>5</v>
      </c>
      <c r="C132">
        <f t="shared" si="11"/>
        <v>2</v>
      </c>
      <c r="D132" s="3">
        <f>VLOOKUP(A132,Growth!$C$1:$J$40,2,FALSE)*(1-EXP(-VLOOKUP(A132,Growth!$C$1:$J$40,3,FALSE)*((((B132-1)*12)+VLOOKUP(C132,Parameters!$A$14:$B$17,2,FALSE))-VLOOKUP(A132,Growth!$C$1:$J$40,4,FALSE))))</f>
        <v>828.79498307214112</v>
      </c>
      <c r="E132" s="3">
        <f>IF(VLOOKUP(A132*2,StkLUT!$B$1:$C$40,2,FALSE)=1,(D132^Parameters!$B$11)*Parameters!$B$10,IF(VLOOKUP(A132*2,StkLUT!$B$1:$C$40,2,FALSE)=2,(D132^Parameters!$C$11)*Parameters!$C$10,IF(VLOOKUP(A132*2,StkLUT!$B$1:$C$40,2,FALSE)=3,(D132^Parameters!$D$11)*Parameters!$D$10)))</f>
        <v>10726.49669213374</v>
      </c>
      <c r="F132" s="3">
        <f>IF(D132&gt;Parameters!$B$4,E132*(Parameters!$B$5+(Parameters!$B$6-Parameters!$B$5)*1/(1+EXP(-Parameters!$B$2*(D132-Parameters!$B$3)))),0)</f>
        <v>10726.49669213374</v>
      </c>
    </row>
    <row r="133" spans="1:6" x14ac:dyDescent="0.25">
      <c r="A133">
        <f t="shared" si="7"/>
        <v>11</v>
      </c>
      <c r="B133">
        <f t="shared" si="11"/>
        <v>5</v>
      </c>
      <c r="C133">
        <f t="shared" si="11"/>
        <v>3</v>
      </c>
      <c r="D133" s="3">
        <f>VLOOKUP(A133,Growth!$C$1:$J$40,2,FALSE)*(1-EXP(-VLOOKUP(A133,Growth!$C$1:$J$40,3,FALSE)*((((B133-1)*12)+VLOOKUP(C133,Parameters!$A$14:$B$17,2,FALSE))-VLOOKUP(A133,Growth!$C$1:$J$40,4,FALSE))))</f>
        <v>840.60739797911947</v>
      </c>
      <c r="E133" s="3">
        <f>IF(VLOOKUP(A133*2,StkLUT!$B$1:$C$40,2,FALSE)=1,(D133^Parameters!$B$11)*Parameters!$B$10,IF(VLOOKUP(A133*2,StkLUT!$B$1:$C$40,2,FALSE)=2,(D133^Parameters!$C$11)*Parameters!$C$10,IF(VLOOKUP(A133*2,StkLUT!$B$1:$C$40,2,FALSE)=3,(D133^Parameters!$D$11)*Parameters!$D$10)))</f>
        <v>11214.375079617568</v>
      </c>
      <c r="F133" s="3">
        <f>IF(D133&gt;Parameters!$B$4,E133*(Parameters!$B$5+(Parameters!$B$6-Parameters!$B$5)*1/(1+EXP(-Parameters!$B$2*(D133-Parameters!$B$3)))),0)</f>
        <v>11214.375079617568</v>
      </c>
    </row>
    <row r="134" spans="1:6" x14ac:dyDescent="0.25">
      <c r="A134">
        <f t="shared" si="7"/>
        <v>12</v>
      </c>
      <c r="B134">
        <f t="shared" si="11"/>
        <v>2</v>
      </c>
      <c r="C134">
        <f t="shared" si="11"/>
        <v>1</v>
      </c>
      <c r="D134" s="3">
        <f>VLOOKUP(A134,Growth!$C$1:$J$40,2,FALSE)*(1-EXP(-VLOOKUP(A134,Growth!$C$1:$J$40,3,FALSE)*((((B134-1)*12)+VLOOKUP(C134,Parameters!$A$14:$B$17,2,FALSE))-VLOOKUP(A134,Growth!$C$1:$J$40,4,FALSE))))</f>
        <v>247.85568411630206</v>
      </c>
      <c r="E134" s="3">
        <f>IF(VLOOKUP(A134*2,StkLUT!$B$1:$C$40,2,FALSE)=1,(D134^Parameters!$B$11)*Parameters!$B$10,IF(VLOOKUP(A134*2,StkLUT!$B$1:$C$40,2,FALSE)=2,(D134^Parameters!$C$11)*Parameters!$C$10,IF(VLOOKUP(A134*2,StkLUT!$B$1:$C$40,2,FALSE)=3,(D134^Parameters!$D$11)*Parameters!$D$10)))</f>
        <v>241.40469651778432</v>
      </c>
      <c r="F134" s="3">
        <f>IF(D134&gt;Parameters!$B$4,E134*(Parameters!$B$5+(Parameters!$B$6-Parameters!$B$5)*1/(1+EXP(-Parameters!$B$2*(D134-Parameters!$B$3)))),0)</f>
        <v>241.40469651778432</v>
      </c>
    </row>
    <row r="135" spans="1:6" x14ac:dyDescent="0.25">
      <c r="A135">
        <f t="shared" si="7"/>
        <v>12</v>
      </c>
      <c r="B135">
        <f t="shared" si="11"/>
        <v>2</v>
      </c>
      <c r="C135">
        <f t="shared" si="11"/>
        <v>2</v>
      </c>
      <c r="D135" s="3">
        <f>VLOOKUP(A135,Growth!$C$1:$J$40,2,FALSE)*(1-EXP(-VLOOKUP(A135,Growth!$C$1:$J$40,3,FALSE)*((((B135-1)*12)+VLOOKUP(C135,Parameters!$A$14:$B$17,2,FALSE))-VLOOKUP(A135,Growth!$C$1:$J$40,4,FALSE))))</f>
        <v>358.53084003416819</v>
      </c>
      <c r="E135" s="3">
        <f>IF(VLOOKUP(A135*2,StkLUT!$B$1:$C$40,2,FALSE)=1,(D135^Parameters!$B$11)*Parameters!$B$10,IF(VLOOKUP(A135*2,StkLUT!$B$1:$C$40,2,FALSE)=2,(D135^Parameters!$C$11)*Parameters!$C$10,IF(VLOOKUP(A135*2,StkLUT!$B$1:$C$40,2,FALSE)=3,(D135^Parameters!$D$11)*Parameters!$D$10)))</f>
        <v>770.29215280413143</v>
      </c>
      <c r="F135" s="3">
        <f>IF(D135&gt;Parameters!$B$4,E135*(Parameters!$B$5+(Parameters!$B$6-Parameters!$B$5)*1/(1+EXP(-Parameters!$B$2*(D135-Parameters!$B$3)))),0)</f>
        <v>770.29215280413143</v>
      </c>
    </row>
    <row r="136" spans="1:6" x14ac:dyDescent="0.25">
      <c r="A136">
        <f t="shared" si="7"/>
        <v>12</v>
      </c>
      <c r="B136">
        <f t="shared" si="11"/>
        <v>2</v>
      </c>
      <c r="C136">
        <f t="shared" si="11"/>
        <v>3</v>
      </c>
      <c r="D136" s="3">
        <f>VLOOKUP(A136,Growth!$C$1:$J$40,2,FALSE)*(1-EXP(-VLOOKUP(A136,Growth!$C$1:$J$40,3,FALSE)*((((B136-1)*12)+VLOOKUP(C136,Parameters!$A$14:$B$17,2,FALSE))-VLOOKUP(A136,Growth!$C$1:$J$40,4,FALSE))))</f>
        <v>412.94311188376685</v>
      </c>
      <c r="E136" s="3">
        <f>IF(VLOOKUP(A136*2,StkLUT!$B$1:$C$40,2,FALSE)=1,(D136^Parameters!$B$11)*Parameters!$B$10,IF(VLOOKUP(A136*2,StkLUT!$B$1:$C$40,2,FALSE)=2,(D136^Parameters!$C$11)*Parameters!$C$10,IF(VLOOKUP(A136*2,StkLUT!$B$1:$C$40,2,FALSE)=3,(D136^Parameters!$D$11)*Parameters!$D$10)))</f>
        <v>1200.9408193058025</v>
      </c>
      <c r="F136" s="3">
        <f>IF(D136&gt;Parameters!$B$4,E136*(Parameters!$B$5+(Parameters!$B$6-Parameters!$B$5)*1/(1+EXP(-Parameters!$B$2*(D136-Parameters!$B$3)))),0)</f>
        <v>1200.9408193058025</v>
      </c>
    </row>
    <row r="137" spans="1:6" x14ac:dyDescent="0.25">
      <c r="A137">
        <f t="shared" si="7"/>
        <v>12</v>
      </c>
      <c r="B137">
        <f t="shared" si="11"/>
        <v>3</v>
      </c>
      <c r="C137">
        <f t="shared" si="11"/>
        <v>1</v>
      </c>
      <c r="D137" s="3">
        <f>VLOOKUP(A137,Growth!$C$1:$J$40,2,FALSE)*(1-EXP(-VLOOKUP(A137,Growth!$C$1:$J$40,3,FALSE)*((((B137-1)*12)+VLOOKUP(C137,Parameters!$A$14:$B$17,2,FALSE))-VLOOKUP(A137,Growth!$C$1:$J$40,4,FALSE))))</f>
        <v>508.57232777730144</v>
      </c>
      <c r="E137" s="3">
        <f>IF(VLOOKUP(A137*2,StkLUT!$B$1:$C$40,2,FALSE)=1,(D137^Parameters!$B$11)*Parameters!$B$10,IF(VLOOKUP(A137*2,StkLUT!$B$1:$C$40,2,FALSE)=2,(D137^Parameters!$C$11)*Parameters!$C$10,IF(VLOOKUP(A137*2,StkLUT!$B$1:$C$40,2,FALSE)=3,(D137^Parameters!$D$11)*Parameters!$D$10)))</f>
        <v>2311.2410516373052</v>
      </c>
      <c r="F137" s="3">
        <f>IF(D137&gt;Parameters!$B$4,E137*(Parameters!$B$5+(Parameters!$B$6-Parameters!$B$5)*1/(1+EXP(-Parameters!$B$2*(D137-Parameters!$B$3)))),0)</f>
        <v>2311.2410516373052</v>
      </c>
    </row>
    <row r="138" spans="1:6" x14ac:dyDescent="0.25">
      <c r="A138">
        <f t="shared" si="7"/>
        <v>12</v>
      </c>
      <c r="B138">
        <f t="shared" si="11"/>
        <v>3</v>
      </c>
      <c r="C138">
        <f t="shared" si="11"/>
        <v>2</v>
      </c>
      <c r="D138" s="3">
        <f>VLOOKUP(A138,Growth!$C$1:$J$40,2,FALSE)*(1-EXP(-VLOOKUP(A138,Growth!$C$1:$J$40,3,FALSE)*((((B138-1)*12)+VLOOKUP(C138,Parameters!$A$14:$B$17,2,FALSE))-VLOOKUP(A138,Growth!$C$1:$J$40,4,FALSE))))</f>
        <v>581.53583297965747</v>
      </c>
      <c r="E138" s="3">
        <f>IF(VLOOKUP(A138*2,StkLUT!$B$1:$C$40,2,FALSE)=1,(D138^Parameters!$B$11)*Parameters!$B$10,IF(VLOOKUP(A138*2,StkLUT!$B$1:$C$40,2,FALSE)=2,(D138^Parameters!$C$11)*Parameters!$C$10,IF(VLOOKUP(A138*2,StkLUT!$B$1:$C$40,2,FALSE)=3,(D138^Parameters!$D$11)*Parameters!$D$10)))</f>
        <v>3522.431065183112</v>
      </c>
      <c r="F138" s="3">
        <f>IF(D138&gt;Parameters!$B$4,E138*(Parameters!$B$5+(Parameters!$B$6-Parameters!$B$5)*1/(1+EXP(-Parameters!$B$2*(D138-Parameters!$B$3)))),0)</f>
        <v>3522.431065183112</v>
      </c>
    </row>
    <row r="139" spans="1:6" x14ac:dyDescent="0.25">
      <c r="A139">
        <f t="shared" si="7"/>
        <v>12</v>
      </c>
      <c r="B139">
        <f t="shared" si="11"/>
        <v>3</v>
      </c>
      <c r="C139">
        <f t="shared" si="11"/>
        <v>3</v>
      </c>
      <c r="D139" s="3">
        <f>VLOOKUP(A139,Growth!$C$1:$J$40,2,FALSE)*(1-EXP(-VLOOKUP(A139,Growth!$C$1:$J$40,3,FALSE)*((((B139-1)*12)+VLOOKUP(C139,Parameters!$A$14:$B$17,2,FALSE))-VLOOKUP(A139,Growth!$C$1:$J$40,4,FALSE))))</f>
        <v>617.40756993132254</v>
      </c>
      <c r="E139" s="3">
        <f>IF(VLOOKUP(A139*2,StkLUT!$B$1:$C$40,2,FALSE)=1,(D139^Parameters!$B$11)*Parameters!$B$10,IF(VLOOKUP(A139*2,StkLUT!$B$1:$C$40,2,FALSE)=2,(D139^Parameters!$C$11)*Parameters!$C$10,IF(VLOOKUP(A139*2,StkLUT!$B$1:$C$40,2,FALSE)=3,(D139^Parameters!$D$11)*Parameters!$D$10)))</f>
        <v>4251.5399492929027</v>
      </c>
      <c r="F139" s="3">
        <f>IF(D139&gt;Parameters!$B$4,E139*(Parameters!$B$5+(Parameters!$B$6-Parameters!$B$5)*1/(1+EXP(-Parameters!$B$2*(D139-Parameters!$B$3)))),0)</f>
        <v>4251.5399492929027</v>
      </c>
    </row>
    <row r="140" spans="1:6" x14ac:dyDescent="0.25">
      <c r="A140">
        <f t="shared" si="7"/>
        <v>12</v>
      </c>
      <c r="B140">
        <f t="shared" si="11"/>
        <v>4</v>
      </c>
      <c r="C140">
        <f t="shared" si="11"/>
        <v>1</v>
      </c>
      <c r="D140" s="3">
        <f>VLOOKUP(A140,Growth!$C$1:$J$40,2,FALSE)*(1-EXP(-VLOOKUP(A140,Growth!$C$1:$J$40,3,FALSE)*((((B140-1)*12)+VLOOKUP(C140,Parameters!$A$14:$B$17,2,FALSE))-VLOOKUP(A140,Growth!$C$1:$J$40,4,FALSE))))</f>
        <v>680.45191564268748</v>
      </c>
      <c r="E140" s="3">
        <f>IF(VLOOKUP(A140*2,StkLUT!$B$1:$C$40,2,FALSE)=1,(D140^Parameters!$B$11)*Parameters!$B$10,IF(VLOOKUP(A140*2,StkLUT!$B$1:$C$40,2,FALSE)=2,(D140^Parameters!$C$11)*Parameters!$C$10,IF(VLOOKUP(A140*2,StkLUT!$B$1:$C$40,2,FALSE)=3,(D140^Parameters!$D$11)*Parameters!$D$10)))</f>
        <v>5771.1316661724932</v>
      </c>
      <c r="F140" s="3">
        <f>IF(D140&gt;Parameters!$B$4,E140*(Parameters!$B$5+(Parameters!$B$6-Parameters!$B$5)*1/(1+EXP(-Parameters!$B$2*(D140-Parameters!$B$3)))),0)</f>
        <v>5771.1316661724932</v>
      </c>
    </row>
    <row r="141" spans="1:6" x14ac:dyDescent="0.25">
      <c r="A141">
        <f t="shared" si="7"/>
        <v>12</v>
      </c>
      <c r="B141">
        <f t="shared" si="11"/>
        <v>4</v>
      </c>
      <c r="C141">
        <f t="shared" si="11"/>
        <v>2</v>
      </c>
      <c r="D141" s="3">
        <f>VLOOKUP(A141,Growth!$C$1:$J$40,2,FALSE)*(1-EXP(-VLOOKUP(A141,Growth!$C$1:$J$40,3,FALSE)*((((B141-1)*12)+VLOOKUP(C141,Parameters!$A$14:$B$17,2,FALSE))-VLOOKUP(A141,Growth!$C$1:$J$40,4,FALSE))))</f>
        <v>728.55370549121517</v>
      </c>
      <c r="E141" s="3">
        <f>IF(VLOOKUP(A141*2,StkLUT!$B$1:$C$40,2,FALSE)=1,(D141^Parameters!$B$11)*Parameters!$B$10,IF(VLOOKUP(A141*2,StkLUT!$B$1:$C$40,2,FALSE)=2,(D141^Parameters!$C$11)*Parameters!$C$10,IF(VLOOKUP(A141*2,StkLUT!$B$1:$C$40,2,FALSE)=3,(D141^Parameters!$D$11)*Parameters!$D$10)))</f>
        <v>7153.1172582982545</v>
      </c>
      <c r="F141" s="3">
        <f>IF(D141&gt;Parameters!$B$4,E141*(Parameters!$B$5+(Parameters!$B$6-Parameters!$B$5)*1/(1+EXP(-Parameters!$B$2*(D141-Parameters!$B$3)))),0)</f>
        <v>7153.1172582982545</v>
      </c>
    </row>
    <row r="142" spans="1:6" x14ac:dyDescent="0.25">
      <c r="A142">
        <f t="shared" si="7"/>
        <v>12</v>
      </c>
      <c r="B142">
        <f t="shared" si="11"/>
        <v>4</v>
      </c>
      <c r="C142">
        <f t="shared" si="11"/>
        <v>3</v>
      </c>
      <c r="D142" s="3">
        <f>VLOOKUP(A142,Growth!$C$1:$J$40,2,FALSE)*(1-EXP(-VLOOKUP(A142,Growth!$C$1:$J$40,3,FALSE)*((((B142-1)*12)+VLOOKUP(C142,Parameters!$A$14:$B$17,2,FALSE))-VLOOKUP(A142,Growth!$C$1:$J$40,4,FALSE))))</f>
        <v>752.20244259019648</v>
      </c>
      <c r="E142" s="3">
        <f>IF(VLOOKUP(A142*2,StkLUT!$B$1:$C$40,2,FALSE)=1,(D142^Parameters!$B$11)*Parameters!$B$10,IF(VLOOKUP(A142*2,StkLUT!$B$1:$C$40,2,FALSE)=2,(D142^Parameters!$C$11)*Parameters!$C$10,IF(VLOOKUP(A142*2,StkLUT!$B$1:$C$40,2,FALSE)=3,(D142^Parameters!$D$11)*Parameters!$D$10)))</f>
        <v>7908.5836253056032</v>
      </c>
      <c r="F142" s="3">
        <f>IF(D142&gt;Parameters!$B$4,E142*(Parameters!$B$5+(Parameters!$B$6-Parameters!$B$5)*1/(1+EXP(-Parameters!$B$2*(D142-Parameters!$B$3)))),0)</f>
        <v>7908.5836253056032</v>
      </c>
    </row>
    <row r="143" spans="1:6" x14ac:dyDescent="0.25">
      <c r="A143">
        <f t="shared" ref="A143:A206" si="12">A131+1</f>
        <v>12</v>
      </c>
      <c r="B143">
        <f t="shared" ref="B143:C158" si="13">B131</f>
        <v>5</v>
      </c>
      <c r="C143">
        <f t="shared" si="13"/>
        <v>1</v>
      </c>
      <c r="D143" s="3">
        <f>VLOOKUP(A143,Growth!$C$1:$J$40,2,FALSE)*(1-EXP(-VLOOKUP(A143,Growth!$C$1:$J$40,3,FALSE)*((((B143-1)*12)+VLOOKUP(C143,Parameters!$A$14:$B$17,2,FALSE))-VLOOKUP(A143,Growth!$C$1:$J$40,4,FALSE))))</f>
        <v>793.76494510615396</v>
      </c>
      <c r="E143" s="3">
        <f>IF(VLOOKUP(A143*2,StkLUT!$B$1:$C$40,2,FALSE)=1,(D143^Parameters!$B$11)*Parameters!$B$10,IF(VLOOKUP(A143*2,StkLUT!$B$1:$C$40,2,FALSE)=2,(D143^Parameters!$C$11)*Parameters!$C$10,IF(VLOOKUP(A143*2,StkLUT!$B$1:$C$40,2,FALSE)=3,(D143^Parameters!$D$11)*Parameters!$D$10)))</f>
        <v>9365.0546338067415</v>
      </c>
      <c r="F143" s="3">
        <f>IF(D143&gt;Parameters!$B$4,E143*(Parameters!$B$5+(Parameters!$B$6-Parameters!$B$5)*1/(1+EXP(-Parameters!$B$2*(D143-Parameters!$B$3)))),0)</f>
        <v>9365.0546338067415</v>
      </c>
    </row>
    <row r="144" spans="1:6" x14ac:dyDescent="0.25">
      <c r="A144">
        <f t="shared" si="12"/>
        <v>12</v>
      </c>
      <c r="B144">
        <f t="shared" si="13"/>
        <v>5</v>
      </c>
      <c r="C144">
        <f t="shared" si="13"/>
        <v>2</v>
      </c>
      <c r="D144" s="3">
        <f>VLOOKUP(A144,Growth!$C$1:$J$40,2,FALSE)*(1-EXP(-VLOOKUP(A144,Growth!$C$1:$J$40,3,FALSE)*((((B144-1)*12)+VLOOKUP(C144,Parameters!$A$14:$B$17,2,FALSE))-VLOOKUP(A144,Growth!$C$1:$J$40,4,FALSE))))</f>
        <v>825.47644498838861</v>
      </c>
      <c r="E144" s="3">
        <f>IF(VLOOKUP(A144*2,StkLUT!$B$1:$C$40,2,FALSE)=1,(D144^Parameters!$B$11)*Parameters!$B$10,IF(VLOOKUP(A144*2,StkLUT!$B$1:$C$40,2,FALSE)=2,(D144^Parameters!$C$11)*Parameters!$C$10,IF(VLOOKUP(A144*2,StkLUT!$B$1:$C$40,2,FALSE)=3,(D144^Parameters!$D$11)*Parameters!$D$10)))</f>
        <v>10592.084844540279</v>
      </c>
      <c r="F144" s="3">
        <f>IF(D144&gt;Parameters!$B$4,E144*(Parameters!$B$5+(Parameters!$B$6-Parameters!$B$5)*1/(1+EXP(-Parameters!$B$2*(D144-Parameters!$B$3)))),0)</f>
        <v>10592.084844540279</v>
      </c>
    </row>
    <row r="145" spans="1:6" x14ac:dyDescent="0.25">
      <c r="A145">
        <f t="shared" si="12"/>
        <v>12</v>
      </c>
      <c r="B145">
        <f t="shared" si="13"/>
        <v>5</v>
      </c>
      <c r="C145">
        <f t="shared" si="13"/>
        <v>3</v>
      </c>
      <c r="D145" s="3">
        <f>VLOOKUP(A145,Growth!$C$1:$J$40,2,FALSE)*(1-EXP(-VLOOKUP(A145,Growth!$C$1:$J$40,3,FALSE)*((((B145-1)*12)+VLOOKUP(C145,Parameters!$A$14:$B$17,2,FALSE))-VLOOKUP(A145,Growth!$C$1:$J$40,4,FALSE))))</f>
        <v>841.06706908139802</v>
      </c>
      <c r="E145" s="3">
        <f>IF(VLOOKUP(A145*2,StkLUT!$B$1:$C$40,2,FALSE)=1,(D145^Parameters!$B$11)*Parameters!$B$10,IF(VLOOKUP(A145*2,StkLUT!$B$1:$C$40,2,FALSE)=2,(D145^Parameters!$C$11)*Parameters!$C$10,IF(VLOOKUP(A145*2,StkLUT!$B$1:$C$40,2,FALSE)=3,(D145^Parameters!$D$11)*Parameters!$D$10)))</f>
        <v>11233.660446172684</v>
      </c>
      <c r="F145" s="3">
        <f>IF(D145&gt;Parameters!$B$4,E145*(Parameters!$B$5+(Parameters!$B$6-Parameters!$B$5)*1/(1+EXP(-Parameters!$B$2*(D145-Parameters!$B$3)))),0)</f>
        <v>11233.660446172684</v>
      </c>
    </row>
    <row r="146" spans="1:6" x14ac:dyDescent="0.25">
      <c r="A146">
        <f t="shared" si="12"/>
        <v>13</v>
      </c>
      <c r="B146">
        <f t="shared" si="13"/>
        <v>2</v>
      </c>
      <c r="C146">
        <f t="shared" si="13"/>
        <v>1</v>
      </c>
      <c r="D146" s="3">
        <f>VLOOKUP(A146,Growth!$C$1:$J$40,2,FALSE)*(1-EXP(-VLOOKUP(A146,Growth!$C$1:$J$40,3,FALSE)*((((B146-1)*12)+VLOOKUP(C146,Parameters!$A$14:$B$17,2,FALSE))-VLOOKUP(A146,Growth!$C$1:$J$40,4,FALSE))))</f>
        <v>320.95872777108025</v>
      </c>
      <c r="E146" s="3">
        <f>IF(VLOOKUP(A146*2,StkLUT!$B$1:$C$40,2,FALSE)=1,(D146^Parameters!$B$11)*Parameters!$B$10,IF(VLOOKUP(A146*2,StkLUT!$B$1:$C$40,2,FALSE)=2,(D146^Parameters!$C$11)*Parameters!$C$10,IF(VLOOKUP(A146*2,StkLUT!$B$1:$C$40,2,FALSE)=3,(D146^Parameters!$D$11)*Parameters!$D$10)))</f>
        <v>543.93678399591897</v>
      </c>
      <c r="F146" s="3">
        <f>IF(D146&gt;Parameters!$B$4,E146*(Parameters!$B$5+(Parameters!$B$6-Parameters!$B$5)*1/(1+EXP(-Parameters!$B$2*(D146-Parameters!$B$3)))),0)</f>
        <v>543.93678399591897</v>
      </c>
    </row>
    <row r="147" spans="1:6" x14ac:dyDescent="0.25">
      <c r="A147">
        <f t="shared" si="12"/>
        <v>13</v>
      </c>
      <c r="B147">
        <f t="shared" si="13"/>
        <v>2</v>
      </c>
      <c r="C147">
        <f t="shared" si="13"/>
        <v>2</v>
      </c>
      <c r="D147" s="3">
        <f>VLOOKUP(A147,Growth!$C$1:$J$40,2,FALSE)*(1-EXP(-VLOOKUP(A147,Growth!$C$1:$J$40,3,FALSE)*((((B147-1)*12)+VLOOKUP(C147,Parameters!$A$14:$B$17,2,FALSE))-VLOOKUP(A147,Growth!$C$1:$J$40,4,FALSE))))</f>
        <v>425.7229320061009</v>
      </c>
      <c r="E147" s="3">
        <f>IF(VLOOKUP(A147*2,StkLUT!$B$1:$C$40,2,FALSE)=1,(D147^Parameters!$B$11)*Parameters!$B$10,IF(VLOOKUP(A147*2,StkLUT!$B$1:$C$40,2,FALSE)=2,(D147^Parameters!$C$11)*Parameters!$C$10,IF(VLOOKUP(A147*2,StkLUT!$B$1:$C$40,2,FALSE)=3,(D147^Parameters!$D$11)*Parameters!$D$10)))</f>
        <v>1321.6757643328206</v>
      </c>
      <c r="F147" s="3">
        <f>IF(D147&gt;Parameters!$B$4,E147*(Parameters!$B$5+(Parameters!$B$6-Parameters!$B$5)*1/(1+EXP(-Parameters!$B$2*(D147-Parameters!$B$3)))),0)</f>
        <v>1321.6757643328206</v>
      </c>
    </row>
    <row r="148" spans="1:6" x14ac:dyDescent="0.25">
      <c r="A148">
        <f t="shared" si="12"/>
        <v>13</v>
      </c>
      <c r="B148">
        <f t="shared" si="13"/>
        <v>2</v>
      </c>
      <c r="C148">
        <f t="shared" si="13"/>
        <v>3</v>
      </c>
      <c r="D148" s="3">
        <f>VLOOKUP(A148,Growth!$C$1:$J$40,2,FALSE)*(1-EXP(-VLOOKUP(A148,Growth!$C$1:$J$40,3,FALSE)*((((B148-1)*12)+VLOOKUP(C148,Parameters!$A$14:$B$17,2,FALSE))-VLOOKUP(A148,Growth!$C$1:$J$40,4,FALSE))))</f>
        <v>476.21170977316473</v>
      </c>
      <c r="E148" s="3">
        <f>IF(VLOOKUP(A148*2,StkLUT!$B$1:$C$40,2,FALSE)=1,(D148^Parameters!$B$11)*Parameters!$B$10,IF(VLOOKUP(A148*2,StkLUT!$B$1:$C$40,2,FALSE)=2,(D148^Parameters!$C$11)*Parameters!$C$10,IF(VLOOKUP(A148*2,StkLUT!$B$1:$C$40,2,FALSE)=3,(D148^Parameters!$D$11)*Parameters!$D$10)))</f>
        <v>1879.7679742988689</v>
      </c>
      <c r="F148" s="3">
        <f>IF(D148&gt;Parameters!$B$4,E148*(Parameters!$B$5+(Parameters!$B$6-Parameters!$B$5)*1/(1+EXP(-Parameters!$B$2*(D148-Parameters!$B$3)))),0)</f>
        <v>1879.7679742988689</v>
      </c>
    </row>
    <row r="149" spans="1:6" x14ac:dyDescent="0.25">
      <c r="A149">
        <f t="shared" si="12"/>
        <v>13</v>
      </c>
      <c r="B149">
        <f t="shared" si="13"/>
        <v>3</v>
      </c>
      <c r="C149">
        <f t="shared" si="13"/>
        <v>1</v>
      </c>
      <c r="D149" s="3">
        <f>VLOOKUP(A149,Growth!$C$1:$J$40,2,FALSE)*(1-EXP(-VLOOKUP(A149,Growth!$C$1:$J$40,3,FALSE)*((((B149-1)*12)+VLOOKUP(C149,Parameters!$A$14:$B$17,2,FALSE))-VLOOKUP(A149,Growth!$C$1:$J$40,4,FALSE))))</f>
        <v>563.12032800449174</v>
      </c>
      <c r="E149" s="3">
        <f>IF(VLOOKUP(A149*2,StkLUT!$B$1:$C$40,2,FALSE)=1,(D149^Parameters!$B$11)*Parameters!$B$10,IF(VLOOKUP(A149*2,StkLUT!$B$1:$C$40,2,FALSE)=2,(D149^Parameters!$C$11)*Parameters!$C$10,IF(VLOOKUP(A149*2,StkLUT!$B$1:$C$40,2,FALSE)=3,(D149^Parameters!$D$11)*Parameters!$D$10)))</f>
        <v>3183.597927083194</v>
      </c>
      <c r="F149" s="3">
        <f>IF(D149&gt;Parameters!$B$4,E149*(Parameters!$B$5+(Parameters!$B$6-Parameters!$B$5)*1/(1+EXP(-Parameters!$B$2*(D149-Parameters!$B$3)))),0)</f>
        <v>3183.597927083194</v>
      </c>
    </row>
    <row r="150" spans="1:6" x14ac:dyDescent="0.25">
      <c r="A150">
        <f t="shared" si="12"/>
        <v>13</v>
      </c>
      <c r="B150">
        <f t="shared" si="13"/>
        <v>3</v>
      </c>
      <c r="C150">
        <f t="shared" si="13"/>
        <v>2</v>
      </c>
      <c r="D150" s="3">
        <f>VLOOKUP(A150,Growth!$C$1:$J$40,2,FALSE)*(1-EXP(-VLOOKUP(A150,Growth!$C$1:$J$40,3,FALSE)*((((B150-1)*12)+VLOOKUP(C150,Parameters!$A$14:$B$17,2,FALSE))-VLOOKUP(A150,Growth!$C$1:$J$40,4,FALSE))))</f>
        <v>627.67497794120391</v>
      </c>
      <c r="E150" s="3">
        <f>IF(VLOOKUP(A150*2,StkLUT!$B$1:$C$40,2,FALSE)=1,(D150^Parameters!$B$11)*Parameters!$B$10,IF(VLOOKUP(A150*2,StkLUT!$B$1:$C$40,2,FALSE)=2,(D150^Parameters!$C$11)*Parameters!$C$10,IF(VLOOKUP(A150*2,StkLUT!$B$1:$C$40,2,FALSE)=3,(D150^Parameters!$D$11)*Parameters!$D$10)))</f>
        <v>4477.7428808521727</v>
      </c>
      <c r="F150" s="3">
        <f>IF(D150&gt;Parameters!$B$4,E150*(Parameters!$B$5+(Parameters!$B$6-Parameters!$B$5)*1/(1+EXP(-Parameters!$B$2*(D150-Parameters!$B$3)))),0)</f>
        <v>4477.7428808521727</v>
      </c>
    </row>
    <row r="151" spans="1:6" x14ac:dyDescent="0.25">
      <c r="A151">
        <f t="shared" si="12"/>
        <v>13</v>
      </c>
      <c r="B151">
        <f t="shared" si="13"/>
        <v>3</v>
      </c>
      <c r="C151">
        <f t="shared" si="13"/>
        <v>3</v>
      </c>
      <c r="D151" s="3">
        <f>VLOOKUP(A151,Growth!$C$1:$J$40,2,FALSE)*(1-EXP(-VLOOKUP(A151,Growth!$C$1:$J$40,3,FALSE)*((((B151-1)*12)+VLOOKUP(C151,Parameters!$A$14:$B$17,2,FALSE))-VLOOKUP(A151,Growth!$C$1:$J$40,4,FALSE))))</f>
        <v>658.78565546970049</v>
      </c>
      <c r="E151" s="3">
        <f>IF(VLOOKUP(A151*2,StkLUT!$B$1:$C$40,2,FALSE)=1,(D151^Parameters!$B$11)*Parameters!$B$10,IF(VLOOKUP(A151*2,StkLUT!$B$1:$C$40,2,FALSE)=2,(D151^Parameters!$C$11)*Parameters!$C$10,IF(VLOOKUP(A151*2,StkLUT!$B$1:$C$40,2,FALSE)=3,(D151^Parameters!$D$11)*Parameters!$D$10)))</f>
        <v>5213.0445836916988</v>
      </c>
      <c r="F151" s="3">
        <f>IF(D151&gt;Parameters!$B$4,E151*(Parameters!$B$5+(Parameters!$B$6-Parameters!$B$5)*1/(1+EXP(-Parameters!$B$2*(D151-Parameters!$B$3)))),0)</f>
        <v>5213.0445836916988</v>
      </c>
    </row>
    <row r="152" spans="1:6" x14ac:dyDescent="0.25">
      <c r="A152">
        <f t="shared" si="12"/>
        <v>13</v>
      </c>
      <c r="B152">
        <f t="shared" si="13"/>
        <v>4</v>
      </c>
      <c r="C152">
        <f t="shared" si="13"/>
        <v>1</v>
      </c>
      <c r="D152" s="3">
        <f>VLOOKUP(A152,Growth!$C$1:$J$40,2,FALSE)*(1-EXP(-VLOOKUP(A152,Growth!$C$1:$J$40,3,FALSE)*((((B152-1)*12)+VLOOKUP(C152,Parameters!$A$14:$B$17,2,FALSE))-VLOOKUP(A152,Growth!$C$1:$J$40,4,FALSE))))</f>
        <v>712.3378727310544</v>
      </c>
      <c r="E152" s="3">
        <f>IF(VLOOKUP(A152*2,StkLUT!$B$1:$C$40,2,FALSE)=1,(D152^Parameters!$B$11)*Parameters!$B$10,IF(VLOOKUP(A152*2,StkLUT!$B$1:$C$40,2,FALSE)=2,(D152^Parameters!$C$11)*Parameters!$C$10,IF(VLOOKUP(A152*2,StkLUT!$B$1:$C$40,2,FALSE)=3,(D152^Parameters!$D$11)*Parameters!$D$10)))</f>
        <v>6664.550044675867</v>
      </c>
      <c r="F152" s="3">
        <f>IF(D152&gt;Parameters!$B$4,E152*(Parameters!$B$5+(Parameters!$B$6-Parameters!$B$5)*1/(1+EXP(-Parameters!$B$2*(D152-Parameters!$B$3)))),0)</f>
        <v>6664.550044675867</v>
      </c>
    </row>
    <row r="153" spans="1:6" x14ac:dyDescent="0.25">
      <c r="A153">
        <f t="shared" si="12"/>
        <v>13</v>
      </c>
      <c r="B153">
        <f t="shared" si="13"/>
        <v>4</v>
      </c>
      <c r="C153">
        <f t="shared" si="13"/>
        <v>2</v>
      </c>
      <c r="D153" s="3">
        <f>VLOOKUP(A153,Growth!$C$1:$J$40,2,FALSE)*(1-EXP(-VLOOKUP(A153,Growth!$C$1:$J$40,3,FALSE)*((((B153-1)*12)+VLOOKUP(C153,Parameters!$A$14:$B$17,2,FALSE))-VLOOKUP(A153,Growth!$C$1:$J$40,4,FALSE))))</f>
        <v>752.11579935094096</v>
      </c>
      <c r="E153" s="3">
        <f>IF(VLOOKUP(A153*2,StkLUT!$B$1:$C$40,2,FALSE)=1,(D153^Parameters!$B$11)*Parameters!$B$10,IF(VLOOKUP(A153*2,StkLUT!$B$1:$C$40,2,FALSE)=2,(D153^Parameters!$C$11)*Parameters!$C$10,IF(VLOOKUP(A153*2,StkLUT!$B$1:$C$40,2,FALSE)=3,(D153^Parameters!$D$11)*Parameters!$D$10)))</f>
        <v>7905.7208357044956</v>
      </c>
      <c r="F153" s="3">
        <f>IF(D153&gt;Parameters!$B$4,E153*(Parameters!$B$5+(Parameters!$B$6-Parameters!$B$5)*1/(1+EXP(-Parameters!$B$2*(D153-Parameters!$B$3)))),0)</f>
        <v>7905.7208357044956</v>
      </c>
    </row>
    <row r="154" spans="1:6" x14ac:dyDescent="0.25">
      <c r="A154">
        <f t="shared" si="12"/>
        <v>13</v>
      </c>
      <c r="B154">
        <f t="shared" si="13"/>
        <v>4</v>
      </c>
      <c r="C154">
        <f t="shared" si="13"/>
        <v>3</v>
      </c>
      <c r="D154" s="3">
        <f>VLOOKUP(A154,Growth!$C$1:$J$40,2,FALSE)*(1-EXP(-VLOOKUP(A154,Growth!$C$1:$J$40,3,FALSE)*((((B154-1)*12)+VLOOKUP(C154,Parameters!$A$14:$B$17,2,FALSE))-VLOOKUP(A154,Growth!$C$1:$J$40,4,FALSE))))</f>
        <v>771.2858862313858</v>
      </c>
      <c r="E154" s="3">
        <f>IF(VLOOKUP(A154*2,StkLUT!$B$1:$C$40,2,FALSE)=1,(D154^Parameters!$B$11)*Parameters!$B$10,IF(VLOOKUP(A154*2,StkLUT!$B$1:$C$40,2,FALSE)=2,(D154^Parameters!$C$11)*Parameters!$C$10,IF(VLOOKUP(A154*2,StkLUT!$B$1:$C$40,2,FALSE)=3,(D154^Parameters!$D$11)*Parameters!$D$10)))</f>
        <v>8556.5083442359974</v>
      </c>
      <c r="F154" s="3">
        <f>IF(D154&gt;Parameters!$B$4,E154*(Parameters!$B$5+(Parameters!$B$6-Parameters!$B$5)*1/(1+EXP(-Parameters!$B$2*(D154-Parameters!$B$3)))),0)</f>
        <v>8556.5083442359974</v>
      </c>
    </row>
    <row r="155" spans="1:6" x14ac:dyDescent="0.25">
      <c r="A155">
        <f t="shared" si="12"/>
        <v>13</v>
      </c>
      <c r="B155">
        <f t="shared" si="13"/>
        <v>5</v>
      </c>
      <c r="C155">
        <f t="shared" si="13"/>
        <v>1</v>
      </c>
      <c r="D155" s="3">
        <f>VLOOKUP(A155,Growth!$C$1:$J$40,2,FALSE)*(1-EXP(-VLOOKUP(A155,Growth!$C$1:$J$40,3,FALSE)*((((B155-1)*12)+VLOOKUP(C155,Parameters!$A$14:$B$17,2,FALSE))-VLOOKUP(A155,Growth!$C$1:$J$40,4,FALSE))))</f>
        <v>804.28422439359031</v>
      </c>
      <c r="E155" s="3">
        <f>IF(VLOOKUP(A155*2,StkLUT!$B$1:$C$40,2,FALSE)=1,(D155^Parameters!$B$11)*Parameters!$B$10,IF(VLOOKUP(A155*2,StkLUT!$B$1:$C$40,2,FALSE)=2,(D155^Parameters!$C$11)*Parameters!$C$10,IF(VLOOKUP(A155*2,StkLUT!$B$1:$C$40,2,FALSE)=3,(D155^Parameters!$D$11)*Parameters!$D$10)))</f>
        <v>9760.6972445613028</v>
      </c>
      <c r="F155" s="3">
        <f>IF(D155&gt;Parameters!$B$4,E155*(Parameters!$B$5+(Parameters!$B$6-Parameters!$B$5)*1/(1+EXP(-Parameters!$B$2*(D155-Parameters!$B$3)))),0)</f>
        <v>9760.6972445613028</v>
      </c>
    </row>
    <row r="156" spans="1:6" x14ac:dyDescent="0.25">
      <c r="A156">
        <f t="shared" si="12"/>
        <v>13</v>
      </c>
      <c r="B156">
        <f t="shared" si="13"/>
        <v>5</v>
      </c>
      <c r="C156">
        <f t="shared" si="13"/>
        <v>2</v>
      </c>
      <c r="D156" s="3">
        <f>VLOOKUP(A156,Growth!$C$1:$J$40,2,FALSE)*(1-EXP(-VLOOKUP(A156,Growth!$C$1:$J$40,3,FALSE)*((((B156-1)*12)+VLOOKUP(C156,Parameters!$A$14:$B$17,2,FALSE))-VLOOKUP(A156,Growth!$C$1:$J$40,4,FALSE))))</f>
        <v>828.79498307214112</v>
      </c>
      <c r="E156" s="3">
        <f>IF(VLOOKUP(A156*2,StkLUT!$B$1:$C$40,2,FALSE)=1,(D156^Parameters!$B$11)*Parameters!$B$10,IF(VLOOKUP(A156*2,StkLUT!$B$1:$C$40,2,FALSE)=2,(D156^Parameters!$C$11)*Parameters!$C$10,IF(VLOOKUP(A156*2,StkLUT!$B$1:$C$40,2,FALSE)=3,(D156^Parameters!$D$11)*Parameters!$D$10)))</f>
        <v>10726.49669213374</v>
      </c>
      <c r="F156" s="3">
        <f>IF(D156&gt;Parameters!$B$4,E156*(Parameters!$B$5+(Parameters!$B$6-Parameters!$B$5)*1/(1+EXP(-Parameters!$B$2*(D156-Parameters!$B$3)))),0)</f>
        <v>10726.49669213374</v>
      </c>
    </row>
    <row r="157" spans="1:6" x14ac:dyDescent="0.25">
      <c r="A157">
        <f t="shared" si="12"/>
        <v>13</v>
      </c>
      <c r="B157">
        <f t="shared" si="13"/>
        <v>5</v>
      </c>
      <c r="C157">
        <f t="shared" si="13"/>
        <v>3</v>
      </c>
      <c r="D157" s="3">
        <f>VLOOKUP(A157,Growth!$C$1:$J$40,2,FALSE)*(1-EXP(-VLOOKUP(A157,Growth!$C$1:$J$40,3,FALSE)*((((B157-1)*12)+VLOOKUP(C157,Parameters!$A$14:$B$17,2,FALSE))-VLOOKUP(A157,Growth!$C$1:$J$40,4,FALSE))))</f>
        <v>840.60739797911947</v>
      </c>
      <c r="E157" s="3">
        <f>IF(VLOOKUP(A157*2,StkLUT!$B$1:$C$40,2,FALSE)=1,(D157^Parameters!$B$11)*Parameters!$B$10,IF(VLOOKUP(A157*2,StkLUT!$B$1:$C$40,2,FALSE)=2,(D157^Parameters!$C$11)*Parameters!$C$10,IF(VLOOKUP(A157*2,StkLUT!$B$1:$C$40,2,FALSE)=3,(D157^Parameters!$D$11)*Parameters!$D$10)))</f>
        <v>11214.375079617568</v>
      </c>
      <c r="F157" s="3">
        <f>IF(D157&gt;Parameters!$B$4,E157*(Parameters!$B$5+(Parameters!$B$6-Parameters!$B$5)*1/(1+EXP(-Parameters!$B$2*(D157-Parameters!$B$3)))),0)</f>
        <v>11214.375079617568</v>
      </c>
    </row>
    <row r="158" spans="1:6" x14ac:dyDescent="0.25">
      <c r="A158">
        <f t="shared" si="12"/>
        <v>14</v>
      </c>
      <c r="B158">
        <f t="shared" si="13"/>
        <v>2</v>
      </c>
      <c r="C158">
        <f t="shared" si="13"/>
        <v>1</v>
      </c>
      <c r="D158" s="3">
        <f>VLOOKUP(A158,Growth!$C$1:$J$40,2,FALSE)*(1-EXP(-VLOOKUP(A158,Growth!$C$1:$J$40,3,FALSE)*((((B158-1)*12)+VLOOKUP(C158,Parameters!$A$14:$B$17,2,FALSE))-VLOOKUP(A158,Growth!$C$1:$J$40,4,FALSE))))</f>
        <v>247.85568411630206</v>
      </c>
      <c r="E158" s="3">
        <f>IF(VLOOKUP(A158*2,StkLUT!$B$1:$C$40,2,FALSE)=1,(D158^Parameters!$B$11)*Parameters!$B$10,IF(VLOOKUP(A158*2,StkLUT!$B$1:$C$40,2,FALSE)=2,(D158^Parameters!$C$11)*Parameters!$C$10,IF(VLOOKUP(A158*2,StkLUT!$B$1:$C$40,2,FALSE)=3,(D158^Parameters!$D$11)*Parameters!$D$10)))</f>
        <v>241.40469651778432</v>
      </c>
      <c r="F158" s="3">
        <f>IF(D158&gt;Parameters!$B$4,E158*(Parameters!$B$5+(Parameters!$B$6-Parameters!$B$5)*1/(1+EXP(-Parameters!$B$2*(D158-Parameters!$B$3)))),0)</f>
        <v>241.40469651778432</v>
      </c>
    </row>
    <row r="159" spans="1:6" x14ac:dyDescent="0.25">
      <c r="A159">
        <f t="shared" si="12"/>
        <v>14</v>
      </c>
      <c r="B159">
        <f t="shared" ref="B159:C174" si="14">B147</f>
        <v>2</v>
      </c>
      <c r="C159">
        <f t="shared" si="14"/>
        <v>2</v>
      </c>
      <c r="D159" s="3">
        <f>VLOOKUP(A159,Growth!$C$1:$J$40,2,FALSE)*(1-EXP(-VLOOKUP(A159,Growth!$C$1:$J$40,3,FALSE)*((((B159-1)*12)+VLOOKUP(C159,Parameters!$A$14:$B$17,2,FALSE))-VLOOKUP(A159,Growth!$C$1:$J$40,4,FALSE))))</f>
        <v>358.53084003416819</v>
      </c>
      <c r="E159" s="3">
        <f>IF(VLOOKUP(A159*2,StkLUT!$B$1:$C$40,2,FALSE)=1,(D159^Parameters!$B$11)*Parameters!$B$10,IF(VLOOKUP(A159*2,StkLUT!$B$1:$C$40,2,FALSE)=2,(D159^Parameters!$C$11)*Parameters!$C$10,IF(VLOOKUP(A159*2,StkLUT!$B$1:$C$40,2,FALSE)=3,(D159^Parameters!$D$11)*Parameters!$D$10)))</f>
        <v>770.29215280413143</v>
      </c>
      <c r="F159" s="3">
        <f>IF(D159&gt;Parameters!$B$4,E159*(Parameters!$B$5+(Parameters!$B$6-Parameters!$B$5)*1/(1+EXP(-Parameters!$B$2*(D159-Parameters!$B$3)))),0)</f>
        <v>770.29215280413143</v>
      </c>
    </row>
    <row r="160" spans="1:6" x14ac:dyDescent="0.25">
      <c r="A160">
        <f t="shared" si="12"/>
        <v>14</v>
      </c>
      <c r="B160">
        <f t="shared" si="14"/>
        <v>2</v>
      </c>
      <c r="C160">
        <f t="shared" si="14"/>
        <v>3</v>
      </c>
      <c r="D160" s="3">
        <f>VLOOKUP(A160,Growth!$C$1:$J$40,2,FALSE)*(1-EXP(-VLOOKUP(A160,Growth!$C$1:$J$40,3,FALSE)*((((B160-1)*12)+VLOOKUP(C160,Parameters!$A$14:$B$17,2,FALSE))-VLOOKUP(A160,Growth!$C$1:$J$40,4,FALSE))))</f>
        <v>412.94311188376685</v>
      </c>
      <c r="E160" s="3">
        <f>IF(VLOOKUP(A160*2,StkLUT!$B$1:$C$40,2,FALSE)=1,(D160^Parameters!$B$11)*Parameters!$B$10,IF(VLOOKUP(A160*2,StkLUT!$B$1:$C$40,2,FALSE)=2,(D160^Parameters!$C$11)*Parameters!$C$10,IF(VLOOKUP(A160*2,StkLUT!$B$1:$C$40,2,FALSE)=3,(D160^Parameters!$D$11)*Parameters!$D$10)))</f>
        <v>1200.9408193058025</v>
      </c>
      <c r="F160" s="3">
        <f>IF(D160&gt;Parameters!$B$4,E160*(Parameters!$B$5+(Parameters!$B$6-Parameters!$B$5)*1/(1+EXP(-Parameters!$B$2*(D160-Parameters!$B$3)))),0)</f>
        <v>1200.9408193058025</v>
      </c>
    </row>
    <row r="161" spans="1:6" x14ac:dyDescent="0.25">
      <c r="A161">
        <f t="shared" si="12"/>
        <v>14</v>
      </c>
      <c r="B161">
        <f t="shared" si="14"/>
        <v>3</v>
      </c>
      <c r="C161">
        <f t="shared" si="14"/>
        <v>1</v>
      </c>
      <c r="D161" s="3">
        <f>VLOOKUP(A161,Growth!$C$1:$J$40,2,FALSE)*(1-EXP(-VLOOKUP(A161,Growth!$C$1:$J$40,3,FALSE)*((((B161-1)*12)+VLOOKUP(C161,Parameters!$A$14:$B$17,2,FALSE))-VLOOKUP(A161,Growth!$C$1:$J$40,4,FALSE))))</f>
        <v>508.57232777730144</v>
      </c>
      <c r="E161" s="3">
        <f>IF(VLOOKUP(A161*2,StkLUT!$B$1:$C$40,2,FALSE)=1,(D161^Parameters!$B$11)*Parameters!$B$10,IF(VLOOKUP(A161*2,StkLUT!$B$1:$C$40,2,FALSE)=2,(D161^Parameters!$C$11)*Parameters!$C$10,IF(VLOOKUP(A161*2,StkLUT!$B$1:$C$40,2,FALSE)=3,(D161^Parameters!$D$11)*Parameters!$D$10)))</f>
        <v>2311.2410516373052</v>
      </c>
      <c r="F161" s="3">
        <f>IF(D161&gt;Parameters!$B$4,E161*(Parameters!$B$5+(Parameters!$B$6-Parameters!$B$5)*1/(1+EXP(-Parameters!$B$2*(D161-Parameters!$B$3)))),0)</f>
        <v>2311.2410516373052</v>
      </c>
    </row>
    <row r="162" spans="1:6" x14ac:dyDescent="0.25">
      <c r="A162">
        <f t="shared" si="12"/>
        <v>14</v>
      </c>
      <c r="B162">
        <f t="shared" si="14"/>
        <v>3</v>
      </c>
      <c r="C162">
        <f t="shared" si="14"/>
        <v>2</v>
      </c>
      <c r="D162" s="3">
        <f>VLOOKUP(A162,Growth!$C$1:$J$40,2,FALSE)*(1-EXP(-VLOOKUP(A162,Growth!$C$1:$J$40,3,FALSE)*((((B162-1)*12)+VLOOKUP(C162,Parameters!$A$14:$B$17,2,FALSE))-VLOOKUP(A162,Growth!$C$1:$J$40,4,FALSE))))</f>
        <v>581.53583297965747</v>
      </c>
      <c r="E162" s="3">
        <f>IF(VLOOKUP(A162*2,StkLUT!$B$1:$C$40,2,FALSE)=1,(D162^Parameters!$B$11)*Parameters!$B$10,IF(VLOOKUP(A162*2,StkLUT!$B$1:$C$40,2,FALSE)=2,(D162^Parameters!$C$11)*Parameters!$C$10,IF(VLOOKUP(A162*2,StkLUT!$B$1:$C$40,2,FALSE)=3,(D162^Parameters!$D$11)*Parameters!$D$10)))</f>
        <v>3522.431065183112</v>
      </c>
      <c r="F162" s="3">
        <f>IF(D162&gt;Parameters!$B$4,E162*(Parameters!$B$5+(Parameters!$B$6-Parameters!$B$5)*1/(1+EXP(-Parameters!$B$2*(D162-Parameters!$B$3)))),0)</f>
        <v>3522.431065183112</v>
      </c>
    </row>
    <row r="163" spans="1:6" x14ac:dyDescent="0.25">
      <c r="A163">
        <f t="shared" si="12"/>
        <v>14</v>
      </c>
      <c r="B163">
        <f t="shared" si="14"/>
        <v>3</v>
      </c>
      <c r="C163">
        <f t="shared" si="14"/>
        <v>3</v>
      </c>
      <c r="D163" s="3">
        <f>VLOOKUP(A163,Growth!$C$1:$J$40,2,FALSE)*(1-EXP(-VLOOKUP(A163,Growth!$C$1:$J$40,3,FALSE)*((((B163-1)*12)+VLOOKUP(C163,Parameters!$A$14:$B$17,2,FALSE))-VLOOKUP(A163,Growth!$C$1:$J$40,4,FALSE))))</f>
        <v>617.40756993132254</v>
      </c>
      <c r="E163" s="3">
        <f>IF(VLOOKUP(A163*2,StkLUT!$B$1:$C$40,2,FALSE)=1,(D163^Parameters!$B$11)*Parameters!$B$10,IF(VLOOKUP(A163*2,StkLUT!$B$1:$C$40,2,FALSE)=2,(D163^Parameters!$C$11)*Parameters!$C$10,IF(VLOOKUP(A163*2,StkLUT!$B$1:$C$40,2,FALSE)=3,(D163^Parameters!$D$11)*Parameters!$D$10)))</f>
        <v>4251.5399492929027</v>
      </c>
      <c r="F163" s="3">
        <f>IF(D163&gt;Parameters!$B$4,E163*(Parameters!$B$5+(Parameters!$B$6-Parameters!$B$5)*1/(1+EXP(-Parameters!$B$2*(D163-Parameters!$B$3)))),0)</f>
        <v>4251.5399492929027</v>
      </c>
    </row>
    <row r="164" spans="1:6" x14ac:dyDescent="0.25">
      <c r="A164">
        <f t="shared" si="12"/>
        <v>14</v>
      </c>
      <c r="B164">
        <f t="shared" si="14"/>
        <v>4</v>
      </c>
      <c r="C164">
        <f t="shared" si="14"/>
        <v>1</v>
      </c>
      <c r="D164" s="3">
        <f>VLOOKUP(A164,Growth!$C$1:$J$40,2,FALSE)*(1-EXP(-VLOOKUP(A164,Growth!$C$1:$J$40,3,FALSE)*((((B164-1)*12)+VLOOKUP(C164,Parameters!$A$14:$B$17,2,FALSE))-VLOOKUP(A164,Growth!$C$1:$J$40,4,FALSE))))</f>
        <v>680.45191564268748</v>
      </c>
      <c r="E164" s="3">
        <f>IF(VLOOKUP(A164*2,StkLUT!$B$1:$C$40,2,FALSE)=1,(D164^Parameters!$B$11)*Parameters!$B$10,IF(VLOOKUP(A164*2,StkLUT!$B$1:$C$40,2,FALSE)=2,(D164^Parameters!$C$11)*Parameters!$C$10,IF(VLOOKUP(A164*2,StkLUT!$B$1:$C$40,2,FALSE)=3,(D164^Parameters!$D$11)*Parameters!$D$10)))</f>
        <v>5771.1316661724932</v>
      </c>
      <c r="F164" s="3">
        <f>IF(D164&gt;Parameters!$B$4,E164*(Parameters!$B$5+(Parameters!$B$6-Parameters!$B$5)*1/(1+EXP(-Parameters!$B$2*(D164-Parameters!$B$3)))),0)</f>
        <v>5771.1316661724932</v>
      </c>
    </row>
    <row r="165" spans="1:6" x14ac:dyDescent="0.25">
      <c r="A165">
        <f t="shared" si="12"/>
        <v>14</v>
      </c>
      <c r="B165">
        <f t="shared" si="14"/>
        <v>4</v>
      </c>
      <c r="C165">
        <f t="shared" si="14"/>
        <v>2</v>
      </c>
      <c r="D165" s="3">
        <f>VLOOKUP(A165,Growth!$C$1:$J$40,2,FALSE)*(1-EXP(-VLOOKUP(A165,Growth!$C$1:$J$40,3,FALSE)*((((B165-1)*12)+VLOOKUP(C165,Parameters!$A$14:$B$17,2,FALSE))-VLOOKUP(A165,Growth!$C$1:$J$40,4,FALSE))))</f>
        <v>728.55370549121517</v>
      </c>
      <c r="E165" s="3">
        <f>IF(VLOOKUP(A165*2,StkLUT!$B$1:$C$40,2,FALSE)=1,(D165^Parameters!$B$11)*Parameters!$B$10,IF(VLOOKUP(A165*2,StkLUT!$B$1:$C$40,2,FALSE)=2,(D165^Parameters!$C$11)*Parameters!$C$10,IF(VLOOKUP(A165*2,StkLUT!$B$1:$C$40,2,FALSE)=3,(D165^Parameters!$D$11)*Parameters!$D$10)))</f>
        <v>7153.1172582982545</v>
      </c>
      <c r="F165" s="3">
        <f>IF(D165&gt;Parameters!$B$4,E165*(Parameters!$B$5+(Parameters!$B$6-Parameters!$B$5)*1/(1+EXP(-Parameters!$B$2*(D165-Parameters!$B$3)))),0)</f>
        <v>7153.1172582982545</v>
      </c>
    </row>
    <row r="166" spans="1:6" x14ac:dyDescent="0.25">
      <c r="A166">
        <f t="shared" si="12"/>
        <v>14</v>
      </c>
      <c r="B166">
        <f t="shared" si="14"/>
        <v>4</v>
      </c>
      <c r="C166">
        <f t="shared" si="14"/>
        <v>3</v>
      </c>
      <c r="D166" s="3">
        <f>VLOOKUP(A166,Growth!$C$1:$J$40,2,FALSE)*(1-EXP(-VLOOKUP(A166,Growth!$C$1:$J$40,3,FALSE)*((((B166-1)*12)+VLOOKUP(C166,Parameters!$A$14:$B$17,2,FALSE))-VLOOKUP(A166,Growth!$C$1:$J$40,4,FALSE))))</f>
        <v>752.20244259019648</v>
      </c>
      <c r="E166" s="3">
        <f>IF(VLOOKUP(A166*2,StkLUT!$B$1:$C$40,2,FALSE)=1,(D166^Parameters!$B$11)*Parameters!$B$10,IF(VLOOKUP(A166*2,StkLUT!$B$1:$C$40,2,FALSE)=2,(D166^Parameters!$C$11)*Parameters!$C$10,IF(VLOOKUP(A166*2,StkLUT!$B$1:$C$40,2,FALSE)=3,(D166^Parameters!$D$11)*Parameters!$D$10)))</f>
        <v>7908.5836253056032</v>
      </c>
      <c r="F166" s="3">
        <f>IF(D166&gt;Parameters!$B$4,E166*(Parameters!$B$5+(Parameters!$B$6-Parameters!$B$5)*1/(1+EXP(-Parameters!$B$2*(D166-Parameters!$B$3)))),0)</f>
        <v>7908.5836253056032</v>
      </c>
    </row>
    <row r="167" spans="1:6" x14ac:dyDescent="0.25">
      <c r="A167">
        <f t="shared" si="12"/>
        <v>14</v>
      </c>
      <c r="B167">
        <f t="shared" si="14"/>
        <v>5</v>
      </c>
      <c r="C167">
        <f t="shared" si="14"/>
        <v>1</v>
      </c>
      <c r="D167" s="3">
        <f>VLOOKUP(A167,Growth!$C$1:$J$40,2,FALSE)*(1-EXP(-VLOOKUP(A167,Growth!$C$1:$J$40,3,FALSE)*((((B167-1)*12)+VLOOKUP(C167,Parameters!$A$14:$B$17,2,FALSE))-VLOOKUP(A167,Growth!$C$1:$J$40,4,FALSE))))</f>
        <v>793.76494510615396</v>
      </c>
      <c r="E167" s="3">
        <f>IF(VLOOKUP(A167*2,StkLUT!$B$1:$C$40,2,FALSE)=1,(D167^Parameters!$B$11)*Parameters!$B$10,IF(VLOOKUP(A167*2,StkLUT!$B$1:$C$40,2,FALSE)=2,(D167^Parameters!$C$11)*Parameters!$C$10,IF(VLOOKUP(A167*2,StkLUT!$B$1:$C$40,2,FALSE)=3,(D167^Parameters!$D$11)*Parameters!$D$10)))</f>
        <v>9365.0546338067415</v>
      </c>
      <c r="F167" s="3">
        <f>IF(D167&gt;Parameters!$B$4,E167*(Parameters!$B$5+(Parameters!$B$6-Parameters!$B$5)*1/(1+EXP(-Parameters!$B$2*(D167-Parameters!$B$3)))),0)</f>
        <v>9365.0546338067415</v>
      </c>
    </row>
    <row r="168" spans="1:6" x14ac:dyDescent="0.25">
      <c r="A168">
        <f t="shared" si="12"/>
        <v>14</v>
      </c>
      <c r="B168">
        <f t="shared" si="14"/>
        <v>5</v>
      </c>
      <c r="C168">
        <f t="shared" si="14"/>
        <v>2</v>
      </c>
      <c r="D168" s="3">
        <f>VLOOKUP(A168,Growth!$C$1:$J$40,2,FALSE)*(1-EXP(-VLOOKUP(A168,Growth!$C$1:$J$40,3,FALSE)*((((B168-1)*12)+VLOOKUP(C168,Parameters!$A$14:$B$17,2,FALSE))-VLOOKUP(A168,Growth!$C$1:$J$40,4,FALSE))))</f>
        <v>825.47644498838861</v>
      </c>
      <c r="E168" s="3">
        <f>IF(VLOOKUP(A168*2,StkLUT!$B$1:$C$40,2,FALSE)=1,(D168^Parameters!$B$11)*Parameters!$B$10,IF(VLOOKUP(A168*2,StkLUT!$B$1:$C$40,2,FALSE)=2,(D168^Parameters!$C$11)*Parameters!$C$10,IF(VLOOKUP(A168*2,StkLUT!$B$1:$C$40,2,FALSE)=3,(D168^Parameters!$D$11)*Parameters!$D$10)))</f>
        <v>10592.084844540279</v>
      </c>
      <c r="F168" s="3">
        <f>IF(D168&gt;Parameters!$B$4,E168*(Parameters!$B$5+(Parameters!$B$6-Parameters!$B$5)*1/(1+EXP(-Parameters!$B$2*(D168-Parameters!$B$3)))),0)</f>
        <v>10592.084844540279</v>
      </c>
    </row>
    <row r="169" spans="1:6" x14ac:dyDescent="0.25">
      <c r="A169">
        <f t="shared" si="12"/>
        <v>14</v>
      </c>
      <c r="B169">
        <f t="shared" si="14"/>
        <v>5</v>
      </c>
      <c r="C169">
        <f t="shared" si="14"/>
        <v>3</v>
      </c>
      <c r="D169" s="3">
        <f>VLOOKUP(A169,Growth!$C$1:$J$40,2,FALSE)*(1-EXP(-VLOOKUP(A169,Growth!$C$1:$J$40,3,FALSE)*((((B169-1)*12)+VLOOKUP(C169,Parameters!$A$14:$B$17,2,FALSE))-VLOOKUP(A169,Growth!$C$1:$J$40,4,FALSE))))</f>
        <v>841.06706908139802</v>
      </c>
      <c r="E169" s="3">
        <f>IF(VLOOKUP(A169*2,StkLUT!$B$1:$C$40,2,FALSE)=1,(D169^Parameters!$B$11)*Parameters!$B$10,IF(VLOOKUP(A169*2,StkLUT!$B$1:$C$40,2,FALSE)=2,(D169^Parameters!$C$11)*Parameters!$C$10,IF(VLOOKUP(A169*2,StkLUT!$B$1:$C$40,2,FALSE)=3,(D169^Parameters!$D$11)*Parameters!$D$10)))</f>
        <v>11233.660446172684</v>
      </c>
      <c r="F169" s="3">
        <f>IF(D169&gt;Parameters!$B$4,E169*(Parameters!$B$5+(Parameters!$B$6-Parameters!$B$5)*1/(1+EXP(-Parameters!$B$2*(D169-Parameters!$B$3)))),0)</f>
        <v>11233.660446172684</v>
      </c>
    </row>
    <row r="170" spans="1:6" x14ac:dyDescent="0.25">
      <c r="A170">
        <f t="shared" si="12"/>
        <v>15</v>
      </c>
      <c r="B170">
        <f t="shared" si="14"/>
        <v>2</v>
      </c>
      <c r="C170">
        <f t="shared" si="14"/>
        <v>1</v>
      </c>
      <c r="D170" s="3">
        <f>VLOOKUP(A170,Growth!$C$1:$J$40,2,FALSE)*(1-EXP(-VLOOKUP(A170,Growth!$C$1:$J$40,3,FALSE)*((((B170-1)*12)+VLOOKUP(C170,Parameters!$A$14:$B$17,2,FALSE))-VLOOKUP(A170,Growth!$C$1:$J$40,4,FALSE))))</f>
        <v>320.95872777108025</v>
      </c>
      <c r="E170" s="3">
        <f>IF(VLOOKUP(A170*2,StkLUT!$B$1:$C$40,2,FALSE)=1,(D170^Parameters!$B$11)*Parameters!$B$10,IF(VLOOKUP(A170*2,StkLUT!$B$1:$C$40,2,FALSE)=2,(D170^Parameters!$C$11)*Parameters!$C$10,IF(VLOOKUP(A170*2,StkLUT!$B$1:$C$40,2,FALSE)=3,(D170^Parameters!$D$11)*Parameters!$D$10)))</f>
        <v>543.93678399591897</v>
      </c>
      <c r="F170" s="3">
        <f>IF(D170&gt;Parameters!$B$4,E170*(Parameters!$B$5+(Parameters!$B$6-Parameters!$B$5)*1/(1+EXP(-Parameters!$B$2*(D170-Parameters!$B$3)))),0)</f>
        <v>543.93678399591897</v>
      </c>
    </row>
    <row r="171" spans="1:6" x14ac:dyDescent="0.25">
      <c r="A171">
        <f t="shared" si="12"/>
        <v>15</v>
      </c>
      <c r="B171">
        <f t="shared" si="14"/>
        <v>2</v>
      </c>
      <c r="C171">
        <f t="shared" si="14"/>
        <v>2</v>
      </c>
      <c r="D171" s="3">
        <f>VLOOKUP(A171,Growth!$C$1:$J$40,2,FALSE)*(1-EXP(-VLOOKUP(A171,Growth!$C$1:$J$40,3,FALSE)*((((B171-1)*12)+VLOOKUP(C171,Parameters!$A$14:$B$17,2,FALSE))-VLOOKUP(A171,Growth!$C$1:$J$40,4,FALSE))))</f>
        <v>425.7229320061009</v>
      </c>
      <c r="E171" s="3">
        <f>IF(VLOOKUP(A171*2,StkLUT!$B$1:$C$40,2,FALSE)=1,(D171^Parameters!$B$11)*Parameters!$B$10,IF(VLOOKUP(A171*2,StkLUT!$B$1:$C$40,2,FALSE)=2,(D171^Parameters!$C$11)*Parameters!$C$10,IF(VLOOKUP(A171*2,StkLUT!$B$1:$C$40,2,FALSE)=3,(D171^Parameters!$D$11)*Parameters!$D$10)))</f>
        <v>1321.6757643328206</v>
      </c>
      <c r="F171" s="3">
        <f>IF(D171&gt;Parameters!$B$4,E171*(Parameters!$B$5+(Parameters!$B$6-Parameters!$B$5)*1/(1+EXP(-Parameters!$B$2*(D171-Parameters!$B$3)))),0)</f>
        <v>1321.6757643328206</v>
      </c>
    </row>
    <row r="172" spans="1:6" x14ac:dyDescent="0.25">
      <c r="A172">
        <f t="shared" si="12"/>
        <v>15</v>
      </c>
      <c r="B172">
        <f t="shared" si="14"/>
        <v>2</v>
      </c>
      <c r="C172">
        <f t="shared" si="14"/>
        <v>3</v>
      </c>
      <c r="D172" s="3">
        <f>VLOOKUP(A172,Growth!$C$1:$J$40,2,FALSE)*(1-EXP(-VLOOKUP(A172,Growth!$C$1:$J$40,3,FALSE)*((((B172-1)*12)+VLOOKUP(C172,Parameters!$A$14:$B$17,2,FALSE))-VLOOKUP(A172,Growth!$C$1:$J$40,4,FALSE))))</f>
        <v>476.21170977316473</v>
      </c>
      <c r="E172" s="3">
        <f>IF(VLOOKUP(A172*2,StkLUT!$B$1:$C$40,2,FALSE)=1,(D172^Parameters!$B$11)*Parameters!$B$10,IF(VLOOKUP(A172*2,StkLUT!$B$1:$C$40,2,FALSE)=2,(D172^Parameters!$C$11)*Parameters!$C$10,IF(VLOOKUP(A172*2,StkLUT!$B$1:$C$40,2,FALSE)=3,(D172^Parameters!$D$11)*Parameters!$D$10)))</f>
        <v>1879.7679742988689</v>
      </c>
      <c r="F172" s="3">
        <f>IF(D172&gt;Parameters!$B$4,E172*(Parameters!$B$5+(Parameters!$B$6-Parameters!$B$5)*1/(1+EXP(-Parameters!$B$2*(D172-Parameters!$B$3)))),0)</f>
        <v>1879.7679742988689</v>
      </c>
    </row>
    <row r="173" spans="1:6" x14ac:dyDescent="0.25">
      <c r="A173">
        <f t="shared" si="12"/>
        <v>15</v>
      </c>
      <c r="B173">
        <f t="shared" si="14"/>
        <v>3</v>
      </c>
      <c r="C173">
        <f t="shared" si="14"/>
        <v>1</v>
      </c>
      <c r="D173" s="3">
        <f>VLOOKUP(A173,Growth!$C$1:$J$40,2,FALSE)*(1-EXP(-VLOOKUP(A173,Growth!$C$1:$J$40,3,FALSE)*((((B173-1)*12)+VLOOKUP(C173,Parameters!$A$14:$B$17,2,FALSE))-VLOOKUP(A173,Growth!$C$1:$J$40,4,FALSE))))</f>
        <v>563.12032800449174</v>
      </c>
      <c r="E173" s="3">
        <f>IF(VLOOKUP(A173*2,StkLUT!$B$1:$C$40,2,FALSE)=1,(D173^Parameters!$B$11)*Parameters!$B$10,IF(VLOOKUP(A173*2,StkLUT!$B$1:$C$40,2,FALSE)=2,(D173^Parameters!$C$11)*Parameters!$C$10,IF(VLOOKUP(A173*2,StkLUT!$B$1:$C$40,2,FALSE)=3,(D173^Parameters!$D$11)*Parameters!$D$10)))</f>
        <v>3183.597927083194</v>
      </c>
      <c r="F173" s="3">
        <f>IF(D173&gt;Parameters!$B$4,E173*(Parameters!$B$5+(Parameters!$B$6-Parameters!$B$5)*1/(1+EXP(-Parameters!$B$2*(D173-Parameters!$B$3)))),0)</f>
        <v>3183.597927083194</v>
      </c>
    </row>
    <row r="174" spans="1:6" x14ac:dyDescent="0.25">
      <c r="A174">
        <f t="shared" si="12"/>
        <v>15</v>
      </c>
      <c r="B174">
        <f t="shared" si="14"/>
        <v>3</v>
      </c>
      <c r="C174">
        <f t="shared" si="14"/>
        <v>2</v>
      </c>
      <c r="D174" s="3">
        <f>VLOOKUP(A174,Growth!$C$1:$J$40,2,FALSE)*(1-EXP(-VLOOKUP(A174,Growth!$C$1:$J$40,3,FALSE)*((((B174-1)*12)+VLOOKUP(C174,Parameters!$A$14:$B$17,2,FALSE))-VLOOKUP(A174,Growth!$C$1:$J$40,4,FALSE))))</f>
        <v>627.67497794120391</v>
      </c>
      <c r="E174" s="3">
        <f>IF(VLOOKUP(A174*2,StkLUT!$B$1:$C$40,2,FALSE)=1,(D174^Parameters!$B$11)*Parameters!$B$10,IF(VLOOKUP(A174*2,StkLUT!$B$1:$C$40,2,FALSE)=2,(D174^Parameters!$C$11)*Parameters!$C$10,IF(VLOOKUP(A174*2,StkLUT!$B$1:$C$40,2,FALSE)=3,(D174^Parameters!$D$11)*Parameters!$D$10)))</f>
        <v>4477.7428808521727</v>
      </c>
      <c r="F174" s="3">
        <f>IF(D174&gt;Parameters!$B$4,E174*(Parameters!$B$5+(Parameters!$B$6-Parameters!$B$5)*1/(1+EXP(-Parameters!$B$2*(D174-Parameters!$B$3)))),0)</f>
        <v>4477.7428808521727</v>
      </c>
    </row>
    <row r="175" spans="1:6" x14ac:dyDescent="0.25">
      <c r="A175">
        <f t="shared" si="12"/>
        <v>15</v>
      </c>
      <c r="B175">
        <f t="shared" ref="B175:C190" si="15">B163</f>
        <v>3</v>
      </c>
      <c r="C175">
        <f t="shared" si="15"/>
        <v>3</v>
      </c>
      <c r="D175" s="3">
        <f>VLOOKUP(A175,Growth!$C$1:$J$40,2,FALSE)*(1-EXP(-VLOOKUP(A175,Growth!$C$1:$J$40,3,FALSE)*((((B175-1)*12)+VLOOKUP(C175,Parameters!$A$14:$B$17,2,FALSE))-VLOOKUP(A175,Growth!$C$1:$J$40,4,FALSE))))</f>
        <v>658.78565546970049</v>
      </c>
      <c r="E175" s="3">
        <f>IF(VLOOKUP(A175*2,StkLUT!$B$1:$C$40,2,FALSE)=1,(D175^Parameters!$B$11)*Parameters!$B$10,IF(VLOOKUP(A175*2,StkLUT!$B$1:$C$40,2,FALSE)=2,(D175^Parameters!$C$11)*Parameters!$C$10,IF(VLOOKUP(A175*2,StkLUT!$B$1:$C$40,2,FALSE)=3,(D175^Parameters!$D$11)*Parameters!$D$10)))</f>
        <v>5213.0445836916988</v>
      </c>
      <c r="F175" s="3">
        <f>IF(D175&gt;Parameters!$B$4,E175*(Parameters!$B$5+(Parameters!$B$6-Parameters!$B$5)*1/(1+EXP(-Parameters!$B$2*(D175-Parameters!$B$3)))),0)</f>
        <v>5213.0445836916988</v>
      </c>
    </row>
    <row r="176" spans="1:6" x14ac:dyDescent="0.25">
      <c r="A176">
        <f t="shared" si="12"/>
        <v>15</v>
      </c>
      <c r="B176">
        <f t="shared" si="15"/>
        <v>4</v>
      </c>
      <c r="C176">
        <f t="shared" si="15"/>
        <v>1</v>
      </c>
      <c r="D176" s="3">
        <f>VLOOKUP(A176,Growth!$C$1:$J$40,2,FALSE)*(1-EXP(-VLOOKUP(A176,Growth!$C$1:$J$40,3,FALSE)*((((B176-1)*12)+VLOOKUP(C176,Parameters!$A$14:$B$17,2,FALSE))-VLOOKUP(A176,Growth!$C$1:$J$40,4,FALSE))))</f>
        <v>712.3378727310544</v>
      </c>
      <c r="E176" s="3">
        <f>IF(VLOOKUP(A176*2,StkLUT!$B$1:$C$40,2,FALSE)=1,(D176^Parameters!$B$11)*Parameters!$B$10,IF(VLOOKUP(A176*2,StkLUT!$B$1:$C$40,2,FALSE)=2,(D176^Parameters!$C$11)*Parameters!$C$10,IF(VLOOKUP(A176*2,StkLUT!$B$1:$C$40,2,FALSE)=3,(D176^Parameters!$D$11)*Parameters!$D$10)))</f>
        <v>6664.550044675867</v>
      </c>
      <c r="F176" s="3">
        <f>IF(D176&gt;Parameters!$B$4,E176*(Parameters!$B$5+(Parameters!$B$6-Parameters!$B$5)*1/(1+EXP(-Parameters!$B$2*(D176-Parameters!$B$3)))),0)</f>
        <v>6664.550044675867</v>
      </c>
    </row>
    <row r="177" spans="1:6" x14ac:dyDescent="0.25">
      <c r="A177">
        <f t="shared" si="12"/>
        <v>15</v>
      </c>
      <c r="B177">
        <f t="shared" si="15"/>
        <v>4</v>
      </c>
      <c r="C177">
        <f t="shared" si="15"/>
        <v>2</v>
      </c>
      <c r="D177" s="3">
        <f>VLOOKUP(A177,Growth!$C$1:$J$40,2,FALSE)*(1-EXP(-VLOOKUP(A177,Growth!$C$1:$J$40,3,FALSE)*((((B177-1)*12)+VLOOKUP(C177,Parameters!$A$14:$B$17,2,FALSE))-VLOOKUP(A177,Growth!$C$1:$J$40,4,FALSE))))</f>
        <v>752.11579935094096</v>
      </c>
      <c r="E177" s="3">
        <f>IF(VLOOKUP(A177*2,StkLUT!$B$1:$C$40,2,FALSE)=1,(D177^Parameters!$B$11)*Parameters!$B$10,IF(VLOOKUP(A177*2,StkLUT!$B$1:$C$40,2,FALSE)=2,(D177^Parameters!$C$11)*Parameters!$C$10,IF(VLOOKUP(A177*2,StkLUT!$B$1:$C$40,2,FALSE)=3,(D177^Parameters!$D$11)*Parameters!$D$10)))</f>
        <v>7905.7208357044956</v>
      </c>
      <c r="F177" s="3">
        <f>IF(D177&gt;Parameters!$B$4,E177*(Parameters!$B$5+(Parameters!$B$6-Parameters!$B$5)*1/(1+EXP(-Parameters!$B$2*(D177-Parameters!$B$3)))),0)</f>
        <v>7905.7208357044956</v>
      </c>
    </row>
    <row r="178" spans="1:6" x14ac:dyDescent="0.25">
      <c r="A178">
        <f t="shared" si="12"/>
        <v>15</v>
      </c>
      <c r="B178">
        <f t="shared" si="15"/>
        <v>4</v>
      </c>
      <c r="C178">
        <f t="shared" si="15"/>
        <v>3</v>
      </c>
      <c r="D178" s="3">
        <f>VLOOKUP(A178,Growth!$C$1:$J$40,2,FALSE)*(1-EXP(-VLOOKUP(A178,Growth!$C$1:$J$40,3,FALSE)*((((B178-1)*12)+VLOOKUP(C178,Parameters!$A$14:$B$17,2,FALSE))-VLOOKUP(A178,Growth!$C$1:$J$40,4,FALSE))))</f>
        <v>771.2858862313858</v>
      </c>
      <c r="E178" s="3">
        <f>IF(VLOOKUP(A178*2,StkLUT!$B$1:$C$40,2,FALSE)=1,(D178^Parameters!$B$11)*Parameters!$B$10,IF(VLOOKUP(A178*2,StkLUT!$B$1:$C$40,2,FALSE)=2,(D178^Parameters!$C$11)*Parameters!$C$10,IF(VLOOKUP(A178*2,StkLUT!$B$1:$C$40,2,FALSE)=3,(D178^Parameters!$D$11)*Parameters!$D$10)))</f>
        <v>8556.5083442359974</v>
      </c>
      <c r="F178" s="3">
        <f>IF(D178&gt;Parameters!$B$4,E178*(Parameters!$B$5+(Parameters!$B$6-Parameters!$B$5)*1/(1+EXP(-Parameters!$B$2*(D178-Parameters!$B$3)))),0)</f>
        <v>8556.5083442359974</v>
      </c>
    </row>
    <row r="179" spans="1:6" x14ac:dyDescent="0.25">
      <c r="A179">
        <f t="shared" si="12"/>
        <v>15</v>
      </c>
      <c r="B179">
        <f t="shared" si="15"/>
        <v>5</v>
      </c>
      <c r="C179">
        <f t="shared" si="15"/>
        <v>1</v>
      </c>
      <c r="D179" s="3">
        <f>VLOOKUP(A179,Growth!$C$1:$J$40,2,FALSE)*(1-EXP(-VLOOKUP(A179,Growth!$C$1:$J$40,3,FALSE)*((((B179-1)*12)+VLOOKUP(C179,Parameters!$A$14:$B$17,2,FALSE))-VLOOKUP(A179,Growth!$C$1:$J$40,4,FALSE))))</f>
        <v>804.28422439359031</v>
      </c>
      <c r="E179" s="3">
        <f>IF(VLOOKUP(A179*2,StkLUT!$B$1:$C$40,2,FALSE)=1,(D179^Parameters!$B$11)*Parameters!$B$10,IF(VLOOKUP(A179*2,StkLUT!$B$1:$C$40,2,FALSE)=2,(D179^Parameters!$C$11)*Parameters!$C$10,IF(VLOOKUP(A179*2,StkLUT!$B$1:$C$40,2,FALSE)=3,(D179^Parameters!$D$11)*Parameters!$D$10)))</f>
        <v>9760.6972445613028</v>
      </c>
      <c r="F179" s="3">
        <f>IF(D179&gt;Parameters!$B$4,E179*(Parameters!$B$5+(Parameters!$B$6-Parameters!$B$5)*1/(1+EXP(-Parameters!$B$2*(D179-Parameters!$B$3)))),0)</f>
        <v>9760.6972445613028</v>
      </c>
    </row>
    <row r="180" spans="1:6" x14ac:dyDescent="0.25">
      <c r="A180">
        <f t="shared" si="12"/>
        <v>15</v>
      </c>
      <c r="B180">
        <f t="shared" si="15"/>
        <v>5</v>
      </c>
      <c r="C180">
        <f t="shared" si="15"/>
        <v>2</v>
      </c>
      <c r="D180" s="3">
        <f>VLOOKUP(A180,Growth!$C$1:$J$40,2,FALSE)*(1-EXP(-VLOOKUP(A180,Growth!$C$1:$J$40,3,FALSE)*((((B180-1)*12)+VLOOKUP(C180,Parameters!$A$14:$B$17,2,FALSE))-VLOOKUP(A180,Growth!$C$1:$J$40,4,FALSE))))</f>
        <v>828.79498307214112</v>
      </c>
      <c r="E180" s="3">
        <f>IF(VLOOKUP(A180*2,StkLUT!$B$1:$C$40,2,FALSE)=1,(D180^Parameters!$B$11)*Parameters!$B$10,IF(VLOOKUP(A180*2,StkLUT!$B$1:$C$40,2,FALSE)=2,(D180^Parameters!$C$11)*Parameters!$C$10,IF(VLOOKUP(A180*2,StkLUT!$B$1:$C$40,2,FALSE)=3,(D180^Parameters!$D$11)*Parameters!$D$10)))</f>
        <v>10726.49669213374</v>
      </c>
      <c r="F180" s="3">
        <f>IF(D180&gt;Parameters!$B$4,E180*(Parameters!$B$5+(Parameters!$B$6-Parameters!$B$5)*1/(1+EXP(-Parameters!$B$2*(D180-Parameters!$B$3)))),0)</f>
        <v>10726.49669213374</v>
      </c>
    </row>
    <row r="181" spans="1:6" x14ac:dyDescent="0.25">
      <c r="A181">
        <f t="shared" si="12"/>
        <v>15</v>
      </c>
      <c r="B181">
        <f t="shared" si="15"/>
        <v>5</v>
      </c>
      <c r="C181">
        <f t="shared" si="15"/>
        <v>3</v>
      </c>
      <c r="D181" s="3">
        <f>VLOOKUP(A181,Growth!$C$1:$J$40,2,FALSE)*(1-EXP(-VLOOKUP(A181,Growth!$C$1:$J$40,3,FALSE)*((((B181-1)*12)+VLOOKUP(C181,Parameters!$A$14:$B$17,2,FALSE))-VLOOKUP(A181,Growth!$C$1:$J$40,4,FALSE))))</f>
        <v>840.60739797911947</v>
      </c>
      <c r="E181" s="3">
        <f>IF(VLOOKUP(A181*2,StkLUT!$B$1:$C$40,2,FALSE)=1,(D181^Parameters!$B$11)*Parameters!$B$10,IF(VLOOKUP(A181*2,StkLUT!$B$1:$C$40,2,FALSE)=2,(D181^Parameters!$C$11)*Parameters!$C$10,IF(VLOOKUP(A181*2,StkLUT!$B$1:$C$40,2,FALSE)=3,(D181^Parameters!$D$11)*Parameters!$D$10)))</f>
        <v>11214.375079617568</v>
      </c>
      <c r="F181" s="3">
        <f>IF(D181&gt;Parameters!$B$4,E181*(Parameters!$B$5+(Parameters!$B$6-Parameters!$B$5)*1/(1+EXP(-Parameters!$B$2*(D181-Parameters!$B$3)))),0)</f>
        <v>11214.375079617568</v>
      </c>
    </row>
    <row r="182" spans="1:6" x14ac:dyDescent="0.25">
      <c r="A182">
        <f t="shared" si="12"/>
        <v>16</v>
      </c>
      <c r="B182">
        <f t="shared" si="15"/>
        <v>2</v>
      </c>
      <c r="C182">
        <f t="shared" si="15"/>
        <v>1</v>
      </c>
      <c r="D182" s="3">
        <f>VLOOKUP(A182,Growth!$C$1:$J$40,2,FALSE)*(1-EXP(-VLOOKUP(A182,Growth!$C$1:$J$40,3,FALSE)*((((B182-1)*12)+VLOOKUP(C182,Parameters!$A$14:$B$17,2,FALSE))-VLOOKUP(A182,Growth!$C$1:$J$40,4,FALSE))))</f>
        <v>320.95872777108025</v>
      </c>
      <c r="E182" s="3">
        <f>IF(VLOOKUP(A182*2,StkLUT!$B$1:$C$40,2,FALSE)=1,(D182^Parameters!$B$11)*Parameters!$B$10,IF(VLOOKUP(A182*2,StkLUT!$B$1:$C$40,2,FALSE)=2,(D182^Parameters!$C$11)*Parameters!$C$10,IF(VLOOKUP(A182*2,StkLUT!$B$1:$C$40,2,FALSE)=3,(D182^Parameters!$D$11)*Parameters!$D$10)))</f>
        <v>543.93678399591897</v>
      </c>
      <c r="F182" s="3">
        <f>IF(D182&gt;Parameters!$B$4,E182*(Parameters!$B$5+(Parameters!$B$6-Parameters!$B$5)*1/(1+EXP(-Parameters!$B$2*(D182-Parameters!$B$3)))),0)</f>
        <v>543.93678399591897</v>
      </c>
    </row>
    <row r="183" spans="1:6" x14ac:dyDescent="0.25">
      <c r="A183">
        <f t="shared" si="12"/>
        <v>16</v>
      </c>
      <c r="B183">
        <f t="shared" si="15"/>
        <v>2</v>
      </c>
      <c r="C183">
        <f t="shared" si="15"/>
        <v>2</v>
      </c>
      <c r="D183" s="3">
        <f>VLOOKUP(A183,Growth!$C$1:$J$40,2,FALSE)*(1-EXP(-VLOOKUP(A183,Growth!$C$1:$J$40,3,FALSE)*((((B183-1)*12)+VLOOKUP(C183,Parameters!$A$14:$B$17,2,FALSE))-VLOOKUP(A183,Growth!$C$1:$J$40,4,FALSE))))</f>
        <v>425.7229320061009</v>
      </c>
      <c r="E183" s="3">
        <f>IF(VLOOKUP(A183*2,StkLUT!$B$1:$C$40,2,FALSE)=1,(D183^Parameters!$B$11)*Parameters!$B$10,IF(VLOOKUP(A183*2,StkLUT!$B$1:$C$40,2,FALSE)=2,(D183^Parameters!$C$11)*Parameters!$C$10,IF(VLOOKUP(A183*2,StkLUT!$B$1:$C$40,2,FALSE)=3,(D183^Parameters!$D$11)*Parameters!$D$10)))</f>
        <v>1321.6757643328206</v>
      </c>
      <c r="F183" s="3">
        <f>IF(D183&gt;Parameters!$B$4,E183*(Parameters!$B$5+(Parameters!$B$6-Parameters!$B$5)*1/(1+EXP(-Parameters!$B$2*(D183-Parameters!$B$3)))),0)</f>
        <v>1321.6757643328206</v>
      </c>
    </row>
    <row r="184" spans="1:6" x14ac:dyDescent="0.25">
      <c r="A184">
        <f t="shared" si="12"/>
        <v>16</v>
      </c>
      <c r="B184">
        <f t="shared" si="15"/>
        <v>2</v>
      </c>
      <c r="C184">
        <f t="shared" si="15"/>
        <v>3</v>
      </c>
      <c r="D184" s="3">
        <f>VLOOKUP(A184,Growth!$C$1:$J$40,2,FALSE)*(1-EXP(-VLOOKUP(A184,Growth!$C$1:$J$40,3,FALSE)*((((B184-1)*12)+VLOOKUP(C184,Parameters!$A$14:$B$17,2,FALSE))-VLOOKUP(A184,Growth!$C$1:$J$40,4,FALSE))))</f>
        <v>476.21170977316473</v>
      </c>
      <c r="E184" s="3">
        <f>IF(VLOOKUP(A184*2,StkLUT!$B$1:$C$40,2,FALSE)=1,(D184^Parameters!$B$11)*Parameters!$B$10,IF(VLOOKUP(A184*2,StkLUT!$B$1:$C$40,2,FALSE)=2,(D184^Parameters!$C$11)*Parameters!$C$10,IF(VLOOKUP(A184*2,StkLUT!$B$1:$C$40,2,FALSE)=3,(D184^Parameters!$D$11)*Parameters!$D$10)))</f>
        <v>1879.7679742988689</v>
      </c>
      <c r="F184" s="3">
        <f>IF(D184&gt;Parameters!$B$4,E184*(Parameters!$B$5+(Parameters!$B$6-Parameters!$B$5)*1/(1+EXP(-Parameters!$B$2*(D184-Parameters!$B$3)))),0)</f>
        <v>1879.7679742988689</v>
      </c>
    </row>
    <row r="185" spans="1:6" x14ac:dyDescent="0.25">
      <c r="A185">
        <f t="shared" si="12"/>
        <v>16</v>
      </c>
      <c r="B185">
        <f t="shared" si="15"/>
        <v>3</v>
      </c>
      <c r="C185">
        <f t="shared" si="15"/>
        <v>1</v>
      </c>
      <c r="D185" s="3">
        <f>VLOOKUP(A185,Growth!$C$1:$J$40,2,FALSE)*(1-EXP(-VLOOKUP(A185,Growth!$C$1:$J$40,3,FALSE)*((((B185-1)*12)+VLOOKUP(C185,Parameters!$A$14:$B$17,2,FALSE))-VLOOKUP(A185,Growth!$C$1:$J$40,4,FALSE))))</f>
        <v>563.12032800449174</v>
      </c>
      <c r="E185" s="3">
        <f>IF(VLOOKUP(A185*2,StkLUT!$B$1:$C$40,2,FALSE)=1,(D185^Parameters!$B$11)*Parameters!$B$10,IF(VLOOKUP(A185*2,StkLUT!$B$1:$C$40,2,FALSE)=2,(D185^Parameters!$C$11)*Parameters!$C$10,IF(VLOOKUP(A185*2,StkLUT!$B$1:$C$40,2,FALSE)=3,(D185^Parameters!$D$11)*Parameters!$D$10)))</f>
        <v>3183.597927083194</v>
      </c>
      <c r="F185" s="3">
        <f>IF(D185&gt;Parameters!$B$4,E185*(Parameters!$B$5+(Parameters!$B$6-Parameters!$B$5)*1/(1+EXP(-Parameters!$B$2*(D185-Parameters!$B$3)))),0)</f>
        <v>3183.597927083194</v>
      </c>
    </row>
    <row r="186" spans="1:6" x14ac:dyDescent="0.25">
      <c r="A186">
        <f t="shared" si="12"/>
        <v>16</v>
      </c>
      <c r="B186">
        <f t="shared" si="15"/>
        <v>3</v>
      </c>
      <c r="C186">
        <f t="shared" si="15"/>
        <v>2</v>
      </c>
      <c r="D186" s="3">
        <f>VLOOKUP(A186,Growth!$C$1:$J$40,2,FALSE)*(1-EXP(-VLOOKUP(A186,Growth!$C$1:$J$40,3,FALSE)*((((B186-1)*12)+VLOOKUP(C186,Parameters!$A$14:$B$17,2,FALSE))-VLOOKUP(A186,Growth!$C$1:$J$40,4,FALSE))))</f>
        <v>627.67497794120391</v>
      </c>
      <c r="E186" s="3">
        <f>IF(VLOOKUP(A186*2,StkLUT!$B$1:$C$40,2,FALSE)=1,(D186^Parameters!$B$11)*Parameters!$B$10,IF(VLOOKUP(A186*2,StkLUT!$B$1:$C$40,2,FALSE)=2,(D186^Parameters!$C$11)*Parameters!$C$10,IF(VLOOKUP(A186*2,StkLUT!$B$1:$C$40,2,FALSE)=3,(D186^Parameters!$D$11)*Parameters!$D$10)))</f>
        <v>4477.7428808521727</v>
      </c>
      <c r="F186" s="3">
        <f>IF(D186&gt;Parameters!$B$4,E186*(Parameters!$B$5+(Parameters!$B$6-Parameters!$B$5)*1/(1+EXP(-Parameters!$B$2*(D186-Parameters!$B$3)))),0)</f>
        <v>4477.7428808521727</v>
      </c>
    </row>
    <row r="187" spans="1:6" x14ac:dyDescent="0.25">
      <c r="A187">
        <f t="shared" si="12"/>
        <v>16</v>
      </c>
      <c r="B187">
        <f t="shared" si="15"/>
        <v>3</v>
      </c>
      <c r="C187">
        <f t="shared" si="15"/>
        <v>3</v>
      </c>
      <c r="D187" s="3">
        <f>VLOOKUP(A187,Growth!$C$1:$J$40,2,FALSE)*(1-EXP(-VLOOKUP(A187,Growth!$C$1:$J$40,3,FALSE)*((((B187-1)*12)+VLOOKUP(C187,Parameters!$A$14:$B$17,2,FALSE))-VLOOKUP(A187,Growth!$C$1:$J$40,4,FALSE))))</f>
        <v>658.78565546970049</v>
      </c>
      <c r="E187" s="3">
        <f>IF(VLOOKUP(A187*2,StkLUT!$B$1:$C$40,2,FALSE)=1,(D187^Parameters!$B$11)*Parameters!$B$10,IF(VLOOKUP(A187*2,StkLUT!$B$1:$C$40,2,FALSE)=2,(D187^Parameters!$C$11)*Parameters!$C$10,IF(VLOOKUP(A187*2,StkLUT!$B$1:$C$40,2,FALSE)=3,(D187^Parameters!$D$11)*Parameters!$D$10)))</f>
        <v>5213.0445836916988</v>
      </c>
      <c r="F187" s="3">
        <f>IF(D187&gt;Parameters!$B$4,E187*(Parameters!$B$5+(Parameters!$B$6-Parameters!$B$5)*1/(1+EXP(-Parameters!$B$2*(D187-Parameters!$B$3)))),0)</f>
        <v>5213.0445836916988</v>
      </c>
    </row>
    <row r="188" spans="1:6" x14ac:dyDescent="0.25">
      <c r="A188">
        <f t="shared" si="12"/>
        <v>16</v>
      </c>
      <c r="B188">
        <f t="shared" si="15"/>
        <v>4</v>
      </c>
      <c r="C188">
        <f t="shared" si="15"/>
        <v>1</v>
      </c>
      <c r="D188" s="3">
        <f>VLOOKUP(A188,Growth!$C$1:$J$40,2,FALSE)*(1-EXP(-VLOOKUP(A188,Growth!$C$1:$J$40,3,FALSE)*((((B188-1)*12)+VLOOKUP(C188,Parameters!$A$14:$B$17,2,FALSE))-VLOOKUP(A188,Growth!$C$1:$J$40,4,FALSE))))</f>
        <v>712.3378727310544</v>
      </c>
      <c r="E188" s="3">
        <f>IF(VLOOKUP(A188*2,StkLUT!$B$1:$C$40,2,FALSE)=1,(D188^Parameters!$B$11)*Parameters!$B$10,IF(VLOOKUP(A188*2,StkLUT!$B$1:$C$40,2,FALSE)=2,(D188^Parameters!$C$11)*Parameters!$C$10,IF(VLOOKUP(A188*2,StkLUT!$B$1:$C$40,2,FALSE)=3,(D188^Parameters!$D$11)*Parameters!$D$10)))</f>
        <v>6664.550044675867</v>
      </c>
      <c r="F188" s="3">
        <f>IF(D188&gt;Parameters!$B$4,E188*(Parameters!$B$5+(Parameters!$B$6-Parameters!$B$5)*1/(1+EXP(-Parameters!$B$2*(D188-Parameters!$B$3)))),0)</f>
        <v>6664.550044675867</v>
      </c>
    </row>
    <row r="189" spans="1:6" x14ac:dyDescent="0.25">
      <c r="A189">
        <f t="shared" si="12"/>
        <v>16</v>
      </c>
      <c r="B189">
        <f t="shared" si="15"/>
        <v>4</v>
      </c>
      <c r="C189">
        <f t="shared" si="15"/>
        <v>2</v>
      </c>
      <c r="D189" s="3">
        <f>VLOOKUP(A189,Growth!$C$1:$J$40,2,FALSE)*(1-EXP(-VLOOKUP(A189,Growth!$C$1:$J$40,3,FALSE)*((((B189-1)*12)+VLOOKUP(C189,Parameters!$A$14:$B$17,2,FALSE))-VLOOKUP(A189,Growth!$C$1:$J$40,4,FALSE))))</f>
        <v>752.11579935094096</v>
      </c>
      <c r="E189" s="3">
        <f>IF(VLOOKUP(A189*2,StkLUT!$B$1:$C$40,2,FALSE)=1,(D189^Parameters!$B$11)*Parameters!$B$10,IF(VLOOKUP(A189*2,StkLUT!$B$1:$C$40,2,FALSE)=2,(D189^Parameters!$C$11)*Parameters!$C$10,IF(VLOOKUP(A189*2,StkLUT!$B$1:$C$40,2,FALSE)=3,(D189^Parameters!$D$11)*Parameters!$D$10)))</f>
        <v>7905.7208357044956</v>
      </c>
      <c r="F189" s="3">
        <f>IF(D189&gt;Parameters!$B$4,E189*(Parameters!$B$5+(Parameters!$B$6-Parameters!$B$5)*1/(1+EXP(-Parameters!$B$2*(D189-Parameters!$B$3)))),0)</f>
        <v>7905.7208357044956</v>
      </c>
    </row>
    <row r="190" spans="1:6" x14ac:dyDescent="0.25">
      <c r="A190">
        <f t="shared" si="12"/>
        <v>16</v>
      </c>
      <c r="B190">
        <f t="shared" si="15"/>
        <v>4</v>
      </c>
      <c r="C190">
        <f t="shared" si="15"/>
        <v>3</v>
      </c>
      <c r="D190" s="3">
        <f>VLOOKUP(A190,Growth!$C$1:$J$40,2,FALSE)*(1-EXP(-VLOOKUP(A190,Growth!$C$1:$J$40,3,FALSE)*((((B190-1)*12)+VLOOKUP(C190,Parameters!$A$14:$B$17,2,FALSE))-VLOOKUP(A190,Growth!$C$1:$J$40,4,FALSE))))</f>
        <v>771.2858862313858</v>
      </c>
      <c r="E190" s="3">
        <f>IF(VLOOKUP(A190*2,StkLUT!$B$1:$C$40,2,FALSE)=1,(D190^Parameters!$B$11)*Parameters!$B$10,IF(VLOOKUP(A190*2,StkLUT!$B$1:$C$40,2,FALSE)=2,(D190^Parameters!$C$11)*Parameters!$C$10,IF(VLOOKUP(A190*2,StkLUT!$B$1:$C$40,2,FALSE)=3,(D190^Parameters!$D$11)*Parameters!$D$10)))</f>
        <v>8556.5083442359974</v>
      </c>
      <c r="F190" s="3">
        <f>IF(D190&gt;Parameters!$B$4,E190*(Parameters!$B$5+(Parameters!$B$6-Parameters!$B$5)*1/(1+EXP(-Parameters!$B$2*(D190-Parameters!$B$3)))),0)</f>
        <v>8556.5083442359974</v>
      </c>
    </row>
    <row r="191" spans="1:6" x14ac:dyDescent="0.25">
      <c r="A191">
        <f t="shared" si="12"/>
        <v>16</v>
      </c>
      <c r="B191">
        <f t="shared" ref="B191:C206" si="16">B179</f>
        <v>5</v>
      </c>
      <c r="C191">
        <f t="shared" si="16"/>
        <v>1</v>
      </c>
      <c r="D191" s="3">
        <f>VLOOKUP(A191,Growth!$C$1:$J$40,2,FALSE)*(1-EXP(-VLOOKUP(A191,Growth!$C$1:$J$40,3,FALSE)*((((B191-1)*12)+VLOOKUP(C191,Parameters!$A$14:$B$17,2,FALSE))-VLOOKUP(A191,Growth!$C$1:$J$40,4,FALSE))))</f>
        <v>804.28422439359031</v>
      </c>
      <c r="E191" s="3">
        <f>IF(VLOOKUP(A191*2,StkLUT!$B$1:$C$40,2,FALSE)=1,(D191^Parameters!$B$11)*Parameters!$B$10,IF(VLOOKUP(A191*2,StkLUT!$B$1:$C$40,2,FALSE)=2,(D191^Parameters!$C$11)*Parameters!$C$10,IF(VLOOKUP(A191*2,StkLUT!$B$1:$C$40,2,FALSE)=3,(D191^Parameters!$D$11)*Parameters!$D$10)))</f>
        <v>9760.6972445613028</v>
      </c>
      <c r="F191" s="3">
        <f>IF(D191&gt;Parameters!$B$4,E191*(Parameters!$B$5+(Parameters!$B$6-Parameters!$B$5)*1/(1+EXP(-Parameters!$B$2*(D191-Parameters!$B$3)))),0)</f>
        <v>9760.6972445613028</v>
      </c>
    </row>
    <row r="192" spans="1:6" x14ac:dyDescent="0.25">
      <c r="A192">
        <f t="shared" si="12"/>
        <v>16</v>
      </c>
      <c r="B192">
        <f t="shared" si="16"/>
        <v>5</v>
      </c>
      <c r="C192">
        <f t="shared" si="16"/>
        <v>2</v>
      </c>
      <c r="D192" s="3">
        <f>VLOOKUP(A192,Growth!$C$1:$J$40,2,FALSE)*(1-EXP(-VLOOKUP(A192,Growth!$C$1:$J$40,3,FALSE)*((((B192-1)*12)+VLOOKUP(C192,Parameters!$A$14:$B$17,2,FALSE))-VLOOKUP(A192,Growth!$C$1:$J$40,4,FALSE))))</f>
        <v>828.79498307214112</v>
      </c>
      <c r="E192" s="3">
        <f>IF(VLOOKUP(A192*2,StkLUT!$B$1:$C$40,2,FALSE)=1,(D192^Parameters!$B$11)*Parameters!$B$10,IF(VLOOKUP(A192*2,StkLUT!$B$1:$C$40,2,FALSE)=2,(D192^Parameters!$C$11)*Parameters!$C$10,IF(VLOOKUP(A192*2,StkLUT!$B$1:$C$40,2,FALSE)=3,(D192^Parameters!$D$11)*Parameters!$D$10)))</f>
        <v>10726.49669213374</v>
      </c>
      <c r="F192" s="3">
        <f>IF(D192&gt;Parameters!$B$4,E192*(Parameters!$B$5+(Parameters!$B$6-Parameters!$B$5)*1/(1+EXP(-Parameters!$B$2*(D192-Parameters!$B$3)))),0)</f>
        <v>10726.49669213374</v>
      </c>
    </row>
    <row r="193" spans="1:6" x14ac:dyDescent="0.25">
      <c r="A193">
        <f t="shared" si="12"/>
        <v>16</v>
      </c>
      <c r="B193">
        <f t="shared" si="16"/>
        <v>5</v>
      </c>
      <c r="C193">
        <f t="shared" si="16"/>
        <v>3</v>
      </c>
      <c r="D193" s="3">
        <f>VLOOKUP(A193,Growth!$C$1:$J$40,2,FALSE)*(1-EXP(-VLOOKUP(A193,Growth!$C$1:$J$40,3,FALSE)*((((B193-1)*12)+VLOOKUP(C193,Parameters!$A$14:$B$17,2,FALSE))-VLOOKUP(A193,Growth!$C$1:$J$40,4,FALSE))))</f>
        <v>840.60739797911947</v>
      </c>
      <c r="E193" s="3">
        <f>IF(VLOOKUP(A193*2,StkLUT!$B$1:$C$40,2,FALSE)=1,(D193^Parameters!$B$11)*Parameters!$B$10,IF(VLOOKUP(A193*2,StkLUT!$B$1:$C$40,2,FALSE)=2,(D193^Parameters!$C$11)*Parameters!$C$10,IF(VLOOKUP(A193*2,StkLUT!$B$1:$C$40,2,FALSE)=3,(D193^Parameters!$D$11)*Parameters!$D$10)))</f>
        <v>11214.375079617568</v>
      </c>
      <c r="F193" s="3">
        <f>IF(D193&gt;Parameters!$B$4,E193*(Parameters!$B$5+(Parameters!$B$6-Parameters!$B$5)*1/(1+EXP(-Parameters!$B$2*(D193-Parameters!$B$3)))),0)</f>
        <v>11214.375079617568</v>
      </c>
    </row>
    <row r="194" spans="1:6" x14ac:dyDescent="0.25">
      <c r="A194">
        <f t="shared" si="12"/>
        <v>17</v>
      </c>
      <c r="B194">
        <f t="shared" si="16"/>
        <v>2</v>
      </c>
      <c r="C194">
        <f t="shared" si="16"/>
        <v>1</v>
      </c>
      <c r="D194" s="3">
        <f>VLOOKUP(A194,Growth!$C$1:$J$40,2,FALSE)*(1-EXP(-VLOOKUP(A194,Growth!$C$1:$J$40,3,FALSE)*((((B194-1)*12)+VLOOKUP(C194,Parameters!$A$14:$B$17,2,FALSE))-VLOOKUP(A194,Growth!$C$1:$J$40,4,FALSE))))</f>
        <v>247.85568411630206</v>
      </c>
      <c r="E194" s="3">
        <f>IF(VLOOKUP(A194*2,StkLUT!$B$1:$C$40,2,FALSE)=1,(D194^Parameters!$B$11)*Parameters!$B$10,IF(VLOOKUP(A194*2,StkLUT!$B$1:$C$40,2,FALSE)=2,(D194^Parameters!$C$11)*Parameters!$C$10,IF(VLOOKUP(A194*2,StkLUT!$B$1:$C$40,2,FALSE)=3,(D194^Parameters!$D$11)*Parameters!$D$10)))</f>
        <v>241.40469651778432</v>
      </c>
      <c r="F194" s="3">
        <f>IF(D194&gt;Parameters!$B$4,E194*(Parameters!$B$5+(Parameters!$B$6-Parameters!$B$5)*1/(1+EXP(-Parameters!$B$2*(D194-Parameters!$B$3)))),0)</f>
        <v>241.40469651778432</v>
      </c>
    </row>
    <row r="195" spans="1:6" x14ac:dyDescent="0.25">
      <c r="A195">
        <f t="shared" si="12"/>
        <v>17</v>
      </c>
      <c r="B195">
        <f t="shared" si="16"/>
        <v>2</v>
      </c>
      <c r="C195">
        <f t="shared" si="16"/>
        <v>2</v>
      </c>
      <c r="D195" s="3">
        <f>VLOOKUP(A195,Growth!$C$1:$J$40,2,FALSE)*(1-EXP(-VLOOKUP(A195,Growth!$C$1:$J$40,3,FALSE)*((((B195-1)*12)+VLOOKUP(C195,Parameters!$A$14:$B$17,2,FALSE))-VLOOKUP(A195,Growth!$C$1:$J$40,4,FALSE))))</f>
        <v>358.53084003416819</v>
      </c>
      <c r="E195" s="3">
        <f>IF(VLOOKUP(A195*2,StkLUT!$B$1:$C$40,2,FALSE)=1,(D195^Parameters!$B$11)*Parameters!$B$10,IF(VLOOKUP(A195*2,StkLUT!$B$1:$C$40,2,FALSE)=2,(D195^Parameters!$C$11)*Parameters!$C$10,IF(VLOOKUP(A195*2,StkLUT!$B$1:$C$40,2,FALSE)=3,(D195^Parameters!$D$11)*Parameters!$D$10)))</f>
        <v>770.29215280413143</v>
      </c>
      <c r="F195" s="3">
        <f>IF(D195&gt;Parameters!$B$4,E195*(Parameters!$B$5+(Parameters!$B$6-Parameters!$B$5)*1/(1+EXP(-Parameters!$B$2*(D195-Parameters!$B$3)))),0)</f>
        <v>770.29215280413143</v>
      </c>
    </row>
    <row r="196" spans="1:6" x14ac:dyDescent="0.25">
      <c r="A196">
        <f t="shared" si="12"/>
        <v>17</v>
      </c>
      <c r="B196">
        <f t="shared" si="16"/>
        <v>2</v>
      </c>
      <c r="C196">
        <f t="shared" si="16"/>
        <v>3</v>
      </c>
      <c r="D196" s="3">
        <f>VLOOKUP(A196,Growth!$C$1:$J$40,2,FALSE)*(1-EXP(-VLOOKUP(A196,Growth!$C$1:$J$40,3,FALSE)*((((B196-1)*12)+VLOOKUP(C196,Parameters!$A$14:$B$17,2,FALSE))-VLOOKUP(A196,Growth!$C$1:$J$40,4,FALSE))))</f>
        <v>412.94311188376685</v>
      </c>
      <c r="E196" s="3">
        <f>IF(VLOOKUP(A196*2,StkLUT!$B$1:$C$40,2,FALSE)=1,(D196^Parameters!$B$11)*Parameters!$B$10,IF(VLOOKUP(A196*2,StkLUT!$B$1:$C$40,2,FALSE)=2,(D196^Parameters!$C$11)*Parameters!$C$10,IF(VLOOKUP(A196*2,StkLUT!$B$1:$C$40,2,FALSE)=3,(D196^Parameters!$D$11)*Parameters!$D$10)))</f>
        <v>1200.9408193058025</v>
      </c>
      <c r="F196" s="3">
        <f>IF(D196&gt;Parameters!$B$4,E196*(Parameters!$B$5+(Parameters!$B$6-Parameters!$B$5)*1/(1+EXP(-Parameters!$B$2*(D196-Parameters!$B$3)))),0)</f>
        <v>1200.9408193058025</v>
      </c>
    </row>
    <row r="197" spans="1:6" x14ac:dyDescent="0.25">
      <c r="A197">
        <f t="shared" si="12"/>
        <v>17</v>
      </c>
      <c r="B197">
        <f t="shared" si="16"/>
        <v>3</v>
      </c>
      <c r="C197">
        <f t="shared" si="16"/>
        <v>1</v>
      </c>
      <c r="D197" s="3">
        <f>VLOOKUP(A197,Growth!$C$1:$J$40,2,FALSE)*(1-EXP(-VLOOKUP(A197,Growth!$C$1:$J$40,3,FALSE)*((((B197-1)*12)+VLOOKUP(C197,Parameters!$A$14:$B$17,2,FALSE))-VLOOKUP(A197,Growth!$C$1:$J$40,4,FALSE))))</f>
        <v>508.57232777730144</v>
      </c>
      <c r="E197" s="3">
        <f>IF(VLOOKUP(A197*2,StkLUT!$B$1:$C$40,2,FALSE)=1,(D197^Parameters!$B$11)*Parameters!$B$10,IF(VLOOKUP(A197*2,StkLUT!$B$1:$C$40,2,FALSE)=2,(D197^Parameters!$C$11)*Parameters!$C$10,IF(VLOOKUP(A197*2,StkLUT!$B$1:$C$40,2,FALSE)=3,(D197^Parameters!$D$11)*Parameters!$D$10)))</f>
        <v>2311.2410516373052</v>
      </c>
      <c r="F197" s="3">
        <f>IF(D197&gt;Parameters!$B$4,E197*(Parameters!$B$5+(Parameters!$B$6-Parameters!$B$5)*1/(1+EXP(-Parameters!$B$2*(D197-Parameters!$B$3)))),0)</f>
        <v>2311.2410516373052</v>
      </c>
    </row>
    <row r="198" spans="1:6" x14ac:dyDescent="0.25">
      <c r="A198">
        <f t="shared" si="12"/>
        <v>17</v>
      </c>
      <c r="B198">
        <f t="shared" si="16"/>
        <v>3</v>
      </c>
      <c r="C198">
        <f t="shared" si="16"/>
        <v>2</v>
      </c>
      <c r="D198" s="3">
        <f>VLOOKUP(A198,Growth!$C$1:$J$40,2,FALSE)*(1-EXP(-VLOOKUP(A198,Growth!$C$1:$J$40,3,FALSE)*((((B198-1)*12)+VLOOKUP(C198,Parameters!$A$14:$B$17,2,FALSE))-VLOOKUP(A198,Growth!$C$1:$J$40,4,FALSE))))</f>
        <v>581.53583297965747</v>
      </c>
      <c r="E198" s="3">
        <f>IF(VLOOKUP(A198*2,StkLUT!$B$1:$C$40,2,FALSE)=1,(D198^Parameters!$B$11)*Parameters!$B$10,IF(VLOOKUP(A198*2,StkLUT!$B$1:$C$40,2,FALSE)=2,(D198^Parameters!$C$11)*Parameters!$C$10,IF(VLOOKUP(A198*2,StkLUT!$B$1:$C$40,2,FALSE)=3,(D198^Parameters!$D$11)*Parameters!$D$10)))</f>
        <v>3522.431065183112</v>
      </c>
      <c r="F198" s="3">
        <f>IF(D198&gt;Parameters!$B$4,E198*(Parameters!$B$5+(Parameters!$B$6-Parameters!$B$5)*1/(1+EXP(-Parameters!$B$2*(D198-Parameters!$B$3)))),0)</f>
        <v>3522.431065183112</v>
      </c>
    </row>
    <row r="199" spans="1:6" x14ac:dyDescent="0.25">
      <c r="A199">
        <f t="shared" si="12"/>
        <v>17</v>
      </c>
      <c r="B199">
        <f t="shared" si="16"/>
        <v>3</v>
      </c>
      <c r="C199">
        <f t="shared" si="16"/>
        <v>3</v>
      </c>
      <c r="D199" s="3">
        <f>VLOOKUP(A199,Growth!$C$1:$J$40,2,FALSE)*(1-EXP(-VLOOKUP(A199,Growth!$C$1:$J$40,3,FALSE)*((((B199-1)*12)+VLOOKUP(C199,Parameters!$A$14:$B$17,2,FALSE))-VLOOKUP(A199,Growth!$C$1:$J$40,4,FALSE))))</f>
        <v>617.40756993132254</v>
      </c>
      <c r="E199" s="3">
        <f>IF(VLOOKUP(A199*2,StkLUT!$B$1:$C$40,2,FALSE)=1,(D199^Parameters!$B$11)*Parameters!$B$10,IF(VLOOKUP(A199*2,StkLUT!$B$1:$C$40,2,FALSE)=2,(D199^Parameters!$C$11)*Parameters!$C$10,IF(VLOOKUP(A199*2,StkLUT!$B$1:$C$40,2,FALSE)=3,(D199^Parameters!$D$11)*Parameters!$D$10)))</f>
        <v>4251.5399492929027</v>
      </c>
      <c r="F199" s="3">
        <f>IF(D199&gt;Parameters!$B$4,E199*(Parameters!$B$5+(Parameters!$B$6-Parameters!$B$5)*1/(1+EXP(-Parameters!$B$2*(D199-Parameters!$B$3)))),0)</f>
        <v>4251.5399492929027</v>
      </c>
    </row>
    <row r="200" spans="1:6" x14ac:dyDescent="0.25">
      <c r="A200">
        <f t="shared" si="12"/>
        <v>17</v>
      </c>
      <c r="B200">
        <f t="shared" si="16"/>
        <v>4</v>
      </c>
      <c r="C200">
        <f t="shared" si="16"/>
        <v>1</v>
      </c>
      <c r="D200" s="3">
        <f>VLOOKUP(A200,Growth!$C$1:$J$40,2,FALSE)*(1-EXP(-VLOOKUP(A200,Growth!$C$1:$J$40,3,FALSE)*((((B200-1)*12)+VLOOKUP(C200,Parameters!$A$14:$B$17,2,FALSE))-VLOOKUP(A200,Growth!$C$1:$J$40,4,FALSE))))</f>
        <v>680.45191564268748</v>
      </c>
      <c r="E200" s="3">
        <f>IF(VLOOKUP(A200*2,StkLUT!$B$1:$C$40,2,FALSE)=1,(D200^Parameters!$B$11)*Parameters!$B$10,IF(VLOOKUP(A200*2,StkLUT!$B$1:$C$40,2,FALSE)=2,(D200^Parameters!$C$11)*Parameters!$C$10,IF(VLOOKUP(A200*2,StkLUT!$B$1:$C$40,2,FALSE)=3,(D200^Parameters!$D$11)*Parameters!$D$10)))</f>
        <v>5771.1316661724932</v>
      </c>
      <c r="F200" s="3">
        <f>IF(D200&gt;Parameters!$B$4,E200*(Parameters!$B$5+(Parameters!$B$6-Parameters!$B$5)*1/(1+EXP(-Parameters!$B$2*(D200-Parameters!$B$3)))),0)</f>
        <v>5771.1316661724932</v>
      </c>
    </row>
    <row r="201" spans="1:6" x14ac:dyDescent="0.25">
      <c r="A201">
        <f t="shared" si="12"/>
        <v>17</v>
      </c>
      <c r="B201">
        <f t="shared" si="16"/>
        <v>4</v>
      </c>
      <c r="C201">
        <f t="shared" si="16"/>
        <v>2</v>
      </c>
      <c r="D201" s="3">
        <f>VLOOKUP(A201,Growth!$C$1:$J$40,2,FALSE)*(1-EXP(-VLOOKUP(A201,Growth!$C$1:$J$40,3,FALSE)*((((B201-1)*12)+VLOOKUP(C201,Parameters!$A$14:$B$17,2,FALSE))-VLOOKUP(A201,Growth!$C$1:$J$40,4,FALSE))))</f>
        <v>728.55370549121517</v>
      </c>
      <c r="E201" s="3">
        <f>IF(VLOOKUP(A201*2,StkLUT!$B$1:$C$40,2,FALSE)=1,(D201^Parameters!$B$11)*Parameters!$B$10,IF(VLOOKUP(A201*2,StkLUT!$B$1:$C$40,2,FALSE)=2,(D201^Parameters!$C$11)*Parameters!$C$10,IF(VLOOKUP(A201*2,StkLUT!$B$1:$C$40,2,FALSE)=3,(D201^Parameters!$D$11)*Parameters!$D$10)))</f>
        <v>7153.1172582982545</v>
      </c>
      <c r="F201" s="3">
        <f>IF(D201&gt;Parameters!$B$4,E201*(Parameters!$B$5+(Parameters!$B$6-Parameters!$B$5)*1/(1+EXP(-Parameters!$B$2*(D201-Parameters!$B$3)))),0)</f>
        <v>7153.1172582982545</v>
      </c>
    </row>
    <row r="202" spans="1:6" x14ac:dyDescent="0.25">
      <c r="A202">
        <f t="shared" si="12"/>
        <v>17</v>
      </c>
      <c r="B202">
        <f t="shared" si="16"/>
        <v>4</v>
      </c>
      <c r="C202">
        <f t="shared" si="16"/>
        <v>3</v>
      </c>
      <c r="D202" s="3">
        <f>VLOOKUP(A202,Growth!$C$1:$J$40,2,FALSE)*(1-EXP(-VLOOKUP(A202,Growth!$C$1:$J$40,3,FALSE)*((((B202-1)*12)+VLOOKUP(C202,Parameters!$A$14:$B$17,2,FALSE))-VLOOKUP(A202,Growth!$C$1:$J$40,4,FALSE))))</f>
        <v>752.20244259019648</v>
      </c>
      <c r="E202" s="3">
        <f>IF(VLOOKUP(A202*2,StkLUT!$B$1:$C$40,2,FALSE)=1,(D202^Parameters!$B$11)*Parameters!$B$10,IF(VLOOKUP(A202*2,StkLUT!$B$1:$C$40,2,FALSE)=2,(D202^Parameters!$C$11)*Parameters!$C$10,IF(VLOOKUP(A202*2,StkLUT!$B$1:$C$40,2,FALSE)=3,(D202^Parameters!$D$11)*Parameters!$D$10)))</f>
        <v>7908.5836253056032</v>
      </c>
      <c r="F202" s="3">
        <f>IF(D202&gt;Parameters!$B$4,E202*(Parameters!$B$5+(Parameters!$B$6-Parameters!$B$5)*1/(1+EXP(-Parameters!$B$2*(D202-Parameters!$B$3)))),0)</f>
        <v>7908.5836253056032</v>
      </c>
    </row>
    <row r="203" spans="1:6" x14ac:dyDescent="0.25">
      <c r="A203">
        <f t="shared" si="12"/>
        <v>17</v>
      </c>
      <c r="B203">
        <f t="shared" si="16"/>
        <v>5</v>
      </c>
      <c r="C203">
        <f t="shared" si="16"/>
        <v>1</v>
      </c>
      <c r="D203" s="3">
        <f>VLOOKUP(A203,Growth!$C$1:$J$40,2,FALSE)*(1-EXP(-VLOOKUP(A203,Growth!$C$1:$J$40,3,FALSE)*((((B203-1)*12)+VLOOKUP(C203,Parameters!$A$14:$B$17,2,FALSE))-VLOOKUP(A203,Growth!$C$1:$J$40,4,FALSE))))</f>
        <v>793.76494510615396</v>
      </c>
      <c r="E203" s="3">
        <f>IF(VLOOKUP(A203*2,StkLUT!$B$1:$C$40,2,FALSE)=1,(D203^Parameters!$B$11)*Parameters!$B$10,IF(VLOOKUP(A203*2,StkLUT!$B$1:$C$40,2,FALSE)=2,(D203^Parameters!$C$11)*Parameters!$C$10,IF(VLOOKUP(A203*2,StkLUT!$B$1:$C$40,2,FALSE)=3,(D203^Parameters!$D$11)*Parameters!$D$10)))</f>
        <v>9365.0546338067415</v>
      </c>
      <c r="F203" s="3">
        <f>IF(D203&gt;Parameters!$B$4,E203*(Parameters!$B$5+(Parameters!$B$6-Parameters!$B$5)*1/(1+EXP(-Parameters!$B$2*(D203-Parameters!$B$3)))),0)</f>
        <v>9365.0546338067415</v>
      </c>
    </row>
    <row r="204" spans="1:6" x14ac:dyDescent="0.25">
      <c r="A204">
        <f t="shared" si="12"/>
        <v>17</v>
      </c>
      <c r="B204">
        <f t="shared" si="16"/>
        <v>5</v>
      </c>
      <c r="C204">
        <f t="shared" si="16"/>
        <v>2</v>
      </c>
      <c r="D204" s="3">
        <f>VLOOKUP(A204,Growth!$C$1:$J$40,2,FALSE)*(1-EXP(-VLOOKUP(A204,Growth!$C$1:$J$40,3,FALSE)*((((B204-1)*12)+VLOOKUP(C204,Parameters!$A$14:$B$17,2,FALSE))-VLOOKUP(A204,Growth!$C$1:$J$40,4,FALSE))))</f>
        <v>825.47644498838861</v>
      </c>
      <c r="E204" s="3">
        <f>IF(VLOOKUP(A204*2,StkLUT!$B$1:$C$40,2,FALSE)=1,(D204^Parameters!$B$11)*Parameters!$B$10,IF(VLOOKUP(A204*2,StkLUT!$B$1:$C$40,2,FALSE)=2,(D204^Parameters!$C$11)*Parameters!$C$10,IF(VLOOKUP(A204*2,StkLUT!$B$1:$C$40,2,FALSE)=3,(D204^Parameters!$D$11)*Parameters!$D$10)))</f>
        <v>10592.084844540279</v>
      </c>
      <c r="F204" s="3">
        <f>IF(D204&gt;Parameters!$B$4,E204*(Parameters!$B$5+(Parameters!$B$6-Parameters!$B$5)*1/(1+EXP(-Parameters!$B$2*(D204-Parameters!$B$3)))),0)</f>
        <v>10592.084844540279</v>
      </c>
    </row>
    <row r="205" spans="1:6" x14ac:dyDescent="0.25">
      <c r="A205">
        <f t="shared" si="12"/>
        <v>17</v>
      </c>
      <c r="B205">
        <f t="shared" si="16"/>
        <v>5</v>
      </c>
      <c r="C205">
        <f t="shared" si="16"/>
        <v>3</v>
      </c>
      <c r="D205" s="3">
        <f>VLOOKUP(A205,Growth!$C$1:$J$40,2,FALSE)*(1-EXP(-VLOOKUP(A205,Growth!$C$1:$J$40,3,FALSE)*((((B205-1)*12)+VLOOKUP(C205,Parameters!$A$14:$B$17,2,FALSE))-VLOOKUP(A205,Growth!$C$1:$J$40,4,FALSE))))</f>
        <v>841.06706908139802</v>
      </c>
      <c r="E205" s="3">
        <f>IF(VLOOKUP(A205*2,StkLUT!$B$1:$C$40,2,FALSE)=1,(D205^Parameters!$B$11)*Parameters!$B$10,IF(VLOOKUP(A205*2,StkLUT!$B$1:$C$40,2,FALSE)=2,(D205^Parameters!$C$11)*Parameters!$C$10,IF(VLOOKUP(A205*2,StkLUT!$B$1:$C$40,2,FALSE)=3,(D205^Parameters!$D$11)*Parameters!$D$10)))</f>
        <v>11233.660446172684</v>
      </c>
      <c r="F205" s="3">
        <f>IF(D205&gt;Parameters!$B$4,E205*(Parameters!$B$5+(Parameters!$B$6-Parameters!$B$5)*1/(1+EXP(-Parameters!$B$2*(D205-Parameters!$B$3)))),0)</f>
        <v>11233.660446172684</v>
      </c>
    </row>
    <row r="206" spans="1:6" x14ac:dyDescent="0.25">
      <c r="A206">
        <f t="shared" si="12"/>
        <v>18</v>
      </c>
      <c r="B206">
        <f t="shared" si="16"/>
        <v>2</v>
      </c>
      <c r="C206">
        <f t="shared" si="16"/>
        <v>1</v>
      </c>
      <c r="D206" s="3">
        <f>VLOOKUP(A206,Growth!$C$1:$J$40,2,FALSE)*(1-EXP(-VLOOKUP(A206,Growth!$C$1:$J$40,3,FALSE)*((((B206-1)*12)+VLOOKUP(C206,Parameters!$A$14:$B$17,2,FALSE))-VLOOKUP(A206,Growth!$C$1:$J$40,4,FALSE))))</f>
        <v>320.95872777108025</v>
      </c>
      <c r="E206" s="3">
        <f>IF(VLOOKUP(A206*2,StkLUT!$B$1:$C$40,2,FALSE)=1,(D206^Parameters!$B$11)*Parameters!$B$10,IF(VLOOKUP(A206*2,StkLUT!$B$1:$C$40,2,FALSE)=2,(D206^Parameters!$C$11)*Parameters!$C$10,IF(VLOOKUP(A206*2,StkLUT!$B$1:$C$40,2,FALSE)=3,(D206^Parameters!$D$11)*Parameters!$D$10)))</f>
        <v>543.93678399591897</v>
      </c>
      <c r="F206" s="3">
        <f>IF(D206&gt;Parameters!$B$4,E206*(Parameters!$B$5+(Parameters!$B$6-Parameters!$B$5)*1/(1+EXP(-Parameters!$B$2*(D206-Parameters!$B$3)))),0)</f>
        <v>543.93678399591897</v>
      </c>
    </row>
    <row r="207" spans="1:6" x14ac:dyDescent="0.25">
      <c r="A207">
        <f t="shared" ref="A207:A270" si="17">A195+1</f>
        <v>18</v>
      </c>
      <c r="B207">
        <f t="shared" ref="B207:C222" si="18">B195</f>
        <v>2</v>
      </c>
      <c r="C207">
        <f t="shared" si="18"/>
        <v>2</v>
      </c>
      <c r="D207" s="3">
        <f>VLOOKUP(A207,Growth!$C$1:$J$40,2,FALSE)*(1-EXP(-VLOOKUP(A207,Growth!$C$1:$J$40,3,FALSE)*((((B207-1)*12)+VLOOKUP(C207,Parameters!$A$14:$B$17,2,FALSE))-VLOOKUP(A207,Growth!$C$1:$J$40,4,FALSE))))</f>
        <v>425.7229320061009</v>
      </c>
      <c r="E207" s="3">
        <f>IF(VLOOKUP(A207*2,StkLUT!$B$1:$C$40,2,FALSE)=1,(D207^Parameters!$B$11)*Parameters!$B$10,IF(VLOOKUP(A207*2,StkLUT!$B$1:$C$40,2,FALSE)=2,(D207^Parameters!$C$11)*Parameters!$C$10,IF(VLOOKUP(A207*2,StkLUT!$B$1:$C$40,2,FALSE)=3,(D207^Parameters!$D$11)*Parameters!$D$10)))</f>
        <v>1321.6757643328206</v>
      </c>
      <c r="F207" s="3">
        <f>IF(D207&gt;Parameters!$B$4,E207*(Parameters!$B$5+(Parameters!$B$6-Parameters!$B$5)*1/(1+EXP(-Parameters!$B$2*(D207-Parameters!$B$3)))),0)</f>
        <v>1321.6757643328206</v>
      </c>
    </row>
    <row r="208" spans="1:6" x14ac:dyDescent="0.25">
      <c r="A208">
        <f t="shared" si="17"/>
        <v>18</v>
      </c>
      <c r="B208">
        <f t="shared" si="18"/>
        <v>2</v>
      </c>
      <c r="C208">
        <f t="shared" si="18"/>
        <v>3</v>
      </c>
      <c r="D208" s="3">
        <f>VLOOKUP(A208,Growth!$C$1:$J$40,2,FALSE)*(1-EXP(-VLOOKUP(A208,Growth!$C$1:$J$40,3,FALSE)*((((B208-1)*12)+VLOOKUP(C208,Parameters!$A$14:$B$17,2,FALSE))-VLOOKUP(A208,Growth!$C$1:$J$40,4,FALSE))))</f>
        <v>476.21170977316473</v>
      </c>
      <c r="E208" s="3">
        <f>IF(VLOOKUP(A208*2,StkLUT!$B$1:$C$40,2,FALSE)=1,(D208^Parameters!$B$11)*Parameters!$B$10,IF(VLOOKUP(A208*2,StkLUT!$B$1:$C$40,2,FALSE)=2,(D208^Parameters!$C$11)*Parameters!$C$10,IF(VLOOKUP(A208*2,StkLUT!$B$1:$C$40,2,FALSE)=3,(D208^Parameters!$D$11)*Parameters!$D$10)))</f>
        <v>1879.7679742988689</v>
      </c>
      <c r="F208" s="3">
        <f>IF(D208&gt;Parameters!$B$4,E208*(Parameters!$B$5+(Parameters!$B$6-Parameters!$B$5)*1/(1+EXP(-Parameters!$B$2*(D208-Parameters!$B$3)))),0)</f>
        <v>1879.7679742988689</v>
      </c>
    </row>
    <row r="209" spans="1:6" x14ac:dyDescent="0.25">
      <c r="A209">
        <f t="shared" si="17"/>
        <v>18</v>
      </c>
      <c r="B209">
        <f t="shared" si="18"/>
        <v>3</v>
      </c>
      <c r="C209">
        <f t="shared" si="18"/>
        <v>1</v>
      </c>
      <c r="D209" s="3">
        <f>VLOOKUP(A209,Growth!$C$1:$J$40,2,FALSE)*(1-EXP(-VLOOKUP(A209,Growth!$C$1:$J$40,3,FALSE)*((((B209-1)*12)+VLOOKUP(C209,Parameters!$A$14:$B$17,2,FALSE))-VLOOKUP(A209,Growth!$C$1:$J$40,4,FALSE))))</f>
        <v>563.12032800449174</v>
      </c>
      <c r="E209" s="3">
        <f>IF(VLOOKUP(A209*2,StkLUT!$B$1:$C$40,2,FALSE)=1,(D209^Parameters!$B$11)*Parameters!$B$10,IF(VLOOKUP(A209*2,StkLUT!$B$1:$C$40,2,FALSE)=2,(D209^Parameters!$C$11)*Parameters!$C$10,IF(VLOOKUP(A209*2,StkLUT!$B$1:$C$40,2,FALSE)=3,(D209^Parameters!$D$11)*Parameters!$D$10)))</f>
        <v>3183.597927083194</v>
      </c>
      <c r="F209" s="3">
        <f>IF(D209&gt;Parameters!$B$4,E209*(Parameters!$B$5+(Parameters!$B$6-Parameters!$B$5)*1/(1+EXP(-Parameters!$B$2*(D209-Parameters!$B$3)))),0)</f>
        <v>3183.597927083194</v>
      </c>
    </row>
    <row r="210" spans="1:6" x14ac:dyDescent="0.25">
      <c r="A210">
        <f t="shared" si="17"/>
        <v>18</v>
      </c>
      <c r="B210">
        <f t="shared" si="18"/>
        <v>3</v>
      </c>
      <c r="C210">
        <f t="shared" si="18"/>
        <v>2</v>
      </c>
      <c r="D210" s="3">
        <f>VLOOKUP(A210,Growth!$C$1:$J$40,2,FALSE)*(1-EXP(-VLOOKUP(A210,Growth!$C$1:$J$40,3,FALSE)*((((B210-1)*12)+VLOOKUP(C210,Parameters!$A$14:$B$17,2,FALSE))-VLOOKUP(A210,Growth!$C$1:$J$40,4,FALSE))))</f>
        <v>627.67497794120391</v>
      </c>
      <c r="E210" s="3">
        <f>IF(VLOOKUP(A210*2,StkLUT!$B$1:$C$40,2,FALSE)=1,(D210^Parameters!$B$11)*Parameters!$B$10,IF(VLOOKUP(A210*2,StkLUT!$B$1:$C$40,2,FALSE)=2,(D210^Parameters!$C$11)*Parameters!$C$10,IF(VLOOKUP(A210*2,StkLUT!$B$1:$C$40,2,FALSE)=3,(D210^Parameters!$D$11)*Parameters!$D$10)))</f>
        <v>4477.7428808521727</v>
      </c>
      <c r="F210" s="3">
        <f>IF(D210&gt;Parameters!$B$4,E210*(Parameters!$B$5+(Parameters!$B$6-Parameters!$B$5)*1/(1+EXP(-Parameters!$B$2*(D210-Parameters!$B$3)))),0)</f>
        <v>4477.7428808521727</v>
      </c>
    </row>
    <row r="211" spans="1:6" x14ac:dyDescent="0.25">
      <c r="A211">
        <f t="shared" si="17"/>
        <v>18</v>
      </c>
      <c r="B211">
        <f t="shared" si="18"/>
        <v>3</v>
      </c>
      <c r="C211">
        <f t="shared" si="18"/>
        <v>3</v>
      </c>
      <c r="D211" s="3">
        <f>VLOOKUP(A211,Growth!$C$1:$J$40,2,FALSE)*(1-EXP(-VLOOKUP(A211,Growth!$C$1:$J$40,3,FALSE)*((((B211-1)*12)+VLOOKUP(C211,Parameters!$A$14:$B$17,2,FALSE))-VLOOKUP(A211,Growth!$C$1:$J$40,4,FALSE))))</f>
        <v>658.78565546970049</v>
      </c>
      <c r="E211" s="3">
        <f>IF(VLOOKUP(A211*2,StkLUT!$B$1:$C$40,2,FALSE)=1,(D211^Parameters!$B$11)*Parameters!$B$10,IF(VLOOKUP(A211*2,StkLUT!$B$1:$C$40,2,FALSE)=2,(D211^Parameters!$C$11)*Parameters!$C$10,IF(VLOOKUP(A211*2,StkLUT!$B$1:$C$40,2,FALSE)=3,(D211^Parameters!$D$11)*Parameters!$D$10)))</f>
        <v>5213.0445836916988</v>
      </c>
      <c r="F211" s="3">
        <f>IF(D211&gt;Parameters!$B$4,E211*(Parameters!$B$5+(Parameters!$B$6-Parameters!$B$5)*1/(1+EXP(-Parameters!$B$2*(D211-Parameters!$B$3)))),0)</f>
        <v>5213.0445836916988</v>
      </c>
    </row>
    <row r="212" spans="1:6" x14ac:dyDescent="0.25">
      <c r="A212">
        <f t="shared" si="17"/>
        <v>18</v>
      </c>
      <c r="B212">
        <f t="shared" si="18"/>
        <v>4</v>
      </c>
      <c r="C212">
        <f t="shared" si="18"/>
        <v>1</v>
      </c>
      <c r="D212" s="3">
        <f>VLOOKUP(A212,Growth!$C$1:$J$40,2,FALSE)*(1-EXP(-VLOOKUP(A212,Growth!$C$1:$J$40,3,FALSE)*((((B212-1)*12)+VLOOKUP(C212,Parameters!$A$14:$B$17,2,FALSE))-VLOOKUP(A212,Growth!$C$1:$J$40,4,FALSE))))</f>
        <v>712.3378727310544</v>
      </c>
      <c r="E212" s="3">
        <f>IF(VLOOKUP(A212*2,StkLUT!$B$1:$C$40,2,FALSE)=1,(D212^Parameters!$B$11)*Parameters!$B$10,IF(VLOOKUP(A212*2,StkLUT!$B$1:$C$40,2,FALSE)=2,(D212^Parameters!$C$11)*Parameters!$C$10,IF(VLOOKUP(A212*2,StkLUT!$B$1:$C$40,2,FALSE)=3,(D212^Parameters!$D$11)*Parameters!$D$10)))</f>
        <v>6664.550044675867</v>
      </c>
      <c r="F212" s="3">
        <f>IF(D212&gt;Parameters!$B$4,E212*(Parameters!$B$5+(Parameters!$B$6-Parameters!$B$5)*1/(1+EXP(-Parameters!$B$2*(D212-Parameters!$B$3)))),0)</f>
        <v>6664.550044675867</v>
      </c>
    </row>
    <row r="213" spans="1:6" x14ac:dyDescent="0.25">
      <c r="A213">
        <f t="shared" si="17"/>
        <v>18</v>
      </c>
      <c r="B213">
        <f t="shared" si="18"/>
        <v>4</v>
      </c>
      <c r="C213">
        <f t="shared" si="18"/>
        <v>2</v>
      </c>
      <c r="D213" s="3">
        <f>VLOOKUP(A213,Growth!$C$1:$J$40,2,FALSE)*(1-EXP(-VLOOKUP(A213,Growth!$C$1:$J$40,3,FALSE)*((((B213-1)*12)+VLOOKUP(C213,Parameters!$A$14:$B$17,2,FALSE))-VLOOKUP(A213,Growth!$C$1:$J$40,4,FALSE))))</f>
        <v>752.11579935094096</v>
      </c>
      <c r="E213" s="3">
        <f>IF(VLOOKUP(A213*2,StkLUT!$B$1:$C$40,2,FALSE)=1,(D213^Parameters!$B$11)*Parameters!$B$10,IF(VLOOKUP(A213*2,StkLUT!$B$1:$C$40,2,FALSE)=2,(D213^Parameters!$C$11)*Parameters!$C$10,IF(VLOOKUP(A213*2,StkLUT!$B$1:$C$40,2,FALSE)=3,(D213^Parameters!$D$11)*Parameters!$D$10)))</f>
        <v>7905.7208357044956</v>
      </c>
      <c r="F213" s="3">
        <f>IF(D213&gt;Parameters!$B$4,E213*(Parameters!$B$5+(Parameters!$B$6-Parameters!$B$5)*1/(1+EXP(-Parameters!$B$2*(D213-Parameters!$B$3)))),0)</f>
        <v>7905.7208357044956</v>
      </c>
    </row>
    <row r="214" spans="1:6" x14ac:dyDescent="0.25">
      <c r="A214">
        <f t="shared" si="17"/>
        <v>18</v>
      </c>
      <c r="B214">
        <f t="shared" si="18"/>
        <v>4</v>
      </c>
      <c r="C214">
        <f t="shared" si="18"/>
        <v>3</v>
      </c>
      <c r="D214" s="3">
        <f>VLOOKUP(A214,Growth!$C$1:$J$40,2,FALSE)*(1-EXP(-VLOOKUP(A214,Growth!$C$1:$J$40,3,FALSE)*((((B214-1)*12)+VLOOKUP(C214,Parameters!$A$14:$B$17,2,FALSE))-VLOOKUP(A214,Growth!$C$1:$J$40,4,FALSE))))</f>
        <v>771.2858862313858</v>
      </c>
      <c r="E214" s="3">
        <f>IF(VLOOKUP(A214*2,StkLUT!$B$1:$C$40,2,FALSE)=1,(D214^Parameters!$B$11)*Parameters!$B$10,IF(VLOOKUP(A214*2,StkLUT!$B$1:$C$40,2,FALSE)=2,(D214^Parameters!$C$11)*Parameters!$C$10,IF(VLOOKUP(A214*2,StkLUT!$B$1:$C$40,2,FALSE)=3,(D214^Parameters!$D$11)*Parameters!$D$10)))</f>
        <v>8556.5083442359974</v>
      </c>
      <c r="F214" s="3">
        <f>IF(D214&gt;Parameters!$B$4,E214*(Parameters!$B$5+(Parameters!$B$6-Parameters!$B$5)*1/(1+EXP(-Parameters!$B$2*(D214-Parameters!$B$3)))),0)</f>
        <v>8556.5083442359974</v>
      </c>
    </row>
    <row r="215" spans="1:6" x14ac:dyDescent="0.25">
      <c r="A215">
        <f t="shared" si="17"/>
        <v>18</v>
      </c>
      <c r="B215">
        <f t="shared" si="18"/>
        <v>5</v>
      </c>
      <c r="C215">
        <f t="shared" si="18"/>
        <v>1</v>
      </c>
      <c r="D215" s="3">
        <f>VLOOKUP(A215,Growth!$C$1:$J$40,2,FALSE)*(1-EXP(-VLOOKUP(A215,Growth!$C$1:$J$40,3,FALSE)*((((B215-1)*12)+VLOOKUP(C215,Parameters!$A$14:$B$17,2,FALSE))-VLOOKUP(A215,Growth!$C$1:$J$40,4,FALSE))))</f>
        <v>804.28422439359031</v>
      </c>
      <c r="E215" s="3">
        <f>IF(VLOOKUP(A215*2,StkLUT!$B$1:$C$40,2,FALSE)=1,(D215^Parameters!$B$11)*Parameters!$B$10,IF(VLOOKUP(A215*2,StkLUT!$B$1:$C$40,2,FALSE)=2,(D215^Parameters!$C$11)*Parameters!$C$10,IF(VLOOKUP(A215*2,StkLUT!$B$1:$C$40,2,FALSE)=3,(D215^Parameters!$D$11)*Parameters!$D$10)))</f>
        <v>9760.6972445613028</v>
      </c>
      <c r="F215" s="3">
        <f>IF(D215&gt;Parameters!$B$4,E215*(Parameters!$B$5+(Parameters!$B$6-Parameters!$B$5)*1/(1+EXP(-Parameters!$B$2*(D215-Parameters!$B$3)))),0)</f>
        <v>9760.6972445613028</v>
      </c>
    </row>
    <row r="216" spans="1:6" x14ac:dyDescent="0.25">
      <c r="A216">
        <f t="shared" si="17"/>
        <v>18</v>
      </c>
      <c r="B216">
        <f t="shared" si="18"/>
        <v>5</v>
      </c>
      <c r="C216">
        <f t="shared" si="18"/>
        <v>2</v>
      </c>
      <c r="D216" s="3">
        <f>VLOOKUP(A216,Growth!$C$1:$J$40,2,FALSE)*(1-EXP(-VLOOKUP(A216,Growth!$C$1:$J$40,3,FALSE)*((((B216-1)*12)+VLOOKUP(C216,Parameters!$A$14:$B$17,2,FALSE))-VLOOKUP(A216,Growth!$C$1:$J$40,4,FALSE))))</f>
        <v>828.79498307214112</v>
      </c>
      <c r="E216" s="3">
        <f>IF(VLOOKUP(A216*2,StkLUT!$B$1:$C$40,2,FALSE)=1,(D216^Parameters!$B$11)*Parameters!$B$10,IF(VLOOKUP(A216*2,StkLUT!$B$1:$C$40,2,FALSE)=2,(D216^Parameters!$C$11)*Parameters!$C$10,IF(VLOOKUP(A216*2,StkLUT!$B$1:$C$40,2,FALSE)=3,(D216^Parameters!$D$11)*Parameters!$D$10)))</f>
        <v>10726.49669213374</v>
      </c>
      <c r="F216" s="3">
        <f>IF(D216&gt;Parameters!$B$4,E216*(Parameters!$B$5+(Parameters!$B$6-Parameters!$B$5)*1/(1+EXP(-Parameters!$B$2*(D216-Parameters!$B$3)))),0)</f>
        <v>10726.49669213374</v>
      </c>
    </row>
    <row r="217" spans="1:6" x14ac:dyDescent="0.25">
      <c r="A217">
        <f t="shared" si="17"/>
        <v>18</v>
      </c>
      <c r="B217">
        <f t="shared" si="18"/>
        <v>5</v>
      </c>
      <c r="C217">
        <f t="shared" si="18"/>
        <v>3</v>
      </c>
      <c r="D217" s="3">
        <f>VLOOKUP(A217,Growth!$C$1:$J$40,2,FALSE)*(1-EXP(-VLOOKUP(A217,Growth!$C$1:$J$40,3,FALSE)*((((B217-1)*12)+VLOOKUP(C217,Parameters!$A$14:$B$17,2,FALSE))-VLOOKUP(A217,Growth!$C$1:$J$40,4,FALSE))))</f>
        <v>840.60739797911947</v>
      </c>
      <c r="E217" s="3">
        <f>IF(VLOOKUP(A217*2,StkLUT!$B$1:$C$40,2,FALSE)=1,(D217^Parameters!$B$11)*Parameters!$B$10,IF(VLOOKUP(A217*2,StkLUT!$B$1:$C$40,2,FALSE)=2,(D217^Parameters!$C$11)*Parameters!$C$10,IF(VLOOKUP(A217*2,StkLUT!$B$1:$C$40,2,FALSE)=3,(D217^Parameters!$D$11)*Parameters!$D$10)))</f>
        <v>11214.375079617568</v>
      </c>
      <c r="F217" s="3">
        <f>IF(D217&gt;Parameters!$B$4,E217*(Parameters!$B$5+(Parameters!$B$6-Parameters!$B$5)*1/(1+EXP(-Parameters!$B$2*(D217-Parameters!$B$3)))),0)</f>
        <v>11214.375079617568</v>
      </c>
    </row>
    <row r="218" spans="1:6" x14ac:dyDescent="0.25">
      <c r="A218">
        <f t="shared" si="17"/>
        <v>19</v>
      </c>
      <c r="B218">
        <f t="shared" si="18"/>
        <v>2</v>
      </c>
      <c r="C218">
        <f t="shared" si="18"/>
        <v>1</v>
      </c>
      <c r="D218" s="3">
        <f>VLOOKUP(A218,Growth!$C$1:$J$40,2,FALSE)*(1-EXP(-VLOOKUP(A218,Growth!$C$1:$J$40,3,FALSE)*((((B218-1)*12)+VLOOKUP(C218,Parameters!$A$14:$B$17,2,FALSE))-VLOOKUP(A218,Growth!$C$1:$J$40,4,FALSE))))</f>
        <v>335.61747229780195</v>
      </c>
      <c r="E218" s="3">
        <f>IF(VLOOKUP(A218*2,StkLUT!$B$1:$C$40,2,FALSE)=1,(D218^Parameters!$B$11)*Parameters!$B$10,IF(VLOOKUP(A218*2,StkLUT!$B$1:$C$40,2,FALSE)=2,(D218^Parameters!$C$11)*Parameters!$C$10,IF(VLOOKUP(A218*2,StkLUT!$B$1:$C$40,2,FALSE)=3,(D218^Parameters!$D$11)*Parameters!$D$10)))</f>
        <v>625.90451499410131</v>
      </c>
      <c r="F218" s="3">
        <f>IF(D218&gt;Parameters!$B$4,E218*(Parameters!$B$5+(Parameters!$B$6-Parameters!$B$5)*1/(1+EXP(-Parameters!$B$2*(D218-Parameters!$B$3)))),0)</f>
        <v>625.90451499410131</v>
      </c>
    </row>
    <row r="219" spans="1:6" x14ac:dyDescent="0.25">
      <c r="A219">
        <f t="shared" si="17"/>
        <v>19</v>
      </c>
      <c r="B219">
        <f t="shared" si="18"/>
        <v>2</v>
      </c>
      <c r="C219">
        <f t="shared" si="18"/>
        <v>2</v>
      </c>
      <c r="D219" s="3">
        <f>VLOOKUP(A219,Growth!$C$1:$J$40,2,FALSE)*(1-EXP(-VLOOKUP(A219,Growth!$C$1:$J$40,3,FALSE)*((((B219-1)*12)+VLOOKUP(C219,Parameters!$A$14:$B$17,2,FALSE))-VLOOKUP(A219,Growth!$C$1:$J$40,4,FALSE))))</f>
        <v>456.0831078390118</v>
      </c>
      <c r="E219" s="3">
        <f>IF(VLOOKUP(A219*2,StkLUT!$B$1:$C$40,2,FALSE)=1,(D219^Parameters!$B$11)*Parameters!$B$10,IF(VLOOKUP(A219*2,StkLUT!$B$1:$C$40,2,FALSE)=2,(D219^Parameters!$C$11)*Parameters!$C$10,IF(VLOOKUP(A219*2,StkLUT!$B$1:$C$40,2,FALSE)=3,(D219^Parameters!$D$11)*Parameters!$D$10)))</f>
        <v>1641.1711643713836</v>
      </c>
      <c r="F219" s="3">
        <f>IF(D219&gt;Parameters!$B$4,E219*(Parameters!$B$5+(Parameters!$B$6-Parameters!$B$5)*1/(1+EXP(-Parameters!$B$2*(D219-Parameters!$B$3)))),0)</f>
        <v>1641.1711643713836</v>
      </c>
    </row>
    <row r="220" spans="1:6" x14ac:dyDescent="0.25">
      <c r="A220">
        <f t="shared" si="17"/>
        <v>19</v>
      </c>
      <c r="B220">
        <f t="shared" si="18"/>
        <v>2</v>
      </c>
      <c r="C220">
        <f t="shared" si="18"/>
        <v>3</v>
      </c>
      <c r="D220" s="3">
        <f>VLOOKUP(A220,Growth!$C$1:$J$40,2,FALSE)*(1-EXP(-VLOOKUP(A220,Growth!$C$1:$J$40,3,FALSE)*((((B220-1)*12)+VLOOKUP(C220,Parameters!$A$14:$B$17,2,FALSE))-VLOOKUP(A220,Growth!$C$1:$J$40,4,FALSE))))</f>
        <v>512.34614161716797</v>
      </c>
      <c r="E220" s="3">
        <f>IF(VLOOKUP(A220*2,StkLUT!$B$1:$C$40,2,FALSE)=1,(D220^Parameters!$B$11)*Parameters!$B$10,IF(VLOOKUP(A220*2,StkLUT!$B$1:$C$40,2,FALSE)=2,(D220^Parameters!$C$11)*Parameters!$C$10,IF(VLOOKUP(A220*2,StkLUT!$B$1:$C$40,2,FALSE)=3,(D220^Parameters!$D$11)*Parameters!$D$10)))</f>
        <v>2365.5743993016281</v>
      </c>
      <c r="F220" s="3">
        <f>IF(D220&gt;Parameters!$B$4,E220*(Parameters!$B$5+(Parameters!$B$6-Parameters!$B$5)*1/(1+EXP(-Parameters!$B$2*(D220-Parameters!$B$3)))),0)</f>
        <v>2365.5743993016281</v>
      </c>
    </row>
    <row r="221" spans="1:6" x14ac:dyDescent="0.25">
      <c r="A221">
        <f t="shared" si="17"/>
        <v>19</v>
      </c>
      <c r="B221">
        <f t="shared" si="18"/>
        <v>3</v>
      </c>
      <c r="C221">
        <f t="shared" si="18"/>
        <v>1</v>
      </c>
      <c r="D221" s="3">
        <f>VLOOKUP(A221,Growth!$C$1:$J$40,2,FALSE)*(1-EXP(-VLOOKUP(A221,Growth!$C$1:$J$40,3,FALSE)*((((B221-1)*12)+VLOOKUP(C221,Parameters!$A$14:$B$17,2,FALSE))-VLOOKUP(A221,Growth!$C$1:$J$40,4,FALSE))))</f>
        <v>606.09770166713213</v>
      </c>
      <c r="E221" s="3">
        <f>IF(VLOOKUP(A221*2,StkLUT!$B$1:$C$40,2,FALSE)=1,(D221^Parameters!$B$11)*Parameters!$B$10,IF(VLOOKUP(A221*2,StkLUT!$B$1:$C$40,2,FALSE)=2,(D221^Parameters!$C$11)*Parameters!$C$10,IF(VLOOKUP(A221*2,StkLUT!$B$1:$C$40,2,FALSE)=3,(D221^Parameters!$D$11)*Parameters!$D$10)))</f>
        <v>4011.5308278749353</v>
      </c>
      <c r="F221" s="3">
        <f>IF(D221&gt;Parameters!$B$4,E221*(Parameters!$B$5+(Parameters!$B$6-Parameters!$B$5)*1/(1+EXP(-Parameters!$B$2*(D221-Parameters!$B$3)))),0)</f>
        <v>4011.5308278749353</v>
      </c>
    </row>
    <row r="222" spans="1:6" x14ac:dyDescent="0.25">
      <c r="A222">
        <f t="shared" si="17"/>
        <v>19</v>
      </c>
      <c r="B222">
        <f t="shared" si="18"/>
        <v>3</v>
      </c>
      <c r="C222">
        <f t="shared" si="18"/>
        <v>2</v>
      </c>
      <c r="D222" s="3">
        <f>VLOOKUP(A222,Growth!$C$1:$J$40,2,FALSE)*(1-EXP(-VLOOKUP(A222,Growth!$C$1:$J$40,3,FALSE)*((((B222-1)*12)+VLOOKUP(C222,Parameters!$A$14:$B$17,2,FALSE))-VLOOKUP(A222,Growth!$C$1:$J$40,4,FALSE))))</f>
        <v>672.86440679302802</v>
      </c>
      <c r="E222" s="3">
        <f>IF(VLOOKUP(A222*2,StkLUT!$B$1:$C$40,2,FALSE)=1,(D222^Parameters!$B$11)*Parameters!$B$10,IF(VLOOKUP(A222*2,StkLUT!$B$1:$C$40,2,FALSE)=2,(D222^Parameters!$C$11)*Parameters!$C$10,IF(VLOOKUP(A222*2,StkLUT!$B$1:$C$40,2,FALSE)=3,(D222^Parameters!$D$11)*Parameters!$D$10)))</f>
        <v>5571.2793195441045</v>
      </c>
      <c r="F222" s="3">
        <f>IF(D222&gt;Parameters!$B$4,E222*(Parameters!$B$5+(Parameters!$B$6-Parameters!$B$5)*1/(1+EXP(-Parameters!$B$2*(D222-Parameters!$B$3)))),0)</f>
        <v>5571.2793195441045</v>
      </c>
    </row>
    <row r="223" spans="1:6" x14ac:dyDescent="0.25">
      <c r="A223">
        <f t="shared" si="17"/>
        <v>19</v>
      </c>
      <c r="B223">
        <f t="shared" ref="B223:C238" si="19">B211</f>
        <v>3</v>
      </c>
      <c r="C223">
        <f t="shared" si="19"/>
        <v>3</v>
      </c>
      <c r="D223" s="3">
        <f>VLOOKUP(A223,Growth!$C$1:$J$40,2,FALSE)*(1-EXP(-VLOOKUP(A223,Growth!$C$1:$J$40,3,FALSE)*((((B223-1)*12)+VLOOKUP(C223,Parameters!$A$14:$B$17,2,FALSE))-VLOOKUP(A223,Growth!$C$1:$J$40,4,FALSE))))</f>
        <v>704.04755183582688</v>
      </c>
      <c r="E223" s="3">
        <f>IF(VLOOKUP(A223*2,StkLUT!$B$1:$C$40,2,FALSE)=1,(D223^Parameters!$B$11)*Parameters!$B$10,IF(VLOOKUP(A223*2,StkLUT!$B$1:$C$40,2,FALSE)=2,(D223^Parameters!$C$11)*Parameters!$C$10,IF(VLOOKUP(A223*2,StkLUT!$B$1:$C$40,2,FALSE)=3,(D223^Parameters!$D$11)*Parameters!$D$10)))</f>
        <v>6423.7952271691065</v>
      </c>
      <c r="F223" s="3">
        <f>IF(D223&gt;Parameters!$B$4,E223*(Parameters!$B$5+(Parameters!$B$6-Parameters!$B$5)*1/(1+EXP(-Parameters!$B$2*(D223-Parameters!$B$3)))),0)</f>
        <v>6423.7952271691065</v>
      </c>
    </row>
    <row r="224" spans="1:6" x14ac:dyDescent="0.25">
      <c r="A224">
        <f t="shared" si="17"/>
        <v>19</v>
      </c>
      <c r="B224">
        <f t="shared" si="19"/>
        <v>4</v>
      </c>
      <c r="C224">
        <f t="shared" si="19"/>
        <v>1</v>
      </c>
      <c r="D224" s="3">
        <f>VLOOKUP(A224,Growth!$C$1:$J$40,2,FALSE)*(1-EXP(-VLOOKUP(A224,Growth!$C$1:$J$40,3,FALSE)*((((B224-1)*12)+VLOOKUP(C224,Parameters!$A$14:$B$17,2,FALSE))-VLOOKUP(A224,Growth!$C$1:$J$40,4,FALSE))))</f>
        <v>756.0082851754803</v>
      </c>
      <c r="E224" s="3">
        <f>IF(VLOOKUP(A224*2,StkLUT!$B$1:$C$40,2,FALSE)=1,(D224^Parameters!$B$11)*Parameters!$B$10,IF(VLOOKUP(A224*2,StkLUT!$B$1:$C$40,2,FALSE)=2,(D224^Parameters!$C$11)*Parameters!$C$10,IF(VLOOKUP(A224*2,StkLUT!$B$1:$C$40,2,FALSE)=3,(D224^Parameters!$D$11)*Parameters!$D$10)))</f>
        <v>8035.0315764499483</v>
      </c>
      <c r="F224" s="3">
        <f>IF(D224&gt;Parameters!$B$4,E224*(Parameters!$B$5+(Parameters!$B$6-Parameters!$B$5)*1/(1+EXP(-Parameters!$B$2*(D224-Parameters!$B$3)))),0)</f>
        <v>8035.0315764499483</v>
      </c>
    </row>
    <row r="225" spans="1:6" x14ac:dyDescent="0.25">
      <c r="A225">
        <f t="shared" si="17"/>
        <v>19</v>
      </c>
      <c r="B225">
        <f t="shared" si="19"/>
        <v>4</v>
      </c>
      <c r="C225">
        <f t="shared" si="19"/>
        <v>2</v>
      </c>
      <c r="D225" s="3">
        <f>VLOOKUP(A225,Growth!$C$1:$J$40,2,FALSE)*(1-EXP(-VLOOKUP(A225,Growth!$C$1:$J$40,3,FALSE)*((((B225-1)*12)+VLOOKUP(C225,Parameters!$A$14:$B$17,2,FALSE))-VLOOKUP(A225,Growth!$C$1:$J$40,4,FALSE))))</f>
        <v>793.01297031528009</v>
      </c>
      <c r="E225" s="3">
        <f>IF(VLOOKUP(A225*2,StkLUT!$B$1:$C$40,2,FALSE)=1,(D225^Parameters!$B$11)*Parameters!$B$10,IF(VLOOKUP(A225*2,StkLUT!$B$1:$C$40,2,FALSE)=2,(D225^Parameters!$C$11)*Parameters!$C$10,IF(VLOOKUP(A225*2,StkLUT!$B$1:$C$40,2,FALSE)=3,(D225^Parameters!$D$11)*Parameters!$D$10)))</f>
        <v>9337.1982234805782</v>
      </c>
      <c r="F225" s="3">
        <f>IF(D225&gt;Parameters!$B$4,E225*(Parameters!$B$5+(Parameters!$B$6-Parameters!$B$5)*1/(1+EXP(-Parameters!$B$2*(D225-Parameters!$B$3)))),0)</f>
        <v>9337.1982234805782</v>
      </c>
    </row>
    <row r="226" spans="1:6" x14ac:dyDescent="0.25">
      <c r="A226">
        <f t="shared" si="17"/>
        <v>19</v>
      </c>
      <c r="B226">
        <f t="shared" si="19"/>
        <v>4</v>
      </c>
      <c r="C226">
        <f t="shared" si="19"/>
        <v>3</v>
      </c>
      <c r="D226" s="3">
        <f>VLOOKUP(A226,Growth!$C$1:$J$40,2,FALSE)*(1-EXP(-VLOOKUP(A226,Growth!$C$1:$J$40,3,FALSE)*((((B226-1)*12)+VLOOKUP(C226,Parameters!$A$14:$B$17,2,FALSE))-VLOOKUP(A226,Growth!$C$1:$J$40,4,FALSE))))</f>
        <v>810.29587295068256</v>
      </c>
      <c r="E226" s="3">
        <f>IF(VLOOKUP(A226*2,StkLUT!$B$1:$C$40,2,FALSE)=1,(D226^Parameters!$B$11)*Parameters!$B$10,IF(VLOOKUP(A226*2,StkLUT!$B$1:$C$40,2,FALSE)=2,(D226^Parameters!$C$11)*Parameters!$C$10,IF(VLOOKUP(A226*2,StkLUT!$B$1:$C$40,2,FALSE)=3,(D226^Parameters!$D$11)*Parameters!$D$10)))</f>
        <v>9991.8416991936501</v>
      </c>
      <c r="F226" s="3">
        <f>IF(D226&gt;Parameters!$B$4,E226*(Parameters!$B$5+(Parameters!$B$6-Parameters!$B$5)*1/(1+EXP(-Parameters!$B$2*(D226-Parameters!$B$3)))),0)</f>
        <v>9991.8416991936501</v>
      </c>
    </row>
    <row r="227" spans="1:6" x14ac:dyDescent="0.25">
      <c r="A227">
        <f t="shared" si="17"/>
        <v>19</v>
      </c>
      <c r="B227">
        <f t="shared" si="19"/>
        <v>5</v>
      </c>
      <c r="C227">
        <f t="shared" si="19"/>
        <v>1</v>
      </c>
      <c r="D227" s="3">
        <f>VLOOKUP(A227,Growth!$C$1:$J$40,2,FALSE)*(1-EXP(-VLOOKUP(A227,Growth!$C$1:$J$40,3,FALSE)*((((B227-1)*12)+VLOOKUP(C227,Parameters!$A$14:$B$17,2,FALSE))-VLOOKUP(A227,Growth!$C$1:$J$40,4,FALSE))))</f>
        <v>839.09451702397223</v>
      </c>
      <c r="E227" s="3">
        <f>IF(VLOOKUP(A227*2,StkLUT!$B$1:$C$40,2,FALSE)=1,(D227^Parameters!$B$11)*Parameters!$B$10,IF(VLOOKUP(A227*2,StkLUT!$B$1:$C$40,2,FALSE)=2,(D227^Parameters!$C$11)*Parameters!$C$10,IF(VLOOKUP(A227*2,StkLUT!$B$1:$C$40,2,FALSE)=3,(D227^Parameters!$D$11)*Parameters!$D$10)))</f>
        <v>11151.062024993425</v>
      </c>
      <c r="F227" s="3">
        <f>IF(D227&gt;Parameters!$B$4,E227*(Parameters!$B$5+(Parameters!$B$6-Parameters!$B$5)*1/(1+EXP(-Parameters!$B$2*(D227-Parameters!$B$3)))),0)</f>
        <v>11151.062024993425</v>
      </c>
    </row>
    <row r="228" spans="1:6" x14ac:dyDescent="0.25">
      <c r="A228">
        <f t="shared" si="17"/>
        <v>19</v>
      </c>
      <c r="B228">
        <f t="shared" si="19"/>
        <v>5</v>
      </c>
      <c r="C228">
        <f t="shared" si="19"/>
        <v>2</v>
      </c>
      <c r="D228" s="3">
        <f>VLOOKUP(A228,Growth!$C$1:$J$40,2,FALSE)*(1-EXP(-VLOOKUP(A228,Growth!$C$1:$J$40,3,FALSE)*((((B228-1)*12)+VLOOKUP(C228,Parameters!$A$14:$B$17,2,FALSE))-VLOOKUP(A228,Growth!$C$1:$J$40,4,FALSE))))</f>
        <v>859.60394188945975</v>
      </c>
      <c r="E228" s="3">
        <f>IF(VLOOKUP(A228*2,StkLUT!$B$1:$C$40,2,FALSE)=1,(D228^Parameters!$B$11)*Parameters!$B$10,IF(VLOOKUP(A228*2,StkLUT!$B$1:$C$40,2,FALSE)=2,(D228^Parameters!$C$11)*Parameters!$C$10,IF(VLOOKUP(A228*2,StkLUT!$B$1:$C$40,2,FALSE)=3,(D228^Parameters!$D$11)*Parameters!$D$10)))</f>
        <v>12030.35634390218</v>
      </c>
      <c r="F228" s="3">
        <f>IF(D228&gt;Parameters!$B$4,E228*(Parameters!$B$5+(Parameters!$B$6-Parameters!$B$5)*1/(1+EXP(-Parameters!$B$2*(D228-Parameters!$B$3)))),0)</f>
        <v>12030.35634390218</v>
      </c>
    </row>
    <row r="229" spans="1:6" x14ac:dyDescent="0.25">
      <c r="A229">
        <f t="shared" si="17"/>
        <v>19</v>
      </c>
      <c r="B229">
        <f t="shared" si="19"/>
        <v>5</v>
      </c>
      <c r="C229">
        <f t="shared" si="19"/>
        <v>3</v>
      </c>
      <c r="D229" s="3">
        <f>VLOOKUP(A229,Growth!$C$1:$J$40,2,FALSE)*(1-EXP(-VLOOKUP(A229,Growth!$C$1:$J$40,3,FALSE)*((((B229-1)*12)+VLOOKUP(C229,Parameters!$A$14:$B$17,2,FALSE))-VLOOKUP(A229,Growth!$C$1:$J$40,4,FALSE))))</f>
        <v>869.18279364077716</v>
      </c>
      <c r="E229" s="3">
        <f>IF(VLOOKUP(A229*2,StkLUT!$B$1:$C$40,2,FALSE)=1,(D229^Parameters!$B$11)*Parameters!$B$10,IF(VLOOKUP(A229*2,StkLUT!$B$1:$C$40,2,FALSE)=2,(D229^Parameters!$C$11)*Parameters!$C$10,IF(VLOOKUP(A229*2,StkLUT!$B$1:$C$40,2,FALSE)=3,(D229^Parameters!$D$11)*Parameters!$D$10)))</f>
        <v>12456.753684451543</v>
      </c>
      <c r="F229" s="3">
        <f>IF(D229&gt;Parameters!$B$4,E229*(Parameters!$B$5+(Parameters!$B$6-Parameters!$B$5)*1/(1+EXP(-Parameters!$B$2*(D229-Parameters!$B$3)))),0)</f>
        <v>12456.753684451543</v>
      </c>
    </row>
    <row r="230" spans="1:6" x14ac:dyDescent="0.25">
      <c r="A230">
        <f t="shared" si="17"/>
        <v>20</v>
      </c>
      <c r="B230">
        <f t="shared" si="19"/>
        <v>2</v>
      </c>
      <c r="C230">
        <f t="shared" si="19"/>
        <v>1</v>
      </c>
      <c r="D230" s="3">
        <f>VLOOKUP(A230,Growth!$C$1:$J$40,2,FALSE)*(1-EXP(-VLOOKUP(A230,Growth!$C$1:$J$40,3,FALSE)*((((B230-1)*12)+VLOOKUP(C230,Parameters!$A$14:$B$17,2,FALSE))-VLOOKUP(A230,Growth!$C$1:$J$40,4,FALSE))))</f>
        <v>335.61747229780195</v>
      </c>
      <c r="E230" s="3">
        <f>IF(VLOOKUP(A230*2,StkLUT!$B$1:$C$40,2,FALSE)=1,(D230^Parameters!$B$11)*Parameters!$B$10,IF(VLOOKUP(A230*2,StkLUT!$B$1:$C$40,2,FALSE)=2,(D230^Parameters!$C$11)*Parameters!$C$10,IF(VLOOKUP(A230*2,StkLUT!$B$1:$C$40,2,FALSE)=3,(D230^Parameters!$D$11)*Parameters!$D$10)))</f>
        <v>625.90451499410131</v>
      </c>
      <c r="F230" s="3">
        <f>IF(D230&gt;Parameters!$B$4,E230*(Parameters!$B$5+(Parameters!$B$6-Parameters!$B$5)*1/(1+EXP(-Parameters!$B$2*(D230-Parameters!$B$3)))),0)</f>
        <v>625.90451499410131</v>
      </c>
    </row>
    <row r="231" spans="1:6" x14ac:dyDescent="0.25">
      <c r="A231">
        <f t="shared" si="17"/>
        <v>20</v>
      </c>
      <c r="B231">
        <f t="shared" si="19"/>
        <v>2</v>
      </c>
      <c r="C231">
        <f t="shared" si="19"/>
        <v>2</v>
      </c>
      <c r="D231" s="3">
        <f>VLOOKUP(A231,Growth!$C$1:$J$40,2,FALSE)*(1-EXP(-VLOOKUP(A231,Growth!$C$1:$J$40,3,FALSE)*((((B231-1)*12)+VLOOKUP(C231,Parameters!$A$14:$B$17,2,FALSE))-VLOOKUP(A231,Growth!$C$1:$J$40,4,FALSE))))</f>
        <v>456.0831078390118</v>
      </c>
      <c r="E231" s="3">
        <f>IF(VLOOKUP(A231*2,StkLUT!$B$1:$C$40,2,FALSE)=1,(D231^Parameters!$B$11)*Parameters!$B$10,IF(VLOOKUP(A231*2,StkLUT!$B$1:$C$40,2,FALSE)=2,(D231^Parameters!$C$11)*Parameters!$C$10,IF(VLOOKUP(A231*2,StkLUT!$B$1:$C$40,2,FALSE)=3,(D231^Parameters!$D$11)*Parameters!$D$10)))</f>
        <v>1641.1711643713836</v>
      </c>
      <c r="F231" s="3">
        <f>IF(D231&gt;Parameters!$B$4,E231*(Parameters!$B$5+(Parameters!$B$6-Parameters!$B$5)*1/(1+EXP(-Parameters!$B$2*(D231-Parameters!$B$3)))),0)</f>
        <v>1641.1711643713836</v>
      </c>
    </row>
    <row r="232" spans="1:6" x14ac:dyDescent="0.25">
      <c r="A232">
        <f t="shared" si="17"/>
        <v>20</v>
      </c>
      <c r="B232">
        <f t="shared" si="19"/>
        <v>2</v>
      </c>
      <c r="C232">
        <f t="shared" si="19"/>
        <v>3</v>
      </c>
      <c r="D232" s="3">
        <f>VLOOKUP(A232,Growth!$C$1:$J$40,2,FALSE)*(1-EXP(-VLOOKUP(A232,Growth!$C$1:$J$40,3,FALSE)*((((B232-1)*12)+VLOOKUP(C232,Parameters!$A$14:$B$17,2,FALSE))-VLOOKUP(A232,Growth!$C$1:$J$40,4,FALSE))))</f>
        <v>512.34614161716797</v>
      </c>
      <c r="E232" s="3">
        <f>IF(VLOOKUP(A232*2,StkLUT!$B$1:$C$40,2,FALSE)=1,(D232^Parameters!$B$11)*Parameters!$B$10,IF(VLOOKUP(A232*2,StkLUT!$B$1:$C$40,2,FALSE)=2,(D232^Parameters!$C$11)*Parameters!$C$10,IF(VLOOKUP(A232*2,StkLUT!$B$1:$C$40,2,FALSE)=3,(D232^Parameters!$D$11)*Parameters!$D$10)))</f>
        <v>2365.5743993016281</v>
      </c>
      <c r="F232" s="3">
        <f>IF(D232&gt;Parameters!$B$4,E232*(Parameters!$B$5+(Parameters!$B$6-Parameters!$B$5)*1/(1+EXP(-Parameters!$B$2*(D232-Parameters!$B$3)))),0)</f>
        <v>2365.5743993016281</v>
      </c>
    </row>
    <row r="233" spans="1:6" x14ac:dyDescent="0.25">
      <c r="A233">
        <f t="shared" si="17"/>
        <v>20</v>
      </c>
      <c r="B233">
        <f t="shared" si="19"/>
        <v>3</v>
      </c>
      <c r="C233">
        <f t="shared" si="19"/>
        <v>1</v>
      </c>
      <c r="D233" s="3">
        <f>VLOOKUP(A233,Growth!$C$1:$J$40,2,FALSE)*(1-EXP(-VLOOKUP(A233,Growth!$C$1:$J$40,3,FALSE)*((((B233-1)*12)+VLOOKUP(C233,Parameters!$A$14:$B$17,2,FALSE))-VLOOKUP(A233,Growth!$C$1:$J$40,4,FALSE))))</f>
        <v>606.09770166713213</v>
      </c>
      <c r="E233" s="3">
        <f>IF(VLOOKUP(A233*2,StkLUT!$B$1:$C$40,2,FALSE)=1,(D233^Parameters!$B$11)*Parameters!$B$10,IF(VLOOKUP(A233*2,StkLUT!$B$1:$C$40,2,FALSE)=2,(D233^Parameters!$C$11)*Parameters!$C$10,IF(VLOOKUP(A233*2,StkLUT!$B$1:$C$40,2,FALSE)=3,(D233^Parameters!$D$11)*Parameters!$D$10)))</f>
        <v>4011.5308278749353</v>
      </c>
      <c r="F233" s="3">
        <f>IF(D233&gt;Parameters!$B$4,E233*(Parameters!$B$5+(Parameters!$B$6-Parameters!$B$5)*1/(1+EXP(-Parameters!$B$2*(D233-Parameters!$B$3)))),0)</f>
        <v>4011.5308278749353</v>
      </c>
    </row>
    <row r="234" spans="1:6" x14ac:dyDescent="0.25">
      <c r="A234">
        <f t="shared" si="17"/>
        <v>20</v>
      </c>
      <c r="B234">
        <f t="shared" si="19"/>
        <v>3</v>
      </c>
      <c r="C234">
        <f t="shared" si="19"/>
        <v>2</v>
      </c>
      <c r="D234" s="3">
        <f>VLOOKUP(A234,Growth!$C$1:$J$40,2,FALSE)*(1-EXP(-VLOOKUP(A234,Growth!$C$1:$J$40,3,FALSE)*((((B234-1)*12)+VLOOKUP(C234,Parameters!$A$14:$B$17,2,FALSE))-VLOOKUP(A234,Growth!$C$1:$J$40,4,FALSE))))</f>
        <v>672.86440679302802</v>
      </c>
      <c r="E234" s="3">
        <f>IF(VLOOKUP(A234*2,StkLUT!$B$1:$C$40,2,FALSE)=1,(D234^Parameters!$B$11)*Parameters!$B$10,IF(VLOOKUP(A234*2,StkLUT!$B$1:$C$40,2,FALSE)=2,(D234^Parameters!$C$11)*Parameters!$C$10,IF(VLOOKUP(A234*2,StkLUT!$B$1:$C$40,2,FALSE)=3,(D234^Parameters!$D$11)*Parameters!$D$10)))</f>
        <v>5571.2793195441045</v>
      </c>
      <c r="F234" s="3">
        <f>IF(D234&gt;Parameters!$B$4,E234*(Parameters!$B$5+(Parameters!$B$6-Parameters!$B$5)*1/(1+EXP(-Parameters!$B$2*(D234-Parameters!$B$3)))),0)</f>
        <v>5571.2793195441045</v>
      </c>
    </row>
    <row r="235" spans="1:6" x14ac:dyDescent="0.25">
      <c r="A235">
        <f t="shared" si="17"/>
        <v>20</v>
      </c>
      <c r="B235">
        <f t="shared" si="19"/>
        <v>3</v>
      </c>
      <c r="C235">
        <f t="shared" si="19"/>
        <v>3</v>
      </c>
      <c r="D235" s="3">
        <f>VLOOKUP(A235,Growth!$C$1:$J$40,2,FALSE)*(1-EXP(-VLOOKUP(A235,Growth!$C$1:$J$40,3,FALSE)*((((B235-1)*12)+VLOOKUP(C235,Parameters!$A$14:$B$17,2,FALSE))-VLOOKUP(A235,Growth!$C$1:$J$40,4,FALSE))))</f>
        <v>704.04755183582688</v>
      </c>
      <c r="E235" s="3">
        <f>IF(VLOOKUP(A235*2,StkLUT!$B$1:$C$40,2,FALSE)=1,(D235^Parameters!$B$11)*Parameters!$B$10,IF(VLOOKUP(A235*2,StkLUT!$B$1:$C$40,2,FALSE)=2,(D235^Parameters!$C$11)*Parameters!$C$10,IF(VLOOKUP(A235*2,StkLUT!$B$1:$C$40,2,FALSE)=3,(D235^Parameters!$D$11)*Parameters!$D$10)))</f>
        <v>6423.7952271691065</v>
      </c>
      <c r="F235" s="3">
        <f>IF(D235&gt;Parameters!$B$4,E235*(Parameters!$B$5+(Parameters!$B$6-Parameters!$B$5)*1/(1+EXP(-Parameters!$B$2*(D235-Parameters!$B$3)))),0)</f>
        <v>6423.7952271691065</v>
      </c>
    </row>
    <row r="236" spans="1:6" x14ac:dyDescent="0.25">
      <c r="A236">
        <f t="shared" si="17"/>
        <v>20</v>
      </c>
      <c r="B236">
        <f t="shared" si="19"/>
        <v>4</v>
      </c>
      <c r="C236">
        <f t="shared" si="19"/>
        <v>1</v>
      </c>
      <c r="D236" s="3">
        <f>VLOOKUP(A236,Growth!$C$1:$J$40,2,FALSE)*(1-EXP(-VLOOKUP(A236,Growth!$C$1:$J$40,3,FALSE)*((((B236-1)*12)+VLOOKUP(C236,Parameters!$A$14:$B$17,2,FALSE))-VLOOKUP(A236,Growth!$C$1:$J$40,4,FALSE))))</f>
        <v>756.0082851754803</v>
      </c>
      <c r="E236" s="3">
        <f>IF(VLOOKUP(A236*2,StkLUT!$B$1:$C$40,2,FALSE)=1,(D236^Parameters!$B$11)*Parameters!$B$10,IF(VLOOKUP(A236*2,StkLUT!$B$1:$C$40,2,FALSE)=2,(D236^Parameters!$C$11)*Parameters!$C$10,IF(VLOOKUP(A236*2,StkLUT!$B$1:$C$40,2,FALSE)=3,(D236^Parameters!$D$11)*Parameters!$D$10)))</f>
        <v>8035.0315764499483</v>
      </c>
      <c r="F236" s="3">
        <f>IF(D236&gt;Parameters!$B$4,E236*(Parameters!$B$5+(Parameters!$B$6-Parameters!$B$5)*1/(1+EXP(-Parameters!$B$2*(D236-Parameters!$B$3)))),0)</f>
        <v>8035.0315764499483</v>
      </c>
    </row>
    <row r="237" spans="1:6" x14ac:dyDescent="0.25">
      <c r="A237">
        <f t="shared" si="17"/>
        <v>20</v>
      </c>
      <c r="B237">
        <f t="shared" si="19"/>
        <v>4</v>
      </c>
      <c r="C237">
        <f t="shared" si="19"/>
        <v>2</v>
      </c>
      <c r="D237" s="3">
        <f>VLOOKUP(A237,Growth!$C$1:$J$40,2,FALSE)*(1-EXP(-VLOOKUP(A237,Growth!$C$1:$J$40,3,FALSE)*((((B237-1)*12)+VLOOKUP(C237,Parameters!$A$14:$B$17,2,FALSE))-VLOOKUP(A237,Growth!$C$1:$J$40,4,FALSE))))</f>
        <v>793.01297031528009</v>
      </c>
      <c r="E237" s="3">
        <f>IF(VLOOKUP(A237*2,StkLUT!$B$1:$C$40,2,FALSE)=1,(D237^Parameters!$B$11)*Parameters!$B$10,IF(VLOOKUP(A237*2,StkLUT!$B$1:$C$40,2,FALSE)=2,(D237^Parameters!$C$11)*Parameters!$C$10,IF(VLOOKUP(A237*2,StkLUT!$B$1:$C$40,2,FALSE)=3,(D237^Parameters!$D$11)*Parameters!$D$10)))</f>
        <v>9337.1982234805782</v>
      </c>
      <c r="F237" s="3">
        <f>IF(D237&gt;Parameters!$B$4,E237*(Parameters!$B$5+(Parameters!$B$6-Parameters!$B$5)*1/(1+EXP(-Parameters!$B$2*(D237-Parameters!$B$3)))),0)</f>
        <v>9337.1982234805782</v>
      </c>
    </row>
    <row r="238" spans="1:6" x14ac:dyDescent="0.25">
      <c r="A238">
        <f t="shared" si="17"/>
        <v>20</v>
      </c>
      <c r="B238">
        <f t="shared" si="19"/>
        <v>4</v>
      </c>
      <c r="C238">
        <f t="shared" si="19"/>
        <v>3</v>
      </c>
      <c r="D238" s="3">
        <f>VLOOKUP(A238,Growth!$C$1:$J$40,2,FALSE)*(1-EXP(-VLOOKUP(A238,Growth!$C$1:$J$40,3,FALSE)*((((B238-1)*12)+VLOOKUP(C238,Parameters!$A$14:$B$17,2,FALSE))-VLOOKUP(A238,Growth!$C$1:$J$40,4,FALSE))))</f>
        <v>810.29587295068256</v>
      </c>
      <c r="E238" s="3">
        <f>IF(VLOOKUP(A238*2,StkLUT!$B$1:$C$40,2,FALSE)=1,(D238^Parameters!$B$11)*Parameters!$B$10,IF(VLOOKUP(A238*2,StkLUT!$B$1:$C$40,2,FALSE)=2,(D238^Parameters!$C$11)*Parameters!$C$10,IF(VLOOKUP(A238*2,StkLUT!$B$1:$C$40,2,FALSE)=3,(D238^Parameters!$D$11)*Parameters!$D$10)))</f>
        <v>9991.8416991936501</v>
      </c>
      <c r="F238" s="3">
        <f>IF(D238&gt;Parameters!$B$4,E238*(Parameters!$B$5+(Parameters!$B$6-Parameters!$B$5)*1/(1+EXP(-Parameters!$B$2*(D238-Parameters!$B$3)))),0)</f>
        <v>9991.8416991936501</v>
      </c>
    </row>
    <row r="239" spans="1:6" x14ac:dyDescent="0.25">
      <c r="A239">
        <f t="shared" si="17"/>
        <v>20</v>
      </c>
      <c r="B239">
        <f t="shared" ref="B239:C254" si="20">B227</f>
        <v>5</v>
      </c>
      <c r="C239">
        <f t="shared" si="20"/>
        <v>1</v>
      </c>
      <c r="D239" s="3">
        <f>VLOOKUP(A239,Growth!$C$1:$J$40,2,FALSE)*(1-EXP(-VLOOKUP(A239,Growth!$C$1:$J$40,3,FALSE)*((((B239-1)*12)+VLOOKUP(C239,Parameters!$A$14:$B$17,2,FALSE))-VLOOKUP(A239,Growth!$C$1:$J$40,4,FALSE))))</f>
        <v>839.09451702397223</v>
      </c>
      <c r="E239" s="3">
        <f>IF(VLOOKUP(A239*2,StkLUT!$B$1:$C$40,2,FALSE)=1,(D239^Parameters!$B$11)*Parameters!$B$10,IF(VLOOKUP(A239*2,StkLUT!$B$1:$C$40,2,FALSE)=2,(D239^Parameters!$C$11)*Parameters!$C$10,IF(VLOOKUP(A239*2,StkLUT!$B$1:$C$40,2,FALSE)=3,(D239^Parameters!$D$11)*Parameters!$D$10)))</f>
        <v>11151.062024993425</v>
      </c>
      <c r="F239" s="3">
        <f>IF(D239&gt;Parameters!$B$4,E239*(Parameters!$B$5+(Parameters!$B$6-Parameters!$B$5)*1/(1+EXP(-Parameters!$B$2*(D239-Parameters!$B$3)))),0)</f>
        <v>11151.062024993425</v>
      </c>
    </row>
    <row r="240" spans="1:6" x14ac:dyDescent="0.25">
      <c r="A240">
        <f t="shared" si="17"/>
        <v>20</v>
      </c>
      <c r="B240">
        <f t="shared" si="20"/>
        <v>5</v>
      </c>
      <c r="C240">
        <f t="shared" si="20"/>
        <v>2</v>
      </c>
      <c r="D240" s="3">
        <f>VLOOKUP(A240,Growth!$C$1:$J$40,2,FALSE)*(1-EXP(-VLOOKUP(A240,Growth!$C$1:$J$40,3,FALSE)*((((B240-1)*12)+VLOOKUP(C240,Parameters!$A$14:$B$17,2,FALSE))-VLOOKUP(A240,Growth!$C$1:$J$40,4,FALSE))))</f>
        <v>859.60394188945975</v>
      </c>
      <c r="E240" s="3">
        <f>IF(VLOOKUP(A240*2,StkLUT!$B$1:$C$40,2,FALSE)=1,(D240^Parameters!$B$11)*Parameters!$B$10,IF(VLOOKUP(A240*2,StkLUT!$B$1:$C$40,2,FALSE)=2,(D240^Parameters!$C$11)*Parameters!$C$10,IF(VLOOKUP(A240*2,StkLUT!$B$1:$C$40,2,FALSE)=3,(D240^Parameters!$D$11)*Parameters!$D$10)))</f>
        <v>12030.35634390218</v>
      </c>
      <c r="F240" s="3">
        <f>IF(D240&gt;Parameters!$B$4,E240*(Parameters!$B$5+(Parameters!$B$6-Parameters!$B$5)*1/(1+EXP(-Parameters!$B$2*(D240-Parameters!$B$3)))),0)</f>
        <v>12030.35634390218</v>
      </c>
    </row>
    <row r="241" spans="1:6" x14ac:dyDescent="0.25">
      <c r="A241">
        <f t="shared" si="17"/>
        <v>20</v>
      </c>
      <c r="B241">
        <f t="shared" si="20"/>
        <v>5</v>
      </c>
      <c r="C241">
        <f t="shared" si="20"/>
        <v>3</v>
      </c>
      <c r="D241" s="3">
        <f>VLOOKUP(A241,Growth!$C$1:$J$40,2,FALSE)*(1-EXP(-VLOOKUP(A241,Growth!$C$1:$J$40,3,FALSE)*((((B241-1)*12)+VLOOKUP(C241,Parameters!$A$14:$B$17,2,FALSE))-VLOOKUP(A241,Growth!$C$1:$J$40,4,FALSE))))</f>
        <v>869.18279364077716</v>
      </c>
      <c r="E241" s="3">
        <f>IF(VLOOKUP(A241*2,StkLUT!$B$1:$C$40,2,FALSE)=1,(D241^Parameters!$B$11)*Parameters!$B$10,IF(VLOOKUP(A241*2,StkLUT!$B$1:$C$40,2,FALSE)=2,(D241^Parameters!$C$11)*Parameters!$C$10,IF(VLOOKUP(A241*2,StkLUT!$B$1:$C$40,2,FALSE)=3,(D241^Parameters!$D$11)*Parameters!$D$10)))</f>
        <v>12456.753684451543</v>
      </c>
      <c r="F241" s="3">
        <f>IF(D241&gt;Parameters!$B$4,E241*(Parameters!$B$5+(Parameters!$B$6-Parameters!$B$5)*1/(1+EXP(-Parameters!$B$2*(D241-Parameters!$B$3)))),0)</f>
        <v>12456.753684451543</v>
      </c>
    </row>
    <row r="242" spans="1:6" x14ac:dyDescent="0.25">
      <c r="A242">
        <f t="shared" si="17"/>
        <v>21</v>
      </c>
      <c r="B242">
        <f t="shared" si="20"/>
        <v>2</v>
      </c>
      <c r="C242">
        <f t="shared" si="20"/>
        <v>1</v>
      </c>
      <c r="D242" s="3">
        <f>VLOOKUP(A242,Growth!$C$1:$J$40,2,FALSE)*(1-EXP(-VLOOKUP(A242,Growth!$C$1:$J$40,3,FALSE)*((((B242-1)*12)+VLOOKUP(C242,Parameters!$A$14:$B$17,2,FALSE))-VLOOKUP(A242,Growth!$C$1:$J$40,4,FALSE))))</f>
        <v>256.09153117225208</v>
      </c>
      <c r="E242" s="3">
        <f>IF(VLOOKUP(A242*2,StkLUT!$B$1:$C$40,2,FALSE)=1,(D242^Parameters!$B$11)*Parameters!$B$10,IF(VLOOKUP(A242*2,StkLUT!$B$1:$C$40,2,FALSE)=2,(D242^Parameters!$C$11)*Parameters!$C$10,IF(VLOOKUP(A242*2,StkLUT!$B$1:$C$40,2,FALSE)=3,(D242^Parameters!$D$11)*Parameters!$D$10)))</f>
        <v>267.52525814479742</v>
      </c>
      <c r="F242" s="3">
        <f>IF(D242&gt;Parameters!$B$4,E242*(Parameters!$B$5+(Parameters!$B$6-Parameters!$B$5)*1/(1+EXP(-Parameters!$B$2*(D242-Parameters!$B$3)))),0)</f>
        <v>267.52525814479742</v>
      </c>
    </row>
    <row r="243" spans="1:6" x14ac:dyDescent="0.25">
      <c r="A243">
        <f t="shared" si="17"/>
        <v>21</v>
      </c>
      <c r="B243">
        <f t="shared" si="20"/>
        <v>2</v>
      </c>
      <c r="C243">
        <f t="shared" si="20"/>
        <v>2</v>
      </c>
      <c r="D243" s="3">
        <f>VLOOKUP(A243,Growth!$C$1:$J$40,2,FALSE)*(1-EXP(-VLOOKUP(A243,Growth!$C$1:$J$40,3,FALSE)*((((B243-1)*12)+VLOOKUP(C243,Parameters!$A$14:$B$17,2,FALSE))-VLOOKUP(A243,Growth!$C$1:$J$40,4,FALSE))))</f>
        <v>361.76561811474897</v>
      </c>
      <c r="E243" s="3">
        <f>IF(VLOOKUP(A243*2,StkLUT!$B$1:$C$40,2,FALSE)=1,(D243^Parameters!$B$11)*Parameters!$B$10,IF(VLOOKUP(A243*2,StkLUT!$B$1:$C$40,2,FALSE)=2,(D243^Parameters!$C$11)*Parameters!$C$10,IF(VLOOKUP(A243*2,StkLUT!$B$1:$C$40,2,FALSE)=3,(D243^Parameters!$D$11)*Parameters!$D$10)))</f>
        <v>792.34732559158613</v>
      </c>
      <c r="F243" s="3">
        <f>IF(D243&gt;Parameters!$B$4,E243*(Parameters!$B$5+(Parameters!$B$6-Parameters!$B$5)*1/(1+EXP(-Parameters!$B$2*(D243-Parameters!$B$3)))),0)</f>
        <v>792.34732559158613</v>
      </c>
    </row>
    <row r="244" spans="1:6" x14ac:dyDescent="0.25">
      <c r="A244">
        <f t="shared" si="17"/>
        <v>21</v>
      </c>
      <c r="B244">
        <f t="shared" si="20"/>
        <v>2</v>
      </c>
      <c r="C244">
        <f t="shared" si="20"/>
        <v>3</v>
      </c>
      <c r="D244" s="3">
        <f>VLOOKUP(A244,Growth!$C$1:$J$40,2,FALSE)*(1-EXP(-VLOOKUP(A244,Growth!$C$1:$J$40,3,FALSE)*((((B244-1)*12)+VLOOKUP(C244,Parameters!$A$14:$B$17,2,FALSE))-VLOOKUP(A244,Growth!$C$1:$J$40,4,FALSE))))</f>
        <v>413.52085533995154</v>
      </c>
      <c r="E244" s="3">
        <f>IF(VLOOKUP(A244*2,StkLUT!$B$1:$C$40,2,FALSE)=1,(D244^Parameters!$B$11)*Parameters!$B$10,IF(VLOOKUP(A244*2,StkLUT!$B$1:$C$40,2,FALSE)=2,(D244^Parameters!$C$11)*Parameters!$C$10,IF(VLOOKUP(A244*2,StkLUT!$B$1:$C$40,2,FALSE)=3,(D244^Parameters!$D$11)*Parameters!$D$10)))</f>
        <v>1206.2296749800048</v>
      </c>
      <c r="F244" s="3">
        <f>IF(D244&gt;Parameters!$B$4,E244*(Parameters!$B$5+(Parameters!$B$6-Parameters!$B$5)*1/(1+EXP(-Parameters!$B$2*(D244-Parameters!$B$3)))),0)</f>
        <v>1206.2296749800048</v>
      </c>
    </row>
    <row r="245" spans="1:6" x14ac:dyDescent="0.25">
      <c r="A245">
        <f t="shared" si="17"/>
        <v>21</v>
      </c>
      <c r="B245">
        <f t="shared" si="20"/>
        <v>3</v>
      </c>
      <c r="C245">
        <f t="shared" si="20"/>
        <v>1</v>
      </c>
      <c r="D245" s="3">
        <f>VLOOKUP(A245,Growth!$C$1:$J$40,2,FALSE)*(1-EXP(-VLOOKUP(A245,Growth!$C$1:$J$40,3,FALSE)*((((B245-1)*12)+VLOOKUP(C245,Parameters!$A$14:$B$17,2,FALSE))-VLOOKUP(A245,Growth!$C$1:$J$40,4,FALSE))))</f>
        <v>504.11809608608621</v>
      </c>
      <c r="E245" s="3">
        <f>IF(VLOOKUP(A245*2,StkLUT!$B$1:$C$40,2,FALSE)=1,(D245^Parameters!$B$11)*Parameters!$B$10,IF(VLOOKUP(A245*2,StkLUT!$B$1:$C$40,2,FALSE)=2,(D245^Parameters!$C$11)*Parameters!$C$10,IF(VLOOKUP(A245*2,StkLUT!$B$1:$C$40,2,FALSE)=3,(D245^Parameters!$D$11)*Parameters!$D$10)))</f>
        <v>2248.2137761112594</v>
      </c>
      <c r="F245" s="3">
        <f>IF(D245&gt;Parameters!$B$4,E245*(Parameters!$B$5+(Parameters!$B$6-Parameters!$B$5)*1/(1+EXP(-Parameters!$B$2*(D245-Parameters!$B$3)))),0)</f>
        <v>2248.2137761112594</v>
      </c>
    </row>
    <row r="246" spans="1:6" x14ac:dyDescent="0.25">
      <c r="A246">
        <f t="shared" si="17"/>
        <v>21</v>
      </c>
      <c r="B246">
        <f t="shared" si="20"/>
        <v>3</v>
      </c>
      <c r="C246">
        <f t="shared" si="20"/>
        <v>2</v>
      </c>
      <c r="D246" s="3">
        <f>VLOOKUP(A246,Growth!$C$1:$J$40,2,FALSE)*(1-EXP(-VLOOKUP(A246,Growth!$C$1:$J$40,3,FALSE)*((((B246-1)*12)+VLOOKUP(C246,Parameters!$A$14:$B$17,2,FALSE))-VLOOKUP(A246,Growth!$C$1:$J$40,4,FALSE))))</f>
        <v>572.88755300070568</v>
      </c>
      <c r="E246" s="3">
        <f>IF(VLOOKUP(A246*2,StkLUT!$B$1:$C$40,2,FALSE)=1,(D246^Parameters!$B$11)*Parameters!$B$10,IF(VLOOKUP(A246*2,StkLUT!$B$1:$C$40,2,FALSE)=2,(D246^Parameters!$C$11)*Parameters!$C$10,IF(VLOOKUP(A246*2,StkLUT!$B$1:$C$40,2,FALSE)=3,(D246^Parameters!$D$11)*Parameters!$D$10)))</f>
        <v>3360.3979206352333</v>
      </c>
      <c r="F246" s="3">
        <f>IF(D246&gt;Parameters!$B$4,E246*(Parameters!$B$5+(Parameters!$B$6-Parameters!$B$5)*1/(1+EXP(-Parameters!$B$2*(D246-Parameters!$B$3)))),0)</f>
        <v>3360.3979206352333</v>
      </c>
    </row>
    <row r="247" spans="1:6" x14ac:dyDescent="0.25">
      <c r="A247">
        <f t="shared" si="17"/>
        <v>21</v>
      </c>
      <c r="B247">
        <f t="shared" si="20"/>
        <v>3</v>
      </c>
      <c r="C247">
        <f t="shared" si="20"/>
        <v>3</v>
      </c>
      <c r="D247" s="3">
        <f>VLOOKUP(A247,Growth!$C$1:$J$40,2,FALSE)*(1-EXP(-VLOOKUP(A247,Growth!$C$1:$J$40,3,FALSE)*((((B247-1)*12)+VLOOKUP(C247,Parameters!$A$14:$B$17,2,FALSE))-VLOOKUP(A247,Growth!$C$1:$J$40,4,FALSE))))</f>
        <v>606.56827511000779</v>
      </c>
      <c r="E247" s="3">
        <f>IF(VLOOKUP(A247*2,StkLUT!$B$1:$C$40,2,FALSE)=1,(D247^Parameters!$B$11)*Parameters!$B$10,IF(VLOOKUP(A247*2,StkLUT!$B$1:$C$40,2,FALSE)=2,(D247^Parameters!$C$11)*Parameters!$C$10,IF(VLOOKUP(A247*2,StkLUT!$B$1:$C$40,2,FALSE)=3,(D247^Parameters!$D$11)*Parameters!$D$10)))</f>
        <v>4021.3279955911075</v>
      </c>
      <c r="F247" s="3">
        <f>IF(D247&gt;Parameters!$B$4,E247*(Parameters!$B$5+(Parameters!$B$6-Parameters!$B$5)*1/(1+EXP(-Parameters!$B$2*(D247-Parameters!$B$3)))),0)</f>
        <v>4021.3279955911075</v>
      </c>
    </row>
    <row r="248" spans="1:6" x14ac:dyDescent="0.25">
      <c r="A248">
        <f t="shared" si="17"/>
        <v>21</v>
      </c>
      <c r="B248">
        <f t="shared" si="20"/>
        <v>4</v>
      </c>
      <c r="C248">
        <f t="shared" si="20"/>
        <v>1</v>
      </c>
      <c r="D248" s="3">
        <f>VLOOKUP(A248,Growth!$C$1:$J$40,2,FALSE)*(1-EXP(-VLOOKUP(A248,Growth!$C$1:$J$40,3,FALSE)*((((B248-1)*12)+VLOOKUP(C248,Parameters!$A$14:$B$17,2,FALSE))-VLOOKUP(A248,Growth!$C$1:$J$40,4,FALSE))))</f>
        <v>665.52618261920611</v>
      </c>
      <c r="E248" s="3">
        <f>IF(VLOOKUP(A248*2,StkLUT!$B$1:$C$40,2,FALSE)=1,(D248^Parameters!$B$11)*Parameters!$B$10,IF(VLOOKUP(A248*2,StkLUT!$B$1:$C$40,2,FALSE)=2,(D248^Parameters!$C$11)*Parameters!$C$10,IF(VLOOKUP(A248*2,StkLUT!$B$1:$C$40,2,FALSE)=3,(D248^Parameters!$D$11)*Parameters!$D$10)))</f>
        <v>5382.5327226418294</v>
      </c>
      <c r="F248" s="3">
        <f>IF(D248&gt;Parameters!$B$4,E248*(Parameters!$B$5+(Parameters!$B$6-Parameters!$B$5)*1/(1+EXP(-Parameters!$B$2*(D248-Parameters!$B$3)))),0)</f>
        <v>5382.5327226418294</v>
      </c>
    </row>
    <row r="249" spans="1:6" x14ac:dyDescent="0.25">
      <c r="A249">
        <f t="shared" si="17"/>
        <v>21</v>
      </c>
      <c r="B249">
        <f t="shared" si="20"/>
        <v>4</v>
      </c>
      <c r="C249">
        <f t="shared" si="20"/>
        <v>2</v>
      </c>
      <c r="D249" s="3">
        <f>VLOOKUP(A249,Growth!$C$1:$J$40,2,FALSE)*(1-EXP(-VLOOKUP(A249,Growth!$C$1:$J$40,3,FALSE)*((((B249-1)*12)+VLOOKUP(C249,Parameters!$A$14:$B$17,2,FALSE))-VLOOKUP(A249,Growth!$C$1:$J$40,4,FALSE))))</f>
        <v>710.27923742350413</v>
      </c>
      <c r="E249" s="3">
        <f>IF(VLOOKUP(A249*2,StkLUT!$B$1:$C$40,2,FALSE)=1,(D249^Parameters!$B$11)*Parameters!$B$10,IF(VLOOKUP(A249*2,StkLUT!$B$1:$C$40,2,FALSE)=2,(D249^Parameters!$C$11)*Parameters!$C$10,IF(VLOOKUP(A249*2,StkLUT!$B$1:$C$40,2,FALSE)=3,(D249^Parameters!$D$11)*Parameters!$D$10)))</f>
        <v>6604.2020063403279</v>
      </c>
      <c r="F249" s="3">
        <f>IF(D249&gt;Parameters!$B$4,E249*(Parameters!$B$5+(Parameters!$B$6-Parameters!$B$5)*1/(1+EXP(-Parameters!$B$2*(D249-Parameters!$B$3)))),0)</f>
        <v>6604.2020063403279</v>
      </c>
    </row>
    <row r="250" spans="1:6" x14ac:dyDescent="0.25">
      <c r="A250">
        <f t="shared" si="17"/>
        <v>21</v>
      </c>
      <c r="B250">
        <f t="shared" si="20"/>
        <v>4</v>
      </c>
      <c r="C250">
        <f t="shared" si="20"/>
        <v>3</v>
      </c>
      <c r="D250" s="3">
        <f>VLOOKUP(A250,Growth!$C$1:$J$40,2,FALSE)*(1-EXP(-VLOOKUP(A250,Growth!$C$1:$J$40,3,FALSE)*((((B250-1)*12)+VLOOKUP(C250,Parameters!$A$14:$B$17,2,FALSE))-VLOOKUP(A250,Growth!$C$1:$J$40,4,FALSE))))</f>
        <v>732.19761907187649</v>
      </c>
      <c r="E250" s="3">
        <f>IF(VLOOKUP(A250*2,StkLUT!$B$1:$C$40,2,FALSE)=1,(D250^Parameters!$B$11)*Parameters!$B$10,IF(VLOOKUP(A250*2,StkLUT!$B$1:$C$40,2,FALSE)=2,(D250^Parameters!$C$11)*Parameters!$C$10,IF(VLOOKUP(A250*2,StkLUT!$B$1:$C$40,2,FALSE)=3,(D250^Parameters!$D$11)*Parameters!$D$10)))</f>
        <v>7266.1676013483602</v>
      </c>
      <c r="F250" s="3">
        <f>IF(D250&gt;Parameters!$B$4,E250*(Parameters!$B$5+(Parameters!$B$6-Parameters!$B$5)*1/(1+EXP(-Parameters!$B$2*(D250-Parameters!$B$3)))),0)</f>
        <v>7266.1676013483602</v>
      </c>
    </row>
    <row r="251" spans="1:6" x14ac:dyDescent="0.25">
      <c r="A251">
        <f t="shared" si="17"/>
        <v>21</v>
      </c>
      <c r="B251">
        <f t="shared" si="20"/>
        <v>5</v>
      </c>
      <c r="C251">
        <f t="shared" si="20"/>
        <v>1</v>
      </c>
      <c r="D251" s="3">
        <f>VLOOKUP(A251,Growth!$C$1:$J$40,2,FALSE)*(1-EXP(-VLOOKUP(A251,Growth!$C$1:$J$40,3,FALSE)*((((B251-1)*12)+VLOOKUP(C251,Parameters!$A$14:$B$17,2,FALSE))-VLOOKUP(A251,Growth!$C$1:$J$40,4,FALSE))))</f>
        <v>770.56561824310381</v>
      </c>
      <c r="E251" s="3">
        <f>IF(VLOOKUP(A251*2,StkLUT!$B$1:$C$40,2,FALSE)=1,(D251^Parameters!$B$11)*Parameters!$B$10,IF(VLOOKUP(A251*2,StkLUT!$B$1:$C$40,2,FALSE)=2,(D251^Parameters!$C$11)*Parameters!$C$10,IF(VLOOKUP(A251*2,StkLUT!$B$1:$C$40,2,FALSE)=3,(D251^Parameters!$D$11)*Parameters!$D$10)))</f>
        <v>8531.419245535275</v>
      </c>
      <c r="F251" s="3">
        <f>IF(D251&gt;Parameters!$B$4,E251*(Parameters!$B$5+(Parameters!$B$6-Parameters!$B$5)*1/(1+EXP(-Parameters!$B$2*(D251-Parameters!$B$3)))),0)</f>
        <v>8531.419245535275</v>
      </c>
    </row>
    <row r="252" spans="1:6" x14ac:dyDescent="0.25">
      <c r="A252">
        <f t="shared" si="17"/>
        <v>21</v>
      </c>
      <c r="B252">
        <f t="shared" si="20"/>
        <v>5</v>
      </c>
      <c r="C252">
        <f t="shared" si="20"/>
        <v>2</v>
      </c>
      <c r="D252" s="3">
        <f>VLOOKUP(A252,Growth!$C$1:$J$40,2,FALSE)*(1-EXP(-VLOOKUP(A252,Growth!$C$1:$J$40,3,FALSE)*((((B252-1)*12)+VLOOKUP(C252,Parameters!$A$14:$B$17,2,FALSE))-VLOOKUP(A252,Growth!$C$1:$J$40,4,FALSE))))</f>
        <v>799.68953464690946</v>
      </c>
      <c r="E252" s="3">
        <f>IF(VLOOKUP(A252*2,StkLUT!$B$1:$C$40,2,FALSE)=1,(D252^Parameters!$B$11)*Parameters!$B$10,IF(VLOOKUP(A252*2,StkLUT!$B$1:$C$40,2,FALSE)=2,(D252^Parameters!$C$11)*Parameters!$C$10,IF(VLOOKUP(A252*2,StkLUT!$B$1:$C$40,2,FALSE)=3,(D252^Parameters!$D$11)*Parameters!$D$10)))</f>
        <v>9586.5121062104499</v>
      </c>
      <c r="F252" s="3">
        <f>IF(D252&gt;Parameters!$B$4,E252*(Parameters!$B$5+(Parameters!$B$6-Parameters!$B$5)*1/(1+EXP(-Parameters!$B$2*(D252-Parameters!$B$3)))),0)</f>
        <v>9586.5121062104499</v>
      </c>
    </row>
    <row r="253" spans="1:6" x14ac:dyDescent="0.25">
      <c r="A253">
        <f t="shared" si="17"/>
        <v>21</v>
      </c>
      <c r="B253">
        <f t="shared" si="20"/>
        <v>5</v>
      </c>
      <c r="C253">
        <f t="shared" si="20"/>
        <v>3</v>
      </c>
      <c r="D253" s="3">
        <f>VLOOKUP(A253,Growth!$C$1:$J$40,2,FALSE)*(1-EXP(-VLOOKUP(A253,Growth!$C$1:$J$40,3,FALSE)*((((B253-1)*12)+VLOOKUP(C253,Parameters!$A$14:$B$17,2,FALSE))-VLOOKUP(A253,Growth!$C$1:$J$40,4,FALSE))))</f>
        <v>813.95334563423444</v>
      </c>
      <c r="E253" s="3">
        <f>IF(VLOOKUP(A253*2,StkLUT!$B$1:$C$40,2,FALSE)=1,(D253^Parameters!$B$11)*Parameters!$B$10,IF(VLOOKUP(A253*2,StkLUT!$B$1:$C$40,2,FALSE)=2,(D253^Parameters!$C$11)*Parameters!$C$10,IF(VLOOKUP(A253*2,StkLUT!$B$1:$C$40,2,FALSE)=3,(D253^Parameters!$D$11)*Parameters!$D$10)))</f>
        <v>10134.279867518449</v>
      </c>
      <c r="F253" s="3">
        <f>IF(D253&gt;Parameters!$B$4,E253*(Parameters!$B$5+(Parameters!$B$6-Parameters!$B$5)*1/(1+EXP(-Parameters!$B$2*(D253-Parameters!$B$3)))),0)</f>
        <v>10134.279867518449</v>
      </c>
    </row>
    <row r="254" spans="1:6" x14ac:dyDescent="0.25">
      <c r="A254">
        <f t="shared" si="17"/>
        <v>22</v>
      </c>
      <c r="B254">
        <f t="shared" si="20"/>
        <v>2</v>
      </c>
      <c r="C254">
        <f t="shared" si="20"/>
        <v>1</v>
      </c>
      <c r="D254" s="3">
        <f>VLOOKUP(A254,Growth!$C$1:$J$40,2,FALSE)*(1-EXP(-VLOOKUP(A254,Growth!$C$1:$J$40,3,FALSE)*((((B254-1)*12)+VLOOKUP(C254,Parameters!$A$14:$B$17,2,FALSE))-VLOOKUP(A254,Growth!$C$1:$J$40,4,FALSE))))</f>
        <v>335.61747229780195</v>
      </c>
      <c r="E254" s="3">
        <f>IF(VLOOKUP(A254*2,StkLUT!$B$1:$C$40,2,FALSE)=1,(D254^Parameters!$B$11)*Parameters!$B$10,IF(VLOOKUP(A254*2,StkLUT!$B$1:$C$40,2,FALSE)=2,(D254^Parameters!$C$11)*Parameters!$C$10,IF(VLOOKUP(A254*2,StkLUT!$B$1:$C$40,2,FALSE)=3,(D254^Parameters!$D$11)*Parameters!$D$10)))</f>
        <v>625.90451499410131</v>
      </c>
      <c r="F254" s="3">
        <f>IF(D254&gt;Parameters!$B$4,E254*(Parameters!$B$5+(Parameters!$B$6-Parameters!$B$5)*1/(1+EXP(-Parameters!$B$2*(D254-Parameters!$B$3)))),0)</f>
        <v>625.90451499410131</v>
      </c>
    </row>
    <row r="255" spans="1:6" x14ac:dyDescent="0.25">
      <c r="A255">
        <f t="shared" si="17"/>
        <v>22</v>
      </c>
      <c r="B255">
        <f t="shared" ref="B255:C270" si="21">B243</f>
        <v>2</v>
      </c>
      <c r="C255">
        <f t="shared" si="21"/>
        <v>2</v>
      </c>
      <c r="D255" s="3">
        <f>VLOOKUP(A255,Growth!$C$1:$J$40,2,FALSE)*(1-EXP(-VLOOKUP(A255,Growth!$C$1:$J$40,3,FALSE)*((((B255-1)*12)+VLOOKUP(C255,Parameters!$A$14:$B$17,2,FALSE))-VLOOKUP(A255,Growth!$C$1:$J$40,4,FALSE))))</f>
        <v>456.0831078390118</v>
      </c>
      <c r="E255" s="3">
        <f>IF(VLOOKUP(A255*2,StkLUT!$B$1:$C$40,2,FALSE)=1,(D255^Parameters!$B$11)*Parameters!$B$10,IF(VLOOKUP(A255*2,StkLUT!$B$1:$C$40,2,FALSE)=2,(D255^Parameters!$C$11)*Parameters!$C$10,IF(VLOOKUP(A255*2,StkLUT!$B$1:$C$40,2,FALSE)=3,(D255^Parameters!$D$11)*Parameters!$D$10)))</f>
        <v>1641.1711643713836</v>
      </c>
      <c r="F255" s="3">
        <f>IF(D255&gt;Parameters!$B$4,E255*(Parameters!$B$5+(Parameters!$B$6-Parameters!$B$5)*1/(1+EXP(-Parameters!$B$2*(D255-Parameters!$B$3)))),0)</f>
        <v>1641.1711643713836</v>
      </c>
    </row>
    <row r="256" spans="1:6" x14ac:dyDescent="0.25">
      <c r="A256">
        <f t="shared" si="17"/>
        <v>22</v>
      </c>
      <c r="B256">
        <f t="shared" si="21"/>
        <v>2</v>
      </c>
      <c r="C256">
        <f t="shared" si="21"/>
        <v>3</v>
      </c>
      <c r="D256" s="3">
        <f>VLOOKUP(A256,Growth!$C$1:$J$40,2,FALSE)*(1-EXP(-VLOOKUP(A256,Growth!$C$1:$J$40,3,FALSE)*((((B256-1)*12)+VLOOKUP(C256,Parameters!$A$14:$B$17,2,FALSE))-VLOOKUP(A256,Growth!$C$1:$J$40,4,FALSE))))</f>
        <v>512.34614161716797</v>
      </c>
      <c r="E256" s="3">
        <f>IF(VLOOKUP(A256*2,StkLUT!$B$1:$C$40,2,FALSE)=1,(D256^Parameters!$B$11)*Parameters!$B$10,IF(VLOOKUP(A256*2,StkLUT!$B$1:$C$40,2,FALSE)=2,(D256^Parameters!$C$11)*Parameters!$C$10,IF(VLOOKUP(A256*2,StkLUT!$B$1:$C$40,2,FALSE)=3,(D256^Parameters!$D$11)*Parameters!$D$10)))</f>
        <v>2365.5743993016281</v>
      </c>
      <c r="F256" s="3">
        <f>IF(D256&gt;Parameters!$B$4,E256*(Parameters!$B$5+(Parameters!$B$6-Parameters!$B$5)*1/(1+EXP(-Parameters!$B$2*(D256-Parameters!$B$3)))),0)</f>
        <v>2365.5743993016281</v>
      </c>
    </row>
    <row r="257" spans="1:6" x14ac:dyDescent="0.25">
      <c r="A257">
        <f t="shared" si="17"/>
        <v>22</v>
      </c>
      <c r="B257">
        <f t="shared" si="21"/>
        <v>3</v>
      </c>
      <c r="C257">
        <f t="shared" si="21"/>
        <v>1</v>
      </c>
      <c r="D257" s="3">
        <f>VLOOKUP(A257,Growth!$C$1:$J$40,2,FALSE)*(1-EXP(-VLOOKUP(A257,Growth!$C$1:$J$40,3,FALSE)*((((B257-1)*12)+VLOOKUP(C257,Parameters!$A$14:$B$17,2,FALSE))-VLOOKUP(A257,Growth!$C$1:$J$40,4,FALSE))))</f>
        <v>606.09770166713213</v>
      </c>
      <c r="E257" s="3">
        <f>IF(VLOOKUP(A257*2,StkLUT!$B$1:$C$40,2,FALSE)=1,(D257^Parameters!$B$11)*Parameters!$B$10,IF(VLOOKUP(A257*2,StkLUT!$B$1:$C$40,2,FALSE)=2,(D257^Parameters!$C$11)*Parameters!$C$10,IF(VLOOKUP(A257*2,StkLUT!$B$1:$C$40,2,FALSE)=3,(D257^Parameters!$D$11)*Parameters!$D$10)))</f>
        <v>4011.5308278749353</v>
      </c>
      <c r="F257" s="3">
        <f>IF(D257&gt;Parameters!$B$4,E257*(Parameters!$B$5+(Parameters!$B$6-Parameters!$B$5)*1/(1+EXP(-Parameters!$B$2*(D257-Parameters!$B$3)))),0)</f>
        <v>4011.5308278749353</v>
      </c>
    </row>
    <row r="258" spans="1:6" x14ac:dyDescent="0.25">
      <c r="A258">
        <f t="shared" si="17"/>
        <v>22</v>
      </c>
      <c r="B258">
        <f t="shared" si="21"/>
        <v>3</v>
      </c>
      <c r="C258">
        <f t="shared" si="21"/>
        <v>2</v>
      </c>
      <c r="D258" s="3">
        <f>VLOOKUP(A258,Growth!$C$1:$J$40,2,FALSE)*(1-EXP(-VLOOKUP(A258,Growth!$C$1:$J$40,3,FALSE)*((((B258-1)*12)+VLOOKUP(C258,Parameters!$A$14:$B$17,2,FALSE))-VLOOKUP(A258,Growth!$C$1:$J$40,4,FALSE))))</f>
        <v>672.86440679302802</v>
      </c>
      <c r="E258" s="3">
        <f>IF(VLOOKUP(A258*2,StkLUT!$B$1:$C$40,2,FALSE)=1,(D258^Parameters!$B$11)*Parameters!$B$10,IF(VLOOKUP(A258*2,StkLUT!$B$1:$C$40,2,FALSE)=2,(D258^Parameters!$C$11)*Parameters!$C$10,IF(VLOOKUP(A258*2,StkLUT!$B$1:$C$40,2,FALSE)=3,(D258^Parameters!$D$11)*Parameters!$D$10)))</f>
        <v>5571.2793195441045</v>
      </c>
      <c r="F258" s="3">
        <f>IF(D258&gt;Parameters!$B$4,E258*(Parameters!$B$5+(Parameters!$B$6-Parameters!$B$5)*1/(1+EXP(-Parameters!$B$2*(D258-Parameters!$B$3)))),0)</f>
        <v>5571.2793195441045</v>
      </c>
    </row>
    <row r="259" spans="1:6" x14ac:dyDescent="0.25">
      <c r="A259">
        <f t="shared" si="17"/>
        <v>22</v>
      </c>
      <c r="B259">
        <f t="shared" si="21"/>
        <v>3</v>
      </c>
      <c r="C259">
        <f t="shared" si="21"/>
        <v>3</v>
      </c>
      <c r="D259" s="3">
        <f>VLOOKUP(A259,Growth!$C$1:$J$40,2,FALSE)*(1-EXP(-VLOOKUP(A259,Growth!$C$1:$J$40,3,FALSE)*((((B259-1)*12)+VLOOKUP(C259,Parameters!$A$14:$B$17,2,FALSE))-VLOOKUP(A259,Growth!$C$1:$J$40,4,FALSE))))</f>
        <v>704.04755183582688</v>
      </c>
      <c r="E259" s="3">
        <f>IF(VLOOKUP(A259*2,StkLUT!$B$1:$C$40,2,FALSE)=1,(D259^Parameters!$B$11)*Parameters!$B$10,IF(VLOOKUP(A259*2,StkLUT!$B$1:$C$40,2,FALSE)=2,(D259^Parameters!$C$11)*Parameters!$C$10,IF(VLOOKUP(A259*2,StkLUT!$B$1:$C$40,2,FALSE)=3,(D259^Parameters!$D$11)*Parameters!$D$10)))</f>
        <v>6423.7952271691065</v>
      </c>
      <c r="F259" s="3">
        <f>IF(D259&gt;Parameters!$B$4,E259*(Parameters!$B$5+(Parameters!$B$6-Parameters!$B$5)*1/(1+EXP(-Parameters!$B$2*(D259-Parameters!$B$3)))),0)</f>
        <v>6423.7952271691065</v>
      </c>
    </row>
    <row r="260" spans="1:6" x14ac:dyDescent="0.25">
      <c r="A260">
        <f t="shared" si="17"/>
        <v>22</v>
      </c>
      <c r="B260">
        <f t="shared" si="21"/>
        <v>4</v>
      </c>
      <c r="C260">
        <f t="shared" si="21"/>
        <v>1</v>
      </c>
      <c r="D260" s="3">
        <f>VLOOKUP(A260,Growth!$C$1:$J$40,2,FALSE)*(1-EXP(-VLOOKUP(A260,Growth!$C$1:$J$40,3,FALSE)*((((B260-1)*12)+VLOOKUP(C260,Parameters!$A$14:$B$17,2,FALSE))-VLOOKUP(A260,Growth!$C$1:$J$40,4,FALSE))))</f>
        <v>756.0082851754803</v>
      </c>
      <c r="E260" s="3">
        <f>IF(VLOOKUP(A260*2,StkLUT!$B$1:$C$40,2,FALSE)=1,(D260^Parameters!$B$11)*Parameters!$B$10,IF(VLOOKUP(A260*2,StkLUT!$B$1:$C$40,2,FALSE)=2,(D260^Parameters!$C$11)*Parameters!$C$10,IF(VLOOKUP(A260*2,StkLUT!$B$1:$C$40,2,FALSE)=3,(D260^Parameters!$D$11)*Parameters!$D$10)))</f>
        <v>8035.0315764499483</v>
      </c>
      <c r="F260" s="3">
        <f>IF(D260&gt;Parameters!$B$4,E260*(Parameters!$B$5+(Parameters!$B$6-Parameters!$B$5)*1/(1+EXP(-Parameters!$B$2*(D260-Parameters!$B$3)))),0)</f>
        <v>8035.0315764499483</v>
      </c>
    </row>
    <row r="261" spans="1:6" x14ac:dyDescent="0.25">
      <c r="A261">
        <f t="shared" si="17"/>
        <v>22</v>
      </c>
      <c r="B261">
        <f t="shared" si="21"/>
        <v>4</v>
      </c>
      <c r="C261">
        <f t="shared" si="21"/>
        <v>2</v>
      </c>
      <c r="D261" s="3">
        <f>VLOOKUP(A261,Growth!$C$1:$J$40,2,FALSE)*(1-EXP(-VLOOKUP(A261,Growth!$C$1:$J$40,3,FALSE)*((((B261-1)*12)+VLOOKUP(C261,Parameters!$A$14:$B$17,2,FALSE))-VLOOKUP(A261,Growth!$C$1:$J$40,4,FALSE))))</f>
        <v>793.01297031528009</v>
      </c>
      <c r="E261" s="3">
        <f>IF(VLOOKUP(A261*2,StkLUT!$B$1:$C$40,2,FALSE)=1,(D261^Parameters!$B$11)*Parameters!$B$10,IF(VLOOKUP(A261*2,StkLUT!$B$1:$C$40,2,FALSE)=2,(D261^Parameters!$C$11)*Parameters!$C$10,IF(VLOOKUP(A261*2,StkLUT!$B$1:$C$40,2,FALSE)=3,(D261^Parameters!$D$11)*Parameters!$D$10)))</f>
        <v>9337.1982234805782</v>
      </c>
      <c r="F261" s="3">
        <f>IF(D261&gt;Parameters!$B$4,E261*(Parameters!$B$5+(Parameters!$B$6-Parameters!$B$5)*1/(1+EXP(-Parameters!$B$2*(D261-Parameters!$B$3)))),0)</f>
        <v>9337.1982234805782</v>
      </c>
    </row>
    <row r="262" spans="1:6" x14ac:dyDescent="0.25">
      <c r="A262">
        <f t="shared" si="17"/>
        <v>22</v>
      </c>
      <c r="B262">
        <f t="shared" si="21"/>
        <v>4</v>
      </c>
      <c r="C262">
        <f t="shared" si="21"/>
        <v>3</v>
      </c>
      <c r="D262" s="3">
        <f>VLOOKUP(A262,Growth!$C$1:$J$40,2,FALSE)*(1-EXP(-VLOOKUP(A262,Growth!$C$1:$J$40,3,FALSE)*((((B262-1)*12)+VLOOKUP(C262,Parameters!$A$14:$B$17,2,FALSE))-VLOOKUP(A262,Growth!$C$1:$J$40,4,FALSE))))</f>
        <v>810.29587295068256</v>
      </c>
      <c r="E262" s="3">
        <f>IF(VLOOKUP(A262*2,StkLUT!$B$1:$C$40,2,FALSE)=1,(D262^Parameters!$B$11)*Parameters!$B$10,IF(VLOOKUP(A262*2,StkLUT!$B$1:$C$40,2,FALSE)=2,(D262^Parameters!$C$11)*Parameters!$C$10,IF(VLOOKUP(A262*2,StkLUT!$B$1:$C$40,2,FALSE)=3,(D262^Parameters!$D$11)*Parameters!$D$10)))</f>
        <v>9991.8416991936501</v>
      </c>
      <c r="F262" s="3">
        <f>IF(D262&gt;Parameters!$B$4,E262*(Parameters!$B$5+(Parameters!$B$6-Parameters!$B$5)*1/(1+EXP(-Parameters!$B$2*(D262-Parameters!$B$3)))),0)</f>
        <v>9991.8416991936501</v>
      </c>
    </row>
    <row r="263" spans="1:6" x14ac:dyDescent="0.25">
      <c r="A263">
        <f t="shared" si="17"/>
        <v>22</v>
      </c>
      <c r="B263">
        <f t="shared" si="21"/>
        <v>5</v>
      </c>
      <c r="C263">
        <f t="shared" si="21"/>
        <v>1</v>
      </c>
      <c r="D263" s="3">
        <f>VLOOKUP(A263,Growth!$C$1:$J$40,2,FALSE)*(1-EXP(-VLOOKUP(A263,Growth!$C$1:$J$40,3,FALSE)*((((B263-1)*12)+VLOOKUP(C263,Parameters!$A$14:$B$17,2,FALSE))-VLOOKUP(A263,Growth!$C$1:$J$40,4,FALSE))))</f>
        <v>839.09451702397223</v>
      </c>
      <c r="E263" s="3">
        <f>IF(VLOOKUP(A263*2,StkLUT!$B$1:$C$40,2,FALSE)=1,(D263^Parameters!$B$11)*Parameters!$B$10,IF(VLOOKUP(A263*2,StkLUT!$B$1:$C$40,2,FALSE)=2,(D263^Parameters!$C$11)*Parameters!$C$10,IF(VLOOKUP(A263*2,StkLUT!$B$1:$C$40,2,FALSE)=3,(D263^Parameters!$D$11)*Parameters!$D$10)))</f>
        <v>11151.062024993425</v>
      </c>
      <c r="F263" s="3">
        <f>IF(D263&gt;Parameters!$B$4,E263*(Parameters!$B$5+(Parameters!$B$6-Parameters!$B$5)*1/(1+EXP(-Parameters!$B$2*(D263-Parameters!$B$3)))),0)</f>
        <v>11151.062024993425</v>
      </c>
    </row>
    <row r="264" spans="1:6" x14ac:dyDescent="0.25">
      <c r="A264">
        <f t="shared" si="17"/>
        <v>22</v>
      </c>
      <c r="B264">
        <f t="shared" si="21"/>
        <v>5</v>
      </c>
      <c r="C264">
        <f t="shared" si="21"/>
        <v>2</v>
      </c>
      <c r="D264" s="3">
        <f>VLOOKUP(A264,Growth!$C$1:$J$40,2,FALSE)*(1-EXP(-VLOOKUP(A264,Growth!$C$1:$J$40,3,FALSE)*((((B264-1)*12)+VLOOKUP(C264,Parameters!$A$14:$B$17,2,FALSE))-VLOOKUP(A264,Growth!$C$1:$J$40,4,FALSE))))</f>
        <v>859.60394188945975</v>
      </c>
      <c r="E264" s="3">
        <f>IF(VLOOKUP(A264*2,StkLUT!$B$1:$C$40,2,FALSE)=1,(D264^Parameters!$B$11)*Parameters!$B$10,IF(VLOOKUP(A264*2,StkLUT!$B$1:$C$40,2,FALSE)=2,(D264^Parameters!$C$11)*Parameters!$C$10,IF(VLOOKUP(A264*2,StkLUT!$B$1:$C$40,2,FALSE)=3,(D264^Parameters!$D$11)*Parameters!$D$10)))</f>
        <v>12030.35634390218</v>
      </c>
      <c r="F264" s="3">
        <f>IF(D264&gt;Parameters!$B$4,E264*(Parameters!$B$5+(Parameters!$B$6-Parameters!$B$5)*1/(1+EXP(-Parameters!$B$2*(D264-Parameters!$B$3)))),0)</f>
        <v>12030.35634390218</v>
      </c>
    </row>
    <row r="265" spans="1:6" x14ac:dyDescent="0.25">
      <c r="A265">
        <f t="shared" si="17"/>
        <v>22</v>
      </c>
      <c r="B265">
        <f t="shared" si="21"/>
        <v>5</v>
      </c>
      <c r="C265">
        <f t="shared" si="21"/>
        <v>3</v>
      </c>
      <c r="D265" s="3">
        <f>VLOOKUP(A265,Growth!$C$1:$J$40,2,FALSE)*(1-EXP(-VLOOKUP(A265,Growth!$C$1:$J$40,3,FALSE)*((((B265-1)*12)+VLOOKUP(C265,Parameters!$A$14:$B$17,2,FALSE))-VLOOKUP(A265,Growth!$C$1:$J$40,4,FALSE))))</f>
        <v>869.18279364077716</v>
      </c>
      <c r="E265" s="3">
        <f>IF(VLOOKUP(A265*2,StkLUT!$B$1:$C$40,2,FALSE)=1,(D265^Parameters!$B$11)*Parameters!$B$10,IF(VLOOKUP(A265*2,StkLUT!$B$1:$C$40,2,FALSE)=2,(D265^Parameters!$C$11)*Parameters!$C$10,IF(VLOOKUP(A265*2,StkLUT!$B$1:$C$40,2,FALSE)=3,(D265^Parameters!$D$11)*Parameters!$D$10)))</f>
        <v>12456.753684451543</v>
      </c>
      <c r="F265" s="3">
        <f>IF(D265&gt;Parameters!$B$4,E265*(Parameters!$B$5+(Parameters!$B$6-Parameters!$B$5)*1/(1+EXP(-Parameters!$B$2*(D265-Parameters!$B$3)))),0)</f>
        <v>12456.753684451543</v>
      </c>
    </row>
    <row r="266" spans="1:6" x14ac:dyDescent="0.25">
      <c r="A266">
        <f t="shared" si="17"/>
        <v>23</v>
      </c>
      <c r="B266">
        <f t="shared" si="21"/>
        <v>2</v>
      </c>
      <c r="C266">
        <f t="shared" si="21"/>
        <v>1</v>
      </c>
      <c r="D266" s="3">
        <f>VLOOKUP(A266,Growth!$C$1:$J$40,2,FALSE)*(1-EXP(-VLOOKUP(A266,Growth!$C$1:$J$40,3,FALSE)*((((B266-1)*12)+VLOOKUP(C266,Parameters!$A$14:$B$17,2,FALSE))-VLOOKUP(A266,Growth!$C$1:$J$40,4,FALSE))))</f>
        <v>256.09153117225208</v>
      </c>
      <c r="E266" s="3">
        <f>IF(VLOOKUP(A266*2,StkLUT!$B$1:$C$40,2,FALSE)=1,(D266^Parameters!$B$11)*Parameters!$B$10,IF(VLOOKUP(A266*2,StkLUT!$B$1:$C$40,2,FALSE)=2,(D266^Parameters!$C$11)*Parameters!$C$10,IF(VLOOKUP(A266*2,StkLUT!$B$1:$C$40,2,FALSE)=3,(D266^Parameters!$D$11)*Parameters!$D$10)))</f>
        <v>470.96211697663983</v>
      </c>
      <c r="F266" s="3">
        <f>IF(D266&gt;Parameters!$B$4,E266*(Parameters!$B$5+(Parameters!$B$6-Parameters!$B$5)*1/(1+EXP(-Parameters!$B$2*(D266-Parameters!$B$3)))),0)</f>
        <v>470.96211697663983</v>
      </c>
    </row>
    <row r="267" spans="1:6" x14ac:dyDescent="0.25">
      <c r="A267">
        <f t="shared" si="17"/>
        <v>23</v>
      </c>
      <c r="B267">
        <f t="shared" si="21"/>
        <v>2</v>
      </c>
      <c r="C267">
        <f t="shared" si="21"/>
        <v>2</v>
      </c>
      <c r="D267" s="3">
        <f>VLOOKUP(A267,Growth!$C$1:$J$40,2,FALSE)*(1-EXP(-VLOOKUP(A267,Growth!$C$1:$J$40,3,FALSE)*((((B267-1)*12)+VLOOKUP(C267,Parameters!$A$14:$B$17,2,FALSE))-VLOOKUP(A267,Growth!$C$1:$J$40,4,FALSE))))</f>
        <v>361.76561811474897</v>
      </c>
      <c r="E267" s="3">
        <f>IF(VLOOKUP(A267*2,StkLUT!$B$1:$C$40,2,FALSE)=1,(D267^Parameters!$B$11)*Parameters!$B$10,IF(VLOOKUP(A267*2,StkLUT!$B$1:$C$40,2,FALSE)=2,(D267^Parameters!$C$11)*Parameters!$C$10,IF(VLOOKUP(A267*2,StkLUT!$B$1:$C$40,2,FALSE)=3,(D267^Parameters!$D$11)*Parameters!$D$10)))</f>
        <v>1364.6608928987089</v>
      </c>
      <c r="F267" s="3">
        <f>IF(D267&gt;Parameters!$B$4,E267*(Parameters!$B$5+(Parameters!$B$6-Parameters!$B$5)*1/(1+EXP(-Parameters!$B$2*(D267-Parameters!$B$3)))),0)</f>
        <v>1364.6608928987089</v>
      </c>
    </row>
    <row r="268" spans="1:6" x14ac:dyDescent="0.25">
      <c r="A268">
        <f t="shared" si="17"/>
        <v>23</v>
      </c>
      <c r="B268">
        <f t="shared" si="21"/>
        <v>2</v>
      </c>
      <c r="C268">
        <f t="shared" si="21"/>
        <v>3</v>
      </c>
      <c r="D268" s="3">
        <f>VLOOKUP(A268,Growth!$C$1:$J$40,2,FALSE)*(1-EXP(-VLOOKUP(A268,Growth!$C$1:$J$40,3,FALSE)*((((B268-1)*12)+VLOOKUP(C268,Parameters!$A$14:$B$17,2,FALSE))-VLOOKUP(A268,Growth!$C$1:$J$40,4,FALSE))))</f>
        <v>413.52085533995154</v>
      </c>
      <c r="E268" s="3">
        <f>IF(VLOOKUP(A268*2,StkLUT!$B$1:$C$40,2,FALSE)=1,(D268^Parameters!$B$11)*Parameters!$B$10,IF(VLOOKUP(A268*2,StkLUT!$B$1:$C$40,2,FALSE)=2,(D268^Parameters!$C$11)*Parameters!$C$10,IF(VLOOKUP(A268*2,StkLUT!$B$1:$C$40,2,FALSE)=3,(D268^Parameters!$D$11)*Parameters!$D$10)))</f>
        <v>2059.9539514043877</v>
      </c>
      <c r="F268" s="3">
        <f>IF(D268&gt;Parameters!$B$4,E268*(Parameters!$B$5+(Parameters!$B$6-Parameters!$B$5)*1/(1+EXP(-Parameters!$B$2*(D268-Parameters!$B$3)))),0)</f>
        <v>2059.9539514043877</v>
      </c>
    </row>
    <row r="269" spans="1:6" x14ac:dyDescent="0.25">
      <c r="A269">
        <f t="shared" si="17"/>
        <v>23</v>
      </c>
      <c r="B269">
        <f t="shared" si="21"/>
        <v>3</v>
      </c>
      <c r="C269">
        <f t="shared" si="21"/>
        <v>1</v>
      </c>
      <c r="D269" s="3">
        <f>VLOOKUP(A269,Growth!$C$1:$J$40,2,FALSE)*(1-EXP(-VLOOKUP(A269,Growth!$C$1:$J$40,3,FALSE)*((((B269-1)*12)+VLOOKUP(C269,Parameters!$A$14:$B$17,2,FALSE))-VLOOKUP(A269,Growth!$C$1:$J$40,4,FALSE))))</f>
        <v>504.11809608608621</v>
      </c>
      <c r="E269" s="3">
        <f>IF(VLOOKUP(A269*2,StkLUT!$B$1:$C$40,2,FALSE)=1,(D269^Parameters!$B$11)*Parameters!$B$10,IF(VLOOKUP(A269*2,StkLUT!$B$1:$C$40,2,FALSE)=2,(D269^Parameters!$C$11)*Parameters!$C$10,IF(VLOOKUP(A269*2,StkLUT!$B$1:$C$40,2,FALSE)=3,(D269^Parameters!$D$11)*Parameters!$D$10)))</f>
        <v>3791.4950868740293</v>
      </c>
      <c r="F269" s="3">
        <f>IF(D269&gt;Parameters!$B$4,E269*(Parameters!$B$5+(Parameters!$B$6-Parameters!$B$5)*1/(1+EXP(-Parameters!$B$2*(D269-Parameters!$B$3)))),0)</f>
        <v>3791.4950868740293</v>
      </c>
    </row>
    <row r="270" spans="1:6" x14ac:dyDescent="0.25">
      <c r="A270">
        <f t="shared" si="17"/>
        <v>23</v>
      </c>
      <c r="B270">
        <f t="shared" si="21"/>
        <v>3</v>
      </c>
      <c r="C270">
        <f t="shared" si="21"/>
        <v>2</v>
      </c>
      <c r="D270" s="3">
        <f>VLOOKUP(A270,Growth!$C$1:$J$40,2,FALSE)*(1-EXP(-VLOOKUP(A270,Growth!$C$1:$J$40,3,FALSE)*((((B270-1)*12)+VLOOKUP(C270,Parameters!$A$14:$B$17,2,FALSE))-VLOOKUP(A270,Growth!$C$1:$J$40,4,FALSE))))</f>
        <v>572.88755300070568</v>
      </c>
      <c r="E270" s="3">
        <f>IF(VLOOKUP(A270*2,StkLUT!$B$1:$C$40,2,FALSE)=1,(D270^Parameters!$B$11)*Parameters!$B$10,IF(VLOOKUP(A270*2,StkLUT!$B$1:$C$40,2,FALSE)=2,(D270^Parameters!$C$11)*Parameters!$C$10,IF(VLOOKUP(A270*2,StkLUT!$B$1:$C$40,2,FALSE)=3,(D270^Parameters!$D$11)*Parameters!$D$10)))</f>
        <v>5621.3748733044958</v>
      </c>
      <c r="F270" s="3">
        <f>IF(D270&gt;Parameters!$B$4,E270*(Parameters!$B$5+(Parameters!$B$6-Parameters!$B$5)*1/(1+EXP(-Parameters!$B$2*(D270-Parameters!$B$3)))),0)</f>
        <v>5621.3748733044958</v>
      </c>
    </row>
    <row r="271" spans="1:6" x14ac:dyDescent="0.25">
      <c r="A271">
        <f t="shared" ref="A271:A334" si="22">A259+1</f>
        <v>23</v>
      </c>
      <c r="B271">
        <f t="shared" ref="B271:C286" si="23">B259</f>
        <v>3</v>
      </c>
      <c r="C271">
        <f t="shared" si="23"/>
        <v>3</v>
      </c>
      <c r="D271" s="3">
        <f>VLOOKUP(A271,Growth!$C$1:$J$40,2,FALSE)*(1-EXP(-VLOOKUP(A271,Growth!$C$1:$J$40,3,FALSE)*((((B271-1)*12)+VLOOKUP(C271,Parameters!$A$14:$B$17,2,FALSE))-VLOOKUP(A271,Growth!$C$1:$J$40,4,FALSE))))</f>
        <v>606.56827511000779</v>
      </c>
      <c r="E271" s="3">
        <f>IF(VLOOKUP(A271*2,StkLUT!$B$1:$C$40,2,FALSE)=1,(D271^Parameters!$B$11)*Parameters!$B$10,IF(VLOOKUP(A271*2,StkLUT!$B$1:$C$40,2,FALSE)=2,(D271^Parameters!$C$11)*Parameters!$C$10,IF(VLOOKUP(A271*2,StkLUT!$B$1:$C$40,2,FALSE)=3,(D271^Parameters!$D$11)*Parameters!$D$10)))</f>
        <v>6702.678132896378</v>
      </c>
      <c r="F271" s="3">
        <f>IF(D271&gt;Parameters!$B$4,E271*(Parameters!$B$5+(Parameters!$B$6-Parameters!$B$5)*1/(1+EXP(-Parameters!$B$2*(D271-Parameters!$B$3)))),0)</f>
        <v>6702.678132896378</v>
      </c>
    </row>
    <row r="272" spans="1:6" x14ac:dyDescent="0.25">
      <c r="A272">
        <f t="shared" si="22"/>
        <v>23</v>
      </c>
      <c r="B272">
        <f t="shared" si="23"/>
        <v>4</v>
      </c>
      <c r="C272">
        <f t="shared" si="23"/>
        <v>1</v>
      </c>
      <c r="D272" s="3">
        <f>VLOOKUP(A272,Growth!$C$1:$J$40,2,FALSE)*(1-EXP(-VLOOKUP(A272,Growth!$C$1:$J$40,3,FALSE)*((((B272-1)*12)+VLOOKUP(C272,Parameters!$A$14:$B$17,2,FALSE))-VLOOKUP(A272,Growth!$C$1:$J$40,4,FALSE))))</f>
        <v>665.52618261920611</v>
      </c>
      <c r="E272" s="3">
        <f>IF(VLOOKUP(A272*2,StkLUT!$B$1:$C$40,2,FALSE)=1,(D272^Parameters!$B$11)*Parameters!$B$10,IF(VLOOKUP(A272*2,StkLUT!$B$1:$C$40,2,FALSE)=2,(D272^Parameters!$C$11)*Parameters!$C$10,IF(VLOOKUP(A272*2,StkLUT!$B$1:$C$40,2,FALSE)=3,(D272^Parameters!$D$11)*Parameters!$D$10)))</f>
        <v>8918.9031594711996</v>
      </c>
      <c r="F272" s="3">
        <f>IF(D272&gt;Parameters!$B$4,E272*(Parameters!$B$5+(Parameters!$B$6-Parameters!$B$5)*1/(1+EXP(-Parameters!$B$2*(D272-Parameters!$B$3)))),0)</f>
        <v>8918.9031594711996</v>
      </c>
    </row>
    <row r="273" spans="1:6" x14ac:dyDescent="0.25">
      <c r="A273">
        <f t="shared" si="22"/>
        <v>23</v>
      </c>
      <c r="B273">
        <f t="shared" si="23"/>
        <v>4</v>
      </c>
      <c r="C273">
        <f t="shared" si="23"/>
        <v>2</v>
      </c>
      <c r="D273" s="3">
        <f>VLOOKUP(A273,Growth!$C$1:$J$40,2,FALSE)*(1-EXP(-VLOOKUP(A273,Growth!$C$1:$J$40,3,FALSE)*((((B273-1)*12)+VLOOKUP(C273,Parameters!$A$14:$B$17,2,FALSE))-VLOOKUP(A273,Growth!$C$1:$J$40,4,FALSE))))</f>
        <v>710.27923742350413</v>
      </c>
      <c r="E273" s="3">
        <f>IF(VLOOKUP(A273*2,StkLUT!$B$1:$C$40,2,FALSE)=1,(D273^Parameters!$B$11)*Parameters!$B$10,IF(VLOOKUP(A273*2,StkLUT!$B$1:$C$40,2,FALSE)=2,(D273^Parameters!$C$11)*Parameters!$C$10,IF(VLOOKUP(A273*2,StkLUT!$B$1:$C$40,2,FALSE)=3,(D273^Parameters!$D$11)*Parameters!$D$10)))</f>
        <v>10898.160071779746</v>
      </c>
      <c r="F273" s="3">
        <f>IF(D273&gt;Parameters!$B$4,E273*(Parameters!$B$5+(Parameters!$B$6-Parameters!$B$5)*1/(1+EXP(-Parameters!$B$2*(D273-Parameters!$B$3)))),0)</f>
        <v>10898.160071779746</v>
      </c>
    </row>
    <row r="274" spans="1:6" x14ac:dyDescent="0.25">
      <c r="A274">
        <f t="shared" si="22"/>
        <v>23</v>
      </c>
      <c r="B274">
        <f t="shared" si="23"/>
        <v>4</v>
      </c>
      <c r="C274">
        <f t="shared" si="23"/>
        <v>3</v>
      </c>
      <c r="D274" s="3">
        <f>VLOOKUP(A274,Growth!$C$1:$J$40,2,FALSE)*(1-EXP(-VLOOKUP(A274,Growth!$C$1:$J$40,3,FALSE)*((((B274-1)*12)+VLOOKUP(C274,Parameters!$A$14:$B$17,2,FALSE))-VLOOKUP(A274,Growth!$C$1:$J$40,4,FALSE))))</f>
        <v>732.19761907187649</v>
      </c>
      <c r="E274" s="3">
        <f>IF(VLOOKUP(A274*2,StkLUT!$B$1:$C$40,2,FALSE)=1,(D274^Parameters!$B$11)*Parameters!$B$10,IF(VLOOKUP(A274*2,StkLUT!$B$1:$C$40,2,FALSE)=2,(D274^Parameters!$C$11)*Parameters!$C$10,IF(VLOOKUP(A274*2,StkLUT!$B$1:$C$40,2,FALSE)=3,(D274^Parameters!$D$11)*Parameters!$D$10)))</f>
        <v>11967.444331960354</v>
      </c>
      <c r="F274" s="3">
        <f>IF(D274&gt;Parameters!$B$4,E274*(Parameters!$B$5+(Parameters!$B$6-Parameters!$B$5)*1/(1+EXP(-Parameters!$B$2*(D274-Parameters!$B$3)))),0)</f>
        <v>11967.444331960354</v>
      </c>
    </row>
    <row r="275" spans="1:6" x14ac:dyDescent="0.25">
      <c r="A275">
        <f t="shared" si="22"/>
        <v>23</v>
      </c>
      <c r="B275">
        <f t="shared" si="23"/>
        <v>5</v>
      </c>
      <c r="C275">
        <f t="shared" si="23"/>
        <v>1</v>
      </c>
      <c r="D275" s="3">
        <f>VLOOKUP(A275,Growth!$C$1:$J$40,2,FALSE)*(1-EXP(-VLOOKUP(A275,Growth!$C$1:$J$40,3,FALSE)*((((B275-1)*12)+VLOOKUP(C275,Parameters!$A$14:$B$17,2,FALSE))-VLOOKUP(A275,Growth!$C$1:$J$40,4,FALSE))))</f>
        <v>770.56561824310381</v>
      </c>
      <c r="E275" s="3">
        <f>IF(VLOOKUP(A275*2,StkLUT!$B$1:$C$40,2,FALSE)=1,(D275^Parameters!$B$11)*Parameters!$B$10,IF(VLOOKUP(A275*2,StkLUT!$B$1:$C$40,2,FALSE)=2,(D275^Parameters!$C$11)*Parameters!$C$10,IF(VLOOKUP(A275*2,StkLUT!$B$1:$C$40,2,FALSE)=3,(D275^Parameters!$D$11)*Parameters!$D$10)))</f>
        <v>14005.899116699447</v>
      </c>
      <c r="F275" s="3">
        <f>IF(D275&gt;Parameters!$B$4,E275*(Parameters!$B$5+(Parameters!$B$6-Parameters!$B$5)*1/(1+EXP(-Parameters!$B$2*(D275-Parameters!$B$3)))),0)</f>
        <v>14005.899116699447</v>
      </c>
    </row>
    <row r="276" spans="1:6" x14ac:dyDescent="0.25">
      <c r="A276">
        <f t="shared" si="22"/>
        <v>23</v>
      </c>
      <c r="B276">
        <f t="shared" si="23"/>
        <v>5</v>
      </c>
      <c r="C276">
        <f t="shared" si="23"/>
        <v>2</v>
      </c>
      <c r="D276" s="3">
        <f>VLOOKUP(A276,Growth!$C$1:$J$40,2,FALSE)*(1-EXP(-VLOOKUP(A276,Growth!$C$1:$J$40,3,FALSE)*((((B276-1)*12)+VLOOKUP(C276,Parameters!$A$14:$B$17,2,FALSE))-VLOOKUP(A276,Growth!$C$1:$J$40,4,FALSE))))</f>
        <v>799.68953464690946</v>
      </c>
      <c r="E276" s="3">
        <f>IF(VLOOKUP(A276*2,StkLUT!$B$1:$C$40,2,FALSE)=1,(D276^Parameters!$B$11)*Parameters!$B$10,IF(VLOOKUP(A276*2,StkLUT!$B$1:$C$40,2,FALSE)=2,(D276^Parameters!$C$11)*Parameters!$C$10,IF(VLOOKUP(A276*2,StkLUT!$B$1:$C$40,2,FALSE)=3,(D276^Parameters!$D$11)*Parameters!$D$10)))</f>
        <v>15701.05545166595</v>
      </c>
      <c r="F276" s="3">
        <f>IF(D276&gt;Parameters!$B$4,E276*(Parameters!$B$5+(Parameters!$B$6-Parameters!$B$5)*1/(1+EXP(-Parameters!$B$2*(D276-Parameters!$B$3)))),0)</f>
        <v>15701.05545166595</v>
      </c>
    </row>
    <row r="277" spans="1:6" x14ac:dyDescent="0.25">
      <c r="A277">
        <f t="shared" si="22"/>
        <v>23</v>
      </c>
      <c r="B277">
        <f t="shared" si="23"/>
        <v>5</v>
      </c>
      <c r="C277">
        <f t="shared" si="23"/>
        <v>3</v>
      </c>
      <c r="D277" s="3">
        <f>VLOOKUP(A277,Growth!$C$1:$J$40,2,FALSE)*(1-EXP(-VLOOKUP(A277,Growth!$C$1:$J$40,3,FALSE)*((((B277-1)*12)+VLOOKUP(C277,Parameters!$A$14:$B$17,2,FALSE))-VLOOKUP(A277,Growth!$C$1:$J$40,4,FALSE))))</f>
        <v>813.95334563423444</v>
      </c>
      <c r="E277" s="3">
        <f>IF(VLOOKUP(A277*2,StkLUT!$B$1:$C$40,2,FALSE)=1,(D277^Parameters!$B$11)*Parameters!$B$10,IF(VLOOKUP(A277*2,StkLUT!$B$1:$C$40,2,FALSE)=2,(D277^Parameters!$C$11)*Parameters!$C$10,IF(VLOOKUP(A277*2,StkLUT!$B$1:$C$40,2,FALSE)=3,(D277^Parameters!$D$11)*Parameters!$D$10)))</f>
        <v>16579.610530434562</v>
      </c>
      <c r="F277" s="3">
        <f>IF(D277&gt;Parameters!$B$4,E277*(Parameters!$B$5+(Parameters!$B$6-Parameters!$B$5)*1/(1+EXP(-Parameters!$B$2*(D277-Parameters!$B$3)))),0)</f>
        <v>16579.610530434562</v>
      </c>
    </row>
    <row r="278" spans="1:6" x14ac:dyDescent="0.25">
      <c r="A278">
        <f t="shared" si="22"/>
        <v>24</v>
      </c>
      <c r="B278">
        <f t="shared" si="23"/>
        <v>2</v>
      </c>
      <c r="C278">
        <f t="shared" si="23"/>
        <v>1</v>
      </c>
      <c r="D278" s="3">
        <f>VLOOKUP(A278,Growth!$C$1:$J$40,2,FALSE)*(1-EXP(-VLOOKUP(A278,Growth!$C$1:$J$40,3,FALSE)*((((B278-1)*12)+VLOOKUP(C278,Parameters!$A$14:$B$17,2,FALSE))-VLOOKUP(A278,Growth!$C$1:$J$40,4,FALSE))))</f>
        <v>256.09153117225208</v>
      </c>
      <c r="E278" s="3">
        <f>IF(VLOOKUP(A278*2,StkLUT!$B$1:$C$40,2,FALSE)=1,(D278^Parameters!$B$11)*Parameters!$B$10,IF(VLOOKUP(A278*2,StkLUT!$B$1:$C$40,2,FALSE)=2,(D278^Parameters!$C$11)*Parameters!$C$10,IF(VLOOKUP(A278*2,StkLUT!$B$1:$C$40,2,FALSE)=3,(D278^Parameters!$D$11)*Parameters!$D$10)))</f>
        <v>470.96211697663983</v>
      </c>
      <c r="F278" s="3">
        <f>IF(D278&gt;Parameters!$B$4,E278*(Parameters!$B$5+(Parameters!$B$6-Parameters!$B$5)*1/(1+EXP(-Parameters!$B$2*(D278-Parameters!$B$3)))),0)</f>
        <v>470.96211697663983</v>
      </c>
    </row>
    <row r="279" spans="1:6" x14ac:dyDescent="0.25">
      <c r="A279">
        <f t="shared" si="22"/>
        <v>24</v>
      </c>
      <c r="B279">
        <f t="shared" si="23"/>
        <v>2</v>
      </c>
      <c r="C279">
        <f t="shared" si="23"/>
        <v>2</v>
      </c>
      <c r="D279" s="3">
        <f>VLOOKUP(A279,Growth!$C$1:$J$40,2,FALSE)*(1-EXP(-VLOOKUP(A279,Growth!$C$1:$J$40,3,FALSE)*((((B279-1)*12)+VLOOKUP(C279,Parameters!$A$14:$B$17,2,FALSE))-VLOOKUP(A279,Growth!$C$1:$J$40,4,FALSE))))</f>
        <v>361.76561811474897</v>
      </c>
      <c r="E279" s="3">
        <f>IF(VLOOKUP(A279*2,StkLUT!$B$1:$C$40,2,FALSE)=1,(D279^Parameters!$B$11)*Parameters!$B$10,IF(VLOOKUP(A279*2,StkLUT!$B$1:$C$40,2,FALSE)=2,(D279^Parameters!$C$11)*Parameters!$C$10,IF(VLOOKUP(A279*2,StkLUT!$B$1:$C$40,2,FALSE)=3,(D279^Parameters!$D$11)*Parameters!$D$10)))</f>
        <v>1364.6608928987089</v>
      </c>
      <c r="F279" s="3">
        <f>IF(D279&gt;Parameters!$B$4,E279*(Parameters!$B$5+(Parameters!$B$6-Parameters!$B$5)*1/(1+EXP(-Parameters!$B$2*(D279-Parameters!$B$3)))),0)</f>
        <v>1364.6608928987089</v>
      </c>
    </row>
    <row r="280" spans="1:6" x14ac:dyDescent="0.25">
      <c r="A280">
        <f t="shared" si="22"/>
        <v>24</v>
      </c>
      <c r="B280">
        <f t="shared" si="23"/>
        <v>2</v>
      </c>
      <c r="C280">
        <f t="shared" si="23"/>
        <v>3</v>
      </c>
      <c r="D280" s="3">
        <f>VLOOKUP(A280,Growth!$C$1:$J$40,2,FALSE)*(1-EXP(-VLOOKUP(A280,Growth!$C$1:$J$40,3,FALSE)*((((B280-1)*12)+VLOOKUP(C280,Parameters!$A$14:$B$17,2,FALSE))-VLOOKUP(A280,Growth!$C$1:$J$40,4,FALSE))))</f>
        <v>413.52085533995154</v>
      </c>
      <c r="E280" s="3">
        <f>IF(VLOOKUP(A280*2,StkLUT!$B$1:$C$40,2,FALSE)=1,(D280^Parameters!$B$11)*Parameters!$B$10,IF(VLOOKUP(A280*2,StkLUT!$B$1:$C$40,2,FALSE)=2,(D280^Parameters!$C$11)*Parameters!$C$10,IF(VLOOKUP(A280*2,StkLUT!$B$1:$C$40,2,FALSE)=3,(D280^Parameters!$D$11)*Parameters!$D$10)))</f>
        <v>2059.9539514043877</v>
      </c>
      <c r="F280" s="3">
        <f>IF(D280&gt;Parameters!$B$4,E280*(Parameters!$B$5+(Parameters!$B$6-Parameters!$B$5)*1/(1+EXP(-Parameters!$B$2*(D280-Parameters!$B$3)))),0)</f>
        <v>2059.9539514043877</v>
      </c>
    </row>
    <row r="281" spans="1:6" x14ac:dyDescent="0.25">
      <c r="A281">
        <f t="shared" si="22"/>
        <v>24</v>
      </c>
      <c r="B281">
        <f t="shared" si="23"/>
        <v>3</v>
      </c>
      <c r="C281">
        <f t="shared" si="23"/>
        <v>1</v>
      </c>
      <c r="D281" s="3">
        <f>VLOOKUP(A281,Growth!$C$1:$J$40,2,FALSE)*(1-EXP(-VLOOKUP(A281,Growth!$C$1:$J$40,3,FALSE)*((((B281-1)*12)+VLOOKUP(C281,Parameters!$A$14:$B$17,2,FALSE))-VLOOKUP(A281,Growth!$C$1:$J$40,4,FALSE))))</f>
        <v>504.11809608608621</v>
      </c>
      <c r="E281" s="3">
        <f>IF(VLOOKUP(A281*2,StkLUT!$B$1:$C$40,2,FALSE)=1,(D281^Parameters!$B$11)*Parameters!$B$10,IF(VLOOKUP(A281*2,StkLUT!$B$1:$C$40,2,FALSE)=2,(D281^Parameters!$C$11)*Parameters!$C$10,IF(VLOOKUP(A281*2,StkLUT!$B$1:$C$40,2,FALSE)=3,(D281^Parameters!$D$11)*Parameters!$D$10)))</f>
        <v>3791.4950868740293</v>
      </c>
      <c r="F281" s="3">
        <f>IF(D281&gt;Parameters!$B$4,E281*(Parameters!$B$5+(Parameters!$B$6-Parameters!$B$5)*1/(1+EXP(-Parameters!$B$2*(D281-Parameters!$B$3)))),0)</f>
        <v>3791.4950868740293</v>
      </c>
    </row>
    <row r="282" spans="1:6" x14ac:dyDescent="0.25">
      <c r="A282">
        <f t="shared" si="22"/>
        <v>24</v>
      </c>
      <c r="B282">
        <f t="shared" si="23"/>
        <v>3</v>
      </c>
      <c r="C282">
        <f t="shared" si="23"/>
        <v>2</v>
      </c>
      <c r="D282" s="3">
        <f>VLOOKUP(A282,Growth!$C$1:$J$40,2,FALSE)*(1-EXP(-VLOOKUP(A282,Growth!$C$1:$J$40,3,FALSE)*((((B282-1)*12)+VLOOKUP(C282,Parameters!$A$14:$B$17,2,FALSE))-VLOOKUP(A282,Growth!$C$1:$J$40,4,FALSE))))</f>
        <v>572.88755300070568</v>
      </c>
      <c r="E282" s="3">
        <f>IF(VLOOKUP(A282*2,StkLUT!$B$1:$C$40,2,FALSE)=1,(D282^Parameters!$B$11)*Parameters!$B$10,IF(VLOOKUP(A282*2,StkLUT!$B$1:$C$40,2,FALSE)=2,(D282^Parameters!$C$11)*Parameters!$C$10,IF(VLOOKUP(A282*2,StkLUT!$B$1:$C$40,2,FALSE)=3,(D282^Parameters!$D$11)*Parameters!$D$10)))</f>
        <v>5621.3748733044958</v>
      </c>
      <c r="F282" s="3">
        <f>IF(D282&gt;Parameters!$B$4,E282*(Parameters!$B$5+(Parameters!$B$6-Parameters!$B$5)*1/(1+EXP(-Parameters!$B$2*(D282-Parameters!$B$3)))),0)</f>
        <v>5621.3748733044958</v>
      </c>
    </row>
    <row r="283" spans="1:6" x14ac:dyDescent="0.25">
      <c r="A283">
        <f t="shared" si="22"/>
        <v>24</v>
      </c>
      <c r="B283">
        <f t="shared" si="23"/>
        <v>3</v>
      </c>
      <c r="C283">
        <f t="shared" si="23"/>
        <v>3</v>
      </c>
      <c r="D283" s="3">
        <f>VLOOKUP(A283,Growth!$C$1:$J$40,2,FALSE)*(1-EXP(-VLOOKUP(A283,Growth!$C$1:$J$40,3,FALSE)*((((B283-1)*12)+VLOOKUP(C283,Parameters!$A$14:$B$17,2,FALSE))-VLOOKUP(A283,Growth!$C$1:$J$40,4,FALSE))))</f>
        <v>606.56827511000779</v>
      </c>
      <c r="E283" s="3">
        <f>IF(VLOOKUP(A283*2,StkLUT!$B$1:$C$40,2,FALSE)=1,(D283^Parameters!$B$11)*Parameters!$B$10,IF(VLOOKUP(A283*2,StkLUT!$B$1:$C$40,2,FALSE)=2,(D283^Parameters!$C$11)*Parameters!$C$10,IF(VLOOKUP(A283*2,StkLUT!$B$1:$C$40,2,FALSE)=3,(D283^Parameters!$D$11)*Parameters!$D$10)))</f>
        <v>6702.678132896378</v>
      </c>
      <c r="F283" s="3">
        <f>IF(D283&gt;Parameters!$B$4,E283*(Parameters!$B$5+(Parameters!$B$6-Parameters!$B$5)*1/(1+EXP(-Parameters!$B$2*(D283-Parameters!$B$3)))),0)</f>
        <v>6702.678132896378</v>
      </c>
    </row>
    <row r="284" spans="1:6" x14ac:dyDescent="0.25">
      <c r="A284">
        <f t="shared" si="22"/>
        <v>24</v>
      </c>
      <c r="B284">
        <f t="shared" si="23"/>
        <v>4</v>
      </c>
      <c r="C284">
        <f t="shared" si="23"/>
        <v>1</v>
      </c>
      <c r="D284" s="3">
        <f>VLOOKUP(A284,Growth!$C$1:$J$40,2,FALSE)*(1-EXP(-VLOOKUP(A284,Growth!$C$1:$J$40,3,FALSE)*((((B284-1)*12)+VLOOKUP(C284,Parameters!$A$14:$B$17,2,FALSE))-VLOOKUP(A284,Growth!$C$1:$J$40,4,FALSE))))</f>
        <v>665.52618261920611</v>
      </c>
      <c r="E284" s="3">
        <f>IF(VLOOKUP(A284*2,StkLUT!$B$1:$C$40,2,FALSE)=1,(D284^Parameters!$B$11)*Parameters!$B$10,IF(VLOOKUP(A284*2,StkLUT!$B$1:$C$40,2,FALSE)=2,(D284^Parameters!$C$11)*Parameters!$C$10,IF(VLOOKUP(A284*2,StkLUT!$B$1:$C$40,2,FALSE)=3,(D284^Parameters!$D$11)*Parameters!$D$10)))</f>
        <v>8918.9031594711996</v>
      </c>
      <c r="F284" s="3">
        <f>IF(D284&gt;Parameters!$B$4,E284*(Parameters!$B$5+(Parameters!$B$6-Parameters!$B$5)*1/(1+EXP(-Parameters!$B$2*(D284-Parameters!$B$3)))),0)</f>
        <v>8918.9031594711996</v>
      </c>
    </row>
    <row r="285" spans="1:6" x14ac:dyDescent="0.25">
      <c r="A285">
        <f t="shared" si="22"/>
        <v>24</v>
      </c>
      <c r="B285">
        <f t="shared" si="23"/>
        <v>4</v>
      </c>
      <c r="C285">
        <f t="shared" si="23"/>
        <v>2</v>
      </c>
      <c r="D285" s="3">
        <f>VLOOKUP(A285,Growth!$C$1:$J$40,2,FALSE)*(1-EXP(-VLOOKUP(A285,Growth!$C$1:$J$40,3,FALSE)*((((B285-1)*12)+VLOOKUP(C285,Parameters!$A$14:$B$17,2,FALSE))-VLOOKUP(A285,Growth!$C$1:$J$40,4,FALSE))))</f>
        <v>710.27923742350413</v>
      </c>
      <c r="E285" s="3">
        <f>IF(VLOOKUP(A285*2,StkLUT!$B$1:$C$40,2,FALSE)=1,(D285^Parameters!$B$11)*Parameters!$B$10,IF(VLOOKUP(A285*2,StkLUT!$B$1:$C$40,2,FALSE)=2,(D285^Parameters!$C$11)*Parameters!$C$10,IF(VLOOKUP(A285*2,StkLUT!$B$1:$C$40,2,FALSE)=3,(D285^Parameters!$D$11)*Parameters!$D$10)))</f>
        <v>10898.160071779746</v>
      </c>
      <c r="F285" s="3">
        <f>IF(D285&gt;Parameters!$B$4,E285*(Parameters!$B$5+(Parameters!$B$6-Parameters!$B$5)*1/(1+EXP(-Parameters!$B$2*(D285-Parameters!$B$3)))),0)</f>
        <v>10898.160071779746</v>
      </c>
    </row>
    <row r="286" spans="1:6" x14ac:dyDescent="0.25">
      <c r="A286">
        <f t="shared" si="22"/>
        <v>24</v>
      </c>
      <c r="B286">
        <f t="shared" si="23"/>
        <v>4</v>
      </c>
      <c r="C286">
        <f t="shared" si="23"/>
        <v>3</v>
      </c>
      <c r="D286" s="3">
        <f>VLOOKUP(A286,Growth!$C$1:$J$40,2,FALSE)*(1-EXP(-VLOOKUP(A286,Growth!$C$1:$J$40,3,FALSE)*((((B286-1)*12)+VLOOKUP(C286,Parameters!$A$14:$B$17,2,FALSE))-VLOOKUP(A286,Growth!$C$1:$J$40,4,FALSE))))</f>
        <v>732.19761907187649</v>
      </c>
      <c r="E286" s="3">
        <f>IF(VLOOKUP(A286*2,StkLUT!$B$1:$C$40,2,FALSE)=1,(D286^Parameters!$B$11)*Parameters!$B$10,IF(VLOOKUP(A286*2,StkLUT!$B$1:$C$40,2,FALSE)=2,(D286^Parameters!$C$11)*Parameters!$C$10,IF(VLOOKUP(A286*2,StkLUT!$B$1:$C$40,2,FALSE)=3,(D286^Parameters!$D$11)*Parameters!$D$10)))</f>
        <v>11967.444331960354</v>
      </c>
      <c r="F286" s="3">
        <f>IF(D286&gt;Parameters!$B$4,E286*(Parameters!$B$5+(Parameters!$B$6-Parameters!$B$5)*1/(1+EXP(-Parameters!$B$2*(D286-Parameters!$B$3)))),0)</f>
        <v>11967.444331960354</v>
      </c>
    </row>
    <row r="287" spans="1:6" x14ac:dyDescent="0.25">
      <c r="A287">
        <f t="shared" si="22"/>
        <v>24</v>
      </c>
      <c r="B287">
        <f t="shared" ref="B287:C302" si="24">B275</f>
        <v>5</v>
      </c>
      <c r="C287">
        <f t="shared" si="24"/>
        <v>1</v>
      </c>
      <c r="D287" s="3">
        <f>VLOOKUP(A287,Growth!$C$1:$J$40,2,FALSE)*(1-EXP(-VLOOKUP(A287,Growth!$C$1:$J$40,3,FALSE)*((((B287-1)*12)+VLOOKUP(C287,Parameters!$A$14:$B$17,2,FALSE))-VLOOKUP(A287,Growth!$C$1:$J$40,4,FALSE))))</f>
        <v>770.56561824310381</v>
      </c>
      <c r="E287" s="3">
        <f>IF(VLOOKUP(A287*2,StkLUT!$B$1:$C$40,2,FALSE)=1,(D287^Parameters!$B$11)*Parameters!$B$10,IF(VLOOKUP(A287*2,StkLUT!$B$1:$C$40,2,FALSE)=2,(D287^Parameters!$C$11)*Parameters!$C$10,IF(VLOOKUP(A287*2,StkLUT!$B$1:$C$40,2,FALSE)=3,(D287^Parameters!$D$11)*Parameters!$D$10)))</f>
        <v>14005.899116699447</v>
      </c>
      <c r="F287" s="3">
        <f>IF(D287&gt;Parameters!$B$4,E287*(Parameters!$B$5+(Parameters!$B$6-Parameters!$B$5)*1/(1+EXP(-Parameters!$B$2*(D287-Parameters!$B$3)))),0)</f>
        <v>14005.899116699447</v>
      </c>
    </row>
    <row r="288" spans="1:6" x14ac:dyDescent="0.25">
      <c r="A288">
        <f t="shared" si="22"/>
        <v>24</v>
      </c>
      <c r="B288">
        <f t="shared" si="24"/>
        <v>5</v>
      </c>
      <c r="C288">
        <f t="shared" si="24"/>
        <v>2</v>
      </c>
      <c r="D288" s="3">
        <f>VLOOKUP(A288,Growth!$C$1:$J$40,2,FALSE)*(1-EXP(-VLOOKUP(A288,Growth!$C$1:$J$40,3,FALSE)*((((B288-1)*12)+VLOOKUP(C288,Parameters!$A$14:$B$17,2,FALSE))-VLOOKUP(A288,Growth!$C$1:$J$40,4,FALSE))))</f>
        <v>799.68953464690946</v>
      </c>
      <c r="E288" s="3">
        <f>IF(VLOOKUP(A288*2,StkLUT!$B$1:$C$40,2,FALSE)=1,(D288^Parameters!$B$11)*Parameters!$B$10,IF(VLOOKUP(A288*2,StkLUT!$B$1:$C$40,2,FALSE)=2,(D288^Parameters!$C$11)*Parameters!$C$10,IF(VLOOKUP(A288*2,StkLUT!$B$1:$C$40,2,FALSE)=3,(D288^Parameters!$D$11)*Parameters!$D$10)))</f>
        <v>15701.05545166595</v>
      </c>
      <c r="F288" s="3">
        <f>IF(D288&gt;Parameters!$B$4,E288*(Parameters!$B$5+(Parameters!$B$6-Parameters!$B$5)*1/(1+EXP(-Parameters!$B$2*(D288-Parameters!$B$3)))),0)</f>
        <v>15701.05545166595</v>
      </c>
    </row>
    <row r="289" spans="1:6" x14ac:dyDescent="0.25">
      <c r="A289">
        <f t="shared" si="22"/>
        <v>24</v>
      </c>
      <c r="B289">
        <f t="shared" si="24"/>
        <v>5</v>
      </c>
      <c r="C289">
        <f t="shared" si="24"/>
        <v>3</v>
      </c>
      <c r="D289" s="3">
        <f>VLOOKUP(A289,Growth!$C$1:$J$40,2,FALSE)*(1-EXP(-VLOOKUP(A289,Growth!$C$1:$J$40,3,FALSE)*((((B289-1)*12)+VLOOKUP(C289,Parameters!$A$14:$B$17,2,FALSE))-VLOOKUP(A289,Growth!$C$1:$J$40,4,FALSE))))</f>
        <v>813.95334563423444</v>
      </c>
      <c r="E289" s="3">
        <f>IF(VLOOKUP(A289*2,StkLUT!$B$1:$C$40,2,FALSE)=1,(D289^Parameters!$B$11)*Parameters!$B$10,IF(VLOOKUP(A289*2,StkLUT!$B$1:$C$40,2,FALSE)=2,(D289^Parameters!$C$11)*Parameters!$C$10,IF(VLOOKUP(A289*2,StkLUT!$B$1:$C$40,2,FALSE)=3,(D289^Parameters!$D$11)*Parameters!$D$10)))</f>
        <v>16579.610530434562</v>
      </c>
      <c r="F289" s="3">
        <f>IF(D289&gt;Parameters!$B$4,E289*(Parameters!$B$5+(Parameters!$B$6-Parameters!$B$5)*1/(1+EXP(-Parameters!$B$2*(D289-Parameters!$B$3)))),0)</f>
        <v>16579.610530434562</v>
      </c>
    </row>
    <row r="290" spans="1:6" x14ac:dyDescent="0.25">
      <c r="A290">
        <f t="shared" si="22"/>
        <v>25</v>
      </c>
      <c r="B290">
        <f t="shared" si="24"/>
        <v>2</v>
      </c>
      <c r="C290">
        <f t="shared" si="24"/>
        <v>1</v>
      </c>
      <c r="D290" s="3">
        <f>VLOOKUP(A290,Growth!$C$1:$J$40,2,FALSE)*(1-EXP(-VLOOKUP(A290,Growth!$C$1:$J$40,3,FALSE)*((((B290-1)*12)+VLOOKUP(C290,Parameters!$A$14:$B$17,2,FALSE))-VLOOKUP(A290,Growth!$C$1:$J$40,4,FALSE))))</f>
        <v>431.63409111314127</v>
      </c>
      <c r="E290" s="3">
        <f>IF(VLOOKUP(A290*2,StkLUT!$B$1:$C$40,2,FALSE)=1,(D290^Parameters!$B$11)*Parameters!$B$10,IF(VLOOKUP(A290*2,StkLUT!$B$1:$C$40,2,FALSE)=2,(D290^Parameters!$C$11)*Parameters!$C$10,IF(VLOOKUP(A290*2,StkLUT!$B$1:$C$40,2,FALSE)=3,(D290^Parameters!$D$11)*Parameters!$D$10)))</f>
        <v>2350.6853133177065</v>
      </c>
      <c r="F290" s="3">
        <f>IF(D290&gt;Parameters!$B$4,E290*(Parameters!$B$5+(Parameters!$B$6-Parameters!$B$5)*1/(1+EXP(-Parameters!$B$2*(D290-Parameters!$B$3)))),0)</f>
        <v>2350.6853133177065</v>
      </c>
    </row>
    <row r="291" spans="1:6" x14ac:dyDescent="0.25">
      <c r="A291">
        <f t="shared" si="22"/>
        <v>25</v>
      </c>
      <c r="B291">
        <f t="shared" si="24"/>
        <v>2</v>
      </c>
      <c r="C291">
        <f t="shared" si="24"/>
        <v>2</v>
      </c>
      <c r="D291" s="3">
        <f>VLOOKUP(A291,Growth!$C$1:$J$40,2,FALSE)*(1-EXP(-VLOOKUP(A291,Growth!$C$1:$J$40,3,FALSE)*((((B291-1)*12)+VLOOKUP(C291,Parameters!$A$14:$B$17,2,FALSE))-VLOOKUP(A291,Growth!$C$1:$J$40,4,FALSE))))</f>
        <v>540.12593316082848</v>
      </c>
      <c r="E291" s="3">
        <f>IF(VLOOKUP(A291*2,StkLUT!$B$1:$C$40,2,FALSE)=1,(D291^Parameters!$B$11)*Parameters!$B$10,IF(VLOOKUP(A291*2,StkLUT!$B$1:$C$40,2,FALSE)=2,(D291^Parameters!$C$11)*Parameters!$C$10,IF(VLOOKUP(A291*2,StkLUT!$B$1:$C$40,2,FALSE)=3,(D291^Parameters!$D$11)*Parameters!$D$10)))</f>
        <v>4689.0380684014608</v>
      </c>
      <c r="F291" s="3">
        <f>IF(D291&gt;Parameters!$B$4,E291*(Parameters!$B$5+(Parameters!$B$6-Parameters!$B$5)*1/(1+EXP(-Parameters!$B$2*(D291-Parameters!$B$3)))),0)</f>
        <v>4689.0380684014608</v>
      </c>
    </row>
    <row r="292" spans="1:6" x14ac:dyDescent="0.25">
      <c r="A292">
        <f t="shared" si="22"/>
        <v>25</v>
      </c>
      <c r="B292">
        <f t="shared" si="24"/>
        <v>2</v>
      </c>
      <c r="C292">
        <f t="shared" si="24"/>
        <v>3</v>
      </c>
      <c r="D292" s="3">
        <f>VLOOKUP(A292,Growth!$C$1:$J$40,2,FALSE)*(1-EXP(-VLOOKUP(A292,Growth!$C$1:$J$40,3,FALSE)*((((B292-1)*12)+VLOOKUP(C292,Parameters!$A$14:$B$17,2,FALSE))-VLOOKUP(A292,Growth!$C$1:$J$40,4,FALSE))))</f>
        <v>590.15328647802164</v>
      </c>
      <c r="E292" s="3">
        <f>IF(VLOOKUP(A292*2,StkLUT!$B$1:$C$40,2,FALSE)=1,(D292^Parameters!$B$11)*Parameters!$B$10,IF(VLOOKUP(A292*2,StkLUT!$B$1:$C$40,2,FALSE)=2,(D292^Parameters!$C$11)*Parameters!$C$10,IF(VLOOKUP(A292*2,StkLUT!$B$1:$C$40,2,FALSE)=3,(D292^Parameters!$D$11)*Parameters!$D$10)))</f>
        <v>6159.6403574062833</v>
      </c>
      <c r="F292" s="3">
        <f>IF(D292&gt;Parameters!$B$4,E292*(Parameters!$B$5+(Parameters!$B$6-Parameters!$B$5)*1/(1+EXP(-Parameters!$B$2*(D292-Parameters!$B$3)))),0)</f>
        <v>6159.6403574062833</v>
      </c>
    </row>
    <row r="293" spans="1:6" x14ac:dyDescent="0.25">
      <c r="A293">
        <f t="shared" si="22"/>
        <v>25</v>
      </c>
      <c r="B293">
        <f t="shared" si="24"/>
        <v>3</v>
      </c>
      <c r="C293">
        <f t="shared" si="24"/>
        <v>1</v>
      </c>
      <c r="D293" s="3">
        <f>VLOOKUP(A293,Growth!$C$1:$J$40,2,FALSE)*(1-EXP(-VLOOKUP(A293,Growth!$C$1:$J$40,3,FALSE)*((((B293-1)*12)+VLOOKUP(C293,Parameters!$A$14:$B$17,2,FALSE))-VLOOKUP(A293,Growth!$C$1:$J$40,4,FALSE))))</f>
        <v>672.42304225649377</v>
      </c>
      <c r="E293" s="3">
        <f>IF(VLOOKUP(A293*2,StkLUT!$B$1:$C$40,2,FALSE)=1,(D293^Parameters!$B$11)*Parameters!$B$10,IF(VLOOKUP(A293*2,StkLUT!$B$1:$C$40,2,FALSE)=2,(D293^Parameters!$C$11)*Parameters!$C$10,IF(VLOOKUP(A293*2,StkLUT!$B$1:$C$40,2,FALSE)=3,(D293^Parameters!$D$11)*Parameters!$D$10)))</f>
        <v>9206.6191252611243</v>
      </c>
      <c r="F293" s="3">
        <f>IF(D293&gt;Parameters!$B$4,E293*(Parameters!$B$5+(Parameters!$B$6-Parameters!$B$5)*1/(1+EXP(-Parameters!$B$2*(D293-Parameters!$B$3)))),0)</f>
        <v>9206.6191252611243</v>
      </c>
    </row>
    <row r="294" spans="1:6" x14ac:dyDescent="0.25">
      <c r="A294">
        <f t="shared" si="22"/>
        <v>25</v>
      </c>
      <c r="B294">
        <f t="shared" si="24"/>
        <v>3</v>
      </c>
      <c r="C294">
        <f t="shared" si="24"/>
        <v>2</v>
      </c>
      <c r="D294" s="3">
        <f>VLOOKUP(A294,Growth!$C$1:$J$40,2,FALSE)*(1-EXP(-VLOOKUP(A294,Growth!$C$1:$J$40,3,FALSE)*((((B294-1)*12)+VLOOKUP(C294,Parameters!$A$14:$B$17,2,FALSE))-VLOOKUP(A294,Growth!$C$1:$J$40,4,FALSE))))</f>
        <v>730.01799752101567</v>
      </c>
      <c r="E294" s="3">
        <f>IF(VLOOKUP(A294*2,StkLUT!$B$1:$C$40,2,FALSE)=1,(D294^Parameters!$B$11)*Parameters!$B$10,IF(VLOOKUP(A294*2,StkLUT!$B$1:$C$40,2,FALSE)=2,(D294^Parameters!$C$11)*Parameters!$C$10,IF(VLOOKUP(A294*2,StkLUT!$B$1:$C$40,2,FALSE)=3,(D294^Parameters!$D$11)*Parameters!$D$10)))</f>
        <v>11858.072976014379</v>
      </c>
      <c r="F294" s="3">
        <f>IF(D294&gt;Parameters!$B$4,E294*(Parameters!$B$5+(Parameters!$B$6-Parameters!$B$5)*1/(1+EXP(-Parameters!$B$2*(D294-Parameters!$B$3)))),0)</f>
        <v>11858.072976014379</v>
      </c>
    </row>
    <row r="295" spans="1:6" x14ac:dyDescent="0.25">
      <c r="A295">
        <f t="shared" si="22"/>
        <v>25</v>
      </c>
      <c r="B295">
        <f t="shared" si="24"/>
        <v>3</v>
      </c>
      <c r="C295">
        <f t="shared" si="24"/>
        <v>3</v>
      </c>
      <c r="D295" s="3">
        <f>VLOOKUP(A295,Growth!$C$1:$J$40,2,FALSE)*(1-EXP(-VLOOKUP(A295,Growth!$C$1:$J$40,3,FALSE)*((((B295-1)*12)+VLOOKUP(C295,Parameters!$A$14:$B$17,2,FALSE))-VLOOKUP(A295,Growth!$C$1:$J$40,4,FALSE))))</f>
        <v>756.57596835019285</v>
      </c>
      <c r="E295" s="3">
        <f>IF(VLOOKUP(A295*2,StkLUT!$B$1:$C$40,2,FALSE)=1,(D295^Parameters!$B$11)*Parameters!$B$10,IF(VLOOKUP(A295*2,StkLUT!$B$1:$C$40,2,FALSE)=2,(D295^Parameters!$C$11)*Parameters!$C$10,IF(VLOOKUP(A295*2,StkLUT!$B$1:$C$40,2,FALSE)=3,(D295^Parameters!$D$11)*Parameters!$D$10)))</f>
        <v>13237.511635289462</v>
      </c>
      <c r="F295" s="3">
        <f>IF(D295&gt;Parameters!$B$4,E295*(Parameters!$B$5+(Parameters!$B$6-Parameters!$B$5)*1/(1+EXP(-Parameters!$B$2*(D295-Parameters!$B$3)))),0)</f>
        <v>13237.511635289462</v>
      </c>
    </row>
    <row r="296" spans="1:6" x14ac:dyDescent="0.25">
      <c r="A296">
        <f t="shared" si="22"/>
        <v>25</v>
      </c>
      <c r="B296">
        <f t="shared" si="24"/>
        <v>4</v>
      </c>
      <c r="C296">
        <f t="shared" si="24"/>
        <v>1</v>
      </c>
      <c r="D296" s="3">
        <f>VLOOKUP(A296,Growth!$C$1:$J$40,2,FALSE)*(1-EXP(-VLOOKUP(A296,Growth!$C$1:$J$40,3,FALSE)*((((B296-1)*12)+VLOOKUP(C296,Parameters!$A$14:$B$17,2,FALSE))-VLOOKUP(A296,Growth!$C$1:$J$40,4,FALSE))))</f>
        <v>800.2504310033529</v>
      </c>
      <c r="E296" s="3">
        <f>IF(VLOOKUP(A296*2,StkLUT!$B$1:$C$40,2,FALSE)=1,(D296^Parameters!$B$11)*Parameters!$B$10,IF(VLOOKUP(A296*2,StkLUT!$B$1:$C$40,2,FALSE)=2,(D296^Parameters!$C$11)*Parameters!$C$10,IF(VLOOKUP(A296*2,StkLUT!$B$1:$C$40,2,FALSE)=3,(D296^Parameters!$D$11)*Parameters!$D$10)))</f>
        <v>15734.994609661144</v>
      </c>
      <c r="F296" s="3">
        <f>IF(D296&gt;Parameters!$B$4,E296*(Parameters!$B$5+(Parameters!$B$6-Parameters!$B$5)*1/(1+EXP(-Parameters!$B$2*(D296-Parameters!$B$3)))),0)</f>
        <v>15734.994609661144</v>
      </c>
    </row>
    <row r="297" spans="1:6" x14ac:dyDescent="0.25">
      <c r="A297">
        <f t="shared" si="22"/>
        <v>25</v>
      </c>
      <c r="B297">
        <f t="shared" si="24"/>
        <v>4</v>
      </c>
      <c r="C297">
        <f t="shared" si="24"/>
        <v>2</v>
      </c>
      <c r="D297" s="3">
        <f>VLOOKUP(A297,Growth!$C$1:$J$40,2,FALSE)*(1-EXP(-VLOOKUP(A297,Growth!$C$1:$J$40,3,FALSE)*((((B297-1)*12)+VLOOKUP(C297,Parameters!$A$14:$B$17,2,FALSE))-VLOOKUP(A297,Growth!$C$1:$J$40,4,FALSE))))</f>
        <v>830.82580708060868</v>
      </c>
      <c r="E297" s="3">
        <f>IF(VLOOKUP(A297*2,StkLUT!$B$1:$C$40,2,FALSE)=1,(D297^Parameters!$B$11)*Parameters!$B$10,IF(VLOOKUP(A297*2,StkLUT!$B$1:$C$40,2,FALSE)=2,(D297^Parameters!$C$11)*Parameters!$C$10,IF(VLOOKUP(A297*2,StkLUT!$B$1:$C$40,2,FALSE)=3,(D297^Parameters!$D$11)*Parameters!$D$10)))</f>
        <v>17660.987938490089</v>
      </c>
      <c r="F297" s="3">
        <f>IF(D297&gt;Parameters!$B$4,E297*(Parameters!$B$5+(Parameters!$B$6-Parameters!$B$5)*1/(1+EXP(-Parameters!$B$2*(D297-Parameters!$B$3)))),0)</f>
        <v>17660.987938490089</v>
      </c>
    </row>
    <row r="298" spans="1:6" x14ac:dyDescent="0.25">
      <c r="A298">
        <f t="shared" si="22"/>
        <v>25</v>
      </c>
      <c r="B298">
        <f t="shared" si="24"/>
        <v>4</v>
      </c>
      <c r="C298">
        <f t="shared" si="24"/>
        <v>3</v>
      </c>
      <c r="D298" s="3">
        <f>VLOOKUP(A298,Growth!$C$1:$J$40,2,FALSE)*(1-EXP(-VLOOKUP(A298,Growth!$C$1:$J$40,3,FALSE)*((((B298-1)*12)+VLOOKUP(C298,Parameters!$A$14:$B$17,2,FALSE))-VLOOKUP(A298,Growth!$C$1:$J$40,4,FALSE))))</f>
        <v>844.9246103910973</v>
      </c>
      <c r="E298" s="3">
        <f>IF(VLOOKUP(A298*2,StkLUT!$B$1:$C$40,2,FALSE)=1,(D298^Parameters!$B$11)*Parameters!$B$10,IF(VLOOKUP(A298*2,StkLUT!$B$1:$C$40,2,FALSE)=2,(D298^Parameters!$C$11)*Parameters!$C$10,IF(VLOOKUP(A298*2,StkLUT!$B$1:$C$40,2,FALSE)=3,(D298^Parameters!$D$11)*Parameters!$D$10)))</f>
        <v>18600.330256297038</v>
      </c>
      <c r="F298" s="3">
        <f>IF(D298&gt;Parameters!$B$4,E298*(Parameters!$B$5+(Parameters!$B$6-Parameters!$B$5)*1/(1+EXP(-Parameters!$B$2*(D298-Parameters!$B$3)))),0)</f>
        <v>18600.330256297038</v>
      </c>
    </row>
    <row r="299" spans="1:6" x14ac:dyDescent="0.25">
      <c r="A299">
        <f t="shared" si="22"/>
        <v>25</v>
      </c>
      <c r="B299">
        <f t="shared" si="24"/>
        <v>5</v>
      </c>
      <c r="C299">
        <f t="shared" si="24"/>
        <v>1</v>
      </c>
      <c r="D299" s="3">
        <f>VLOOKUP(A299,Growth!$C$1:$J$40,2,FALSE)*(1-EXP(-VLOOKUP(A299,Growth!$C$1:$J$40,3,FALSE)*((((B299-1)*12)+VLOOKUP(C299,Parameters!$A$14:$B$17,2,FALSE))-VLOOKUP(A299,Growth!$C$1:$J$40,4,FALSE))))</f>
        <v>868.11002853161642</v>
      </c>
      <c r="E299" s="3">
        <f>IF(VLOOKUP(A299*2,StkLUT!$B$1:$C$40,2,FALSE)=1,(D299^Parameters!$B$11)*Parameters!$B$10,IF(VLOOKUP(A299*2,StkLUT!$B$1:$C$40,2,FALSE)=2,(D299^Parameters!$C$11)*Parameters!$C$10,IF(VLOOKUP(A299*2,StkLUT!$B$1:$C$40,2,FALSE)=3,(D299^Parameters!$D$11)*Parameters!$D$10)))</f>
        <v>20217.476042054379</v>
      </c>
      <c r="F299" s="3">
        <f>IF(D299&gt;Parameters!$B$4,E299*(Parameters!$B$5+(Parameters!$B$6-Parameters!$B$5)*1/(1+EXP(-Parameters!$B$2*(D299-Parameters!$B$3)))),0)</f>
        <v>20217.476042054379</v>
      </c>
    </row>
    <row r="300" spans="1:6" x14ac:dyDescent="0.25">
      <c r="A300">
        <f t="shared" si="22"/>
        <v>25</v>
      </c>
      <c r="B300">
        <f t="shared" si="24"/>
        <v>5</v>
      </c>
      <c r="C300">
        <f t="shared" si="24"/>
        <v>2</v>
      </c>
      <c r="D300" s="3">
        <f>VLOOKUP(A300,Growth!$C$1:$J$40,2,FALSE)*(1-EXP(-VLOOKUP(A300,Growth!$C$1:$J$40,3,FALSE)*((((B300-1)*12)+VLOOKUP(C300,Parameters!$A$14:$B$17,2,FALSE))-VLOOKUP(A300,Growth!$C$1:$J$40,4,FALSE))))</f>
        <v>884.34154773276941</v>
      </c>
      <c r="E300" s="3">
        <f>IF(VLOOKUP(A300*2,StkLUT!$B$1:$C$40,2,FALSE)=1,(D300^Parameters!$B$11)*Parameters!$B$10,IF(VLOOKUP(A300*2,StkLUT!$B$1:$C$40,2,FALSE)=2,(D300^Parameters!$C$11)*Parameters!$C$10,IF(VLOOKUP(A300*2,StkLUT!$B$1:$C$40,2,FALSE)=3,(D300^Parameters!$D$11)*Parameters!$D$10)))</f>
        <v>21404.402428348709</v>
      </c>
      <c r="F300" s="3">
        <f>IF(D300&gt;Parameters!$B$4,E300*(Parameters!$B$5+(Parameters!$B$6-Parameters!$B$5)*1/(1+EXP(-Parameters!$B$2*(D300-Parameters!$B$3)))),0)</f>
        <v>21404.402428348709</v>
      </c>
    </row>
    <row r="301" spans="1:6" x14ac:dyDescent="0.25">
      <c r="A301">
        <f t="shared" si="22"/>
        <v>25</v>
      </c>
      <c r="B301">
        <f t="shared" si="24"/>
        <v>5</v>
      </c>
      <c r="C301">
        <f t="shared" si="24"/>
        <v>3</v>
      </c>
      <c r="D301" s="3">
        <f>VLOOKUP(A301,Growth!$C$1:$J$40,2,FALSE)*(1-EXP(-VLOOKUP(A301,Growth!$C$1:$J$40,3,FALSE)*((((B301-1)*12)+VLOOKUP(C301,Parameters!$A$14:$B$17,2,FALSE))-VLOOKUP(A301,Growth!$C$1:$J$40,4,FALSE))))</f>
        <v>891.82616529133168</v>
      </c>
      <c r="E301" s="3">
        <f>IF(VLOOKUP(A301*2,StkLUT!$B$1:$C$40,2,FALSE)=1,(D301^Parameters!$B$11)*Parameters!$B$10,IF(VLOOKUP(A301*2,StkLUT!$B$1:$C$40,2,FALSE)=2,(D301^Parameters!$C$11)*Parameters!$C$10,IF(VLOOKUP(A301*2,StkLUT!$B$1:$C$40,2,FALSE)=3,(D301^Parameters!$D$11)*Parameters!$D$10)))</f>
        <v>21967.214966155396</v>
      </c>
      <c r="F301" s="3">
        <f>IF(D301&gt;Parameters!$B$4,E301*(Parameters!$B$5+(Parameters!$B$6-Parameters!$B$5)*1/(1+EXP(-Parameters!$B$2*(D301-Parameters!$B$3)))),0)</f>
        <v>21967.214966155396</v>
      </c>
    </row>
    <row r="302" spans="1:6" x14ac:dyDescent="0.25">
      <c r="A302">
        <f t="shared" si="22"/>
        <v>26</v>
      </c>
      <c r="B302">
        <f t="shared" si="24"/>
        <v>2</v>
      </c>
      <c r="C302">
        <f t="shared" si="24"/>
        <v>1</v>
      </c>
      <c r="D302" s="3">
        <f>VLOOKUP(A302,Growth!$C$1:$J$40,2,FALSE)*(1-EXP(-VLOOKUP(A302,Growth!$C$1:$J$40,3,FALSE)*((((B302-1)*12)+VLOOKUP(C302,Parameters!$A$14:$B$17,2,FALSE))-VLOOKUP(A302,Growth!$C$1:$J$40,4,FALSE))))</f>
        <v>431.63409111314127</v>
      </c>
      <c r="E302" s="3">
        <f>IF(VLOOKUP(A302*2,StkLUT!$B$1:$C$40,2,FALSE)=1,(D302^Parameters!$B$11)*Parameters!$B$10,IF(VLOOKUP(A302*2,StkLUT!$B$1:$C$40,2,FALSE)=2,(D302^Parameters!$C$11)*Parameters!$C$10,IF(VLOOKUP(A302*2,StkLUT!$B$1:$C$40,2,FALSE)=3,(D302^Parameters!$D$11)*Parameters!$D$10)))</f>
        <v>2350.6853133177065</v>
      </c>
      <c r="F302" s="3">
        <f>IF(D302&gt;Parameters!$B$4,E302*(Parameters!$B$5+(Parameters!$B$6-Parameters!$B$5)*1/(1+EXP(-Parameters!$B$2*(D302-Parameters!$B$3)))),0)</f>
        <v>2350.6853133177065</v>
      </c>
    </row>
    <row r="303" spans="1:6" x14ac:dyDescent="0.25">
      <c r="A303">
        <f t="shared" si="22"/>
        <v>26</v>
      </c>
      <c r="B303">
        <f t="shared" ref="B303:C318" si="25">B291</f>
        <v>2</v>
      </c>
      <c r="C303">
        <f t="shared" si="25"/>
        <v>2</v>
      </c>
      <c r="D303" s="3">
        <f>VLOOKUP(A303,Growth!$C$1:$J$40,2,FALSE)*(1-EXP(-VLOOKUP(A303,Growth!$C$1:$J$40,3,FALSE)*((((B303-1)*12)+VLOOKUP(C303,Parameters!$A$14:$B$17,2,FALSE))-VLOOKUP(A303,Growth!$C$1:$J$40,4,FALSE))))</f>
        <v>540.12593316082848</v>
      </c>
      <c r="E303" s="3">
        <f>IF(VLOOKUP(A303*2,StkLUT!$B$1:$C$40,2,FALSE)=1,(D303^Parameters!$B$11)*Parameters!$B$10,IF(VLOOKUP(A303*2,StkLUT!$B$1:$C$40,2,FALSE)=2,(D303^Parameters!$C$11)*Parameters!$C$10,IF(VLOOKUP(A303*2,StkLUT!$B$1:$C$40,2,FALSE)=3,(D303^Parameters!$D$11)*Parameters!$D$10)))</f>
        <v>4689.0380684014608</v>
      </c>
      <c r="F303" s="3">
        <f>IF(D303&gt;Parameters!$B$4,E303*(Parameters!$B$5+(Parameters!$B$6-Parameters!$B$5)*1/(1+EXP(-Parameters!$B$2*(D303-Parameters!$B$3)))),0)</f>
        <v>4689.0380684014608</v>
      </c>
    </row>
    <row r="304" spans="1:6" x14ac:dyDescent="0.25">
      <c r="A304">
        <f t="shared" si="22"/>
        <v>26</v>
      </c>
      <c r="B304">
        <f t="shared" si="25"/>
        <v>2</v>
      </c>
      <c r="C304">
        <f t="shared" si="25"/>
        <v>3</v>
      </c>
      <c r="D304" s="3">
        <f>VLOOKUP(A304,Growth!$C$1:$J$40,2,FALSE)*(1-EXP(-VLOOKUP(A304,Growth!$C$1:$J$40,3,FALSE)*((((B304-1)*12)+VLOOKUP(C304,Parameters!$A$14:$B$17,2,FALSE))-VLOOKUP(A304,Growth!$C$1:$J$40,4,FALSE))))</f>
        <v>590.15328647802164</v>
      </c>
      <c r="E304" s="3">
        <f>IF(VLOOKUP(A304*2,StkLUT!$B$1:$C$40,2,FALSE)=1,(D304^Parameters!$B$11)*Parameters!$B$10,IF(VLOOKUP(A304*2,StkLUT!$B$1:$C$40,2,FALSE)=2,(D304^Parameters!$C$11)*Parameters!$C$10,IF(VLOOKUP(A304*2,StkLUT!$B$1:$C$40,2,FALSE)=3,(D304^Parameters!$D$11)*Parameters!$D$10)))</f>
        <v>6159.6403574062833</v>
      </c>
      <c r="F304" s="3">
        <f>IF(D304&gt;Parameters!$B$4,E304*(Parameters!$B$5+(Parameters!$B$6-Parameters!$B$5)*1/(1+EXP(-Parameters!$B$2*(D304-Parameters!$B$3)))),0)</f>
        <v>6159.6403574062833</v>
      </c>
    </row>
    <row r="305" spans="1:6" x14ac:dyDescent="0.25">
      <c r="A305">
        <f t="shared" si="22"/>
        <v>26</v>
      </c>
      <c r="B305">
        <f t="shared" si="25"/>
        <v>3</v>
      </c>
      <c r="C305">
        <f t="shared" si="25"/>
        <v>1</v>
      </c>
      <c r="D305" s="3">
        <f>VLOOKUP(A305,Growth!$C$1:$J$40,2,FALSE)*(1-EXP(-VLOOKUP(A305,Growth!$C$1:$J$40,3,FALSE)*((((B305-1)*12)+VLOOKUP(C305,Parameters!$A$14:$B$17,2,FALSE))-VLOOKUP(A305,Growth!$C$1:$J$40,4,FALSE))))</f>
        <v>672.42304225649377</v>
      </c>
      <c r="E305" s="3">
        <f>IF(VLOOKUP(A305*2,StkLUT!$B$1:$C$40,2,FALSE)=1,(D305^Parameters!$B$11)*Parameters!$B$10,IF(VLOOKUP(A305*2,StkLUT!$B$1:$C$40,2,FALSE)=2,(D305^Parameters!$C$11)*Parameters!$C$10,IF(VLOOKUP(A305*2,StkLUT!$B$1:$C$40,2,FALSE)=3,(D305^Parameters!$D$11)*Parameters!$D$10)))</f>
        <v>9206.6191252611243</v>
      </c>
      <c r="F305" s="3">
        <f>IF(D305&gt;Parameters!$B$4,E305*(Parameters!$B$5+(Parameters!$B$6-Parameters!$B$5)*1/(1+EXP(-Parameters!$B$2*(D305-Parameters!$B$3)))),0)</f>
        <v>9206.6191252611243</v>
      </c>
    </row>
    <row r="306" spans="1:6" x14ac:dyDescent="0.25">
      <c r="A306">
        <f t="shared" si="22"/>
        <v>26</v>
      </c>
      <c r="B306">
        <f t="shared" si="25"/>
        <v>3</v>
      </c>
      <c r="C306">
        <f t="shared" si="25"/>
        <v>2</v>
      </c>
      <c r="D306" s="3">
        <f>VLOOKUP(A306,Growth!$C$1:$J$40,2,FALSE)*(1-EXP(-VLOOKUP(A306,Growth!$C$1:$J$40,3,FALSE)*((((B306-1)*12)+VLOOKUP(C306,Parameters!$A$14:$B$17,2,FALSE))-VLOOKUP(A306,Growth!$C$1:$J$40,4,FALSE))))</f>
        <v>730.01799752101567</v>
      </c>
      <c r="E306" s="3">
        <f>IF(VLOOKUP(A306*2,StkLUT!$B$1:$C$40,2,FALSE)=1,(D306^Parameters!$B$11)*Parameters!$B$10,IF(VLOOKUP(A306*2,StkLUT!$B$1:$C$40,2,FALSE)=2,(D306^Parameters!$C$11)*Parameters!$C$10,IF(VLOOKUP(A306*2,StkLUT!$B$1:$C$40,2,FALSE)=3,(D306^Parameters!$D$11)*Parameters!$D$10)))</f>
        <v>11858.072976014379</v>
      </c>
      <c r="F306" s="3">
        <f>IF(D306&gt;Parameters!$B$4,E306*(Parameters!$B$5+(Parameters!$B$6-Parameters!$B$5)*1/(1+EXP(-Parameters!$B$2*(D306-Parameters!$B$3)))),0)</f>
        <v>11858.072976014379</v>
      </c>
    </row>
    <row r="307" spans="1:6" x14ac:dyDescent="0.25">
      <c r="A307">
        <f t="shared" si="22"/>
        <v>26</v>
      </c>
      <c r="B307">
        <f t="shared" si="25"/>
        <v>3</v>
      </c>
      <c r="C307">
        <f t="shared" si="25"/>
        <v>3</v>
      </c>
      <c r="D307" s="3">
        <f>VLOOKUP(A307,Growth!$C$1:$J$40,2,FALSE)*(1-EXP(-VLOOKUP(A307,Growth!$C$1:$J$40,3,FALSE)*((((B307-1)*12)+VLOOKUP(C307,Parameters!$A$14:$B$17,2,FALSE))-VLOOKUP(A307,Growth!$C$1:$J$40,4,FALSE))))</f>
        <v>756.57596835019285</v>
      </c>
      <c r="E307" s="3">
        <f>IF(VLOOKUP(A307*2,StkLUT!$B$1:$C$40,2,FALSE)=1,(D307^Parameters!$B$11)*Parameters!$B$10,IF(VLOOKUP(A307*2,StkLUT!$B$1:$C$40,2,FALSE)=2,(D307^Parameters!$C$11)*Parameters!$C$10,IF(VLOOKUP(A307*2,StkLUT!$B$1:$C$40,2,FALSE)=3,(D307^Parameters!$D$11)*Parameters!$D$10)))</f>
        <v>13237.511635289462</v>
      </c>
      <c r="F307" s="3">
        <f>IF(D307&gt;Parameters!$B$4,E307*(Parameters!$B$5+(Parameters!$B$6-Parameters!$B$5)*1/(1+EXP(-Parameters!$B$2*(D307-Parameters!$B$3)))),0)</f>
        <v>13237.511635289462</v>
      </c>
    </row>
    <row r="308" spans="1:6" x14ac:dyDescent="0.25">
      <c r="A308">
        <f t="shared" si="22"/>
        <v>26</v>
      </c>
      <c r="B308">
        <f t="shared" si="25"/>
        <v>4</v>
      </c>
      <c r="C308">
        <f t="shared" si="25"/>
        <v>1</v>
      </c>
      <c r="D308" s="3">
        <f>VLOOKUP(A308,Growth!$C$1:$J$40,2,FALSE)*(1-EXP(-VLOOKUP(A308,Growth!$C$1:$J$40,3,FALSE)*((((B308-1)*12)+VLOOKUP(C308,Parameters!$A$14:$B$17,2,FALSE))-VLOOKUP(A308,Growth!$C$1:$J$40,4,FALSE))))</f>
        <v>800.2504310033529</v>
      </c>
      <c r="E308" s="3">
        <f>IF(VLOOKUP(A308*2,StkLUT!$B$1:$C$40,2,FALSE)=1,(D308^Parameters!$B$11)*Parameters!$B$10,IF(VLOOKUP(A308*2,StkLUT!$B$1:$C$40,2,FALSE)=2,(D308^Parameters!$C$11)*Parameters!$C$10,IF(VLOOKUP(A308*2,StkLUT!$B$1:$C$40,2,FALSE)=3,(D308^Parameters!$D$11)*Parameters!$D$10)))</f>
        <v>15734.994609661144</v>
      </c>
      <c r="F308" s="3">
        <f>IF(D308&gt;Parameters!$B$4,E308*(Parameters!$B$5+(Parameters!$B$6-Parameters!$B$5)*1/(1+EXP(-Parameters!$B$2*(D308-Parameters!$B$3)))),0)</f>
        <v>15734.994609661144</v>
      </c>
    </row>
    <row r="309" spans="1:6" x14ac:dyDescent="0.25">
      <c r="A309">
        <f t="shared" si="22"/>
        <v>26</v>
      </c>
      <c r="B309">
        <f t="shared" si="25"/>
        <v>4</v>
      </c>
      <c r="C309">
        <f t="shared" si="25"/>
        <v>2</v>
      </c>
      <c r="D309" s="3">
        <f>VLOOKUP(A309,Growth!$C$1:$J$40,2,FALSE)*(1-EXP(-VLOOKUP(A309,Growth!$C$1:$J$40,3,FALSE)*((((B309-1)*12)+VLOOKUP(C309,Parameters!$A$14:$B$17,2,FALSE))-VLOOKUP(A309,Growth!$C$1:$J$40,4,FALSE))))</f>
        <v>830.82580708060868</v>
      </c>
      <c r="E309" s="3">
        <f>IF(VLOOKUP(A309*2,StkLUT!$B$1:$C$40,2,FALSE)=1,(D309^Parameters!$B$11)*Parameters!$B$10,IF(VLOOKUP(A309*2,StkLUT!$B$1:$C$40,2,FALSE)=2,(D309^Parameters!$C$11)*Parameters!$C$10,IF(VLOOKUP(A309*2,StkLUT!$B$1:$C$40,2,FALSE)=3,(D309^Parameters!$D$11)*Parameters!$D$10)))</f>
        <v>17660.987938490089</v>
      </c>
      <c r="F309" s="3">
        <f>IF(D309&gt;Parameters!$B$4,E309*(Parameters!$B$5+(Parameters!$B$6-Parameters!$B$5)*1/(1+EXP(-Parameters!$B$2*(D309-Parameters!$B$3)))),0)</f>
        <v>17660.987938490089</v>
      </c>
    </row>
    <row r="310" spans="1:6" x14ac:dyDescent="0.25">
      <c r="A310">
        <f t="shared" si="22"/>
        <v>26</v>
      </c>
      <c r="B310">
        <f t="shared" si="25"/>
        <v>4</v>
      </c>
      <c r="C310">
        <f t="shared" si="25"/>
        <v>3</v>
      </c>
      <c r="D310" s="3">
        <f>VLOOKUP(A310,Growth!$C$1:$J$40,2,FALSE)*(1-EXP(-VLOOKUP(A310,Growth!$C$1:$J$40,3,FALSE)*((((B310-1)*12)+VLOOKUP(C310,Parameters!$A$14:$B$17,2,FALSE))-VLOOKUP(A310,Growth!$C$1:$J$40,4,FALSE))))</f>
        <v>844.9246103910973</v>
      </c>
      <c r="E310" s="3">
        <f>IF(VLOOKUP(A310*2,StkLUT!$B$1:$C$40,2,FALSE)=1,(D310^Parameters!$B$11)*Parameters!$B$10,IF(VLOOKUP(A310*2,StkLUT!$B$1:$C$40,2,FALSE)=2,(D310^Parameters!$C$11)*Parameters!$C$10,IF(VLOOKUP(A310*2,StkLUT!$B$1:$C$40,2,FALSE)=3,(D310^Parameters!$D$11)*Parameters!$D$10)))</f>
        <v>18600.330256297038</v>
      </c>
      <c r="F310" s="3">
        <f>IF(D310&gt;Parameters!$B$4,E310*(Parameters!$B$5+(Parameters!$B$6-Parameters!$B$5)*1/(1+EXP(-Parameters!$B$2*(D310-Parameters!$B$3)))),0)</f>
        <v>18600.330256297038</v>
      </c>
    </row>
    <row r="311" spans="1:6" x14ac:dyDescent="0.25">
      <c r="A311">
        <f t="shared" si="22"/>
        <v>26</v>
      </c>
      <c r="B311">
        <f t="shared" si="25"/>
        <v>5</v>
      </c>
      <c r="C311">
        <f t="shared" si="25"/>
        <v>1</v>
      </c>
      <c r="D311" s="3">
        <f>VLOOKUP(A311,Growth!$C$1:$J$40,2,FALSE)*(1-EXP(-VLOOKUP(A311,Growth!$C$1:$J$40,3,FALSE)*((((B311-1)*12)+VLOOKUP(C311,Parameters!$A$14:$B$17,2,FALSE))-VLOOKUP(A311,Growth!$C$1:$J$40,4,FALSE))))</f>
        <v>868.11002853161642</v>
      </c>
      <c r="E311" s="3">
        <f>IF(VLOOKUP(A311*2,StkLUT!$B$1:$C$40,2,FALSE)=1,(D311^Parameters!$B$11)*Parameters!$B$10,IF(VLOOKUP(A311*2,StkLUT!$B$1:$C$40,2,FALSE)=2,(D311^Parameters!$C$11)*Parameters!$C$10,IF(VLOOKUP(A311*2,StkLUT!$B$1:$C$40,2,FALSE)=3,(D311^Parameters!$D$11)*Parameters!$D$10)))</f>
        <v>20217.476042054379</v>
      </c>
      <c r="F311" s="3">
        <f>IF(D311&gt;Parameters!$B$4,E311*(Parameters!$B$5+(Parameters!$B$6-Parameters!$B$5)*1/(1+EXP(-Parameters!$B$2*(D311-Parameters!$B$3)))),0)</f>
        <v>20217.476042054379</v>
      </c>
    </row>
    <row r="312" spans="1:6" x14ac:dyDescent="0.25">
      <c r="A312">
        <f t="shared" si="22"/>
        <v>26</v>
      </c>
      <c r="B312">
        <f t="shared" si="25"/>
        <v>5</v>
      </c>
      <c r="C312">
        <f t="shared" si="25"/>
        <v>2</v>
      </c>
      <c r="D312" s="3">
        <f>VLOOKUP(A312,Growth!$C$1:$J$40,2,FALSE)*(1-EXP(-VLOOKUP(A312,Growth!$C$1:$J$40,3,FALSE)*((((B312-1)*12)+VLOOKUP(C312,Parameters!$A$14:$B$17,2,FALSE))-VLOOKUP(A312,Growth!$C$1:$J$40,4,FALSE))))</f>
        <v>884.34154773276941</v>
      </c>
      <c r="E312" s="3">
        <f>IF(VLOOKUP(A312*2,StkLUT!$B$1:$C$40,2,FALSE)=1,(D312^Parameters!$B$11)*Parameters!$B$10,IF(VLOOKUP(A312*2,StkLUT!$B$1:$C$40,2,FALSE)=2,(D312^Parameters!$C$11)*Parameters!$C$10,IF(VLOOKUP(A312*2,StkLUT!$B$1:$C$40,2,FALSE)=3,(D312^Parameters!$D$11)*Parameters!$D$10)))</f>
        <v>21404.402428348709</v>
      </c>
      <c r="F312" s="3">
        <f>IF(D312&gt;Parameters!$B$4,E312*(Parameters!$B$5+(Parameters!$B$6-Parameters!$B$5)*1/(1+EXP(-Parameters!$B$2*(D312-Parameters!$B$3)))),0)</f>
        <v>21404.402428348709</v>
      </c>
    </row>
    <row r="313" spans="1:6" x14ac:dyDescent="0.25">
      <c r="A313">
        <f t="shared" si="22"/>
        <v>26</v>
      </c>
      <c r="B313">
        <f t="shared" si="25"/>
        <v>5</v>
      </c>
      <c r="C313">
        <f t="shared" si="25"/>
        <v>3</v>
      </c>
      <c r="D313" s="3">
        <f>VLOOKUP(A313,Growth!$C$1:$J$40,2,FALSE)*(1-EXP(-VLOOKUP(A313,Growth!$C$1:$J$40,3,FALSE)*((((B313-1)*12)+VLOOKUP(C313,Parameters!$A$14:$B$17,2,FALSE))-VLOOKUP(A313,Growth!$C$1:$J$40,4,FALSE))))</f>
        <v>891.82616529133168</v>
      </c>
      <c r="E313" s="3">
        <f>IF(VLOOKUP(A313*2,StkLUT!$B$1:$C$40,2,FALSE)=1,(D313^Parameters!$B$11)*Parameters!$B$10,IF(VLOOKUP(A313*2,StkLUT!$B$1:$C$40,2,FALSE)=2,(D313^Parameters!$C$11)*Parameters!$C$10,IF(VLOOKUP(A313*2,StkLUT!$B$1:$C$40,2,FALSE)=3,(D313^Parameters!$D$11)*Parameters!$D$10)))</f>
        <v>21967.214966155396</v>
      </c>
      <c r="F313" s="3">
        <f>IF(D313&gt;Parameters!$B$4,E313*(Parameters!$B$5+(Parameters!$B$6-Parameters!$B$5)*1/(1+EXP(-Parameters!$B$2*(D313-Parameters!$B$3)))),0)</f>
        <v>21967.214966155396</v>
      </c>
    </row>
    <row r="314" spans="1:6" x14ac:dyDescent="0.25">
      <c r="A314">
        <f t="shared" si="22"/>
        <v>27</v>
      </c>
      <c r="B314">
        <f t="shared" si="25"/>
        <v>2</v>
      </c>
      <c r="C314">
        <f t="shared" si="25"/>
        <v>1</v>
      </c>
      <c r="D314" s="3">
        <f>VLOOKUP(A314,Growth!$C$1:$J$40,2,FALSE)*(1-EXP(-VLOOKUP(A314,Growth!$C$1:$J$40,3,FALSE)*((((B314-1)*12)+VLOOKUP(C314,Parameters!$A$14:$B$17,2,FALSE))-VLOOKUP(A314,Growth!$C$1:$J$40,4,FALSE))))</f>
        <v>256.09153117225208</v>
      </c>
      <c r="E314" s="3">
        <f>IF(VLOOKUP(A314*2,StkLUT!$B$1:$C$40,2,FALSE)=1,(D314^Parameters!$B$11)*Parameters!$B$10,IF(VLOOKUP(A314*2,StkLUT!$B$1:$C$40,2,FALSE)=2,(D314^Parameters!$C$11)*Parameters!$C$10,IF(VLOOKUP(A314*2,StkLUT!$B$1:$C$40,2,FALSE)=3,(D314^Parameters!$D$11)*Parameters!$D$10)))</f>
        <v>470.96211697663983</v>
      </c>
      <c r="F314" s="3">
        <f>IF(D314&gt;Parameters!$B$4,E314*(Parameters!$B$5+(Parameters!$B$6-Parameters!$B$5)*1/(1+EXP(-Parameters!$B$2*(D314-Parameters!$B$3)))),0)</f>
        <v>470.96211697663983</v>
      </c>
    </row>
    <row r="315" spans="1:6" x14ac:dyDescent="0.25">
      <c r="A315">
        <f t="shared" si="22"/>
        <v>27</v>
      </c>
      <c r="B315">
        <f t="shared" si="25"/>
        <v>2</v>
      </c>
      <c r="C315">
        <f t="shared" si="25"/>
        <v>2</v>
      </c>
      <c r="D315" s="3">
        <f>VLOOKUP(A315,Growth!$C$1:$J$40,2,FALSE)*(1-EXP(-VLOOKUP(A315,Growth!$C$1:$J$40,3,FALSE)*((((B315-1)*12)+VLOOKUP(C315,Parameters!$A$14:$B$17,2,FALSE))-VLOOKUP(A315,Growth!$C$1:$J$40,4,FALSE))))</f>
        <v>361.76561811474897</v>
      </c>
      <c r="E315" s="3">
        <f>IF(VLOOKUP(A315*2,StkLUT!$B$1:$C$40,2,FALSE)=1,(D315^Parameters!$B$11)*Parameters!$B$10,IF(VLOOKUP(A315*2,StkLUT!$B$1:$C$40,2,FALSE)=2,(D315^Parameters!$C$11)*Parameters!$C$10,IF(VLOOKUP(A315*2,StkLUT!$B$1:$C$40,2,FALSE)=3,(D315^Parameters!$D$11)*Parameters!$D$10)))</f>
        <v>1364.6608928987089</v>
      </c>
      <c r="F315" s="3">
        <f>IF(D315&gt;Parameters!$B$4,E315*(Parameters!$B$5+(Parameters!$B$6-Parameters!$B$5)*1/(1+EXP(-Parameters!$B$2*(D315-Parameters!$B$3)))),0)</f>
        <v>1364.6608928987089</v>
      </c>
    </row>
    <row r="316" spans="1:6" x14ac:dyDescent="0.25">
      <c r="A316">
        <f t="shared" si="22"/>
        <v>27</v>
      </c>
      <c r="B316">
        <f t="shared" si="25"/>
        <v>2</v>
      </c>
      <c r="C316">
        <f t="shared" si="25"/>
        <v>3</v>
      </c>
      <c r="D316" s="3">
        <f>VLOOKUP(A316,Growth!$C$1:$J$40,2,FALSE)*(1-EXP(-VLOOKUP(A316,Growth!$C$1:$J$40,3,FALSE)*((((B316-1)*12)+VLOOKUP(C316,Parameters!$A$14:$B$17,2,FALSE))-VLOOKUP(A316,Growth!$C$1:$J$40,4,FALSE))))</f>
        <v>413.52085533995154</v>
      </c>
      <c r="E316" s="3">
        <f>IF(VLOOKUP(A316*2,StkLUT!$B$1:$C$40,2,FALSE)=1,(D316^Parameters!$B$11)*Parameters!$B$10,IF(VLOOKUP(A316*2,StkLUT!$B$1:$C$40,2,FALSE)=2,(D316^Parameters!$C$11)*Parameters!$C$10,IF(VLOOKUP(A316*2,StkLUT!$B$1:$C$40,2,FALSE)=3,(D316^Parameters!$D$11)*Parameters!$D$10)))</f>
        <v>2059.9539514043877</v>
      </c>
      <c r="F316" s="3">
        <f>IF(D316&gt;Parameters!$B$4,E316*(Parameters!$B$5+(Parameters!$B$6-Parameters!$B$5)*1/(1+EXP(-Parameters!$B$2*(D316-Parameters!$B$3)))),0)</f>
        <v>2059.9539514043877</v>
      </c>
    </row>
    <row r="317" spans="1:6" x14ac:dyDescent="0.25">
      <c r="A317">
        <f t="shared" si="22"/>
        <v>27</v>
      </c>
      <c r="B317">
        <f t="shared" si="25"/>
        <v>3</v>
      </c>
      <c r="C317">
        <f t="shared" si="25"/>
        <v>1</v>
      </c>
      <c r="D317" s="3">
        <f>VLOOKUP(A317,Growth!$C$1:$J$40,2,FALSE)*(1-EXP(-VLOOKUP(A317,Growth!$C$1:$J$40,3,FALSE)*((((B317-1)*12)+VLOOKUP(C317,Parameters!$A$14:$B$17,2,FALSE))-VLOOKUP(A317,Growth!$C$1:$J$40,4,FALSE))))</f>
        <v>504.11809608608621</v>
      </c>
      <c r="E317" s="3">
        <f>IF(VLOOKUP(A317*2,StkLUT!$B$1:$C$40,2,FALSE)=1,(D317^Parameters!$B$11)*Parameters!$B$10,IF(VLOOKUP(A317*2,StkLUT!$B$1:$C$40,2,FALSE)=2,(D317^Parameters!$C$11)*Parameters!$C$10,IF(VLOOKUP(A317*2,StkLUT!$B$1:$C$40,2,FALSE)=3,(D317^Parameters!$D$11)*Parameters!$D$10)))</f>
        <v>3791.4950868740293</v>
      </c>
      <c r="F317" s="3">
        <f>IF(D317&gt;Parameters!$B$4,E317*(Parameters!$B$5+(Parameters!$B$6-Parameters!$B$5)*1/(1+EXP(-Parameters!$B$2*(D317-Parameters!$B$3)))),0)</f>
        <v>3791.4950868740293</v>
      </c>
    </row>
    <row r="318" spans="1:6" x14ac:dyDescent="0.25">
      <c r="A318">
        <f t="shared" si="22"/>
        <v>27</v>
      </c>
      <c r="B318">
        <f t="shared" si="25"/>
        <v>3</v>
      </c>
      <c r="C318">
        <f t="shared" si="25"/>
        <v>2</v>
      </c>
      <c r="D318" s="3">
        <f>VLOOKUP(A318,Growth!$C$1:$J$40,2,FALSE)*(1-EXP(-VLOOKUP(A318,Growth!$C$1:$J$40,3,FALSE)*((((B318-1)*12)+VLOOKUP(C318,Parameters!$A$14:$B$17,2,FALSE))-VLOOKUP(A318,Growth!$C$1:$J$40,4,FALSE))))</f>
        <v>572.88755300070568</v>
      </c>
      <c r="E318" s="3">
        <f>IF(VLOOKUP(A318*2,StkLUT!$B$1:$C$40,2,FALSE)=1,(D318^Parameters!$B$11)*Parameters!$B$10,IF(VLOOKUP(A318*2,StkLUT!$B$1:$C$40,2,FALSE)=2,(D318^Parameters!$C$11)*Parameters!$C$10,IF(VLOOKUP(A318*2,StkLUT!$B$1:$C$40,2,FALSE)=3,(D318^Parameters!$D$11)*Parameters!$D$10)))</f>
        <v>5621.3748733044958</v>
      </c>
      <c r="F318" s="3">
        <f>IF(D318&gt;Parameters!$B$4,E318*(Parameters!$B$5+(Parameters!$B$6-Parameters!$B$5)*1/(1+EXP(-Parameters!$B$2*(D318-Parameters!$B$3)))),0)</f>
        <v>5621.3748733044958</v>
      </c>
    </row>
    <row r="319" spans="1:6" x14ac:dyDescent="0.25">
      <c r="A319">
        <f t="shared" si="22"/>
        <v>27</v>
      </c>
      <c r="B319">
        <f t="shared" ref="B319:C334" si="26">B307</f>
        <v>3</v>
      </c>
      <c r="C319">
        <f t="shared" si="26"/>
        <v>3</v>
      </c>
      <c r="D319" s="3">
        <f>VLOOKUP(A319,Growth!$C$1:$J$40,2,FALSE)*(1-EXP(-VLOOKUP(A319,Growth!$C$1:$J$40,3,FALSE)*((((B319-1)*12)+VLOOKUP(C319,Parameters!$A$14:$B$17,2,FALSE))-VLOOKUP(A319,Growth!$C$1:$J$40,4,FALSE))))</f>
        <v>606.56827511000779</v>
      </c>
      <c r="E319" s="3">
        <f>IF(VLOOKUP(A319*2,StkLUT!$B$1:$C$40,2,FALSE)=1,(D319^Parameters!$B$11)*Parameters!$B$10,IF(VLOOKUP(A319*2,StkLUT!$B$1:$C$40,2,FALSE)=2,(D319^Parameters!$C$11)*Parameters!$C$10,IF(VLOOKUP(A319*2,StkLUT!$B$1:$C$40,2,FALSE)=3,(D319^Parameters!$D$11)*Parameters!$D$10)))</f>
        <v>6702.678132896378</v>
      </c>
      <c r="F319" s="3">
        <f>IF(D319&gt;Parameters!$B$4,E319*(Parameters!$B$5+(Parameters!$B$6-Parameters!$B$5)*1/(1+EXP(-Parameters!$B$2*(D319-Parameters!$B$3)))),0)</f>
        <v>6702.678132896378</v>
      </c>
    </row>
    <row r="320" spans="1:6" x14ac:dyDescent="0.25">
      <c r="A320">
        <f t="shared" si="22"/>
        <v>27</v>
      </c>
      <c r="B320">
        <f t="shared" si="26"/>
        <v>4</v>
      </c>
      <c r="C320">
        <f t="shared" si="26"/>
        <v>1</v>
      </c>
      <c r="D320" s="3">
        <f>VLOOKUP(A320,Growth!$C$1:$J$40,2,FALSE)*(1-EXP(-VLOOKUP(A320,Growth!$C$1:$J$40,3,FALSE)*((((B320-1)*12)+VLOOKUP(C320,Parameters!$A$14:$B$17,2,FALSE))-VLOOKUP(A320,Growth!$C$1:$J$40,4,FALSE))))</f>
        <v>665.52618261920611</v>
      </c>
      <c r="E320" s="3">
        <f>IF(VLOOKUP(A320*2,StkLUT!$B$1:$C$40,2,FALSE)=1,(D320^Parameters!$B$11)*Parameters!$B$10,IF(VLOOKUP(A320*2,StkLUT!$B$1:$C$40,2,FALSE)=2,(D320^Parameters!$C$11)*Parameters!$C$10,IF(VLOOKUP(A320*2,StkLUT!$B$1:$C$40,2,FALSE)=3,(D320^Parameters!$D$11)*Parameters!$D$10)))</f>
        <v>8918.9031594711996</v>
      </c>
      <c r="F320" s="3">
        <f>IF(D320&gt;Parameters!$B$4,E320*(Parameters!$B$5+(Parameters!$B$6-Parameters!$B$5)*1/(1+EXP(-Parameters!$B$2*(D320-Parameters!$B$3)))),0)</f>
        <v>8918.9031594711996</v>
      </c>
    </row>
    <row r="321" spans="1:6" x14ac:dyDescent="0.25">
      <c r="A321">
        <f t="shared" si="22"/>
        <v>27</v>
      </c>
      <c r="B321">
        <f t="shared" si="26"/>
        <v>4</v>
      </c>
      <c r="C321">
        <f t="shared" si="26"/>
        <v>2</v>
      </c>
      <c r="D321" s="3">
        <f>VLOOKUP(A321,Growth!$C$1:$J$40,2,FALSE)*(1-EXP(-VLOOKUP(A321,Growth!$C$1:$J$40,3,FALSE)*((((B321-1)*12)+VLOOKUP(C321,Parameters!$A$14:$B$17,2,FALSE))-VLOOKUP(A321,Growth!$C$1:$J$40,4,FALSE))))</f>
        <v>710.27923742350413</v>
      </c>
      <c r="E321" s="3">
        <f>IF(VLOOKUP(A321*2,StkLUT!$B$1:$C$40,2,FALSE)=1,(D321^Parameters!$B$11)*Parameters!$B$10,IF(VLOOKUP(A321*2,StkLUT!$B$1:$C$40,2,FALSE)=2,(D321^Parameters!$C$11)*Parameters!$C$10,IF(VLOOKUP(A321*2,StkLUT!$B$1:$C$40,2,FALSE)=3,(D321^Parameters!$D$11)*Parameters!$D$10)))</f>
        <v>10898.160071779746</v>
      </c>
      <c r="F321" s="3">
        <f>IF(D321&gt;Parameters!$B$4,E321*(Parameters!$B$5+(Parameters!$B$6-Parameters!$B$5)*1/(1+EXP(-Parameters!$B$2*(D321-Parameters!$B$3)))),0)</f>
        <v>10898.160071779746</v>
      </c>
    </row>
    <row r="322" spans="1:6" x14ac:dyDescent="0.25">
      <c r="A322">
        <f t="shared" si="22"/>
        <v>27</v>
      </c>
      <c r="B322">
        <f t="shared" si="26"/>
        <v>4</v>
      </c>
      <c r="C322">
        <f t="shared" si="26"/>
        <v>3</v>
      </c>
      <c r="D322" s="3">
        <f>VLOOKUP(A322,Growth!$C$1:$J$40,2,FALSE)*(1-EXP(-VLOOKUP(A322,Growth!$C$1:$J$40,3,FALSE)*((((B322-1)*12)+VLOOKUP(C322,Parameters!$A$14:$B$17,2,FALSE))-VLOOKUP(A322,Growth!$C$1:$J$40,4,FALSE))))</f>
        <v>732.19761907187649</v>
      </c>
      <c r="E322" s="3">
        <f>IF(VLOOKUP(A322*2,StkLUT!$B$1:$C$40,2,FALSE)=1,(D322^Parameters!$B$11)*Parameters!$B$10,IF(VLOOKUP(A322*2,StkLUT!$B$1:$C$40,2,FALSE)=2,(D322^Parameters!$C$11)*Parameters!$C$10,IF(VLOOKUP(A322*2,StkLUT!$B$1:$C$40,2,FALSE)=3,(D322^Parameters!$D$11)*Parameters!$D$10)))</f>
        <v>11967.444331960354</v>
      </c>
      <c r="F322" s="3">
        <f>IF(D322&gt;Parameters!$B$4,E322*(Parameters!$B$5+(Parameters!$B$6-Parameters!$B$5)*1/(1+EXP(-Parameters!$B$2*(D322-Parameters!$B$3)))),0)</f>
        <v>11967.444331960354</v>
      </c>
    </row>
    <row r="323" spans="1:6" x14ac:dyDescent="0.25">
      <c r="A323">
        <f t="shared" si="22"/>
        <v>27</v>
      </c>
      <c r="B323">
        <f t="shared" si="26"/>
        <v>5</v>
      </c>
      <c r="C323">
        <f t="shared" si="26"/>
        <v>1</v>
      </c>
      <c r="D323" s="3">
        <f>VLOOKUP(A323,Growth!$C$1:$J$40,2,FALSE)*(1-EXP(-VLOOKUP(A323,Growth!$C$1:$J$40,3,FALSE)*((((B323-1)*12)+VLOOKUP(C323,Parameters!$A$14:$B$17,2,FALSE))-VLOOKUP(A323,Growth!$C$1:$J$40,4,FALSE))))</f>
        <v>770.56561824310381</v>
      </c>
      <c r="E323" s="3">
        <f>IF(VLOOKUP(A323*2,StkLUT!$B$1:$C$40,2,FALSE)=1,(D323^Parameters!$B$11)*Parameters!$B$10,IF(VLOOKUP(A323*2,StkLUT!$B$1:$C$40,2,FALSE)=2,(D323^Parameters!$C$11)*Parameters!$C$10,IF(VLOOKUP(A323*2,StkLUT!$B$1:$C$40,2,FALSE)=3,(D323^Parameters!$D$11)*Parameters!$D$10)))</f>
        <v>14005.899116699447</v>
      </c>
      <c r="F323" s="3">
        <f>IF(D323&gt;Parameters!$B$4,E323*(Parameters!$B$5+(Parameters!$B$6-Parameters!$B$5)*1/(1+EXP(-Parameters!$B$2*(D323-Parameters!$B$3)))),0)</f>
        <v>14005.899116699447</v>
      </c>
    </row>
    <row r="324" spans="1:6" x14ac:dyDescent="0.25">
      <c r="A324">
        <f t="shared" si="22"/>
        <v>27</v>
      </c>
      <c r="B324">
        <f t="shared" si="26"/>
        <v>5</v>
      </c>
      <c r="C324">
        <f t="shared" si="26"/>
        <v>2</v>
      </c>
      <c r="D324" s="3">
        <f>VLOOKUP(A324,Growth!$C$1:$J$40,2,FALSE)*(1-EXP(-VLOOKUP(A324,Growth!$C$1:$J$40,3,FALSE)*((((B324-1)*12)+VLOOKUP(C324,Parameters!$A$14:$B$17,2,FALSE))-VLOOKUP(A324,Growth!$C$1:$J$40,4,FALSE))))</f>
        <v>799.68953464690946</v>
      </c>
      <c r="E324" s="3">
        <f>IF(VLOOKUP(A324*2,StkLUT!$B$1:$C$40,2,FALSE)=1,(D324^Parameters!$B$11)*Parameters!$B$10,IF(VLOOKUP(A324*2,StkLUT!$B$1:$C$40,2,FALSE)=2,(D324^Parameters!$C$11)*Parameters!$C$10,IF(VLOOKUP(A324*2,StkLUT!$B$1:$C$40,2,FALSE)=3,(D324^Parameters!$D$11)*Parameters!$D$10)))</f>
        <v>15701.05545166595</v>
      </c>
      <c r="F324" s="3">
        <f>IF(D324&gt;Parameters!$B$4,E324*(Parameters!$B$5+(Parameters!$B$6-Parameters!$B$5)*1/(1+EXP(-Parameters!$B$2*(D324-Parameters!$B$3)))),0)</f>
        <v>15701.05545166595</v>
      </c>
    </row>
    <row r="325" spans="1:6" x14ac:dyDescent="0.25">
      <c r="A325">
        <f t="shared" si="22"/>
        <v>27</v>
      </c>
      <c r="B325">
        <f t="shared" si="26"/>
        <v>5</v>
      </c>
      <c r="C325">
        <f t="shared" si="26"/>
        <v>3</v>
      </c>
      <c r="D325" s="3">
        <f>VLOOKUP(A325,Growth!$C$1:$J$40,2,FALSE)*(1-EXP(-VLOOKUP(A325,Growth!$C$1:$J$40,3,FALSE)*((((B325-1)*12)+VLOOKUP(C325,Parameters!$A$14:$B$17,2,FALSE))-VLOOKUP(A325,Growth!$C$1:$J$40,4,FALSE))))</f>
        <v>813.95334563423444</v>
      </c>
      <c r="E325" s="3">
        <f>IF(VLOOKUP(A325*2,StkLUT!$B$1:$C$40,2,FALSE)=1,(D325^Parameters!$B$11)*Parameters!$B$10,IF(VLOOKUP(A325*2,StkLUT!$B$1:$C$40,2,FALSE)=2,(D325^Parameters!$C$11)*Parameters!$C$10,IF(VLOOKUP(A325*2,StkLUT!$B$1:$C$40,2,FALSE)=3,(D325^Parameters!$D$11)*Parameters!$D$10)))</f>
        <v>16579.610530434562</v>
      </c>
      <c r="F325" s="3">
        <f>IF(D325&gt;Parameters!$B$4,E325*(Parameters!$B$5+(Parameters!$B$6-Parameters!$B$5)*1/(1+EXP(-Parameters!$B$2*(D325-Parameters!$B$3)))),0)</f>
        <v>16579.610530434562</v>
      </c>
    </row>
    <row r="326" spans="1:6" x14ac:dyDescent="0.25">
      <c r="A326">
        <f t="shared" si="22"/>
        <v>28</v>
      </c>
      <c r="B326">
        <f t="shared" si="26"/>
        <v>2</v>
      </c>
      <c r="C326">
        <f t="shared" si="26"/>
        <v>1</v>
      </c>
      <c r="D326" s="3">
        <f>VLOOKUP(A326,Growth!$C$1:$J$40,2,FALSE)*(1-EXP(-VLOOKUP(A326,Growth!$C$1:$J$40,3,FALSE)*((((B326-1)*12)+VLOOKUP(C326,Parameters!$A$14:$B$17,2,FALSE))-VLOOKUP(A326,Growth!$C$1:$J$40,4,FALSE))))</f>
        <v>314.79806863274177</v>
      </c>
      <c r="E326" s="3">
        <f>IF(VLOOKUP(A326*2,StkLUT!$B$1:$C$40,2,FALSE)=1,(D326^Parameters!$B$11)*Parameters!$B$10,IF(VLOOKUP(A326*2,StkLUT!$B$1:$C$40,2,FALSE)=2,(D326^Parameters!$C$11)*Parameters!$C$10,IF(VLOOKUP(A326*2,StkLUT!$B$1:$C$40,2,FALSE)=3,(D326^Parameters!$D$11)*Parameters!$D$10)))</f>
        <v>695.43679910843503</v>
      </c>
      <c r="F326" s="3">
        <f>IF(D326&gt;Parameters!$B$4,E326*(Parameters!$B$5+(Parameters!$B$6-Parameters!$B$5)*1/(1+EXP(-Parameters!$B$2*(D326-Parameters!$B$3)))),0)</f>
        <v>695.43679910843503</v>
      </c>
    </row>
    <row r="327" spans="1:6" x14ac:dyDescent="0.25">
      <c r="A327">
        <f t="shared" si="22"/>
        <v>28</v>
      </c>
      <c r="B327">
        <f t="shared" si="26"/>
        <v>2</v>
      </c>
      <c r="C327">
        <f t="shared" si="26"/>
        <v>2</v>
      </c>
      <c r="D327" s="3">
        <f>VLOOKUP(A327,Growth!$C$1:$J$40,2,FALSE)*(1-EXP(-VLOOKUP(A327,Growth!$C$1:$J$40,3,FALSE)*((((B327-1)*12)+VLOOKUP(C327,Parameters!$A$14:$B$17,2,FALSE))-VLOOKUP(A327,Growth!$C$1:$J$40,4,FALSE))))</f>
        <v>425.6524693746486</v>
      </c>
      <c r="E327" s="3">
        <f>IF(VLOOKUP(A327*2,StkLUT!$B$1:$C$40,2,FALSE)=1,(D327^Parameters!$B$11)*Parameters!$B$10,IF(VLOOKUP(A327*2,StkLUT!$B$1:$C$40,2,FALSE)=2,(D327^Parameters!$C$11)*Parameters!$C$10,IF(VLOOKUP(A327*2,StkLUT!$B$1:$C$40,2,FALSE)=3,(D327^Parameters!$D$11)*Parameters!$D$10)))</f>
        <v>1783.6587958553234</v>
      </c>
      <c r="F327" s="3">
        <f>IF(D327&gt;Parameters!$B$4,E327*(Parameters!$B$5+(Parameters!$B$6-Parameters!$B$5)*1/(1+EXP(-Parameters!$B$2*(D327-Parameters!$B$3)))),0)</f>
        <v>1783.6587958553234</v>
      </c>
    </row>
    <row r="328" spans="1:6" x14ac:dyDescent="0.25">
      <c r="A328">
        <f t="shared" si="22"/>
        <v>28</v>
      </c>
      <c r="B328">
        <f t="shared" si="26"/>
        <v>2</v>
      </c>
      <c r="C328">
        <f t="shared" si="26"/>
        <v>3</v>
      </c>
      <c r="D328" s="3">
        <f>VLOOKUP(A328,Growth!$C$1:$J$40,2,FALSE)*(1-EXP(-VLOOKUP(A328,Growth!$C$1:$J$40,3,FALSE)*((((B328-1)*12)+VLOOKUP(C328,Parameters!$A$14:$B$17,2,FALSE))-VLOOKUP(A328,Growth!$C$1:$J$40,4,FALSE))))</f>
        <v>478.50489963290664</v>
      </c>
      <c r="E328" s="3">
        <f>IF(VLOOKUP(A328*2,StkLUT!$B$1:$C$40,2,FALSE)=1,(D328^Parameters!$B$11)*Parameters!$B$10,IF(VLOOKUP(A328*2,StkLUT!$B$1:$C$40,2,FALSE)=2,(D328^Parameters!$C$11)*Parameters!$C$10,IF(VLOOKUP(A328*2,StkLUT!$B$1:$C$40,2,FALSE)=3,(D328^Parameters!$D$11)*Parameters!$D$10)))</f>
        <v>2570.4365359608269</v>
      </c>
      <c r="F328" s="3">
        <f>IF(D328&gt;Parameters!$B$4,E328*(Parameters!$B$5+(Parameters!$B$6-Parameters!$B$5)*1/(1+EXP(-Parameters!$B$2*(D328-Parameters!$B$3)))),0)</f>
        <v>2570.4365359608269</v>
      </c>
    </row>
    <row r="329" spans="1:6" x14ac:dyDescent="0.25">
      <c r="A329">
        <f t="shared" si="22"/>
        <v>28</v>
      </c>
      <c r="B329">
        <f t="shared" si="26"/>
        <v>3</v>
      </c>
      <c r="C329">
        <f t="shared" si="26"/>
        <v>1</v>
      </c>
      <c r="D329" s="3">
        <f>VLOOKUP(A329,Growth!$C$1:$J$40,2,FALSE)*(1-EXP(-VLOOKUP(A329,Growth!$C$1:$J$40,3,FALSE)*((((B329-1)*12)+VLOOKUP(C329,Parameters!$A$14:$B$17,2,FALSE))-VLOOKUP(A329,Growth!$C$1:$J$40,4,FALSE))))</f>
        <v>568.47211509262434</v>
      </c>
      <c r="E329" s="3">
        <f>IF(VLOOKUP(A329*2,StkLUT!$B$1:$C$40,2,FALSE)=1,(D329^Parameters!$B$11)*Parameters!$B$10,IF(VLOOKUP(A329*2,StkLUT!$B$1:$C$40,2,FALSE)=2,(D329^Parameters!$C$11)*Parameters!$C$10,IF(VLOOKUP(A329*2,StkLUT!$B$1:$C$40,2,FALSE)=3,(D329^Parameters!$D$11)*Parameters!$D$10)))</f>
        <v>4401.5292910389444</v>
      </c>
      <c r="F329" s="3">
        <f>IF(D329&gt;Parameters!$B$4,E329*(Parameters!$B$5+(Parameters!$B$6-Parameters!$B$5)*1/(1+EXP(-Parameters!$B$2*(D329-Parameters!$B$3)))),0)</f>
        <v>4401.5292910389444</v>
      </c>
    </row>
    <row r="330" spans="1:6" x14ac:dyDescent="0.25">
      <c r="A330">
        <f t="shared" si="22"/>
        <v>28</v>
      </c>
      <c r="B330">
        <f t="shared" si="26"/>
        <v>3</v>
      </c>
      <c r="C330">
        <f t="shared" si="26"/>
        <v>2</v>
      </c>
      <c r="D330" s="3">
        <f>VLOOKUP(A330,Growth!$C$1:$J$40,2,FALSE)*(1-EXP(-VLOOKUP(A330,Growth!$C$1:$J$40,3,FALSE)*((((B330-1)*12)+VLOOKUP(C330,Parameters!$A$14:$B$17,2,FALSE))-VLOOKUP(A330,Growth!$C$1:$J$40,4,FALSE))))</f>
        <v>634.34043757593849</v>
      </c>
      <c r="E330" s="3">
        <f>IF(VLOOKUP(A330*2,StkLUT!$B$1:$C$40,2,FALSE)=1,(D330^Parameters!$B$11)*Parameters!$B$10,IF(VLOOKUP(A330*2,StkLUT!$B$1:$C$40,2,FALSE)=2,(D330^Parameters!$C$11)*Parameters!$C$10,IF(VLOOKUP(A330*2,StkLUT!$B$1:$C$40,2,FALSE)=3,(D330^Parameters!$D$11)*Parameters!$D$10)))</f>
        <v>6198.007589732968</v>
      </c>
      <c r="F330" s="3">
        <f>IF(D330&gt;Parameters!$B$4,E330*(Parameters!$B$5+(Parameters!$B$6-Parameters!$B$5)*1/(1+EXP(-Parameters!$B$2*(D330-Parameters!$B$3)))),0)</f>
        <v>6198.007589732968</v>
      </c>
    </row>
    <row r="331" spans="1:6" x14ac:dyDescent="0.25">
      <c r="A331">
        <f t="shared" si="22"/>
        <v>28</v>
      </c>
      <c r="B331">
        <f t="shared" si="26"/>
        <v>3</v>
      </c>
      <c r="C331">
        <f t="shared" si="26"/>
        <v>3</v>
      </c>
      <c r="D331" s="3">
        <f>VLOOKUP(A331,Growth!$C$1:$J$40,2,FALSE)*(1-EXP(-VLOOKUP(A331,Growth!$C$1:$J$40,3,FALSE)*((((B331-1)*12)+VLOOKUP(C331,Parameters!$A$14:$B$17,2,FALSE))-VLOOKUP(A331,Growth!$C$1:$J$40,4,FALSE))))</f>
        <v>665.74470206141461</v>
      </c>
      <c r="E331" s="3">
        <f>IF(VLOOKUP(A331*2,StkLUT!$B$1:$C$40,2,FALSE)=1,(D331^Parameters!$B$11)*Parameters!$B$10,IF(VLOOKUP(A331*2,StkLUT!$B$1:$C$40,2,FALSE)=2,(D331^Parameters!$C$11)*Parameters!$C$10,IF(VLOOKUP(A331*2,StkLUT!$B$1:$C$40,2,FALSE)=3,(D331^Parameters!$D$11)*Parameters!$D$10)))</f>
        <v>7207.2282760173139</v>
      </c>
      <c r="F331" s="3">
        <f>IF(D331&gt;Parameters!$B$4,E331*(Parameters!$B$5+(Parameters!$B$6-Parameters!$B$5)*1/(1+EXP(-Parameters!$B$2*(D331-Parameters!$B$3)))),0)</f>
        <v>7207.2282760173139</v>
      </c>
    </row>
    <row r="332" spans="1:6" x14ac:dyDescent="0.25">
      <c r="A332">
        <f t="shared" si="22"/>
        <v>28</v>
      </c>
      <c r="B332">
        <f t="shared" si="26"/>
        <v>4</v>
      </c>
      <c r="C332">
        <f t="shared" si="26"/>
        <v>1</v>
      </c>
      <c r="D332" s="3">
        <f>VLOOKUP(A332,Growth!$C$1:$J$40,2,FALSE)*(1-EXP(-VLOOKUP(A332,Growth!$C$1:$J$40,3,FALSE)*((((B332-1)*12)+VLOOKUP(C332,Parameters!$A$14:$B$17,2,FALSE))-VLOOKUP(A332,Growth!$C$1:$J$40,4,FALSE))))</f>
        <v>719.20211576051963</v>
      </c>
      <c r="E332" s="3">
        <f>IF(VLOOKUP(A332*2,StkLUT!$B$1:$C$40,2,FALSE)=1,(D332^Parameters!$B$11)*Parameters!$B$10,IF(VLOOKUP(A332*2,StkLUT!$B$1:$C$40,2,FALSE)=2,(D332^Parameters!$C$11)*Parameters!$C$10,IF(VLOOKUP(A332*2,StkLUT!$B$1:$C$40,2,FALSE)=3,(D332^Parameters!$D$11)*Parameters!$D$10)))</f>
        <v>9172.553734445728</v>
      </c>
      <c r="F332" s="3">
        <f>IF(D332&gt;Parameters!$B$4,E332*(Parameters!$B$5+(Parameters!$B$6-Parameters!$B$5)*1/(1+EXP(-Parameters!$B$2*(D332-Parameters!$B$3)))),0)</f>
        <v>9172.553734445728</v>
      </c>
    </row>
    <row r="333" spans="1:6" x14ac:dyDescent="0.25">
      <c r="A333">
        <f t="shared" si="22"/>
        <v>28</v>
      </c>
      <c r="B333">
        <f t="shared" si="26"/>
        <v>4</v>
      </c>
      <c r="C333">
        <f t="shared" si="26"/>
        <v>2</v>
      </c>
      <c r="D333" s="3">
        <f>VLOOKUP(A333,Growth!$C$1:$J$40,2,FALSE)*(1-EXP(-VLOOKUP(A333,Growth!$C$1:$J$40,3,FALSE)*((((B333-1)*12)+VLOOKUP(C333,Parameters!$A$14:$B$17,2,FALSE))-VLOOKUP(A333,Growth!$C$1:$J$40,4,FALSE))))</f>
        <v>758.34026343647122</v>
      </c>
      <c r="E333" s="3">
        <f>IF(VLOOKUP(A333*2,StkLUT!$B$1:$C$40,2,FALSE)=1,(D333^Parameters!$B$11)*Parameters!$B$10,IF(VLOOKUP(A333*2,StkLUT!$B$1:$C$40,2,FALSE)=2,(D333^Parameters!$C$11)*Parameters!$C$10,IF(VLOOKUP(A333*2,StkLUT!$B$1:$C$40,2,FALSE)=3,(D333^Parameters!$D$11)*Parameters!$D$10)))</f>
        <v>10822.74301395387</v>
      </c>
      <c r="F333" s="3">
        <f>IF(D333&gt;Parameters!$B$4,E333*(Parameters!$B$5+(Parameters!$B$6-Parameters!$B$5)*1/(1+EXP(-Parameters!$B$2*(D333-Parameters!$B$3)))),0)</f>
        <v>10822.74301395387</v>
      </c>
    </row>
    <row r="334" spans="1:6" x14ac:dyDescent="0.25">
      <c r="A334">
        <f t="shared" si="22"/>
        <v>28</v>
      </c>
      <c r="B334">
        <f t="shared" si="26"/>
        <v>4</v>
      </c>
      <c r="C334">
        <f t="shared" si="26"/>
        <v>3</v>
      </c>
      <c r="D334" s="3">
        <f>VLOOKUP(A334,Growth!$C$1:$J$40,2,FALSE)*(1-EXP(-VLOOKUP(A334,Growth!$C$1:$J$40,3,FALSE)*((((B334-1)*12)+VLOOKUP(C334,Parameters!$A$14:$B$17,2,FALSE))-VLOOKUP(A334,Growth!$C$1:$J$40,4,FALSE))))</f>
        <v>777.0002914248654</v>
      </c>
      <c r="E334" s="3">
        <f>IF(VLOOKUP(A334*2,StkLUT!$B$1:$C$40,2,FALSE)=1,(D334^Parameters!$B$11)*Parameters!$B$10,IF(VLOOKUP(A334*2,StkLUT!$B$1:$C$40,2,FALSE)=2,(D334^Parameters!$C$11)*Parameters!$C$10,IF(VLOOKUP(A334*2,StkLUT!$B$1:$C$40,2,FALSE)=3,(D334^Parameters!$D$11)*Parameters!$D$10)))</f>
        <v>11676.065111002084</v>
      </c>
      <c r="F334" s="3">
        <f>IF(D334&gt;Parameters!$B$4,E334*(Parameters!$B$5+(Parameters!$B$6-Parameters!$B$5)*1/(1+EXP(-Parameters!$B$2*(D334-Parameters!$B$3)))),0)</f>
        <v>11676.065111002084</v>
      </c>
    </row>
    <row r="335" spans="1:6" x14ac:dyDescent="0.25">
      <c r="A335">
        <f t="shared" ref="A335:A387" si="27">A323+1</f>
        <v>28</v>
      </c>
      <c r="B335">
        <f t="shared" ref="B335:C350" si="28">B323</f>
        <v>5</v>
      </c>
      <c r="C335">
        <f t="shared" si="28"/>
        <v>1</v>
      </c>
      <c r="D335" s="3">
        <f>VLOOKUP(A335,Growth!$C$1:$J$40,2,FALSE)*(1-EXP(-VLOOKUP(A335,Growth!$C$1:$J$40,3,FALSE)*((((B335-1)*12)+VLOOKUP(C335,Parameters!$A$14:$B$17,2,FALSE))-VLOOKUP(A335,Growth!$C$1:$J$40,4,FALSE))))</f>
        <v>808.76402963544467</v>
      </c>
      <c r="E335" s="3">
        <f>IF(VLOOKUP(A335*2,StkLUT!$B$1:$C$40,2,FALSE)=1,(D335^Parameters!$B$11)*Parameters!$B$10,IF(VLOOKUP(A335*2,StkLUT!$B$1:$C$40,2,FALSE)=2,(D335^Parameters!$C$11)*Parameters!$C$10,IF(VLOOKUP(A335*2,StkLUT!$B$1:$C$40,2,FALSE)=3,(D335^Parameters!$D$11)*Parameters!$D$10)))</f>
        <v>13231.873010986774</v>
      </c>
      <c r="F335" s="3">
        <f>IF(D335&gt;Parameters!$B$4,E335*(Parameters!$B$5+(Parameters!$B$6-Parameters!$B$5)*1/(1+EXP(-Parameters!$B$2*(D335-Parameters!$B$3)))),0)</f>
        <v>13231.873010986774</v>
      </c>
    </row>
    <row r="336" spans="1:6" x14ac:dyDescent="0.25">
      <c r="A336">
        <f t="shared" si="27"/>
        <v>28</v>
      </c>
      <c r="B336">
        <f t="shared" si="28"/>
        <v>5</v>
      </c>
      <c r="C336">
        <f t="shared" si="28"/>
        <v>2</v>
      </c>
      <c r="D336" s="3">
        <f>VLOOKUP(A336,Growth!$C$1:$J$40,2,FALSE)*(1-EXP(-VLOOKUP(A336,Growth!$C$1:$J$40,3,FALSE)*((((B336-1)*12)+VLOOKUP(C336,Parameters!$A$14:$B$17,2,FALSE))-VLOOKUP(A336,Growth!$C$1:$J$40,4,FALSE))))</f>
        <v>832.01943596361764</v>
      </c>
      <c r="E336" s="3">
        <f>IF(VLOOKUP(A336*2,StkLUT!$B$1:$C$40,2,FALSE)=1,(D336^Parameters!$B$11)*Parameters!$B$10,IF(VLOOKUP(A336*2,StkLUT!$B$1:$C$40,2,FALSE)=2,(D336^Parameters!$C$11)*Parameters!$C$10,IF(VLOOKUP(A336*2,StkLUT!$B$1:$C$40,2,FALSE)=3,(D336^Parameters!$D$11)*Parameters!$D$10)))</f>
        <v>14456.33744090515</v>
      </c>
      <c r="F336" s="3">
        <f>IF(D336&gt;Parameters!$B$4,E336*(Parameters!$B$5+(Parameters!$B$6-Parameters!$B$5)*1/(1+EXP(-Parameters!$B$2*(D336-Parameters!$B$3)))),0)</f>
        <v>14456.33744090515</v>
      </c>
    </row>
    <row r="337" spans="1:6" x14ac:dyDescent="0.25">
      <c r="A337">
        <f t="shared" si="27"/>
        <v>28</v>
      </c>
      <c r="B337">
        <f t="shared" si="28"/>
        <v>5</v>
      </c>
      <c r="C337">
        <f t="shared" si="28"/>
        <v>3</v>
      </c>
      <c r="D337" s="3">
        <f>VLOOKUP(A337,Growth!$C$1:$J$40,2,FALSE)*(1-EXP(-VLOOKUP(A337,Growth!$C$1:$J$40,3,FALSE)*((((B337-1)*12)+VLOOKUP(C337,Parameters!$A$14:$B$17,2,FALSE))-VLOOKUP(A337,Growth!$C$1:$J$40,4,FALSE))))</f>
        <v>843.10699525635903</v>
      </c>
      <c r="E337" s="3">
        <f>IF(VLOOKUP(A337*2,StkLUT!$B$1:$C$40,2,FALSE)=1,(D337^Parameters!$B$11)*Parameters!$B$10,IF(VLOOKUP(A337*2,StkLUT!$B$1:$C$40,2,FALSE)=2,(D337^Parameters!$C$11)*Parameters!$C$10,IF(VLOOKUP(A337*2,StkLUT!$B$1:$C$40,2,FALSE)=3,(D337^Parameters!$D$11)*Parameters!$D$10)))</f>
        <v>15066.325482096232</v>
      </c>
      <c r="F337" s="3">
        <f>IF(D337&gt;Parameters!$B$4,E337*(Parameters!$B$5+(Parameters!$B$6-Parameters!$B$5)*1/(1+EXP(-Parameters!$B$2*(D337-Parameters!$B$3)))),0)</f>
        <v>15066.325482096232</v>
      </c>
    </row>
    <row r="338" spans="1:6" x14ac:dyDescent="0.25">
      <c r="A338">
        <f t="shared" si="27"/>
        <v>29</v>
      </c>
      <c r="B338">
        <f t="shared" si="28"/>
        <v>2</v>
      </c>
      <c r="C338">
        <f t="shared" si="28"/>
        <v>1</v>
      </c>
      <c r="D338" s="3">
        <f>VLOOKUP(A338,Growth!$C$1:$J$40,2,FALSE)*(1-EXP(-VLOOKUP(A338,Growth!$C$1:$J$40,3,FALSE)*((((B338-1)*12)+VLOOKUP(C338,Parameters!$A$14:$B$17,2,FALSE))-VLOOKUP(A338,Growth!$C$1:$J$40,4,FALSE))))</f>
        <v>338.35439390927394</v>
      </c>
      <c r="E338" s="3">
        <f>IF(VLOOKUP(A338*2,StkLUT!$B$1:$C$40,2,FALSE)=1,(D338^Parameters!$B$11)*Parameters!$B$10,IF(VLOOKUP(A338*2,StkLUT!$B$1:$C$40,2,FALSE)=2,(D338^Parameters!$C$11)*Parameters!$C$10,IF(VLOOKUP(A338*2,StkLUT!$B$1:$C$40,2,FALSE)=3,(D338^Parameters!$D$11)*Parameters!$D$10)))</f>
        <v>871.16496820268242</v>
      </c>
      <c r="F338" s="3">
        <f>IF(D338&gt;Parameters!$B$4,E338*(Parameters!$B$5+(Parameters!$B$6-Parameters!$B$5)*1/(1+EXP(-Parameters!$B$2*(D338-Parameters!$B$3)))),0)</f>
        <v>871.16496820268242</v>
      </c>
    </row>
    <row r="339" spans="1:6" x14ac:dyDescent="0.25">
      <c r="A339">
        <f t="shared" si="27"/>
        <v>29</v>
      </c>
      <c r="B339">
        <f t="shared" si="28"/>
        <v>2</v>
      </c>
      <c r="C339">
        <f t="shared" si="28"/>
        <v>2</v>
      </c>
      <c r="D339" s="3">
        <f>VLOOKUP(A339,Growth!$C$1:$J$40,2,FALSE)*(1-EXP(-VLOOKUP(A339,Growth!$C$1:$J$40,3,FALSE)*((((B339-1)*12)+VLOOKUP(C339,Parameters!$A$14:$B$17,2,FALSE))-VLOOKUP(A339,Growth!$C$1:$J$40,4,FALSE))))</f>
        <v>448.38552276156742</v>
      </c>
      <c r="E339" s="3">
        <f>IF(VLOOKUP(A339*2,StkLUT!$B$1:$C$40,2,FALSE)=1,(D339^Parameters!$B$11)*Parameters!$B$10,IF(VLOOKUP(A339*2,StkLUT!$B$1:$C$40,2,FALSE)=2,(D339^Parameters!$C$11)*Parameters!$C$10,IF(VLOOKUP(A339*2,StkLUT!$B$1:$C$40,2,FALSE)=3,(D339^Parameters!$D$11)*Parameters!$D$10)))</f>
        <v>2098.2528299441583</v>
      </c>
      <c r="F339" s="3">
        <f>IF(D339&gt;Parameters!$B$4,E339*(Parameters!$B$5+(Parameters!$B$6-Parameters!$B$5)*1/(1+EXP(-Parameters!$B$2*(D339-Parameters!$B$3)))),0)</f>
        <v>2098.2528299441583</v>
      </c>
    </row>
    <row r="340" spans="1:6" x14ac:dyDescent="0.25">
      <c r="A340">
        <f t="shared" si="27"/>
        <v>29</v>
      </c>
      <c r="B340">
        <f t="shared" si="28"/>
        <v>2</v>
      </c>
      <c r="C340">
        <f t="shared" si="28"/>
        <v>3</v>
      </c>
      <c r="D340" s="3">
        <f>VLOOKUP(A340,Growth!$C$1:$J$40,2,FALSE)*(1-EXP(-VLOOKUP(A340,Growth!$C$1:$J$40,3,FALSE)*((((B340-1)*12)+VLOOKUP(C340,Parameters!$A$14:$B$17,2,FALSE))-VLOOKUP(A340,Growth!$C$1:$J$40,4,FALSE))))</f>
        <v>500.46856051152395</v>
      </c>
      <c r="E340" s="3">
        <f>IF(VLOOKUP(A340*2,StkLUT!$B$1:$C$40,2,FALSE)=1,(D340^Parameters!$B$11)*Parameters!$B$10,IF(VLOOKUP(A340*2,StkLUT!$B$1:$C$40,2,FALSE)=2,(D340^Parameters!$C$11)*Parameters!$C$10,IF(VLOOKUP(A340*2,StkLUT!$B$1:$C$40,2,FALSE)=3,(D340^Parameters!$D$11)*Parameters!$D$10)))</f>
        <v>2957.031488935721</v>
      </c>
      <c r="F340" s="3">
        <f>IF(D340&gt;Parameters!$B$4,E340*(Parameters!$B$5+(Parameters!$B$6-Parameters!$B$5)*1/(1+EXP(-Parameters!$B$2*(D340-Parameters!$B$3)))),0)</f>
        <v>2957.031488935721</v>
      </c>
    </row>
    <row r="341" spans="1:6" x14ac:dyDescent="0.25">
      <c r="A341">
        <f t="shared" si="27"/>
        <v>29</v>
      </c>
      <c r="B341">
        <f t="shared" si="28"/>
        <v>3</v>
      </c>
      <c r="C341">
        <f t="shared" si="28"/>
        <v>1</v>
      </c>
      <c r="D341" s="3">
        <f>VLOOKUP(A341,Growth!$C$1:$J$40,2,FALSE)*(1-EXP(-VLOOKUP(A341,Growth!$C$1:$J$40,3,FALSE)*((((B341-1)*12)+VLOOKUP(C341,Parameters!$A$14:$B$17,2,FALSE))-VLOOKUP(A341,Growth!$C$1:$J$40,4,FALSE))))</f>
        <v>588.46612445548715</v>
      </c>
      <c r="E341" s="3">
        <f>IF(VLOOKUP(A341*2,StkLUT!$B$1:$C$40,2,FALSE)=1,(D341^Parameters!$B$11)*Parameters!$B$10,IF(VLOOKUP(A341*2,StkLUT!$B$1:$C$40,2,FALSE)=2,(D341^Parameters!$C$11)*Parameters!$C$10,IF(VLOOKUP(A341*2,StkLUT!$B$1:$C$40,2,FALSE)=3,(D341^Parameters!$D$11)*Parameters!$D$10)))</f>
        <v>4903.1141028734974</v>
      </c>
      <c r="F341" s="3">
        <f>IF(D341&gt;Parameters!$B$4,E341*(Parameters!$B$5+(Parameters!$B$6-Parameters!$B$5)*1/(1+EXP(-Parameters!$B$2*(D341-Parameters!$B$3)))),0)</f>
        <v>4903.1141028734974</v>
      </c>
    </row>
    <row r="342" spans="1:6" x14ac:dyDescent="0.25">
      <c r="A342">
        <f t="shared" si="27"/>
        <v>29</v>
      </c>
      <c r="B342">
        <f t="shared" si="28"/>
        <v>3</v>
      </c>
      <c r="C342">
        <f t="shared" si="28"/>
        <v>2</v>
      </c>
      <c r="D342" s="3">
        <f>VLOOKUP(A342,Growth!$C$1:$J$40,2,FALSE)*(1-EXP(-VLOOKUP(A342,Growth!$C$1:$J$40,3,FALSE)*((((B342-1)*12)+VLOOKUP(C342,Parameters!$A$14:$B$17,2,FALSE))-VLOOKUP(A342,Growth!$C$1:$J$40,4,FALSE))))</f>
        <v>652.27187468794295</v>
      </c>
      <c r="E342" s="3">
        <f>IF(VLOOKUP(A342*2,StkLUT!$B$1:$C$40,2,FALSE)=1,(D342^Parameters!$B$11)*Parameters!$B$10,IF(VLOOKUP(A342*2,StkLUT!$B$1:$C$40,2,FALSE)=2,(D342^Parameters!$C$11)*Parameters!$C$10,IF(VLOOKUP(A342*2,StkLUT!$B$1:$C$40,2,FALSE)=3,(D342^Parameters!$D$11)*Parameters!$D$10)))</f>
        <v>6761.5744183435418</v>
      </c>
      <c r="F342" s="3">
        <f>IF(D342&gt;Parameters!$B$4,E342*(Parameters!$B$5+(Parameters!$B$6-Parameters!$B$5)*1/(1+EXP(-Parameters!$B$2*(D342-Parameters!$B$3)))),0)</f>
        <v>6761.5744183435418</v>
      </c>
    </row>
    <row r="343" spans="1:6" x14ac:dyDescent="0.25">
      <c r="A343">
        <f t="shared" si="27"/>
        <v>29</v>
      </c>
      <c r="B343">
        <f t="shared" si="28"/>
        <v>3</v>
      </c>
      <c r="C343">
        <f t="shared" si="28"/>
        <v>3</v>
      </c>
      <c r="D343" s="3">
        <f>VLOOKUP(A343,Growth!$C$1:$J$40,2,FALSE)*(1-EXP(-VLOOKUP(A343,Growth!$C$1:$J$40,3,FALSE)*((((B343-1)*12)+VLOOKUP(C343,Parameters!$A$14:$B$17,2,FALSE))-VLOOKUP(A343,Growth!$C$1:$J$40,4,FALSE))))</f>
        <v>682.47421226899587</v>
      </c>
      <c r="E343" s="3">
        <f>IF(VLOOKUP(A343*2,StkLUT!$B$1:$C$40,2,FALSE)=1,(D343^Parameters!$B$11)*Parameters!$B$10,IF(VLOOKUP(A343*2,StkLUT!$B$1:$C$40,2,FALSE)=2,(D343^Parameters!$C$11)*Parameters!$C$10,IF(VLOOKUP(A343*2,StkLUT!$B$1:$C$40,2,FALSE)=3,(D343^Parameters!$D$11)*Parameters!$D$10)))</f>
        <v>7787.8726054167328</v>
      </c>
      <c r="F343" s="3">
        <f>IF(D343&gt;Parameters!$B$4,E343*(Parameters!$B$5+(Parameters!$B$6-Parameters!$B$5)*1/(1+EXP(-Parameters!$B$2*(D343-Parameters!$B$3)))),0)</f>
        <v>7787.8726054167328</v>
      </c>
    </row>
    <row r="344" spans="1:6" x14ac:dyDescent="0.25">
      <c r="A344">
        <f t="shared" si="27"/>
        <v>29</v>
      </c>
      <c r="B344">
        <f t="shared" si="28"/>
        <v>4</v>
      </c>
      <c r="C344">
        <f t="shared" si="28"/>
        <v>1</v>
      </c>
      <c r="D344" s="3">
        <f>VLOOKUP(A344,Growth!$C$1:$J$40,2,FALSE)*(1-EXP(-VLOOKUP(A344,Growth!$C$1:$J$40,3,FALSE)*((((B344-1)*12)+VLOOKUP(C344,Parameters!$A$14:$B$17,2,FALSE))-VLOOKUP(A344,Growth!$C$1:$J$40,4,FALSE))))</f>
        <v>733.50295881226145</v>
      </c>
      <c r="E344" s="3">
        <f>IF(VLOOKUP(A344*2,StkLUT!$B$1:$C$40,2,FALSE)=1,(D344^Parameters!$B$11)*Parameters!$B$10,IF(VLOOKUP(A344*2,StkLUT!$B$1:$C$40,2,FALSE)=2,(D344^Parameters!$C$11)*Parameters!$C$10,IF(VLOOKUP(A344*2,StkLUT!$B$1:$C$40,2,FALSE)=3,(D344^Parameters!$D$11)*Parameters!$D$10)))</f>
        <v>9754.077843178351</v>
      </c>
      <c r="F344" s="3">
        <f>IF(D344&gt;Parameters!$B$4,E344*(Parameters!$B$5+(Parameters!$B$6-Parameters!$B$5)*1/(1+EXP(-Parameters!$B$2*(D344-Parameters!$B$3)))),0)</f>
        <v>9754.077843178351</v>
      </c>
    </row>
    <row r="345" spans="1:6" x14ac:dyDescent="0.25">
      <c r="A345">
        <f t="shared" si="27"/>
        <v>29</v>
      </c>
      <c r="B345">
        <f t="shared" si="28"/>
        <v>4</v>
      </c>
      <c r="C345">
        <f t="shared" si="28"/>
        <v>2</v>
      </c>
      <c r="D345" s="3">
        <f>VLOOKUP(A345,Growth!$C$1:$J$40,2,FALSE)*(1-EXP(-VLOOKUP(A345,Growth!$C$1:$J$40,3,FALSE)*((((B345-1)*12)+VLOOKUP(C345,Parameters!$A$14:$B$17,2,FALSE))-VLOOKUP(A345,Growth!$C$1:$J$40,4,FALSE))))</f>
        <v>770.50315871198006</v>
      </c>
      <c r="E345" s="3">
        <f>IF(VLOOKUP(A345*2,StkLUT!$B$1:$C$40,2,FALSE)=1,(D345^Parameters!$B$11)*Parameters!$B$10,IF(VLOOKUP(A345*2,StkLUT!$B$1:$C$40,2,FALSE)=2,(D345^Parameters!$C$11)*Parameters!$C$10,IF(VLOOKUP(A345*2,StkLUT!$B$1:$C$40,2,FALSE)=3,(D345^Parameters!$D$11)*Parameters!$D$10)))</f>
        <v>11373.950372400577</v>
      </c>
      <c r="F345" s="3">
        <f>IF(D345&gt;Parameters!$B$4,E345*(Parameters!$B$5+(Parameters!$B$6-Parameters!$B$5)*1/(1+EXP(-Parameters!$B$2*(D345-Parameters!$B$3)))),0)</f>
        <v>11373.950372400577</v>
      </c>
    </row>
    <row r="346" spans="1:6" x14ac:dyDescent="0.25">
      <c r="A346">
        <f t="shared" si="27"/>
        <v>29</v>
      </c>
      <c r="B346">
        <f t="shared" si="28"/>
        <v>4</v>
      </c>
      <c r="C346">
        <f t="shared" si="28"/>
        <v>3</v>
      </c>
      <c r="D346" s="3">
        <f>VLOOKUP(A346,Growth!$C$1:$J$40,2,FALSE)*(1-EXP(-VLOOKUP(A346,Growth!$C$1:$J$40,3,FALSE)*((((B346-1)*12)+VLOOKUP(C346,Parameters!$A$14:$B$17,2,FALSE))-VLOOKUP(A346,Growth!$C$1:$J$40,4,FALSE))))</f>
        <v>788.01713705823431</v>
      </c>
      <c r="E346" s="3">
        <f>IF(VLOOKUP(A346*2,StkLUT!$B$1:$C$40,2,FALSE)=1,(D346^Parameters!$B$11)*Parameters!$B$10,IF(VLOOKUP(A346*2,StkLUT!$B$1:$C$40,2,FALSE)=2,(D346^Parameters!$C$11)*Parameters!$C$10,IF(VLOOKUP(A346*2,StkLUT!$B$1:$C$40,2,FALSE)=3,(D346^Parameters!$D$11)*Parameters!$D$10)))</f>
        <v>12200.732809223817</v>
      </c>
      <c r="F346" s="3">
        <f>IF(D346&gt;Parameters!$B$4,E346*(Parameters!$B$5+(Parameters!$B$6-Parameters!$B$5)*1/(1+EXP(-Parameters!$B$2*(D346-Parameters!$B$3)))),0)</f>
        <v>12200.732809223817</v>
      </c>
    </row>
    <row r="347" spans="1:6" x14ac:dyDescent="0.25">
      <c r="A347">
        <f t="shared" si="27"/>
        <v>29</v>
      </c>
      <c r="B347">
        <f t="shared" si="28"/>
        <v>5</v>
      </c>
      <c r="C347">
        <f t="shared" si="28"/>
        <v>1</v>
      </c>
      <c r="D347" s="3">
        <f>VLOOKUP(A347,Growth!$C$1:$J$40,2,FALSE)*(1-EXP(-VLOOKUP(A347,Growth!$C$1:$J$40,3,FALSE)*((((B347-1)*12)+VLOOKUP(C347,Parameters!$A$14:$B$17,2,FALSE))-VLOOKUP(A347,Growth!$C$1:$J$40,4,FALSE))))</f>
        <v>817.60810363811618</v>
      </c>
      <c r="E347" s="3">
        <f>IF(VLOOKUP(A347*2,StkLUT!$B$1:$C$40,2,FALSE)=1,(D347^Parameters!$B$11)*Parameters!$B$10,IF(VLOOKUP(A347*2,StkLUT!$B$1:$C$40,2,FALSE)=2,(D347^Parameters!$C$11)*Parameters!$C$10,IF(VLOOKUP(A347*2,StkLUT!$B$1:$C$40,2,FALSE)=3,(D347^Parameters!$D$11)*Parameters!$D$10)))</f>
        <v>13688.871716893262</v>
      </c>
      <c r="F347" s="3">
        <f>IF(D347&gt;Parameters!$B$4,E347*(Parameters!$B$5+(Parameters!$B$6-Parameters!$B$5)*1/(1+EXP(-Parameters!$B$2*(D347-Parameters!$B$3)))),0)</f>
        <v>13688.871716893262</v>
      </c>
    </row>
    <row r="348" spans="1:6" x14ac:dyDescent="0.25">
      <c r="A348">
        <f t="shared" si="27"/>
        <v>29</v>
      </c>
      <c r="B348">
        <f t="shared" si="28"/>
        <v>5</v>
      </c>
      <c r="C348">
        <f t="shared" si="28"/>
        <v>2</v>
      </c>
      <c r="D348" s="3">
        <f>VLOOKUP(A348,Growth!$C$1:$J$40,2,FALSE)*(1-EXP(-VLOOKUP(A348,Growth!$C$1:$J$40,3,FALSE)*((((B348-1)*12)+VLOOKUP(C348,Parameters!$A$14:$B$17,2,FALSE))-VLOOKUP(A348,Growth!$C$1:$J$40,4,FALSE))))</f>
        <v>839.06408194150674</v>
      </c>
      <c r="E348" s="3">
        <f>IF(VLOOKUP(A348*2,StkLUT!$B$1:$C$40,2,FALSE)=1,(D348^Parameters!$B$11)*Parameters!$B$10,IF(VLOOKUP(A348*2,StkLUT!$B$1:$C$40,2,FALSE)=2,(D348^Parameters!$C$11)*Parameters!$C$10,IF(VLOOKUP(A348*2,StkLUT!$B$1:$C$40,2,FALSE)=3,(D348^Parameters!$D$11)*Parameters!$D$10)))</f>
        <v>14841.916242198737</v>
      </c>
      <c r="F348" s="3">
        <f>IF(D348&gt;Parameters!$B$4,E348*(Parameters!$B$5+(Parameters!$B$6-Parameters!$B$5)*1/(1+EXP(-Parameters!$B$2*(D348-Parameters!$B$3)))),0)</f>
        <v>14841.916242198737</v>
      </c>
    </row>
    <row r="349" spans="1:6" x14ac:dyDescent="0.25">
      <c r="A349">
        <f t="shared" si="27"/>
        <v>29</v>
      </c>
      <c r="B349">
        <f t="shared" si="28"/>
        <v>5</v>
      </c>
      <c r="C349">
        <f t="shared" si="28"/>
        <v>3</v>
      </c>
      <c r="D349" s="3">
        <f>VLOOKUP(A349,Growth!$C$1:$J$40,2,FALSE)*(1-EXP(-VLOOKUP(A349,Growth!$C$1:$J$40,3,FALSE)*((((B349-1)*12)+VLOOKUP(C349,Parameters!$A$14:$B$17,2,FALSE))-VLOOKUP(A349,Growth!$C$1:$J$40,4,FALSE))))</f>
        <v>849.22023083858733</v>
      </c>
      <c r="E349" s="3">
        <f>IF(VLOOKUP(A349*2,StkLUT!$B$1:$C$40,2,FALSE)=1,(D349^Parameters!$B$11)*Parameters!$B$10,IF(VLOOKUP(A349*2,StkLUT!$B$1:$C$40,2,FALSE)=2,(D349^Parameters!$C$11)*Parameters!$C$10,IF(VLOOKUP(A349*2,StkLUT!$B$1:$C$40,2,FALSE)=3,(D349^Parameters!$D$11)*Parameters!$D$10)))</f>
        <v>15410.014757399567</v>
      </c>
      <c r="F349" s="3">
        <f>IF(D349&gt;Parameters!$B$4,E349*(Parameters!$B$5+(Parameters!$B$6-Parameters!$B$5)*1/(1+EXP(-Parameters!$B$2*(D349-Parameters!$B$3)))),0)</f>
        <v>15410.014757399567</v>
      </c>
    </row>
    <row r="350" spans="1:6" x14ac:dyDescent="0.25">
      <c r="A350">
        <f t="shared" si="27"/>
        <v>30</v>
      </c>
      <c r="B350">
        <f t="shared" si="28"/>
        <v>2</v>
      </c>
      <c r="C350">
        <f t="shared" si="28"/>
        <v>1</v>
      </c>
      <c r="D350" s="3">
        <f>VLOOKUP(A350,Growth!$C$1:$J$40,2,FALSE)*(1-EXP(-VLOOKUP(A350,Growth!$C$1:$J$40,3,FALSE)*((((B350-1)*12)+VLOOKUP(C350,Parameters!$A$14:$B$17,2,FALSE))-VLOOKUP(A350,Growth!$C$1:$J$40,4,FALSE))))</f>
        <v>313.91523874206769</v>
      </c>
      <c r="E350" s="3">
        <f>IF(VLOOKUP(A350*2,StkLUT!$B$1:$C$40,2,FALSE)=1,(D350^Parameters!$B$11)*Parameters!$B$10,IF(VLOOKUP(A350*2,StkLUT!$B$1:$C$40,2,FALSE)=2,(D350^Parameters!$C$11)*Parameters!$C$10,IF(VLOOKUP(A350*2,StkLUT!$B$1:$C$40,2,FALSE)=3,(D350^Parameters!$D$11)*Parameters!$D$10)))</f>
        <v>507.29431382688784</v>
      </c>
      <c r="F350" s="3">
        <f>IF(D350&gt;Parameters!$B$4,E350*(Parameters!$B$5+(Parameters!$B$6-Parameters!$B$5)*1/(1+EXP(-Parameters!$B$2*(D350-Parameters!$B$3)))),0)</f>
        <v>507.29431382688784</v>
      </c>
    </row>
    <row r="351" spans="1:6" x14ac:dyDescent="0.25">
      <c r="A351">
        <f t="shared" si="27"/>
        <v>30</v>
      </c>
      <c r="B351">
        <f t="shared" ref="B351:C366" si="29">B339</f>
        <v>2</v>
      </c>
      <c r="C351">
        <f t="shared" si="29"/>
        <v>2</v>
      </c>
      <c r="D351" s="3">
        <f>VLOOKUP(A351,Growth!$C$1:$J$40,2,FALSE)*(1-EXP(-VLOOKUP(A351,Growth!$C$1:$J$40,3,FALSE)*((((B351-1)*12)+VLOOKUP(C351,Parameters!$A$14:$B$17,2,FALSE))-VLOOKUP(A351,Growth!$C$1:$J$40,4,FALSE))))</f>
        <v>434.39102625578772</v>
      </c>
      <c r="E351" s="3">
        <f>IF(VLOOKUP(A351*2,StkLUT!$B$1:$C$40,2,FALSE)=1,(D351^Parameters!$B$11)*Parameters!$B$10,IF(VLOOKUP(A351*2,StkLUT!$B$1:$C$40,2,FALSE)=2,(D351^Parameters!$C$11)*Parameters!$C$10,IF(VLOOKUP(A351*2,StkLUT!$B$1:$C$40,2,FALSE)=3,(D351^Parameters!$D$11)*Parameters!$D$10)))</f>
        <v>1408.1149875804049</v>
      </c>
      <c r="F351" s="3">
        <f>IF(D351&gt;Parameters!$B$4,E351*(Parameters!$B$5+(Parameters!$B$6-Parameters!$B$5)*1/(1+EXP(-Parameters!$B$2*(D351-Parameters!$B$3)))),0)</f>
        <v>1408.1149875804049</v>
      </c>
    </row>
    <row r="352" spans="1:6" x14ac:dyDescent="0.25">
      <c r="A352">
        <f t="shared" si="27"/>
        <v>30</v>
      </c>
      <c r="B352">
        <f t="shared" si="29"/>
        <v>2</v>
      </c>
      <c r="C352">
        <f t="shared" si="29"/>
        <v>3</v>
      </c>
      <c r="D352" s="3">
        <f>VLOOKUP(A352,Growth!$C$1:$J$40,2,FALSE)*(1-EXP(-VLOOKUP(A352,Growth!$C$1:$J$40,3,FALSE)*((((B352-1)*12)+VLOOKUP(C352,Parameters!$A$14:$B$17,2,FALSE))-VLOOKUP(A352,Growth!$C$1:$J$40,4,FALSE))))</f>
        <v>492.84207123605376</v>
      </c>
      <c r="E352" s="3">
        <f>IF(VLOOKUP(A352*2,StkLUT!$B$1:$C$40,2,FALSE)=1,(D352^Parameters!$B$11)*Parameters!$B$10,IF(VLOOKUP(A352*2,StkLUT!$B$1:$C$40,2,FALSE)=2,(D352^Parameters!$C$11)*Parameters!$C$10,IF(VLOOKUP(A352*2,StkLUT!$B$1:$C$40,2,FALSE)=3,(D352^Parameters!$D$11)*Parameters!$D$10)))</f>
        <v>2093.9155368751562</v>
      </c>
      <c r="F352" s="3">
        <f>IF(D352&gt;Parameters!$B$4,E352*(Parameters!$B$5+(Parameters!$B$6-Parameters!$B$5)*1/(1+EXP(-Parameters!$B$2*(D352-Parameters!$B$3)))),0)</f>
        <v>2093.9155368751562</v>
      </c>
    </row>
    <row r="353" spans="1:6" x14ac:dyDescent="0.25">
      <c r="A353">
        <f t="shared" si="27"/>
        <v>30</v>
      </c>
      <c r="B353">
        <f t="shared" si="29"/>
        <v>3</v>
      </c>
      <c r="C353">
        <f t="shared" si="29"/>
        <v>1</v>
      </c>
      <c r="D353" s="3">
        <f>VLOOKUP(A353,Growth!$C$1:$J$40,2,FALSE)*(1-EXP(-VLOOKUP(A353,Growth!$C$1:$J$40,3,FALSE)*((((B353-1)*12)+VLOOKUP(C353,Parameters!$A$14:$B$17,2,FALSE))-VLOOKUP(A353,Growth!$C$1:$J$40,4,FALSE))))</f>
        <v>594.16035684757878</v>
      </c>
      <c r="E353" s="3">
        <f>IF(VLOOKUP(A353*2,StkLUT!$B$1:$C$40,2,FALSE)=1,(D353^Parameters!$B$11)*Parameters!$B$10,IF(VLOOKUP(A353*2,StkLUT!$B$1:$C$40,2,FALSE)=2,(D353^Parameters!$C$11)*Parameters!$C$10,IF(VLOOKUP(A353*2,StkLUT!$B$1:$C$40,2,FALSE)=3,(D353^Parameters!$D$11)*Parameters!$D$10)))</f>
        <v>3768.4075541497546</v>
      </c>
      <c r="F353" s="3">
        <f>IF(D353&gt;Parameters!$B$4,E353*(Parameters!$B$5+(Parameters!$B$6-Parameters!$B$5)*1/(1+EXP(-Parameters!$B$2*(D353-Parameters!$B$3)))),0)</f>
        <v>3768.4075541497546</v>
      </c>
    </row>
    <row r="354" spans="1:6" x14ac:dyDescent="0.25">
      <c r="A354">
        <f t="shared" si="27"/>
        <v>30</v>
      </c>
      <c r="B354">
        <f t="shared" si="29"/>
        <v>3</v>
      </c>
      <c r="C354">
        <f t="shared" si="29"/>
        <v>2</v>
      </c>
      <c r="D354" s="3">
        <f>VLOOKUP(A354,Growth!$C$1:$J$40,2,FALSE)*(1-EXP(-VLOOKUP(A354,Growth!$C$1:$J$40,3,FALSE)*((((B354-1)*12)+VLOOKUP(C354,Parameters!$A$14:$B$17,2,FALSE))-VLOOKUP(A354,Growth!$C$1:$J$40,4,FALSE))))</f>
        <v>670.09923631870413</v>
      </c>
      <c r="E354" s="3">
        <f>IF(VLOOKUP(A354*2,StkLUT!$B$1:$C$40,2,FALSE)=1,(D354^Parameters!$B$11)*Parameters!$B$10,IF(VLOOKUP(A354*2,StkLUT!$B$1:$C$40,2,FALSE)=2,(D354^Parameters!$C$11)*Parameters!$C$10,IF(VLOOKUP(A354*2,StkLUT!$B$1:$C$40,2,FALSE)=3,(D354^Parameters!$D$11)*Parameters!$D$10)))</f>
        <v>5499.6352761934377</v>
      </c>
      <c r="F354" s="3">
        <f>IF(D354&gt;Parameters!$B$4,E354*(Parameters!$B$5+(Parameters!$B$6-Parameters!$B$5)*1/(1+EXP(-Parameters!$B$2*(D354-Parameters!$B$3)))),0)</f>
        <v>5499.6352761934377</v>
      </c>
    </row>
    <row r="355" spans="1:6" x14ac:dyDescent="0.25">
      <c r="A355">
        <f t="shared" si="27"/>
        <v>30</v>
      </c>
      <c r="B355">
        <f t="shared" si="29"/>
        <v>3</v>
      </c>
      <c r="C355">
        <f t="shared" si="29"/>
        <v>3</v>
      </c>
      <c r="D355" s="3">
        <f>VLOOKUP(A355,Growth!$C$1:$J$40,2,FALSE)*(1-EXP(-VLOOKUP(A355,Growth!$C$1:$J$40,3,FALSE)*((((B355-1)*12)+VLOOKUP(C355,Parameters!$A$14:$B$17,2,FALSE))-VLOOKUP(A355,Growth!$C$1:$J$40,4,FALSE))))</f>
        <v>706.94238091497618</v>
      </c>
      <c r="E355" s="3">
        <f>IF(VLOOKUP(A355*2,StkLUT!$B$1:$C$40,2,FALSE)=1,(D355^Parameters!$B$11)*Parameters!$B$10,IF(VLOOKUP(A355*2,StkLUT!$B$1:$C$40,2,FALSE)=2,(D355^Parameters!$C$11)*Parameters!$C$10,IF(VLOOKUP(A355*2,StkLUT!$B$1:$C$40,2,FALSE)=3,(D355^Parameters!$D$11)*Parameters!$D$10)))</f>
        <v>6507.1766206191942</v>
      </c>
      <c r="F355" s="3">
        <f>IF(D355&gt;Parameters!$B$4,E355*(Parameters!$B$5+(Parameters!$B$6-Parameters!$B$5)*1/(1+EXP(-Parameters!$B$2*(D355-Parameters!$B$3)))),0)</f>
        <v>6507.1766206191942</v>
      </c>
    </row>
    <row r="356" spans="1:6" x14ac:dyDescent="0.25">
      <c r="A356">
        <f t="shared" si="27"/>
        <v>30</v>
      </c>
      <c r="B356">
        <f t="shared" si="29"/>
        <v>4</v>
      </c>
      <c r="C356">
        <f t="shared" si="29"/>
        <v>1</v>
      </c>
      <c r="D356" s="3">
        <f>VLOOKUP(A356,Growth!$C$1:$J$40,2,FALSE)*(1-EXP(-VLOOKUP(A356,Growth!$C$1:$J$40,3,FALSE)*((((B356-1)*12)+VLOOKUP(C356,Parameters!$A$14:$B$17,2,FALSE))-VLOOKUP(A356,Growth!$C$1:$J$40,4,FALSE))))</f>
        <v>770.80581138558784</v>
      </c>
      <c r="E356" s="3">
        <f>IF(VLOOKUP(A356*2,StkLUT!$B$1:$C$40,2,FALSE)=1,(D356^Parameters!$B$11)*Parameters!$B$10,IF(VLOOKUP(A356*2,StkLUT!$B$1:$C$40,2,FALSE)=2,(D356^Parameters!$C$11)*Parameters!$C$10,IF(VLOOKUP(A356*2,StkLUT!$B$1:$C$40,2,FALSE)=3,(D356^Parameters!$D$11)*Parameters!$D$10)))</f>
        <v>8539.7803122412406</v>
      </c>
      <c r="F356" s="3">
        <f>IF(D356&gt;Parameters!$B$4,E356*(Parameters!$B$5+(Parameters!$B$6-Parameters!$B$5)*1/(1+EXP(-Parameters!$B$2*(D356-Parameters!$B$3)))),0)</f>
        <v>8539.7803122412406</v>
      </c>
    </row>
    <row r="357" spans="1:6" x14ac:dyDescent="0.25">
      <c r="A357">
        <f t="shared" si="27"/>
        <v>30</v>
      </c>
      <c r="B357">
        <f t="shared" si="29"/>
        <v>4</v>
      </c>
      <c r="C357">
        <f t="shared" si="29"/>
        <v>2</v>
      </c>
      <c r="D357" s="3">
        <f>VLOOKUP(A357,Growth!$C$1:$J$40,2,FALSE)*(1-EXP(-VLOOKUP(A357,Growth!$C$1:$J$40,3,FALSE)*((((B357-1)*12)+VLOOKUP(C357,Parameters!$A$14:$B$17,2,FALSE))-VLOOKUP(A357,Growth!$C$1:$J$40,4,FALSE))))</f>
        <v>818.6719721664283</v>
      </c>
      <c r="E357" s="3">
        <f>IF(VLOOKUP(A357*2,StkLUT!$B$1:$C$40,2,FALSE)=1,(D357^Parameters!$B$11)*Parameters!$B$10,IF(VLOOKUP(A357*2,StkLUT!$B$1:$C$40,2,FALSE)=2,(D357^Parameters!$C$11)*Parameters!$C$10,IF(VLOOKUP(A357*2,StkLUT!$B$1:$C$40,2,FALSE)=3,(D357^Parameters!$D$11)*Parameters!$D$10)))</f>
        <v>10320.081120953782</v>
      </c>
      <c r="F357" s="3">
        <f>IF(D357&gt;Parameters!$B$4,E357*(Parameters!$B$5+(Parameters!$B$6-Parameters!$B$5)*1/(1+EXP(-Parameters!$B$2*(D357-Parameters!$B$3)))),0)</f>
        <v>10320.081120953782</v>
      </c>
    </row>
    <row r="358" spans="1:6" x14ac:dyDescent="0.25">
      <c r="A358">
        <f t="shared" si="27"/>
        <v>30</v>
      </c>
      <c r="B358">
        <f t="shared" si="29"/>
        <v>4</v>
      </c>
      <c r="C358">
        <f t="shared" si="29"/>
        <v>3</v>
      </c>
      <c r="D358" s="3">
        <f>VLOOKUP(A358,Growth!$C$1:$J$40,2,FALSE)*(1-EXP(-VLOOKUP(A358,Growth!$C$1:$J$40,3,FALSE)*((((B358-1)*12)+VLOOKUP(C358,Parameters!$A$14:$B$17,2,FALSE))-VLOOKUP(A358,Growth!$C$1:$J$40,4,FALSE))))</f>
        <v>841.89512077224197</v>
      </c>
      <c r="E358" s="3">
        <f>IF(VLOOKUP(A358*2,StkLUT!$B$1:$C$40,2,FALSE)=1,(D358^Parameters!$B$11)*Parameters!$B$10,IF(VLOOKUP(A358*2,StkLUT!$B$1:$C$40,2,FALSE)=2,(D358^Parameters!$C$11)*Parameters!$C$10,IF(VLOOKUP(A358*2,StkLUT!$B$1:$C$40,2,FALSE)=3,(D358^Parameters!$D$11)*Parameters!$D$10)))</f>
        <v>11268.458148477885</v>
      </c>
      <c r="F358" s="3">
        <f>IF(D358&gt;Parameters!$B$4,E358*(Parameters!$B$5+(Parameters!$B$6-Parameters!$B$5)*1/(1+EXP(-Parameters!$B$2*(D358-Parameters!$B$3)))),0)</f>
        <v>11268.458148477885</v>
      </c>
    </row>
    <row r="359" spans="1:6" x14ac:dyDescent="0.25">
      <c r="A359">
        <f t="shared" si="27"/>
        <v>30</v>
      </c>
      <c r="B359">
        <f t="shared" si="29"/>
        <v>5</v>
      </c>
      <c r="C359">
        <f t="shared" si="29"/>
        <v>1</v>
      </c>
      <c r="D359" s="3">
        <f>VLOOKUP(A359,Growth!$C$1:$J$40,2,FALSE)*(1-EXP(-VLOOKUP(A359,Growth!$C$1:$J$40,3,FALSE)*((((B359-1)*12)+VLOOKUP(C359,Parameters!$A$14:$B$17,2,FALSE))-VLOOKUP(A359,Growth!$C$1:$J$40,4,FALSE))))</f>
        <v>882.14982629610563</v>
      </c>
      <c r="E359" s="3">
        <f>IF(VLOOKUP(A359*2,StkLUT!$B$1:$C$40,2,FALSE)=1,(D359^Parameters!$B$11)*Parameters!$B$10,IF(VLOOKUP(A359*2,StkLUT!$B$1:$C$40,2,FALSE)=2,(D359^Parameters!$C$11)*Parameters!$C$10,IF(VLOOKUP(A359*2,StkLUT!$B$1:$C$40,2,FALSE)=3,(D359^Parameters!$D$11)*Parameters!$D$10)))</f>
        <v>13050.232250133902</v>
      </c>
      <c r="F359" s="3">
        <f>IF(D359&gt;Parameters!$B$4,E359*(Parameters!$B$5+(Parameters!$B$6-Parameters!$B$5)*1/(1+EXP(-Parameters!$B$2*(D359-Parameters!$B$3)))),0)</f>
        <v>13050.232250133902</v>
      </c>
    </row>
    <row r="360" spans="1:6" x14ac:dyDescent="0.25">
      <c r="A360">
        <f t="shared" si="27"/>
        <v>30</v>
      </c>
      <c r="B360">
        <f t="shared" si="29"/>
        <v>5</v>
      </c>
      <c r="C360">
        <f t="shared" si="29"/>
        <v>2</v>
      </c>
      <c r="D360" s="3">
        <f>VLOOKUP(A360,Growth!$C$1:$J$40,2,FALSE)*(1-EXP(-VLOOKUP(A360,Growth!$C$1:$J$40,3,FALSE)*((((B360-1)*12)+VLOOKUP(C360,Parameters!$A$14:$B$17,2,FALSE))-VLOOKUP(A360,Growth!$C$1:$J$40,4,FALSE))))</f>
        <v>912.32105563019741</v>
      </c>
      <c r="E360" s="3">
        <f>IF(VLOOKUP(A360*2,StkLUT!$B$1:$C$40,2,FALSE)=1,(D360^Parameters!$B$11)*Parameters!$B$10,IF(VLOOKUP(A360*2,StkLUT!$B$1:$C$40,2,FALSE)=2,(D360^Parameters!$C$11)*Parameters!$C$10,IF(VLOOKUP(A360*2,StkLUT!$B$1:$C$40,2,FALSE)=3,(D360^Parameters!$D$11)*Parameters!$D$10)))</f>
        <v>14505.170588217587</v>
      </c>
      <c r="F360" s="3">
        <f>IF(D360&gt;Parameters!$B$4,E360*(Parameters!$B$5+(Parameters!$B$6-Parameters!$B$5)*1/(1+EXP(-Parameters!$B$2*(D360-Parameters!$B$3)))),0)</f>
        <v>14505.170588217587</v>
      </c>
    </row>
    <row r="361" spans="1:6" x14ac:dyDescent="0.25">
      <c r="A361">
        <f t="shared" si="27"/>
        <v>30</v>
      </c>
      <c r="B361">
        <f t="shared" si="29"/>
        <v>5</v>
      </c>
      <c r="C361">
        <f t="shared" si="29"/>
        <v>3</v>
      </c>
      <c r="D361" s="3">
        <f>VLOOKUP(A361,Growth!$C$1:$J$40,2,FALSE)*(1-EXP(-VLOOKUP(A361,Growth!$C$1:$J$40,3,FALSE)*((((B361-1)*12)+VLOOKUP(C361,Parameters!$A$14:$B$17,2,FALSE))-VLOOKUP(A361,Growth!$C$1:$J$40,4,FALSE))))</f>
        <v>926.95918267058767</v>
      </c>
      <c r="E361" s="3">
        <f>IF(VLOOKUP(A361*2,StkLUT!$B$1:$C$40,2,FALSE)=1,(D361^Parameters!$B$11)*Parameters!$B$10,IF(VLOOKUP(A361*2,StkLUT!$B$1:$C$40,2,FALSE)=2,(D361^Parameters!$C$11)*Parameters!$C$10,IF(VLOOKUP(A361*2,StkLUT!$B$1:$C$40,2,FALSE)=3,(D361^Parameters!$D$11)*Parameters!$D$10)))</f>
        <v>15249.30763648316</v>
      </c>
      <c r="F361" s="3">
        <f>IF(D361&gt;Parameters!$B$4,E361*(Parameters!$B$5+(Parameters!$B$6-Parameters!$B$5)*1/(1+EXP(-Parameters!$B$2*(D361-Parameters!$B$3)))),0)</f>
        <v>15249.30763648316</v>
      </c>
    </row>
    <row r="362" spans="1:6" x14ac:dyDescent="0.25">
      <c r="A362">
        <f t="shared" si="27"/>
        <v>31</v>
      </c>
      <c r="B362">
        <f t="shared" si="29"/>
        <v>2</v>
      </c>
      <c r="C362">
        <f t="shared" si="29"/>
        <v>1</v>
      </c>
      <c r="D362" s="3">
        <f>VLOOKUP(A362,Growth!$C$1:$J$40,2,FALSE)*(1-EXP(-VLOOKUP(A362,Growth!$C$1:$J$40,3,FALSE)*((((B362-1)*12)+VLOOKUP(C362,Parameters!$A$14:$B$17,2,FALSE))-VLOOKUP(A362,Growth!$C$1:$J$40,4,FALSE))))</f>
        <v>357.65006156494871</v>
      </c>
      <c r="E362" s="3">
        <f>IF(VLOOKUP(A362*2,StkLUT!$B$1:$C$40,2,FALSE)=1,(D362^Parameters!$B$11)*Parameters!$B$10,IF(VLOOKUP(A362*2,StkLUT!$B$1:$C$40,2,FALSE)=2,(D362^Parameters!$C$11)*Parameters!$C$10,IF(VLOOKUP(A362*2,StkLUT!$B$1:$C$40,2,FALSE)=3,(D362^Parameters!$D$11)*Parameters!$D$10)))</f>
        <v>1317.4139527981324</v>
      </c>
      <c r="F362" s="3">
        <f>IF(D362&gt;Parameters!$B$4,E362*(Parameters!$B$5+(Parameters!$B$6-Parameters!$B$5)*1/(1+EXP(-Parameters!$B$2*(D362-Parameters!$B$3)))),0)</f>
        <v>1317.4139527981324</v>
      </c>
    </row>
    <row r="363" spans="1:6" x14ac:dyDescent="0.25">
      <c r="A363">
        <f t="shared" si="27"/>
        <v>31</v>
      </c>
      <c r="B363">
        <f t="shared" si="29"/>
        <v>2</v>
      </c>
      <c r="C363">
        <f t="shared" si="29"/>
        <v>2</v>
      </c>
      <c r="D363" s="3">
        <f>VLOOKUP(A363,Growth!$C$1:$J$40,2,FALSE)*(1-EXP(-VLOOKUP(A363,Growth!$C$1:$J$40,3,FALSE)*((((B363-1)*12)+VLOOKUP(C363,Parameters!$A$14:$B$17,2,FALSE))-VLOOKUP(A363,Growth!$C$1:$J$40,4,FALSE))))</f>
        <v>468.58770963149192</v>
      </c>
      <c r="E363" s="3">
        <f>IF(VLOOKUP(A363*2,StkLUT!$B$1:$C$40,2,FALSE)=1,(D363^Parameters!$B$11)*Parameters!$B$10,IF(VLOOKUP(A363*2,StkLUT!$B$1:$C$40,2,FALSE)=2,(D363^Parameters!$C$11)*Parameters!$C$10,IF(VLOOKUP(A363*2,StkLUT!$B$1:$C$40,2,FALSE)=3,(D363^Parameters!$D$11)*Parameters!$D$10)))</f>
        <v>3027.3295560933079</v>
      </c>
      <c r="F363" s="3">
        <f>IF(D363&gt;Parameters!$B$4,E363*(Parameters!$B$5+(Parameters!$B$6-Parameters!$B$5)*1/(1+EXP(-Parameters!$B$2*(D363-Parameters!$B$3)))),0)</f>
        <v>3027.3295560933079</v>
      </c>
    </row>
    <row r="364" spans="1:6" x14ac:dyDescent="0.25">
      <c r="A364">
        <f t="shared" si="27"/>
        <v>31</v>
      </c>
      <c r="B364">
        <f t="shared" si="29"/>
        <v>2</v>
      </c>
      <c r="C364">
        <f t="shared" si="29"/>
        <v>3</v>
      </c>
      <c r="D364" s="3">
        <f>VLOOKUP(A364,Growth!$C$1:$J$40,2,FALSE)*(1-EXP(-VLOOKUP(A364,Growth!$C$1:$J$40,3,FALSE)*((((B364-1)*12)+VLOOKUP(C364,Parameters!$A$14:$B$17,2,FALSE))-VLOOKUP(A364,Growth!$C$1:$J$40,4,FALSE))))</f>
        <v>520.71122298334512</v>
      </c>
      <c r="E364" s="3">
        <f>IF(VLOOKUP(A364*2,StkLUT!$B$1:$C$40,2,FALSE)=1,(D364^Parameters!$B$11)*Parameters!$B$10,IF(VLOOKUP(A364*2,StkLUT!$B$1:$C$40,2,FALSE)=2,(D364^Parameters!$C$11)*Parameters!$C$10,IF(VLOOKUP(A364*2,StkLUT!$B$1:$C$40,2,FALSE)=3,(D364^Parameters!$D$11)*Parameters!$D$10)))</f>
        <v>4189.1315272586726</v>
      </c>
      <c r="F364" s="3">
        <f>IF(D364&gt;Parameters!$B$4,E364*(Parameters!$B$5+(Parameters!$B$6-Parameters!$B$5)*1/(1+EXP(-Parameters!$B$2*(D364-Parameters!$B$3)))),0)</f>
        <v>4189.1315272586726</v>
      </c>
    </row>
    <row r="365" spans="1:6" x14ac:dyDescent="0.25">
      <c r="A365">
        <f t="shared" si="27"/>
        <v>31</v>
      </c>
      <c r="B365">
        <f t="shared" si="29"/>
        <v>3</v>
      </c>
      <c r="C365">
        <f t="shared" si="29"/>
        <v>1</v>
      </c>
      <c r="D365" s="3">
        <f>VLOOKUP(A365,Growth!$C$1:$J$40,2,FALSE)*(1-EXP(-VLOOKUP(A365,Growth!$C$1:$J$40,3,FALSE)*((((B365-1)*12)+VLOOKUP(C365,Parameters!$A$14:$B$17,2,FALSE))-VLOOKUP(A365,Growth!$C$1:$J$40,4,FALSE))))</f>
        <v>608.10289567819655</v>
      </c>
      <c r="E365" s="3">
        <f>IF(VLOOKUP(A365*2,StkLUT!$B$1:$C$40,2,FALSE)=1,(D365^Parameters!$B$11)*Parameters!$B$10,IF(VLOOKUP(A365*2,StkLUT!$B$1:$C$40,2,FALSE)=2,(D365^Parameters!$C$11)*Parameters!$C$10,IF(VLOOKUP(A365*2,StkLUT!$B$1:$C$40,2,FALSE)=3,(D365^Parameters!$D$11)*Parameters!$D$10)))</f>
        <v>6755.0389040132477</v>
      </c>
      <c r="F365" s="3">
        <f>IF(D365&gt;Parameters!$B$4,E365*(Parameters!$B$5+(Parameters!$B$6-Parameters!$B$5)*1/(1+EXP(-Parameters!$B$2*(D365-Parameters!$B$3)))),0)</f>
        <v>6755.0389040132477</v>
      </c>
    </row>
    <row r="366" spans="1:6" x14ac:dyDescent="0.25">
      <c r="A366">
        <f t="shared" si="27"/>
        <v>31</v>
      </c>
      <c r="B366">
        <f t="shared" si="29"/>
        <v>3</v>
      </c>
      <c r="C366">
        <f t="shared" si="29"/>
        <v>2</v>
      </c>
      <c r="D366" s="3">
        <f>VLOOKUP(A366,Growth!$C$1:$J$40,2,FALSE)*(1-EXP(-VLOOKUP(A366,Growth!$C$1:$J$40,3,FALSE)*((((B366-1)*12)+VLOOKUP(C366,Parameters!$A$14:$B$17,2,FALSE))-VLOOKUP(A366,Growth!$C$1:$J$40,4,FALSE))))</f>
        <v>670.84095776932315</v>
      </c>
      <c r="E366" s="3">
        <f>IF(VLOOKUP(A366*2,StkLUT!$B$1:$C$40,2,FALSE)=1,(D366^Parameters!$B$11)*Parameters!$B$10,IF(VLOOKUP(A366*2,StkLUT!$B$1:$C$40,2,FALSE)=2,(D366^Parameters!$C$11)*Parameters!$C$10,IF(VLOOKUP(A366*2,StkLUT!$B$1:$C$40,2,FALSE)=3,(D366^Parameters!$D$11)*Parameters!$D$10)))</f>
        <v>9140.0736253889136</v>
      </c>
      <c r="F366" s="3">
        <f>IF(D366&gt;Parameters!$B$4,E366*(Parameters!$B$5+(Parameters!$B$6-Parameters!$B$5)*1/(1+EXP(-Parameters!$B$2*(D366-Parameters!$B$3)))),0)</f>
        <v>9140.0736253889136</v>
      </c>
    </row>
    <row r="367" spans="1:6" x14ac:dyDescent="0.25">
      <c r="A367">
        <f t="shared" si="27"/>
        <v>31</v>
      </c>
      <c r="B367">
        <f t="shared" ref="B367:C382" si="30">B355</f>
        <v>3</v>
      </c>
      <c r="C367">
        <f t="shared" si="30"/>
        <v>3</v>
      </c>
      <c r="D367" s="3">
        <f>VLOOKUP(A367,Growth!$C$1:$J$40,2,FALSE)*(1-EXP(-VLOOKUP(A367,Growth!$C$1:$J$40,3,FALSE)*((((B367-1)*12)+VLOOKUP(C367,Parameters!$A$14:$B$17,2,FALSE))-VLOOKUP(A367,Growth!$C$1:$J$40,4,FALSE))))</f>
        <v>700.31813052419113</v>
      </c>
      <c r="E367" s="3">
        <f>IF(VLOOKUP(A367*2,StkLUT!$B$1:$C$40,2,FALSE)=1,(D367^Parameters!$B$11)*Parameters!$B$10,IF(VLOOKUP(A367*2,StkLUT!$B$1:$C$40,2,FALSE)=2,(D367^Parameters!$C$11)*Parameters!$C$10,IF(VLOOKUP(A367*2,StkLUT!$B$1:$C$40,2,FALSE)=3,(D367^Parameters!$D$11)*Parameters!$D$10)))</f>
        <v>10434.308829129255</v>
      </c>
      <c r="F367" s="3">
        <f>IF(D367&gt;Parameters!$B$4,E367*(Parameters!$B$5+(Parameters!$B$6-Parameters!$B$5)*1/(1+EXP(-Parameters!$B$2*(D367-Parameters!$B$3)))),0)</f>
        <v>10434.308829129255</v>
      </c>
    </row>
    <row r="368" spans="1:6" x14ac:dyDescent="0.25">
      <c r="A368">
        <f t="shared" si="27"/>
        <v>31</v>
      </c>
      <c r="B368">
        <f t="shared" si="30"/>
        <v>4</v>
      </c>
      <c r="C368">
        <f t="shared" si="30"/>
        <v>1</v>
      </c>
      <c r="D368" s="3">
        <f>VLOOKUP(A368,Growth!$C$1:$J$40,2,FALSE)*(1-EXP(-VLOOKUP(A368,Growth!$C$1:$J$40,3,FALSE)*((((B368-1)*12)+VLOOKUP(C368,Parameters!$A$14:$B$17,2,FALSE))-VLOOKUP(A368,Growth!$C$1:$J$40,4,FALSE))))</f>
        <v>749.74034456363336</v>
      </c>
      <c r="E368" s="3">
        <f>IF(VLOOKUP(A368*2,StkLUT!$B$1:$C$40,2,FALSE)=1,(D368^Parameters!$B$11)*Parameters!$B$10,IF(VLOOKUP(A368*2,StkLUT!$B$1:$C$40,2,FALSE)=2,(D368^Parameters!$C$11)*Parameters!$C$10,IF(VLOOKUP(A368*2,StkLUT!$B$1:$C$40,2,FALSE)=3,(D368^Parameters!$D$11)*Parameters!$D$10)))</f>
        <v>12872.639764949328</v>
      </c>
      <c r="F368" s="3">
        <f>IF(D368&gt;Parameters!$B$4,E368*(Parameters!$B$5+(Parameters!$B$6-Parameters!$B$5)*1/(1+EXP(-Parameters!$B$2*(D368-Parameters!$B$3)))),0)</f>
        <v>12872.639764949328</v>
      </c>
    </row>
    <row r="369" spans="1:6" x14ac:dyDescent="0.25">
      <c r="A369">
        <f t="shared" si="27"/>
        <v>31</v>
      </c>
      <c r="B369">
        <f t="shared" si="30"/>
        <v>4</v>
      </c>
      <c r="C369">
        <f t="shared" si="30"/>
        <v>2</v>
      </c>
      <c r="D369" s="3">
        <f>VLOOKUP(A369,Growth!$C$1:$J$40,2,FALSE)*(1-EXP(-VLOOKUP(A369,Growth!$C$1:$J$40,3,FALSE)*((((B369-1)*12)+VLOOKUP(C369,Parameters!$A$14:$B$17,2,FALSE))-VLOOKUP(A369,Growth!$C$1:$J$40,4,FALSE))))</f>
        <v>785.2203146508765</v>
      </c>
      <c r="E369" s="3">
        <f>IF(VLOOKUP(A369*2,StkLUT!$B$1:$C$40,2,FALSE)=1,(D369^Parameters!$B$11)*Parameters!$B$10,IF(VLOOKUP(A369*2,StkLUT!$B$1:$C$40,2,FALSE)=2,(D369^Parameters!$C$11)*Parameters!$C$10,IF(VLOOKUP(A369*2,StkLUT!$B$1:$C$40,2,FALSE)=3,(D369^Parameters!$D$11)*Parameters!$D$10)))</f>
        <v>14842.531228542937</v>
      </c>
      <c r="F369" s="3">
        <f>IF(D369&gt;Parameters!$B$4,E369*(Parameters!$B$5+(Parameters!$B$6-Parameters!$B$5)*1/(1+EXP(-Parameters!$B$2*(D369-Parameters!$B$3)))),0)</f>
        <v>14842.531228542937</v>
      </c>
    </row>
    <row r="370" spans="1:6" x14ac:dyDescent="0.25">
      <c r="A370">
        <f t="shared" si="27"/>
        <v>31</v>
      </c>
      <c r="B370">
        <f t="shared" si="30"/>
        <v>4</v>
      </c>
      <c r="C370">
        <f t="shared" si="30"/>
        <v>3</v>
      </c>
      <c r="D370" s="3">
        <f>VLOOKUP(A370,Growth!$C$1:$J$40,2,FALSE)*(1-EXP(-VLOOKUP(A370,Growth!$C$1:$J$40,3,FALSE)*((((B370-1)*12)+VLOOKUP(C370,Parameters!$A$14:$B$17,2,FALSE))-VLOOKUP(A370,Growth!$C$1:$J$40,4,FALSE))))</f>
        <v>801.89040570469535</v>
      </c>
      <c r="E370" s="3">
        <f>IF(VLOOKUP(A370*2,StkLUT!$B$1:$C$40,2,FALSE)=1,(D370^Parameters!$B$11)*Parameters!$B$10,IF(VLOOKUP(A370*2,StkLUT!$B$1:$C$40,2,FALSE)=2,(D370^Parameters!$C$11)*Parameters!$C$10,IF(VLOOKUP(A370*2,StkLUT!$B$1:$C$40,2,FALSE)=3,(D370^Parameters!$D$11)*Parameters!$D$10)))</f>
        <v>15834.511608759465</v>
      </c>
      <c r="F370" s="3">
        <f>IF(D370&gt;Parameters!$B$4,E370*(Parameters!$B$5+(Parameters!$B$6-Parameters!$B$5)*1/(1+EXP(-Parameters!$B$2*(D370-Parameters!$B$3)))),0)</f>
        <v>15834.511608759465</v>
      </c>
    </row>
    <row r="371" spans="1:6" x14ac:dyDescent="0.25">
      <c r="A371">
        <f t="shared" si="27"/>
        <v>31</v>
      </c>
      <c r="B371">
        <f t="shared" si="30"/>
        <v>5</v>
      </c>
      <c r="C371">
        <f t="shared" si="30"/>
        <v>1</v>
      </c>
      <c r="D371" s="3">
        <f>VLOOKUP(A371,Growth!$C$1:$J$40,2,FALSE)*(1-EXP(-VLOOKUP(A371,Growth!$C$1:$J$40,3,FALSE)*((((B371-1)*12)+VLOOKUP(C371,Parameters!$A$14:$B$17,2,FALSE))-VLOOKUP(A371,Growth!$C$1:$J$40,4,FALSE))))</f>
        <v>829.8399249808532</v>
      </c>
      <c r="E371" s="3">
        <f>IF(VLOOKUP(A371*2,StkLUT!$B$1:$C$40,2,FALSE)=1,(D371^Parameters!$B$11)*Parameters!$B$10,IF(VLOOKUP(A371*2,StkLUT!$B$1:$C$40,2,FALSE)=2,(D371^Parameters!$C$11)*Parameters!$C$10,IF(VLOOKUP(A371*2,StkLUT!$B$1:$C$40,2,FALSE)=3,(D371^Parameters!$D$11)*Parameters!$D$10)))</f>
        <v>17596.528228220253</v>
      </c>
      <c r="F371" s="3">
        <f>IF(D371&gt;Parameters!$B$4,E371*(Parameters!$B$5+(Parameters!$B$6-Parameters!$B$5)*1/(1+EXP(-Parameters!$B$2*(D371-Parameters!$B$3)))),0)</f>
        <v>17596.528228220253</v>
      </c>
    </row>
    <row r="372" spans="1:6" x14ac:dyDescent="0.25">
      <c r="A372">
        <f t="shared" si="27"/>
        <v>31</v>
      </c>
      <c r="B372">
        <f t="shared" si="30"/>
        <v>5</v>
      </c>
      <c r="C372">
        <f t="shared" si="30"/>
        <v>2</v>
      </c>
      <c r="D372" s="3">
        <f>VLOOKUP(A372,Growth!$C$1:$J$40,2,FALSE)*(1-EXP(-VLOOKUP(A372,Growth!$C$1:$J$40,3,FALSE)*((((B372-1)*12)+VLOOKUP(C372,Parameters!$A$14:$B$17,2,FALSE))-VLOOKUP(A372,Growth!$C$1:$J$40,4,FALSE))))</f>
        <v>849.90475062948803</v>
      </c>
      <c r="E372" s="3">
        <f>IF(VLOOKUP(A372*2,StkLUT!$B$1:$C$40,2,FALSE)=1,(D372^Parameters!$B$11)*Parameters!$B$10,IF(VLOOKUP(A372*2,StkLUT!$B$1:$C$40,2,FALSE)=2,(D372^Parameters!$C$11)*Parameters!$C$10,IF(VLOOKUP(A372*2,StkLUT!$B$1:$C$40,2,FALSE)=3,(D372^Parameters!$D$11)*Parameters!$D$10)))</f>
        <v>18940.031986588645</v>
      </c>
      <c r="F372" s="3">
        <f>IF(D372&gt;Parameters!$B$4,E372*(Parameters!$B$5+(Parameters!$B$6-Parameters!$B$5)*1/(1+EXP(-Parameters!$B$2*(D372-Parameters!$B$3)))),0)</f>
        <v>18940.031986588645</v>
      </c>
    </row>
    <row r="373" spans="1:6" x14ac:dyDescent="0.25">
      <c r="A373">
        <f t="shared" si="27"/>
        <v>31</v>
      </c>
      <c r="B373">
        <f t="shared" si="30"/>
        <v>5</v>
      </c>
      <c r="C373">
        <f t="shared" si="30"/>
        <v>3</v>
      </c>
      <c r="D373" s="3">
        <f>VLOOKUP(A373,Growth!$C$1:$J$40,2,FALSE)*(1-EXP(-VLOOKUP(A373,Growth!$C$1:$J$40,3,FALSE)*((((B373-1)*12)+VLOOKUP(C373,Parameters!$A$14:$B$17,2,FALSE))-VLOOKUP(A373,Growth!$C$1:$J$40,4,FALSE))))</f>
        <v>859.33211118586007</v>
      </c>
      <c r="E373" s="3">
        <f>IF(VLOOKUP(A373*2,StkLUT!$B$1:$C$40,2,FALSE)=1,(D373^Parameters!$B$11)*Parameters!$B$10,IF(VLOOKUP(A373*2,StkLUT!$B$1:$C$40,2,FALSE)=2,(D373^Parameters!$C$11)*Parameters!$C$10,IF(VLOOKUP(A373*2,StkLUT!$B$1:$C$40,2,FALSE)=3,(D373^Parameters!$D$11)*Parameters!$D$10)))</f>
        <v>19594.509934750484</v>
      </c>
      <c r="F373" s="3">
        <f>IF(D373&gt;Parameters!$B$4,E373*(Parameters!$B$5+(Parameters!$B$6-Parameters!$B$5)*1/(1+EXP(-Parameters!$B$2*(D373-Parameters!$B$3)))),0)</f>
        <v>19594.509934750484</v>
      </c>
    </row>
    <row r="374" spans="1:6" x14ac:dyDescent="0.25">
      <c r="A374">
        <f t="shared" si="27"/>
        <v>32</v>
      </c>
      <c r="B374">
        <f t="shared" si="30"/>
        <v>2</v>
      </c>
      <c r="C374">
        <f t="shared" si="30"/>
        <v>1</v>
      </c>
      <c r="D374" s="3">
        <f>VLOOKUP(A374,Growth!$C$1:$J$40,2,FALSE)*(1-EXP(-VLOOKUP(A374,Growth!$C$1:$J$40,3,FALSE)*((((B374-1)*12)+VLOOKUP(C374,Parameters!$A$14:$B$17,2,FALSE))-VLOOKUP(A374,Growth!$C$1:$J$40,4,FALSE))))</f>
        <v>365.18806516558908</v>
      </c>
      <c r="E374" s="3">
        <f>IF(VLOOKUP(A374*2,StkLUT!$B$1:$C$40,2,FALSE)=1,(D374^Parameters!$B$11)*Parameters!$B$10,IF(VLOOKUP(A374*2,StkLUT!$B$1:$C$40,2,FALSE)=2,(D374^Parameters!$C$11)*Parameters!$C$10,IF(VLOOKUP(A374*2,StkLUT!$B$1:$C$40,2,FALSE)=3,(D374^Parameters!$D$11)*Parameters!$D$10)))</f>
        <v>816.14668896588</v>
      </c>
      <c r="F374" s="3">
        <f>IF(D374&gt;Parameters!$B$4,E374*(Parameters!$B$5+(Parameters!$B$6-Parameters!$B$5)*1/(1+EXP(-Parameters!$B$2*(D374-Parameters!$B$3)))),0)</f>
        <v>816.14668896588</v>
      </c>
    </row>
    <row r="375" spans="1:6" x14ac:dyDescent="0.25">
      <c r="A375">
        <f t="shared" si="27"/>
        <v>32</v>
      </c>
      <c r="B375">
        <f t="shared" si="30"/>
        <v>2</v>
      </c>
      <c r="C375">
        <f t="shared" si="30"/>
        <v>2</v>
      </c>
      <c r="D375" s="3">
        <f>VLOOKUP(A375,Growth!$C$1:$J$40,2,FALSE)*(1-EXP(-VLOOKUP(A375,Growth!$C$1:$J$40,3,FALSE)*((((B375-1)*12)+VLOOKUP(C375,Parameters!$A$14:$B$17,2,FALSE))-VLOOKUP(A375,Growth!$C$1:$J$40,4,FALSE))))</f>
        <v>472.02014328923457</v>
      </c>
      <c r="E375" s="3">
        <f>IF(VLOOKUP(A375*2,StkLUT!$B$1:$C$40,2,FALSE)=1,(D375^Parameters!$B$11)*Parameters!$B$10,IF(VLOOKUP(A375*2,StkLUT!$B$1:$C$40,2,FALSE)=2,(D375^Parameters!$C$11)*Parameters!$C$10,IF(VLOOKUP(A375*2,StkLUT!$B$1:$C$40,2,FALSE)=3,(D375^Parameters!$D$11)*Parameters!$D$10)))</f>
        <v>1828.2541955284344</v>
      </c>
      <c r="F375" s="3">
        <f>IF(D375&gt;Parameters!$B$4,E375*(Parameters!$B$5+(Parameters!$B$6-Parameters!$B$5)*1/(1+EXP(-Parameters!$B$2*(D375-Parameters!$B$3)))),0)</f>
        <v>1828.2541955284344</v>
      </c>
    </row>
    <row r="376" spans="1:6" x14ac:dyDescent="0.25">
      <c r="A376">
        <f t="shared" si="27"/>
        <v>32</v>
      </c>
      <c r="B376">
        <f t="shared" si="30"/>
        <v>2</v>
      </c>
      <c r="C376">
        <f t="shared" si="30"/>
        <v>3</v>
      </c>
      <c r="D376" s="3">
        <f>VLOOKUP(A376,Growth!$C$1:$J$40,2,FALSE)*(1-EXP(-VLOOKUP(A376,Growth!$C$1:$J$40,3,FALSE)*((((B376-1)*12)+VLOOKUP(C376,Parameters!$A$14:$B$17,2,FALSE))-VLOOKUP(A376,Growth!$C$1:$J$40,4,FALSE))))</f>
        <v>522.21289004136202</v>
      </c>
      <c r="E376" s="3">
        <f>IF(VLOOKUP(A376*2,StkLUT!$B$1:$C$40,2,FALSE)=1,(D376^Parameters!$B$11)*Parameters!$B$10,IF(VLOOKUP(A376*2,StkLUT!$B$1:$C$40,2,FALSE)=2,(D376^Parameters!$C$11)*Parameters!$C$10,IF(VLOOKUP(A376*2,StkLUT!$B$1:$C$40,2,FALSE)=3,(D376^Parameters!$D$11)*Parameters!$D$10)))</f>
        <v>2511.7337026308869</v>
      </c>
      <c r="F376" s="3">
        <f>IF(D376&gt;Parameters!$B$4,E376*(Parameters!$B$5+(Parameters!$B$6-Parameters!$B$5)*1/(1+EXP(-Parameters!$B$2*(D376-Parameters!$B$3)))),0)</f>
        <v>2511.7337026308869</v>
      </c>
    </row>
    <row r="377" spans="1:6" x14ac:dyDescent="0.25">
      <c r="A377">
        <f t="shared" si="27"/>
        <v>32</v>
      </c>
      <c r="B377">
        <f t="shared" si="30"/>
        <v>3</v>
      </c>
      <c r="C377">
        <f t="shared" si="30"/>
        <v>1</v>
      </c>
      <c r="D377" s="3">
        <f>VLOOKUP(A377,Growth!$C$1:$J$40,2,FALSE)*(1-EXP(-VLOOKUP(A377,Growth!$C$1:$J$40,3,FALSE)*((((B377-1)*12)+VLOOKUP(C377,Parameters!$A$14:$B$17,2,FALSE))-VLOOKUP(A377,Growth!$C$1:$J$40,4,FALSE))))</f>
        <v>606.36429461364457</v>
      </c>
      <c r="E377" s="3">
        <f>IF(VLOOKUP(A377*2,StkLUT!$B$1:$C$40,2,FALSE)=1,(D377^Parameters!$B$11)*Parameters!$B$10,IF(VLOOKUP(A377*2,StkLUT!$B$1:$C$40,2,FALSE)=2,(D377^Parameters!$C$11)*Parameters!$C$10,IF(VLOOKUP(A377*2,StkLUT!$B$1:$C$40,2,FALSE)=3,(D377^Parameters!$D$11)*Parameters!$D$10)))</f>
        <v>4017.0791951558613</v>
      </c>
      <c r="F377" s="3">
        <f>IF(D377&gt;Parameters!$B$4,E377*(Parameters!$B$5+(Parameters!$B$6-Parameters!$B$5)*1/(1+EXP(-Parameters!$B$2*(D377-Parameters!$B$3)))),0)</f>
        <v>4017.0791951558613</v>
      </c>
    </row>
    <row r="378" spans="1:6" x14ac:dyDescent="0.25">
      <c r="A378">
        <f t="shared" si="27"/>
        <v>32</v>
      </c>
      <c r="B378">
        <f t="shared" si="30"/>
        <v>3</v>
      </c>
      <c r="C378">
        <f t="shared" si="30"/>
        <v>2</v>
      </c>
      <c r="D378" s="3">
        <f>VLOOKUP(A378,Growth!$C$1:$J$40,2,FALSE)*(1-EXP(-VLOOKUP(A378,Growth!$C$1:$J$40,3,FALSE)*((((B378-1)*12)+VLOOKUP(C378,Parameters!$A$14:$B$17,2,FALSE))-VLOOKUP(A378,Growth!$C$1:$J$40,4,FALSE))))</f>
        <v>666.7733029457404</v>
      </c>
      <c r="E378" s="3">
        <f>IF(VLOOKUP(A378*2,StkLUT!$B$1:$C$40,2,FALSE)=1,(D378^Parameters!$B$11)*Parameters!$B$10,IF(VLOOKUP(A378*2,StkLUT!$B$1:$C$40,2,FALSE)=2,(D378^Parameters!$C$11)*Parameters!$C$10,IF(VLOOKUP(A378*2,StkLUT!$B$1:$C$40,2,FALSE)=3,(D378^Parameters!$D$11)*Parameters!$D$10)))</f>
        <v>5414.2975153284187</v>
      </c>
      <c r="F378" s="3">
        <f>IF(D378&gt;Parameters!$B$4,E378*(Parameters!$B$5+(Parameters!$B$6-Parameters!$B$5)*1/(1+EXP(-Parameters!$B$2*(D378-Parameters!$B$3)))),0)</f>
        <v>5414.2975153284187</v>
      </c>
    </row>
    <row r="379" spans="1:6" x14ac:dyDescent="0.25">
      <c r="A379">
        <f t="shared" si="27"/>
        <v>32</v>
      </c>
      <c r="B379">
        <f t="shared" si="30"/>
        <v>3</v>
      </c>
      <c r="C379">
        <f t="shared" si="30"/>
        <v>3</v>
      </c>
      <c r="D379" s="3">
        <f>VLOOKUP(A379,Growth!$C$1:$J$40,2,FALSE)*(1-EXP(-VLOOKUP(A379,Growth!$C$1:$J$40,3,FALSE)*((((B379-1)*12)+VLOOKUP(C379,Parameters!$A$14:$B$17,2,FALSE))-VLOOKUP(A379,Growth!$C$1:$J$40,4,FALSE))))</f>
        <v>695.15517204362277</v>
      </c>
      <c r="E379" s="3">
        <f>IF(VLOOKUP(A379*2,StkLUT!$B$1:$C$40,2,FALSE)=1,(D379^Parameters!$B$11)*Parameters!$B$10,IF(VLOOKUP(A379*2,StkLUT!$B$1:$C$40,2,FALSE)=2,(D379^Parameters!$C$11)*Parameters!$C$10,IF(VLOOKUP(A379*2,StkLUT!$B$1:$C$40,2,FALSE)=3,(D379^Parameters!$D$11)*Parameters!$D$10)))</f>
        <v>6172.222762005922</v>
      </c>
      <c r="F379" s="3">
        <f>IF(D379&gt;Parameters!$B$4,E379*(Parameters!$B$5+(Parameters!$B$6-Parameters!$B$5)*1/(1+EXP(-Parameters!$B$2*(D379-Parameters!$B$3)))),0)</f>
        <v>6172.222762005922</v>
      </c>
    </row>
    <row r="380" spans="1:6" x14ac:dyDescent="0.25">
      <c r="A380">
        <f t="shared" si="27"/>
        <v>32</v>
      </c>
      <c r="B380">
        <f t="shared" si="30"/>
        <v>4</v>
      </c>
      <c r="C380">
        <f t="shared" si="30"/>
        <v>1</v>
      </c>
      <c r="D380" s="3">
        <f>VLOOKUP(A380,Growth!$C$1:$J$40,2,FALSE)*(1-EXP(-VLOOKUP(A380,Growth!$C$1:$J$40,3,FALSE)*((((B380-1)*12)+VLOOKUP(C380,Parameters!$A$14:$B$17,2,FALSE))-VLOOKUP(A380,Growth!$C$1:$J$40,4,FALSE))))</f>
        <v>742.73922160297911</v>
      </c>
      <c r="E380" s="3">
        <f>IF(VLOOKUP(A380*2,StkLUT!$B$1:$C$40,2,FALSE)=1,(D380^Parameters!$B$11)*Parameters!$B$10,IF(VLOOKUP(A380*2,StkLUT!$B$1:$C$40,2,FALSE)=2,(D380^Parameters!$C$11)*Parameters!$C$10,IF(VLOOKUP(A380*2,StkLUT!$B$1:$C$40,2,FALSE)=3,(D380^Parameters!$D$11)*Parameters!$D$10)))</f>
        <v>7600.0648696649259</v>
      </c>
      <c r="F380" s="3">
        <f>IF(D380&gt;Parameters!$B$4,E380*(Parameters!$B$5+(Parameters!$B$6-Parameters!$B$5)*1/(1+EXP(-Parameters!$B$2*(D380-Parameters!$B$3)))),0)</f>
        <v>7600.0648696649259</v>
      </c>
    </row>
    <row r="381" spans="1:6" x14ac:dyDescent="0.25">
      <c r="A381">
        <f t="shared" si="27"/>
        <v>32</v>
      </c>
      <c r="B381">
        <f t="shared" si="30"/>
        <v>4</v>
      </c>
      <c r="C381">
        <f t="shared" si="30"/>
        <v>2</v>
      </c>
      <c r="D381" s="3">
        <f>VLOOKUP(A381,Growth!$C$1:$J$40,2,FALSE)*(1-EXP(-VLOOKUP(A381,Growth!$C$1:$J$40,3,FALSE)*((((B381-1)*12)+VLOOKUP(C381,Parameters!$A$14:$B$17,2,FALSE))-VLOOKUP(A381,Growth!$C$1:$J$40,4,FALSE))))</f>
        <v>776.89795324764157</v>
      </c>
      <c r="E381" s="3">
        <f>IF(VLOOKUP(A381*2,StkLUT!$B$1:$C$40,2,FALSE)=1,(D381^Parameters!$B$11)*Parameters!$B$10,IF(VLOOKUP(A381*2,StkLUT!$B$1:$C$40,2,FALSE)=2,(D381^Parameters!$C$11)*Parameters!$C$10,IF(VLOOKUP(A381*2,StkLUT!$B$1:$C$40,2,FALSE)=3,(D381^Parameters!$D$11)*Parameters!$D$10)))</f>
        <v>8753.7190945080747</v>
      </c>
      <c r="F381" s="3">
        <f>IF(D381&gt;Parameters!$B$4,E381*(Parameters!$B$5+(Parameters!$B$6-Parameters!$B$5)*1/(1+EXP(-Parameters!$B$2*(D381-Parameters!$B$3)))),0)</f>
        <v>8753.7190945080747</v>
      </c>
    </row>
    <row r="382" spans="1:6" x14ac:dyDescent="0.25">
      <c r="A382">
        <f t="shared" si="27"/>
        <v>32</v>
      </c>
      <c r="B382">
        <f t="shared" si="30"/>
        <v>4</v>
      </c>
      <c r="C382">
        <f t="shared" si="30"/>
        <v>3</v>
      </c>
      <c r="D382" s="3">
        <f>VLOOKUP(A382,Growth!$C$1:$J$40,2,FALSE)*(1-EXP(-VLOOKUP(A382,Growth!$C$1:$J$40,3,FALSE)*((((B382-1)*12)+VLOOKUP(C382,Parameters!$A$14:$B$17,2,FALSE))-VLOOKUP(A382,Growth!$C$1:$J$40,4,FALSE))))</f>
        <v>792.94669625561767</v>
      </c>
      <c r="E382" s="3">
        <f>IF(VLOOKUP(A382*2,StkLUT!$B$1:$C$40,2,FALSE)=1,(D382^Parameters!$B$11)*Parameters!$B$10,IF(VLOOKUP(A382*2,StkLUT!$B$1:$C$40,2,FALSE)=2,(D382^Parameters!$C$11)*Parameters!$C$10,IF(VLOOKUP(A382*2,StkLUT!$B$1:$C$40,2,FALSE)=3,(D382^Parameters!$D$11)*Parameters!$D$10)))</f>
        <v>9334.7458571048301</v>
      </c>
      <c r="F382" s="3">
        <f>IF(D382&gt;Parameters!$B$4,E382*(Parameters!$B$5+(Parameters!$B$6-Parameters!$B$5)*1/(1+EXP(-Parameters!$B$2*(D382-Parameters!$B$3)))),0)</f>
        <v>9334.7458571048301</v>
      </c>
    </row>
    <row r="383" spans="1:6" x14ac:dyDescent="0.25">
      <c r="A383">
        <f t="shared" si="27"/>
        <v>32</v>
      </c>
      <c r="B383">
        <f t="shared" ref="B383:C387" si="31">B371</f>
        <v>5</v>
      </c>
      <c r="C383">
        <f t="shared" si="31"/>
        <v>1</v>
      </c>
      <c r="D383" s="3">
        <f>VLOOKUP(A383,Growth!$C$1:$J$40,2,FALSE)*(1-EXP(-VLOOKUP(A383,Growth!$C$1:$J$40,3,FALSE)*((((B383-1)*12)+VLOOKUP(C383,Parameters!$A$14:$B$17,2,FALSE))-VLOOKUP(A383,Growth!$C$1:$J$40,4,FALSE))))</f>
        <v>819.85345775265716</v>
      </c>
      <c r="E383" s="3">
        <f>IF(VLOOKUP(A383*2,StkLUT!$B$1:$C$40,2,FALSE)=1,(D383^Parameters!$B$11)*Parameters!$B$10,IF(VLOOKUP(A383*2,StkLUT!$B$1:$C$40,2,FALSE)=2,(D383^Parameters!$C$11)*Parameters!$C$10,IF(VLOOKUP(A383*2,StkLUT!$B$1:$C$40,2,FALSE)=3,(D383^Parameters!$D$11)*Parameters!$D$10)))</f>
        <v>10366.964340021501</v>
      </c>
      <c r="F383" s="3">
        <f>IF(D383&gt;Parameters!$B$4,E383*(Parameters!$B$5+(Parameters!$B$6-Parameters!$B$5)*1/(1+EXP(-Parameters!$B$2*(D383-Parameters!$B$3)))),0)</f>
        <v>10366.964340021501</v>
      </c>
    </row>
    <row r="384" spans="1:6" x14ac:dyDescent="0.25">
      <c r="A384">
        <f t="shared" si="27"/>
        <v>32</v>
      </c>
      <c r="B384">
        <f t="shared" si="31"/>
        <v>5</v>
      </c>
      <c r="C384">
        <f t="shared" si="31"/>
        <v>2</v>
      </c>
      <c r="D384" s="3">
        <f>VLOOKUP(A384,Growth!$C$1:$J$40,2,FALSE)*(1-EXP(-VLOOKUP(A384,Growth!$C$1:$J$40,3,FALSE)*((((B384-1)*12)+VLOOKUP(C384,Parameters!$A$14:$B$17,2,FALSE))-VLOOKUP(A384,Growth!$C$1:$J$40,4,FALSE))))</f>
        <v>839.16877147470211</v>
      </c>
      <c r="E384" s="3">
        <f>IF(VLOOKUP(A384*2,StkLUT!$B$1:$C$40,2,FALSE)=1,(D384^Parameters!$B$11)*Parameters!$B$10,IF(VLOOKUP(A384*2,StkLUT!$B$1:$C$40,2,FALSE)=2,(D384^Parameters!$C$11)*Parameters!$C$10,IF(VLOOKUP(A384*2,StkLUT!$B$1:$C$40,2,FALSE)=3,(D384^Parameters!$D$11)*Parameters!$D$10)))</f>
        <v>11154.163822187336</v>
      </c>
      <c r="F384" s="3">
        <f>IF(D384&gt;Parameters!$B$4,E384*(Parameters!$B$5+(Parameters!$B$6-Parameters!$B$5)*1/(1+EXP(-Parameters!$B$2*(D384-Parameters!$B$3)))),0)</f>
        <v>11154.163822187336</v>
      </c>
    </row>
    <row r="385" spans="1:6" x14ac:dyDescent="0.25">
      <c r="A385">
        <f t="shared" si="27"/>
        <v>32</v>
      </c>
      <c r="B385">
        <f t="shared" si="31"/>
        <v>5</v>
      </c>
      <c r="C385">
        <f t="shared" si="31"/>
        <v>3</v>
      </c>
      <c r="D385" s="3">
        <f>VLOOKUP(A385,Growth!$C$1:$J$40,2,FALSE)*(1-EXP(-VLOOKUP(A385,Growth!$C$1:$J$40,3,FALSE)*((((B385-1)*12)+VLOOKUP(C385,Parameters!$A$14:$B$17,2,FALSE))-VLOOKUP(A385,Growth!$C$1:$J$40,4,FALSE))))</f>
        <v>848.24365485351666</v>
      </c>
      <c r="E385" s="3">
        <f>IF(VLOOKUP(A385*2,StkLUT!$B$1:$C$40,2,FALSE)=1,(D385^Parameters!$B$11)*Parameters!$B$10,IF(VLOOKUP(A385*2,StkLUT!$B$1:$C$40,2,FALSE)=2,(D385^Parameters!$C$11)*Parameters!$C$10,IF(VLOOKUP(A385*2,StkLUT!$B$1:$C$40,2,FALSE)=3,(D385^Parameters!$D$11)*Parameters!$D$10)))</f>
        <v>11537.691781787284</v>
      </c>
      <c r="F385" s="3">
        <f>IF(D385&gt;Parameters!$B$4,E385*(Parameters!$B$5+(Parameters!$B$6-Parameters!$B$5)*1/(1+EXP(-Parameters!$B$2*(D385-Parameters!$B$3)))),0)</f>
        <v>11537.691781787284</v>
      </c>
    </row>
    <row r="386" spans="1:6" x14ac:dyDescent="0.25">
      <c r="A386">
        <f t="shared" si="27"/>
        <v>33</v>
      </c>
      <c r="B386">
        <f t="shared" si="31"/>
        <v>2</v>
      </c>
      <c r="C386">
        <f t="shared" si="31"/>
        <v>1</v>
      </c>
      <c r="D386" s="3">
        <f>VLOOKUP(A386,Growth!$C$1:$J$40,2,FALSE)*(1-EXP(-VLOOKUP(A386,Growth!$C$1:$J$40,3,FALSE)*((((B386-1)*12)+VLOOKUP(C386,Parameters!$A$14:$B$17,2,FALSE))-VLOOKUP(A386,Growth!$C$1:$J$40,4,FALSE))))</f>
        <v>320.95872777108025</v>
      </c>
      <c r="E386" s="3">
        <f>IF(VLOOKUP(A386*2,StkLUT!$B$1:$C$40,2,FALSE)=1,(D386^Parameters!$B$11)*Parameters!$B$10,IF(VLOOKUP(A386*2,StkLUT!$B$1:$C$40,2,FALSE)=2,(D386^Parameters!$C$11)*Parameters!$C$10,IF(VLOOKUP(A386*2,StkLUT!$B$1:$C$40,2,FALSE)=3,(D386^Parameters!$D$11)*Parameters!$D$10)))</f>
        <v>543.93678399591897</v>
      </c>
      <c r="F386" s="3">
        <f>IF(D386&gt;Parameters!$B$4,E386*(Parameters!$B$5+(Parameters!$B$6-Parameters!$B$5)*1/(1+EXP(-Parameters!$B$2*(D386-Parameters!$B$3)))),0)</f>
        <v>543.93678399591897</v>
      </c>
    </row>
    <row r="387" spans="1:6" x14ac:dyDescent="0.25">
      <c r="A387">
        <f t="shared" si="27"/>
        <v>33</v>
      </c>
      <c r="B387">
        <f t="shared" si="31"/>
        <v>2</v>
      </c>
      <c r="C387">
        <f t="shared" si="31"/>
        <v>2</v>
      </c>
      <c r="D387" s="3">
        <f>VLOOKUP(A387,Growth!$C$1:$J$40,2,FALSE)*(1-EXP(-VLOOKUP(A387,Growth!$C$1:$J$40,3,FALSE)*((((B387-1)*12)+VLOOKUP(C387,Parameters!$A$14:$B$17,2,FALSE))-VLOOKUP(A387,Growth!$C$1:$J$40,4,FALSE))))</f>
        <v>425.7229320061009</v>
      </c>
      <c r="E387" s="3">
        <f>IF(VLOOKUP(A387*2,StkLUT!$B$1:$C$40,2,FALSE)=1,(D387^Parameters!$B$11)*Parameters!$B$10,IF(VLOOKUP(A387*2,StkLUT!$B$1:$C$40,2,FALSE)=2,(D387^Parameters!$C$11)*Parameters!$C$10,IF(VLOOKUP(A387*2,StkLUT!$B$1:$C$40,2,FALSE)=3,(D387^Parameters!$D$11)*Parameters!$D$10)))</f>
        <v>1321.6757643328206</v>
      </c>
      <c r="F387" s="3">
        <f>IF(D387&gt;Parameters!$B$4,E387*(Parameters!$B$5+(Parameters!$B$6-Parameters!$B$5)*1/(1+EXP(-Parameters!$B$2*(D387-Parameters!$B$3)))),0)</f>
        <v>1321.6757643328206</v>
      </c>
    </row>
    <row r="388" spans="1:6" x14ac:dyDescent="0.25">
      <c r="A388">
        <f>A376+1</f>
        <v>33</v>
      </c>
      <c r="B388">
        <f>B376</f>
        <v>2</v>
      </c>
      <c r="C388">
        <f>C376</f>
        <v>3</v>
      </c>
      <c r="D388" s="3">
        <f>VLOOKUP(A388,Growth!$C$1:$J$40,2,FALSE)*(1-EXP(-VLOOKUP(A388,Growth!$C$1:$J$40,3,FALSE)*((((B388-1)*12)+VLOOKUP(C388,Parameters!$A$14:$B$17,2,FALSE))-VLOOKUP(A388,Growth!$C$1:$J$40,4,FALSE))))</f>
        <v>476.21170977316473</v>
      </c>
      <c r="E388" s="3">
        <f>IF(VLOOKUP(A388*2,StkLUT!$B$1:$C$40,2,FALSE)=1,(D388^Parameters!$B$11)*Parameters!$B$10,IF(VLOOKUP(A388*2,StkLUT!$B$1:$C$40,2,FALSE)=2,(D388^Parameters!$C$11)*Parameters!$C$10,IF(VLOOKUP(A388*2,StkLUT!$B$1:$C$40,2,FALSE)=3,(D388^Parameters!$D$11)*Parameters!$D$10)))</f>
        <v>1879.7679742988689</v>
      </c>
      <c r="F388" s="3">
        <f>IF(D388&gt;Parameters!$B$4,E388*(Parameters!$B$5+(Parameters!$B$6-Parameters!$B$5)*1/(1+EXP(-Parameters!$B$2*(D388-Parameters!$B$3)))),0)</f>
        <v>1879.7679742988689</v>
      </c>
    </row>
    <row r="389" spans="1:6" x14ac:dyDescent="0.25">
      <c r="A389">
        <f t="shared" ref="A389:A452" si="32">A377+1</f>
        <v>33</v>
      </c>
      <c r="B389">
        <f t="shared" ref="B389:C404" si="33">B377</f>
        <v>3</v>
      </c>
      <c r="C389">
        <f t="shared" si="33"/>
        <v>1</v>
      </c>
      <c r="D389" s="3">
        <f>VLOOKUP(A389,Growth!$C$1:$J$40,2,FALSE)*(1-EXP(-VLOOKUP(A389,Growth!$C$1:$J$40,3,FALSE)*((((B389-1)*12)+VLOOKUP(C389,Parameters!$A$14:$B$17,2,FALSE))-VLOOKUP(A389,Growth!$C$1:$J$40,4,FALSE))))</f>
        <v>563.12032800449174</v>
      </c>
      <c r="E389" s="3">
        <f>IF(VLOOKUP(A389*2,StkLUT!$B$1:$C$40,2,FALSE)=1,(D389^Parameters!$B$11)*Parameters!$B$10,IF(VLOOKUP(A389*2,StkLUT!$B$1:$C$40,2,FALSE)=2,(D389^Parameters!$C$11)*Parameters!$C$10,IF(VLOOKUP(A389*2,StkLUT!$B$1:$C$40,2,FALSE)=3,(D389^Parameters!$D$11)*Parameters!$D$10)))</f>
        <v>3183.597927083194</v>
      </c>
      <c r="F389" s="3">
        <f>IF(D389&gt;Parameters!$B$4,E389*(Parameters!$B$5+(Parameters!$B$6-Parameters!$B$5)*1/(1+EXP(-Parameters!$B$2*(D389-Parameters!$B$3)))),0)</f>
        <v>3183.597927083194</v>
      </c>
    </row>
    <row r="390" spans="1:6" x14ac:dyDescent="0.25">
      <c r="A390">
        <f t="shared" si="32"/>
        <v>33</v>
      </c>
      <c r="B390">
        <f t="shared" si="33"/>
        <v>3</v>
      </c>
      <c r="C390">
        <f t="shared" si="33"/>
        <v>2</v>
      </c>
      <c r="D390" s="3">
        <f>VLOOKUP(A390,Growth!$C$1:$J$40,2,FALSE)*(1-EXP(-VLOOKUP(A390,Growth!$C$1:$J$40,3,FALSE)*((((B390-1)*12)+VLOOKUP(C390,Parameters!$A$14:$B$17,2,FALSE))-VLOOKUP(A390,Growth!$C$1:$J$40,4,FALSE))))</f>
        <v>627.67497794120391</v>
      </c>
      <c r="E390" s="3">
        <f>IF(VLOOKUP(A390*2,StkLUT!$B$1:$C$40,2,FALSE)=1,(D390^Parameters!$B$11)*Parameters!$B$10,IF(VLOOKUP(A390*2,StkLUT!$B$1:$C$40,2,FALSE)=2,(D390^Parameters!$C$11)*Parameters!$C$10,IF(VLOOKUP(A390*2,StkLUT!$B$1:$C$40,2,FALSE)=3,(D390^Parameters!$D$11)*Parameters!$D$10)))</f>
        <v>4477.7428808521727</v>
      </c>
      <c r="F390" s="3">
        <f>IF(D390&gt;Parameters!$B$4,E390*(Parameters!$B$5+(Parameters!$B$6-Parameters!$B$5)*1/(1+EXP(-Parameters!$B$2*(D390-Parameters!$B$3)))),0)</f>
        <v>4477.7428808521727</v>
      </c>
    </row>
    <row r="391" spans="1:6" x14ac:dyDescent="0.25">
      <c r="A391">
        <f t="shared" si="32"/>
        <v>33</v>
      </c>
      <c r="B391">
        <f t="shared" si="33"/>
        <v>3</v>
      </c>
      <c r="C391">
        <f t="shared" si="33"/>
        <v>3</v>
      </c>
      <c r="D391" s="3">
        <f>VLOOKUP(A391,Growth!$C$1:$J$40,2,FALSE)*(1-EXP(-VLOOKUP(A391,Growth!$C$1:$J$40,3,FALSE)*((((B391-1)*12)+VLOOKUP(C391,Parameters!$A$14:$B$17,2,FALSE))-VLOOKUP(A391,Growth!$C$1:$J$40,4,FALSE))))</f>
        <v>658.78565546970049</v>
      </c>
      <c r="E391" s="3">
        <f>IF(VLOOKUP(A391*2,StkLUT!$B$1:$C$40,2,FALSE)=1,(D391^Parameters!$B$11)*Parameters!$B$10,IF(VLOOKUP(A391*2,StkLUT!$B$1:$C$40,2,FALSE)=2,(D391^Parameters!$C$11)*Parameters!$C$10,IF(VLOOKUP(A391*2,StkLUT!$B$1:$C$40,2,FALSE)=3,(D391^Parameters!$D$11)*Parameters!$D$10)))</f>
        <v>5213.0445836916988</v>
      </c>
      <c r="F391" s="3">
        <f>IF(D391&gt;Parameters!$B$4,E391*(Parameters!$B$5+(Parameters!$B$6-Parameters!$B$5)*1/(1+EXP(-Parameters!$B$2*(D391-Parameters!$B$3)))),0)</f>
        <v>5213.0445836916988</v>
      </c>
    </row>
    <row r="392" spans="1:6" x14ac:dyDescent="0.25">
      <c r="A392">
        <f t="shared" si="32"/>
        <v>33</v>
      </c>
      <c r="B392">
        <f t="shared" si="33"/>
        <v>4</v>
      </c>
      <c r="C392">
        <f t="shared" si="33"/>
        <v>1</v>
      </c>
      <c r="D392" s="3">
        <f>VLOOKUP(A392,Growth!$C$1:$J$40,2,FALSE)*(1-EXP(-VLOOKUP(A392,Growth!$C$1:$J$40,3,FALSE)*((((B392-1)*12)+VLOOKUP(C392,Parameters!$A$14:$B$17,2,FALSE))-VLOOKUP(A392,Growth!$C$1:$J$40,4,FALSE))))</f>
        <v>712.3378727310544</v>
      </c>
      <c r="E392" s="3">
        <f>IF(VLOOKUP(A392*2,StkLUT!$B$1:$C$40,2,FALSE)=1,(D392^Parameters!$B$11)*Parameters!$B$10,IF(VLOOKUP(A392*2,StkLUT!$B$1:$C$40,2,FALSE)=2,(D392^Parameters!$C$11)*Parameters!$C$10,IF(VLOOKUP(A392*2,StkLUT!$B$1:$C$40,2,FALSE)=3,(D392^Parameters!$D$11)*Parameters!$D$10)))</f>
        <v>6664.550044675867</v>
      </c>
      <c r="F392" s="3">
        <f>IF(D392&gt;Parameters!$B$4,E392*(Parameters!$B$5+(Parameters!$B$6-Parameters!$B$5)*1/(1+EXP(-Parameters!$B$2*(D392-Parameters!$B$3)))),0)</f>
        <v>6664.550044675867</v>
      </c>
    </row>
    <row r="393" spans="1:6" x14ac:dyDescent="0.25">
      <c r="A393">
        <f t="shared" si="32"/>
        <v>33</v>
      </c>
      <c r="B393">
        <f t="shared" si="33"/>
        <v>4</v>
      </c>
      <c r="C393">
        <f t="shared" si="33"/>
        <v>2</v>
      </c>
      <c r="D393" s="3">
        <f>VLOOKUP(A393,Growth!$C$1:$J$40,2,FALSE)*(1-EXP(-VLOOKUP(A393,Growth!$C$1:$J$40,3,FALSE)*((((B393-1)*12)+VLOOKUP(C393,Parameters!$A$14:$B$17,2,FALSE))-VLOOKUP(A393,Growth!$C$1:$J$40,4,FALSE))))</f>
        <v>752.11579935094096</v>
      </c>
      <c r="E393" s="3">
        <f>IF(VLOOKUP(A393*2,StkLUT!$B$1:$C$40,2,FALSE)=1,(D393^Parameters!$B$11)*Parameters!$B$10,IF(VLOOKUP(A393*2,StkLUT!$B$1:$C$40,2,FALSE)=2,(D393^Parameters!$C$11)*Parameters!$C$10,IF(VLOOKUP(A393*2,StkLUT!$B$1:$C$40,2,FALSE)=3,(D393^Parameters!$D$11)*Parameters!$D$10)))</f>
        <v>7905.7208357044956</v>
      </c>
      <c r="F393" s="3">
        <f>IF(D393&gt;Parameters!$B$4,E393*(Parameters!$B$5+(Parameters!$B$6-Parameters!$B$5)*1/(1+EXP(-Parameters!$B$2*(D393-Parameters!$B$3)))),0)</f>
        <v>7905.7208357044956</v>
      </c>
    </row>
    <row r="394" spans="1:6" x14ac:dyDescent="0.25">
      <c r="A394">
        <f t="shared" si="32"/>
        <v>33</v>
      </c>
      <c r="B394">
        <f t="shared" si="33"/>
        <v>4</v>
      </c>
      <c r="C394">
        <f t="shared" si="33"/>
        <v>3</v>
      </c>
      <c r="D394" s="3">
        <f>VLOOKUP(A394,Growth!$C$1:$J$40,2,FALSE)*(1-EXP(-VLOOKUP(A394,Growth!$C$1:$J$40,3,FALSE)*((((B394-1)*12)+VLOOKUP(C394,Parameters!$A$14:$B$17,2,FALSE))-VLOOKUP(A394,Growth!$C$1:$J$40,4,FALSE))))</f>
        <v>771.2858862313858</v>
      </c>
      <c r="E394" s="3">
        <f>IF(VLOOKUP(A394*2,StkLUT!$B$1:$C$40,2,FALSE)=1,(D394^Parameters!$B$11)*Parameters!$B$10,IF(VLOOKUP(A394*2,StkLUT!$B$1:$C$40,2,FALSE)=2,(D394^Parameters!$C$11)*Parameters!$C$10,IF(VLOOKUP(A394*2,StkLUT!$B$1:$C$40,2,FALSE)=3,(D394^Parameters!$D$11)*Parameters!$D$10)))</f>
        <v>8556.5083442359974</v>
      </c>
      <c r="F394" s="3">
        <f>IF(D394&gt;Parameters!$B$4,E394*(Parameters!$B$5+(Parameters!$B$6-Parameters!$B$5)*1/(1+EXP(-Parameters!$B$2*(D394-Parameters!$B$3)))),0)</f>
        <v>8556.5083442359974</v>
      </c>
    </row>
    <row r="395" spans="1:6" x14ac:dyDescent="0.25">
      <c r="A395">
        <f t="shared" si="32"/>
        <v>33</v>
      </c>
      <c r="B395">
        <f t="shared" si="33"/>
        <v>5</v>
      </c>
      <c r="C395">
        <f t="shared" si="33"/>
        <v>1</v>
      </c>
      <c r="D395" s="3">
        <f>VLOOKUP(A395,Growth!$C$1:$J$40,2,FALSE)*(1-EXP(-VLOOKUP(A395,Growth!$C$1:$J$40,3,FALSE)*((((B395-1)*12)+VLOOKUP(C395,Parameters!$A$14:$B$17,2,FALSE))-VLOOKUP(A395,Growth!$C$1:$J$40,4,FALSE))))</f>
        <v>804.28422439359031</v>
      </c>
      <c r="E395" s="3">
        <f>IF(VLOOKUP(A395*2,StkLUT!$B$1:$C$40,2,FALSE)=1,(D395^Parameters!$B$11)*Parameters!$B$10,IF(VLOOKUP(A395*2,StkLUT!$B$1:$C$40,2,FALSE)=2,(D395^Parameters!$C$11)*Parameters!$C$10,IF(VLOOKUP(A395*2,StkLUT!$B$1:$C$40,2,FALSE)=3,(D395^Parameters!$D$11)*Parameters!$D$10)))</f>
        <v>9760.6972445613028</v>
      </c>
      <c r="F395" s="3">
        <f>IF(D395&gt;Parameters!$B$4,E395*(Parameters!$B$5+(Parameters!$B$6-Parameters!$B$5)*1/(1+EXP(-Parameters!$B$2*(D395-Parameters!$B$3)))),0)</f>
        <v>9760.6972445613028</v>
      </c>
    </row>
    <row r="396" spans="1:6" x14ac:dyDescent="0.25">
      <c r="A396">
        <f t="shared" si="32"/>
        <v>33</v>
      </c>
      <c r="B396">
        <f t="shared" si="33"/>
        <v>5</v>
      </c>
      <c r="C396">
        <f t="shared" si="33"/>
        <v>2</v>
      </c>
      <c r="D396" s="3">
        <f>VLOOKUP(A396,Growth!$C$1:$J$40,2,FALSE)*(1-EXP(-VLOOKUP(A396,Growth!$C$1:$J$40,3,FALSE)*((((B396-1)*12)+VLOOKUP(C396,Parameters!$A$14:$B$17,2,FALSE))-VLOOKUP(A396,Growth!$C$1:$J$40,4,FALSE))))</f>
        <v>828.79498307214112</v>
      </c>
      <c r="E396" s="3">
        <f>IF(VLOOKUP(A396*2,StkLUT!$B$1:$C$40,2,FALSE)=1,(D396^Parameters!$B$11)*Parameters!$B$10,IF(VLOOKUP(A396*2,StkLUT!$B$1:$C$40,2,FALSE)=2,(D396^Parameters!$C$11)*Parameters!$C$10,IF(VLOOKUP(A396*2,StkLUT!$B$1:$C$40,2,FALSE)=3,(D396^Parameters!$D$11)*Parameters!$D$10)))</f>
        <v>10726.49669213374</v>
      </c>
      <c r="F396" s="3">
        <f>IF(D396&gt;Parameters!$B$4,E396*(Parameters!$B$5+(Parameters!$B$6-Parameters!$B$5)*1/(1+EXP(-Parameters!$B$2*(D396-Parameters!$B$3)))),0)</f>
        <v>10726.49669213374</v>
      </c>
    </row>
    <row r="397" spans="1:6" x14ac:dyDescent="0.25">
      <c r="A397">
        <f t="shared" si="32"/>
        <v>33</v>
      </c>
      <c r="B397">
        <f t="shared" si="33"/>
        <v>5</v>
      </c>
      <c r="C397">
        <f t="shared" si="33"/>
        <v>3</v>
      </c>
      <c r="D397" s="3">
        <f>VLOOKUP(A397,Growth!$C$1:$J$40,2,FALSE)*(1-EXP(-VLOOKUP(A397,Growth!$C$1:$J$40,3,FALSE)*((((B397-1)*12)+VLOOKUP(C397,Parameters!$A$14:$B$17,2,FALSE))-VLOOKUP(A397,Growth!$C$1:$J$40,4,FALSE))))</f>
        <v>840.60739797911947</v>
      </c>
      <c r="E397" s="3">
        <f>IF(VLOOKUP(A397*2,StkLUT!$B$1:$C$40,2,FALSE)=1,(D397^Parameters!$B$11)*Parameters!$B$10,IF(VLOOKUP(A397*2,StkLUT!$B$1:$C$40,2,FALSE)=2,(D397^Parameters!$C$11)*Parameters!$C$10,IF(VLOOKUP(A397*2,StkLUT!$B$1:$C$40,2,FALSE)=3,(D397^Parameters!$D$11)*Parameters!$D$10)))</f>
        <v>11214.375079617568</v>
      </c>
      <c r="F397" s="3">
        <f>IF(D397&gt;Parameters!$B$4,E397*(Parameters!$B$5+(Parameters!$B$6-Parameters!$B$5)*1/(1+EXP(-Parameters!$B$2*(D397-Parameters!$B$3)))),0)</f>
        <v>11214.375079617568</v>
      </c>
    </row>
    <row r="398" spans="1:6" x14ac:dyDescent="0.25">
      <c r="A398">
        <f t="shared" si="32"/>
        <v>34</v>
      </c>
      <c r="B398">
        <f t="shared" si="33"/>
        <v>2</v>
      </c>
      <c r="C398">
        <f t="shared" si="33"/>
        <v>1</v>
      </c>
      <c r="D398" s="3">
        <f>VLOOKUP(A398,Growth!$C$1:$J$40,2,FALSE)*(1-EXP(-VLOOKUP(A398,Growth!$C$1:$J$40,3,FALSE)*((((B398-1)*12)+VLOOKUP(C398,Parameters!$A$14:$B$17,2,FALSE))-VLOOKUP(A398,Growth!$C$1:$J$40,4,FALSE))))</f>
        <v>335.61747229780195</v>
      </c>
      <c r="E398" s="3">
        <f>IF(VLOOKUP(A398*2,StkLUT!$B$1:$C$40,2,FALSE)=1,(D398^Parameters!$B$11)*Parameters!$B$10,IF(VLOOKUP(A398*2,StkLUT!$B$1:$C$40,2,FALSE)=2,(D398^Parameters!$C$11)*Parameters!$C$10,IF(VLOOKUP(A398*2,StkLUT!$B$1:$C$40,2,FALSE)=3,(D398^Parameters!$D$11)*Parameters!$D$10)))</f>
        <v>625.90451499410131</v>
      </c>
      <c r="F398" s="3">
        <f>IF(D398&gt;Parameters!$B$4,E398*(Parameters!$B$5+(Parameters!$B$6-Parameters!$B$5)*1/(1+EXP(-Parameters!$B$2*(D398-Parameters!$B$3)))),0)</f>
        <v>625.90451499410131</v>
      </c>
    </row>
    <row r="399" spans="1:6" x14ac:dyDescent="0.25">
      <c r="A399">
        <f t="shared" si="32"/>
        <v>34</v>
      </c>
      <c r="B399">
        <f t="shared" si="33"/>
        <v>2</v>
      </c>
      <c r="C399">
        <f t="shared" si="33"/>
        <v>2</v>
      </c>
      <c r="D399" s="3">
        <f>VLOOKUP(A399,Growth!$C$1:$J$40,2,FALSE)*(1-EXP(-VLOOKUP(A399,Growth!$C$1:$J$40,3,FALSE)*((((B399-1)*12)+VLOOKUP(C399,Parameters!$A$14:$B$17,2,FALSE))-VLOOKUP(A399,Growth!$C$1:$J$40,4,FALSE))))</f>
        <v>456.0831078390118</v>
      </c>
      <c r="E399" s="3">
        <f>IF(VLOOKUP(A399*2,StkLUT!$B$1:$C$40,2,FALSE)=1,(D399^Parameters!$B$11)*Parameters!$B$10,IF(VLOOKUP(A399*2,StkLUT!$B$1:$C$40,2,FALSE)=2,(D399^Parameters!$C$11)*Parameters!$C$10,IF(VLOOKUP(A399*2,StkLUT!$B$1:$C$40,2,FALSE)=3,(D399^Parameters!$D$11)*Parameters!$D$10)))</f>
        <v>1641.1711643713836</v>
      </c>
      <c r="F399" s="3">
        <f>IF(D399&gt;Parameters!$B$4,E399*(Parameters!$B$5+(Parameters!$B$6-Parameters!$B$5)*1/(1+EXP(-Parameters!$B$2*(D399-Parameters!$B$3)))),0)</f>
        <v>1641.1711643713836</v>
      </c>
    </row>
    <row r="400" spans="1:6" x14ac:dyDescent="0.25">
      <c r="A400">
        <f t="shared" si="32"/>
        <v>34</v>
      </c>
      <c r="B400">
        <f t="shared" si="33"/>
        <v>2</v>
      </c>
      <c r="C400">
        <f t="shared" si="33"/>
        <v>3</v>
      </c>
      <c r="D400" s="3">
        <f>VLOOKUP(A400,Growth!$C$1:$J$40,2,FALSE)*(1-EXP(-VLOOKUP(A400,Growth!$C$1:$J$40,3,FALSE)*((((B400-1)*12)+VLOOKUP(C400,Parameters!$A$14:$B$17,2,FALSE))-VLOOKUP(A400,Growth!$C$1:$J$40,4,FALSE))))</f>
        <v>512.34614161716797</v>
      </c>
      <c r="E400" s="3">
        <f>IF(VLOOKUP(A400*2,StkLUT!$B$1:$C$40,2,FALSE)=1,(D400^Parameters!$B$11)*Parameters!$B$10,IF(VLOOKUP(A400*2,StkLUT!$B$1:$C$40,2,FALSE)=2,(D400^Parameters!$C$11)*Parameters!$C$10,IF(VLOOKUP(A400*2,StkLUT!$B$1:$C$40,2,FALSE)=3,(D400^Parameters!$D$11)*Parameters!$D$10)))</f>
        <v>2365.5743993016281</v>
      </c>
      <c r="F400" s="3">
        <f>IF(D400&gt;Parameters!$B$4,E400*(Parameters!$B$5+(Parameters!$B$6-Parameters!$B$5)*1/(1+EXP(-Parameters!$B$2*(D400-Parameters!$B$3)))),0)</f>
        <v>2365.5743993016281</v>
      </c>
    </row>
    <row r="401" spans="1:6" x14ac:dyDescent="0.25">
      <c r="A401">
        <f t="shared" si="32"/>
        <v>34</v>
      </c>
      <c r="B401">
        <f t="shared" si="33"/>
        <v>3</v>
      </c>
      <c r="C401">
        <f t="shared" si="33"/>
        <v>1</v>
      </c>
      <c r="D401" s="3">
        <f>VLOOKUP(A401,Growth!$C$1:$J$40,2,FALSE)*(1-EXP(-VLOOKUP(A401,Growth!$C$1:$J$40,3,FALSE)*((((B401-1)*12)+VLOOKUP(C401,Parameters!$A$14:$B$17,2,FALSE))-VLOOKUP(A401,Growth!$C$1:$J$40,4,FALSE))))</f>
        <v>606.09770166713213</v>
      </c>
      <c r="E401" s="3">
        <f>IF(VLOOKUP(A401*2,StkLUT!$B$1:$C$40,2,FALSE)=1,(D401^Parameters!$B$11)*Parameters!$B$10,IF(VLOOKUP(A401*2,StkLUT!$B$1:$C$40,2,FALSE)=2,(D401^Parameters!$C$11)*Parameters!$C$10,IF(VLOOKUP(A401*2,StkLUT!$B$1:$C$40,2,FALSE)=3,(D401^Parameters!$D$11)*Parameters!$D$10)))</f>
        <v>4011.5308278749353</v>
      </c>
      <c r="F401" s="3">
        <f>IF(D401&gt;Parameters!$B$4,E401*(Parameters!$B$5+(Parameters!$B$6-Parameters!$B$5)*1/(1+EXP(-Parameters!$B$2*(D401-Parameters!$B$3)))),0)</f>
        <v>4011.5308278749353</v>
      </c>
    </row>
    <row r="402" spans="1:6" x14ac:dyDescent="0.25">
      <c r="A402">
        <f t="shared" si="32"/>
        <v>34</v>
      </c>
      <c r="B402">
        <f t="shared" si="33"/>
        <v>3</v>
      </c>
      <c r="C402">
        <f t="shared" si="33"/>
        <v>2</v>
      </c>
      <c r="D402" s="3">
        <f>VLOOKUP(A402,Growth!$C$1:$J$40,2,FALSE)*(1-EXP(-VLOOKUP(A402,Growth!$C$1:$J$40,3,FALSE)*((((B402-1)*12)+VLOOKUP(C402,Parameters!$A$14:$B$17,2,FALSE))-VLOOKUP(A402,Growth!$C$1:$J$40,4,FALSE))))</f>
        <v>672.86440679302802</v>
      </c>
      <c r="E402" s="3">
        <f>IF(VLOOKUP(A402*2,StkLUT!$B$1:$C$40,2,FALSE)=1,(D402^Parameters!$B$11)*Parameters!$B$10,IF(VLOOKUP(A402*2,StkLUT!$B$1:$C$40,2,FALSE)=2,(D402^Parameters!$C$11)*Parameters!$C$10,IF(VLOOKUP(A402*2,StkLUT!$B$1:$C$40,2,FALSE)=3,(D402^Parameters!$D$11)*Parameters!$D$10)))</f>
        <v>5571.2793195441045</v>
      </c>
      <c r="F402" s="3">
        <f>IF(D402&gt;Parameters!$B$4,E402*(Parameters!$B$5+(Parameters!$B$6-Parameters!$B$5)*1/(1+EXP(-Parameters!$B$2*(D402-Parameters!$B$3)))),0)</f>
        <v>5571.2793195441045</v>
      </c>
    </row>
    <row r="403" spans="1:6" x14ac:dyDescent="0.25">
      <c r="A403">
        <f t="shared" si="32"/>
        <v>34</v>
      </c>
      <c r="B403">
        <f t="shared" si="33"/>
        <v>3</v>
      </c>
      <c r="C403">
        <f t="shared" si="33"/>
        <v>3</v>
      </c>
      <c r="D403" s="3">
        <f>VLOOKUP(A403,Growth!$C$1:$J$40,2,FALSE)*(1-EXP(-VLOOKUP(A403,Growth!$C$1:$J$40,3,FALSE)*((((B403-1)*12)+VLOOKUP(C403,Parameters!$A$14:$B$17,2,FALSE))-VLOOKUP(A403,Growth!$C$1:$J$40,4,FALSE))))</f>
        <v>704.04755183582688</v>
      </c>
      <c r="E403" s="3">
        <f>IF(VLOOKUP(A403*2,StkLUT!$B$1:$C$40,2,FALSE)=1,(D403^Parameters!$B$11)*Parameters!$B$10,IF(VLOOKUP(A403*2,StkLUT!$B$1:$C$40,2,FALSE)=2,(D403^Parameters!$C$11)*Parameters!$C$10,IF(VLOOKUP(A403*2,StkLUT!$B$1:$C$40,2,FALSE)=3,(D403^Parameters!$D$11)*Parameters!$D$10)))</f>
        <v>6423.7952271691065</v>
      </c>
      <c r="F403" s="3">
        <f>IF(D403&gt;Parameters!$B$4,E403*(Parameters!$B$5+(Parameters!$B$6-Parameters!$B$5)*1/(1+EXP(-Parameters!$B$2*(D403-Parameters!$B$3)))),0)</f>
        <v>6423.7952271691065</v>
      </c>
    </row>
    <row r="404" spans="1:6" x14ac:dyDescent="0.25">
      <c r="A404">
        <f t="shared" si="32"/>
        <v>34</v>
      </c>
      <c r="B404">
        <f t="shared" si="33"/>
        <v>4</v>
      </c>
      <c r="C404">
        <f t="shared" si="33"/>
        <v>1</v>
      </c>
      <c r="D404" s="3">
        <f>VLOOKUP(A404,Growth!$C$1:$J$40,2,FALSE)*(1-EXP(-VLOOKUP(A404,Growth!$C$1:$J$40,3,FALSE)*((((B404-1)*12)+VLOOKUP(C404,Parameters!$A$14:$B$17,2,FALSE))-VLOOKUP(A404,Growth!$C$1:$J$40,4,FALSE))))</f>
        <v>756.0082851754803</v>
      </c>
      <c r="E404" s="3">
        <f>IF(VLOOKUP(A404*2,StkLUT!$B$1:$C$40,2,FALSE)=1,(D404^Parameters!$B$11)*Parameters!$B$10,IF(VLOOKUP(A404*2,StkLUT!$B$1:$C$40,2,FALSE)=2,(D404^Parameters!$C$11)*Parameters!$C$10,IF(VLOOKUP(A404*2,StkLUT!$B$1:$C$40,2,FALSE)=3,(D404^Parameters!$D$11)*Parameters!$D$10)))</f>
        <v>8035.0315764499483</v>
      </c>
      <c r="F404" s="3">
        <f>IF(D404&gt;Parameters!$B$4,E404*(Parameters!$B$5+(Parameters!$B$6-Parameters!$B$5)*1/(1+EXP(-Parameters!$B$2*(D404-Parameters!$B$3)))),0)</f>
        <v>8035.0315764499483</v>
      </c>
    </row>
    <row r="405" spans="1:6" x14ac:dyDescent="0.25">
      <c r="A405">
        <f t="shared" si="32"/>
        <v>34</v>
      </c>
      <c r="B405">
        <f t="shared" ref="B405:C420" si="34">B393</f>
        <v>4</v>
      </c>
      <c r="C405">
        <f t="shared" si="34"/>
        <v>2</v>
      </c>
      <c r="D405" s="3">
        <f>VLOOKUP(A405,Growth!$C$1:$J$40,2,FALSE)*(1-EXP(-VLOOKUP(A405,Growth!$C$1:$J$40,3,FALSE)*((((B405-1)*12)+VLOOKUP(C405,Parameters!$A$14:$B$17,2,FALSE))-VLOOKUP(A405,Growth!$C$1:$J$40,4,FALSE))))</f>
        <v>793.01297031528009</v>
      </c>
      <c r="E405" s="3">
        <f>IF(VLOOKUP(A405*2,StkLUT!$B$1:$C$40,2,FALSE)=1,(D405^Parameters!$B$11)*Parameters!$B$10,IF(VLOOKUP(A405*2,StkLUT!$B$1:$C$40,2,FALSE)=2,(D405^Parameters!$C$11)*Parameters!$C$10,IF(VLOOKUP(A405*2,StkLUT!$B$1:$C$40,2,FALSE)=3,(D405^Parameters!$D$11)*Parameters!$D$10)))</f>
        <v>9337.1982234805782</v>
      </c>
      <c r="F405" s="3">
        <f>IF(D405&gt;Parameters!$B$4,E405*(Parameters!$B$5+(Parameters!$B$6-Parameters!$B$5)*1/(1+EXP(-Parameters!$B$2*(D405-Parameters!$B$3)))),0)</f>
        <v>9337.1982234805782</v>
      </c>
    </row>
    <row r="406" spans="1:6" x14ac:dyDescent="0.25">
      <c r="A406">
        <f t="shared" si="32"/>
        <v>34</v>
      </c>
      <c r="B406">
        <f t="shared" si="34"/>
        <v>4</v>
      </c>
      <c r="C406">
        <f t="shared" si="34"/>
        <v>3</v>
      </c>
      <c r="D406" s="3">
        <f>VLOOKUP(A406,Growth!$C$1:$J$40,2,FALSE)*(1-EXP(-VLOOKUP(A406,Growth!$C$1:$J$40,3,FALSE)*((((B406-1)*12)+VLOOKUP(C406,Parameters!$A$14:$B$17,2,FALSE))-VLOOKUP(A406,Growth!$C$1:$J$40,4,FALSE))))</f>
        <v>810.29587295068256</v>
      </c>
      <c r="E406" s="3">
        <f>IF(VLOOKUP(A406*2,StkLUT!$B$1:$C$40,2,FALSE)=1,(D406^Parameters!$B$11)*Parameters!$B$10,IF(VLOOKUP(A406*2,StkLUT!$B$1:$C$40,2,FALSE)=2,(D406^Parameters!$C$11)*Parameters!$C$10,IF(VLOOKUP(A406*2,StkLUT!$B$1:$C$40,2,FALSE)=3,(D406^Parameters!$D$11)*Parameters!$D$10)))</f>
        <v>9991.8416991936501</v>
      </c>
      <c r="F406" s="3">
        <f>IF(D406&gt;Parameters!$B$4,E406*(Parameters!$B$5+(Parameters!$B$6-Parameters!$B$5)*1/(1+EXP(-Parameters!$B$2*(D406-Parameters!$B$3)))),0)</f>
        <v>9991.8416991936501</v>
      </c>
    </row>
    <row r="407" spans="1:6" x14ac:dyDescent="0.25">
      <c r="A407">
        <f t="shared" si="32"/>
        <v>34</v>
      </c>
      <c r="B407">
        <f t="shared" si="34"/>
        <v>5</v>
      </c>
      <c r="C407">
        <f t="shared" si="34"/>
        <v>1</v>
      </c>
      <c r="D407" s="3">
        <f>VLOOKUP(A407,Growth!$C$1:$J$40,2,FALSE)*(1-EXP(-VLOOKUP(A407,Growth!$C$1:$J$40,3,FALSE)*((((B407-1)*12)+VLOOKUP(C407,Parameters!$A$14:$B$17,2,FALSE))-VLOOKUP(A407,Growth!$C$1:$J$40,4,FALSE))))</f>
        <v>839.09451702397223</v>
      </c>
      <c r="E407" s="3">
        <f>IF(VLOOKUP(A407*2,StkLUT!$B$1:$C$40,2,FALSE)=1,(D407^Parameters!$B$11)*Parameters!$B$10,IF(VLOOKUP(A407*2,StkLUT!$B$1:$C$40,2,FALSE)=2,(D407^Parameters!$C$11)*Parameters!$C$10,IF(VLOOKUP(A407*2,StkLUT!$B$1:$C$40,2,FALSE)=3,(D407^Parameters!$D$11)*Parameters!$D$10)))</f>
        <v>11151.062024993425</v>
      </c>
      <c r="F407" s="3">
        <f>IF(D407&gt;Parameters!$B$4,E407*(Parameters!$B$5+(Parameters!$B$6-Parameters!$B$5)*1/(1+EXP(-Parameters!$B$2*(D407-Parameters!$B$3)))),0)</f>
        <v>11151.062024993425</v>
      </c>
    </row>
    <row r="408" spans="1:6" x14ac:dyDescent="0.25">
      <c r="A408">
        <f t="shared" si="32"/>
        <v>34</v>
      </c>
      <c r="B408">
        <f t="shared" si="34"/>
        <v>5</v>
      </c>
      <c r="C408">
        <f t="shared" si="34"/>
        <v>2</v>
      </c>
      <c r="D408" s="3">
        <f>VLOOKUP(A408,Growth!$C$1:$J$40,2,FALSE)*(1-EXP(-VLOOKUP(A408,Growth!$C$1:$J$40,3,FALSE)*((((B408-1)*12)+VLOOKUP(C408,Parameters!$A$14:$B$17,2,FALSE))-VLOOKUP(A408,Growth!$C$1:$J$40,4,FALSE))))</f>
        <v>859.60394188945975</v>
      </c>
      <c r="E408" s="3">
        <f>IF(VLOOKUP(A408*2,StkLUT!$B$1:$C$40,2,FALSE)=1,(D408^Parameters!$B$11)*Parameters!$B$10,IF(VLOOKUP(A408*2,StkLUT!$B$1:$C$40,2,FALSE)=2,(D408^Parameters!$C$11)*Parameters!$C$10,IF(VLOOKUP(A408*2,StkLUT!$B$1:$C$40,2,FALSE)=3,(D408^Parameters!$D$11)*Parameters!$D$10)))</f>
        <v>12030.35634390218</v>
      </c>
      <c r="F408" s="3">
        <f>IF(D408&gt;Parameters!$B$4,E408*(Parameters!$B$5+(Parameters!$B$6-Parameters!$B$5)*1/(1+EXP(-Parameters!$B$2*(D408-Parameters!$B$3)))),0)</f>
        <v>12030.35634390218</v>
      </c>
    </row>
    <row r="409" spans="1:6" x14ac:dyDescent="0.25">
      <c r="A409">
        <f t="shared" si="32"/>
        <v>34</v>
      </c>
      <c r="B409">
        <f t="shared" si="34"/>
        <v>5</v>
      </c>
      <c r="C409">
        <f t="shared" si="34"/>
        <v>3</v>
      </c>
      <c r="D409" s="3">
        <f>VLOOKUP(A409,Growth!$C$1:$J$40,2,FALSE)*(1-EXP(-VLOOKUP(A409,Growth!$C$1:$J$40,3,FALSE)*((((B409-1)*12)+VLOOKUP(C409,Parameters!$A$14:$B$17,2,FALSE))-VLOOKUP(A409,Growth!$C$1:$J$40,4,FALSE))))</f>
        <v>869.18279364077716</v>
      </c>
      <c r="E409" s="3">
        <f>IF(VLOOKUP(A409*2,StkLUT!$B$1:$C$40,2,FALSE)=1,(D409^Parameters!$B$11)*Parameters!$B$10,IF(VLOOKUP(A409*2,StkLUT!$B$1:$C$40,2,FALSE)=2,(D409^Parameters!$C$11)*Parameters!$C$10,IF(VLOOKUP(A409*2,StkLUT!$B$1:$C$40,2,FALSE)=3,(D409^Parameters!$D$11)*Parameters!$D$10)))</f>
        <v>12456.753684451543</v>
      </c>
      <c r="F409" s="3">
        <f>IF(D409&gt;Parameters!$B$4,E409*(Parameters!$B$5+(Parameters!$B$6-Parameters!$B$5)*1/(1+EXP(-Parameters!$B$2*(D409-Parameters!$B$3)))),0)</f>
        <v>12456.753684451543</v>
      </c>
    </row>
    <row r="410" spans="1:6" x14ac:dyDescent="0.25">
      <c r="A410">
        <f t="shared" si="32"/>
        <v>35</v>
      </c>
      <c r="B410">
        <f t="shared" si="34"/>
        <v>2</v>
      </c>
      <c r="C410">
        <f t="shared" si="34"/>
        <v>1</v>
      </c>
      <c r="D410" s="3">
        <f>VLOOKUP(A410,Growth!$C$1:$J$40,2,FALSE)*(1-EXP(-VLOOKUP(A410,Growth!$C$1:$J$40,3,FALSE)*((((B410-1)*12)+VLOOKUP(C410,Parameters!$A$14:$B$17,2,FALSE))-VLOOKUP(A410,Growth!$C$1:$J$40,4,FALSE))))</f>
        <v>383.71724787414195</v>
      </c>
      <c r="E410" s="3">
        <f>IF(VLOOKUP(A410*2,StkLUT!$B$1:$C$40,2,FALSE)=1,(D410^Parameters!$B$11)*Parameters!$B$10,IF(VLOOKUP(A410*2,StkLUT!$B$1:$C$40,2,FALSE)=2,(D410^Parameters!$C$11)*Parameters!$C$10,IF(VLOOKUP(A410*2,StkLUT!$B$1:$C$40,2,FALSE)=3,(D410^Parameters!$D$11)*Parameters!$D$10)))</f>
        <v>953.51209676291512</v>
      </c>
      <c r="F410" s="3">
        <f>IF(D410&gt;Parameters!$B$4,E410*(Parameters!$B$5+(Parameters!$B$6-Parameters!$B$5)*1/(1+EXP(-Parameters!$B$2*(D410-Parameters!$B$3)))),0)</f>
        <v>953.51209676291512</v>
      </c>
    </row>
    <row r="411" spans="1:6" x14ac:dyDescent="0.25">
      <c r="A411">
        <f t="shared" si="32"/>
        <v>35</v>
      </c>
      <c r="B411">
        <f t="shared" si="34"/>
        <v>2</v>
      </c>
      <c r="C411">
        <f t="shared" si="34"/>
        <v>2</v>
      </c>
      <c r="D411" s="3">
        <f>VLOOKUP(A411,Growth!$C$1:$J$40,2,FALSE)*(1-EXP(-VLOOKUP(A411,Growth!$C$1:$J$40,3,FALSE)*((((B411-1)*12)+VLOOKUP(C411,Parameters!$A$14:$B$17,2,FALSE))-VLOOKUP(A411,Growth!$C$1:$J$40,4,FALSE))))</f>
        <v>503.12878889388639</v>
      </c>
      <c r="E411" s="3">
        <f>IF(VLOOKUP(A411*2,StkLUT!$B$1:$C$40,2,FALSE)=1,(D411^Parameters!$B$11)*Parameters!$B$10,IF(VLOOKUP(A411*2,StkLUT!$B$1:$C$40,2,FALSE)=2,(D411^Parameters!$C$11)*Parameters!$C$10,IF(VLOOKUP(A411*2,StkLUT!$B$1:$C$40,2,FALSE)=3,(D411^Parameters!$D$11)*Parameters!$D$10)))</f>
        <v>2234.3759659755283</v>
      </c>
      <c r="F411" s="3">
        <f>IF(D411&gt;Parameters!$B$4,E411*(Parameters!$B$5+(Parameters!$B$6-Parameters!$B$5)*1/(1+EXP(-Parameters!$B$2*(D411-Parameters!$B$3)))),0)</f>
        <v>2234.3759659755283</v>
      </c>
    </row>
    <row r="412" spans="1:6" x14ac:dyDescent="0.25">
      <c r="A412">
        <f t="shared" si="32"/>
        <v>35</v>
      </c>
      <c r="B412">
        <f t="shared" si="34"/>
        <v>2</v>
      </c>
      <c r="C412">
        <f t="shared" si="34"/>
        <v>3</v>
      </c>
      <c r="D412" s="3">
        <f>VLOOKUP(A412,Growth!$C$1:$J$40,2,FALSE)*(1-EXP(-VLOOKUP(A412,Growth!$C$1:$J$40,3,FALSE)*((((B412-1)*12)+VLOOKUP(C412,Parameters!$A$14:$B$17,2,FALSE))-VLOOKUP(A412,Growth!$C$1:$J$40,4,FALSE))))</f>
        <v>559.3315388199328</v>
      </c>
      <c r="E412" s="3">
        <f>IF(VLOOKUP(A412*2,StkLUT!$B$1:$C$40,2,FALSE)=1,(D412^Parameters!$B$11)*Parameters!$B$10,IF(VLOOKUP(A412*2,StkLUT!$B$1:$C$40,2,FALSE)=2,(D412^Parameters!$C$11)*Parameters!$C$10,IF(VLOOKUP(A412*2,StkLUT!$B$1:$C$40,2,FALSE)=3,(D412^Parameters!$D$11)*Parameters!$D$10)))</f>
        <v>3116.7592839514591</v>
      </c>
      <c r="F412" s="3">
        <f>IF(D412&gt;Parameters!$B$4,E412*(Parameters!$B$5+(Parameters!$B$6-Parameters!$B$5)*1/(1+EXP(-Parameters!$B$2*(D412-Parameters!$B$3)))),0)</f>
        <v>3116.7592839514591</v>
      </c>
    </row>
    <row r="413" spans="1:6" x14ac:dyDescent="0.25">
      <c r="A413">
        <f t="shared" si="32"/>
        <v>35</v>
      </c>
      <c r="B413">
        <f t="shared" si="34"/>
        <v>3</v>
      </c>
      <c r="C413">
        <f t="shared" si="34"/>
        <v>1</v>
      </c>
      <c r="D413" s="3">
        <f>VLOOKUP(A413,Growth!$C$1:$J$40,2,FALSE)*(1-EXP(-VLOOKUP(A413,Growth!$C$1:$J$40,3,FALSE)*((((B413-1)*12)+VLOOKUP(C413,Parameters!$A$14:$B$17,2,FALSE))-VLOOKUP(A413,Growth!$C$1:$J$40,4,FALSE))))</f>
        <v>653.73246556606307</v>
      </c>
      <c r="E413" s="3">
        <f>IF(VLOOKUP(A413*2,StkLUT!$B$1:$C$40,2,FALSE)=1,(D413^Parameters!$B$11)*Parameters!$B$10,IF(VLOOKUP(A413*2,StkLUT!$B$1:$C$40,2,FALSE)=2,(D413^Parameters!$C$11)*Parameters!$C$10,IF(VLOOKUP(A413*2,StkLUT!$B$1:$C$40,2,FALSE)=3,(D413^Parameters!$D$11)*Parameters!$D$10)))</f>
        <v>5088.3970617963823</v>
      </c>
      <c r="F413" s="3">
        <f>IF(D413&gt;Parameters!$B$4,E413*(Parameters!$B$5+(Parameters!$B$6-Parameters!$B$5)*1/(1+EXP(-Parameters!$B$2*(D413-Parameters!$B$3)))),0)</f>
        <v>5088.3970617963823</v>
      </c>
    </row>
    <row r="414" spans="1:6" x14ac:dyDescent="0.25">
      <c r="A414">
        <f t="shared" si="32"/>
        <v>35</v>
      </c>
      <c r="B414">
        <f t="shared" si="34"/>
        <v>3</v>
      </c>
      <c r="C414">
        <f t="shared" si="34"/>
        <v>2</v>
      </c>
      <c r="D414" s="3">
        <f>VLOOKUP(A414,Growth!$C$1:$J$40,2,FALSE)*(1-EXP(-VLOOKUP(A414,Growth!$C$1:$J$40,3,FALSE)*((((B414-1)*12)+VLOOKUP(C414,Parameters!$A$14:$B$17,2,FALSE))-VLOOKUP(A414,Growth!$C$1:$J$40,4,FALSE))))</f>
        <v>721.66097734074447</v>
      </c>
      <c r="E414" s="3">
        <f>IF(VLOOKUP(A414*2,StkLUT!$B$1:$C$40,2,FALSE)=1,(D414^Parameters!$B$11)*Parameters!$B$10,IF(VLOOKUP(A414*2,StkLUT!$B$1:$C$40,2,FALSE)=2,(D414^Parameters!$C$11)*Parameters!$C$10,IF(VLOOKUP(A414*2,StkLUT!$B$1:$C$40,2,FALSE)=3,(D414^Parameters!$D$11)*Parameters!$D$10)))</f>
        <v>6942.564810150795</v>
      </c>
      <c r="F414" s="3">
        <f>IF(D414&gt;Parameters!$B$4,E414*(Parameters!$B$5+(Parameters!$B$6-Parameters!$B$5)*1/(1+EXP(-Parameters!$B$2*(D414-Parameters!$B$3)))),0)</f>
        <v>6942.564810150795</v>
      </c>
    </row>
    <row r="415" spans="1:6" x14ac:dyDescent="0.25">
      <c r="A415">
        <f t="shared" si="32"/>
        <v>35</v>
      </c>
      <c r="B415">
        <f t="shared" si="34"/>
        <v>3</v>
      </c>
      <c r="C415">
        <f t="shared" si="34"/>
        <v>3</v>
      </c>
      <c r="D415" s="3">
        <f>VLOOKUP(A415,Growth!$C$1:$J$40,2,FALSE)*(1-EXP(-VLOOKUP(A415,Growth!$C$1:$J$40,3,FALSE)*((((B415-1)*12)+VLOOKUP(C415,Parameters!$A$14:$B$17,2,FALSE))-VLOOKUP(A415,Growth!$C$1:$J$40,4,FALSE))))</f>
        <v>753.6325031038167</v>
      </c>
      <c r="E415" s="3">
        <f>IF(VLOOKUP(A415*2,StkLUT!$B$1:$C$40,2,FALSE)=1,(D415^Parameters!$B$11)*Parameters!$B$10,IF(VLOOKUP(A415*2,StkLUT!$B$1:$C$40,2,FALSE)=2,(D415^Parameters!$C$11)*Parameters!$C$10,IF(VLOOKUP(A415*2,StkLUT!$B$1:$C$40,2,FALSE)=3,(D415^Parameters!$D$11)*Parameters!$D$10)))</f>
        <v>7955.9365936371087</v>
      </c>
      <c r="F415" s="3">
        <f>IF(D415&gt;Parameters!$B$4,E415*(Parameters!$B$5+(Parameters!$B$6-Parameters!$B$5)*1/(1+EXP(-Parameters!$B$2*(D415-Parameters!$B$3)))),0)</f>
        <v>7955.9365936371087</v>
      </c>
    </row>
    <row r="416" spans="1:6" x14ac:dyDescent="0.25">
      <c r="A416">
        <f t="shared" si="32"/>
        <v>35</v>
      </c>
      <c r="B416">
        <f t="shared" si="34"/>
        <v>4</v>
      </c>
      <c r="C416">
        <f t="shared" si="34"/>
        <v>1</v>
      </c>
      <c r="D416" s="3">
        <f>VLOOKUP(A416,Growth!$C$1:$J$40,2,FALSE)*(1-EXP(-VLOOKUP(A416,Growth!$C$1:$J$40,3,FALSE)*((((B416-1)*12)+VLOOKUP(C416,Parameters!$A$14:$B$17,2,FALSE))-VLOOKUP(A416,Growth!$C$1:$J$40,4,FALSE))))</f>
        <v>807.33346374174243</v>
      </c>
      <c r="E416" s="3">
        <f>IF(VLOOKUP(A416*2,StkLUT!$B$1:$C$40,2,FALSE)=1,(D416^Parameters!$B$11)*Parameters!$B$10,IF(VLOOKUP(A416*2,StkLUT!$B$1:$C$40,2,FALSE)=2,(D416^Parameters!$C$11)*Parameters!$C$10,IF(VLOOKUP(A416*2,StkLUT!$B$1:$C$40,2,FALSE)=3,(D416^Parameters!$D$11)*Parameters!$D$10)))</f>
        <v>9877.4777622126057</v>
      </c>
      <c r="F416" s="3">
        <f>IF(D416&gt;Parameters!$B$4,E416*(Parameters!$B$5+(Parameters!$B$6-Parameters!$B$5)*1/(1+EXP(-Parameters!$B$2*(D416-Parameters!$B$3)))),0)</f>
        <v>9877.4777622126057</v>
      </c>
    </row>
    <row r="417" spans="1:6" x14ac:dyDescent="0.25">
      <c r="A417">
        <f t="shared" si="32"/>
        <v>35</v>
      </c>
      <c r="B417">
        <f t="shared" si="34"/>
        <v>4</v>
      </c>
      <c r="C417">
        <f t="shared" si="34"/>
        <v>2</v>
      </c>
      <c r="D417" s="3">
        <f>VLOOKUP(A417,Growth!$C$1:$J$40,2,FALSE)*(1-EXP(-VLOOKUP(A417,Growth!$C$1:$J$40,3,FALSE)*((((B417-1)*12)+VLOOKUP(C417,Parameters!$A$14:$B$17,2,FALSE))-VLOOKUP(A417,Growth!$C$1:$J$40,4,FALSE))))</f>
        <v>845.97531253222144</v>
      </c>
      <c r="E417" s="3">
        <f>IF(VLOOKUP(A417*2,StkLUT!$B$1:$C$40,2,FALSE)=1,(D417^Parameters!$B$11)*Parameters!$B$10,IF(VLOOKUP(A417*2,StkLUT!$B$1:$C$40,2,FALSE)=2,(D417^Parameters!$C$11)*Parameters!$C$10,IF(VLOOKUP(A417*2,StkLUT!$B$1:$C$40,2,FALSE)=3,(D417^Parameters!$D$11)*Parameters!$D$10)))</f>
        <v>11440.996259754256</v>
      </c>
      <c r="F417" s="3">
        <f>IF(D417&gt;Parameters!$B$4,E417*(Parameters!$B$5+(Parameters!$B$6-Parameters!$B$5)*1/(1+EXP(-Parameters!$B$2*(D417-Parameters!$B$3)))),0)</f>
        <v>11440.996259754256</v>
      </c>
    </row>
    <row r="418" spans="1:6" x14ac:dyDescent="0.25">
      <c r="A418">
        <f t="shared" si="32"/>
        <v>35</v>
      </c>
      <c r="B418">
        <f t="shared" si="34"/>
        <v>4</v>
      </c>
      <c r="C418">
        <f t="shared" si="34"/>
        <v>3</v>
      </c>
      <c r="D418" s="3">
        <f>VLOOKUP(A418,Growth!$C$1:$J$40,2,FALSE)*(1-EXP(-VLOOKUP(A418,Growth!$C$1:$J$40,3,FALSE)*((((B418-1)*12)+VLOOKUP(C418,Parameters!$A$14:$B$17,2,FALSE))-VLOOKUP(A418,Growth!$C$1:$J$40,4,FALSE))))</f>
        <v>864.16265142513714</v>
      </c>
      <c r="E418" s="3">
        <f>IF(VLOOKUP(A418*2,StkLUT!$B$1:$C$40,2,FALSE)=1,(D418^Parameters!$B$11)*Parameters!$B$10,IF(VLOOKUP(A418*2,StkLUT!$B$1:$C$40,2,FALSE)=2,(D418^Parameters!$C$11)*Parameters!$C$10,IF(VLOOKUP(A418*2,StkLUT!$B$1:$C$40,2,FALSE)=3,(D418^Parameters!$D$11)*Parameters!$D$10)))</f>
        <v>12232.022131368445</v>
      </c>
      <c r="F418" s="3">
        <f>IF(D418&gt;Parameters!$B$4,E418*(Parameters!$B$5+(Parameters!$B$6-Parameters!$B$5)*1/(1+EXP(-Parameters!$B$2*(D418-Parameters!$B$3)))),0)</f>
        <v>12232.022131368445</v>
      </c>
    </row>
    <row r="419" spans="1:6" x14ac:dyDescent="0.25">
      <c r="A419">
        <f t="shared" si="32"/>
        <v>35</v>
      </c>
      <c r="B419">
        <f t="shared" si="34"/>
        <v>5</v>
      </c>
      <c r="C419">
        <f t="shared" si="34"/>
        <v>1</v>
      </c>
      <c r="D419" s="3">
        <f>VLOOKUP(A419,Growth!$C$1:$J$40,2,FALSE)*(1-EXP(-VLOOKUP(A419,Growth!$C$1:$J$40,3,FALSE)*((((B419-1)*12)+VLOOKUP(C419,Parameters!$A$14:$B$17,2,FALSE))-VLOOKUP(A419,Growth!$C$1:$J$40,4,FALSE))))</f>
        <v>894.71100802328101</v>
      </c>
      <c r="E419" s="3">
        <f>IF(VLOOKUP(A419*2,StkLUT!$B$1:$C$40,2,FALSE)=1,(D419^Parameters!$B$11)*Parameters!$B$10,IF(VLOOKUP(A419*2,StkLUT!$B$1:$C$40,2,FALSE)=2,(D419^Parameters!$C$11)*Parameters!$C$10,IF(VLOOKUP(A419*2,StkLUT!$B$1:$C$40,2,FALSE)=3,(D419^Parameters!$D$11)*Parameters!$D$10)))</f>
        <v>13643.242708380509</v>
      </c>
      <c r="F419" s="3">
        <f>IF(D419&gt;Parameters!$B$4,E419*(Parameters!$B$5+(Parameters!$B$6-Parameters!$B$5)*1/(1+EXP(-Parameters!$B$2*(D419-Parameters!$B$3)))),0)</f>
        <v>13643.242708380509</v>
      </c>
    </row>
    <row r="420" spans="1:6" x14ac:dyDescent="0.25">
      <c r="A420">
        <f t="shared" si="32"/>
        <v>35</v>
      </c>
      <c r="B420">
        <f t="shared" si="34"/>
        <v>5</v>
      </c>
      <c r="C420">
        <f t="shared" si="34"/>
        <v>2</v>
      </c>
      <c r="D420" s="3">
        <f>VLOOKUP(A420,Growth!$C$1:$J$40,2,FALSE)*(1-EXP(-VLOOKUP(A420,Growth!$C$1:$J$40,3,FALSE)*((((B420-1)*12)+VLOOKUP(C420,Parameters!$A$14:$B$17,2,FALSE))-VLOOKUP(A420,Growth!$C$1:$J$40,4,FALSE))))</f>
        <v>916.69283036761783</v>
      </c>
      <c r="E420" s="3">
        <f>IF(VLOOKUP(A420*2,StkLUT!$B$1:$C$40,2,FALSE)=1,(D420^Parameters!$B$11)*Parameters!$B$10,IF(VLOOKUP(A420*2,StkLUT!$B$1:$C$40,2,FALSE)=2,(D420^Parameters!$C$11)*Parameters!$C$10,IF(VLOOKUP(A420*2,StkLUT!$B$1:$C$40,2,FALSE)=3,(D420^Parameters!$D$11)*Parameters!$D$10)))</f>
        <v>14724.757045261833</v>
      </c>
      <c r="F420" s="3">
        <f>IF(D420&gt;Parameters!$B$4,E420*(Parameters!$B$5+(Parameters!$B$6-Parameters!$B$5)*1/(1+EXP(-Parameters!$B$2*(D420-Parameters!$B$3)))),0)</f>
        <v>14724.757045261833</v>
      </c>
    </row>
    <row r="421" spans="1:6" x14ac:dyDescent="0.25">
      <c r="A421">
        <f t="shared" si="32"/>
        <v>35</v>
      </c>
      <c r="B421">
        <f t="shared" ref="B421:C436" si="35">B409</f>
        <v>5</v>
      </c>
      <c r="C421">
        <f t="shared" si="35"/>
        <v>3</v>
      </c>
      <c r="D421" s="3">
        <f>VLOOKUP(A421,Growth!$C$1:$J$40,2,FALSE)*(1-EXP(-VLOOKUP(A421,Growth!$C$1:$J$40,3,FALSE)*((((B421-1)*12)+VLOOKUP(C421,Parameters!$A$14:$B$17,2,FALSE))-VLOOKUP(A421,Growth!$C$1:$J$40,4,FALSE))))</f>
        <v>927.03888949713928</v>
      </c>
      <c r="E421" s="3">
        <f>IF(VLOOKUP(A421*2,StkLUT!$B$1:$C$40,2,FALSE)=1,(D421^Parameters!$B$11)*Parameters!$B$10,IF(VLOOKUP(A421*2,StkLUT!$B$1:$C$40,2,FALSE)=2,(D421^Parameters!$C$11)*Parameters!$C$10,IF(VLOOKUP(A421*2,StkLUT!$B$1:$C$40,2,FALSE)=3,(D421^Parameters!$D$11)*Parameters!$D$10)))</f>
        <v>15253.429270519544</v>
      </c>
      <c r="F421" s="3">
        <f>IF(D421&gt;Parameters!$B$4,E421*(Parameters!$B$5+(Parameters!$B$6-Parameters!$B$5)*1/(1+EXP(-Parameters!$B$2*(D421-Parameters!$B$3)))),0)</f>
        <v>15253.429270519544</v>
      </c>
    </row>
    <row r="422" spans="1:6" x14ac:dyDescent="0.25">
      <c r="A422">
        <f t="shared" si="32"/>
        <v>36</v>
      </c>
      <c r="B422">
        <f t="shared" si="35"/>
        <v>2</v>
      </c>
      <c r="C422">
        <f t="shared" si="35"/>
        <v>1</v>
      </c>
      <c r="D422" s="3">
        <f>VLOOKUP(A422,Growth!$C$1:$J$40,2,FALSE)*(1-EXP(-VLOOKUP(A422,Growth!$C$1:$J$40,3,FALSE)*((((B422-1)*12)+VLOOKUP(C422,Parameters!$A$14:$B$17,2,FALSE))-VLOOKUP(A422,Growth!$C$1:$J$40,4,FALSE))))</f>
        <v>302.3351071427511</v>
      </c>
      <c r="E422" s="3">
        <f>IF(VLOOKUP(A422*2,StkLUT!$B$1:$C$40,2,FALSE)=1,(D422^Parameters!$B$11)*Parameters!$B$10,IF(VLOOKUP(A422*2,StkLUT!$B$1:$C$40,2,FALSE)=2,(D422^Parameters!$C$11)*Parameters!$C$10,IF(VLOOKUP(A422*2,StkLUT!$B$1:$C$40,2,FALSE)=3,(D422^Parameters!$D$11)*Parameters!$D$10)))</f>
        <v>613.03733815058115</v>
      </c>
      <c r="F422" s="3">
        <f>IF(D422&gt;Parameters!$B$4,E422*(Parameters!$B$5+(Parameters!$B$6-Parameters!$B$5)*1/(1+EXP(-Parameters!$B$2*(D422-Parameters!$B$3)))),0)</f>
        <v>613.03733815058115</v>
      </c>
    </row>
    <row r="423" spans="1:6" x14ac:dyDescent="0.25">
      <c r="A423">
        <f t="shared" si="32"/>
        <v>36</v>
      </c>
      <c r="B423">
        <f t="shared" si="35"/>
        <v>2</v>
      </c>
      <c r="C423">
        <f t="shared" si="35"/>
        <v>2</v>
      </c>
      <c r="D423" s="3">
        <f>VLOOKUP(A423,Growth!$C$1:$J$40,2,FALSE)*(1-EXP(-VLOOKUP(A423,Growth!$C$1:$J$40,3,FALSE)*((((B423-1)*12)+VLOOKUP(C423,Parameters!$A$14:$B$17,2,FALSE))-VLOOKUP(A423,Growth!$C$1:$J$40,4,FALSE))))</f>
        <v>417.94979297989454</v>
      </c>
      <c r="E423" s="3">
        <f>IF(VLOOKUP(A423*2,StkLUT!$B$1:$C$40,2,FALSE)=1,(D423^Parameters!$B$11)*Parameters!$B$10,IF(VLOOKUP(A423*2,StkLUT!$B$1:$C$40,2,FALSE)=2,(D423^Parameters!$C$11)*Parameters!$C$10,IF(VLOOKUP(A423*2,StkLUT!$B$1:$C$40,2,FALSE)=3,(D423^Parameters!$D$11)*Parameters!$D$10)))</f>
        <v>1684.810514691254</v>
      </c>
      <c r="F423" s="3">
        <f>IF(D423&gt;Parameters!$B$4,E423*(Parameters!$B$5+(Parameters!$B$6-Parameters!$B$5)*1/(1+EXP(-Parameters!$B$2*(D423-Parameters!$B$3)))),0)</f>
        <v>1684.810514691254</v>
      </c>
    </row>
    <row r="424" spans="1:6" x14ac:dyDescent="0.25">
      <c r="A424">
        <f t="shared" si="32"/>
        <v>36</v>
      </c>
      <c r="B424">
        <f t="shared" si="35"/>
        <v>2</v>
      </c>
      <c r="C424">
        <f t="shared" si="35"/>
        <v>3</v>
      </c>
      <c r="D424" s="3">
        <f>VLOOKUP(A424,Growth!$C$1:$J$40,2,FALSE)*(1-EXP(-VLOOKUP(A424,Growth!$C$1:$J$40,3,FALSE)*((((B424-1)*12)+VLOOKUP(C424,Parameters!$A$14:$B$17,2,FALSE))-VLOOKUP(A424,Growth!$C$1:$J$40,4,FALSE))))</f>
        <v>473.53347500317494</v>
      </c>
      <c r="E424" s="3">
        <f>IF(VLOOKUP(A424*2,StkLUT!$B$1:$C$40,2,FALSE)=1,(D424^Parameters!$B$11)*Parameters!$B$10,IF(VLOOKUP(A424*2,StkLUT!$B$1:$C$40,2,FALSE)=2,(D424^Parameters!$C$11)*Parameters!$C$10,IF(VLOOKUP(A424*2,StkLUT!$B$1:$C$40,2,FALSE)=3,(D424^Parameters!$D$11)*Parameters!$D$10)))</f>
        <v>2487.9773320868208</v>
      </c>
      <c r="F424" s="3">
        <f>IF(D424&gt;Parameters!$B$4,E424*(Parameters!$B$5+(Parameters!$B$6-Parameters!$B$5)*1/(1+EXP(-Parameters!$B$2*(D424-Parameters!$B$3)))),0)</f>
        <v>2487.9773320868208</v>
      </c>
    </row>
    <row r="425" spans="1:6" x14ac:dyDescent="0.25">
      <c r="A425">
        <f t="shared" si="32"/>
        <v>36</v>
      </c>
      <c r="B425">
        <f t="shared" si="35"/>
        <v>3</v>
      </c>
      <c r="C425">
        <f t="shared" si="35"/>
        <v>1</v>
      </c>
      <c r="D425" s="3">
        <f>VLOOKUP(A425,Growth!$C$1:$J$40,2,FALSE)*(1-EXP(-VLOOKUP(A425,Growth!$C$1:$J$40,3,FALSE)*((((B425-1)*12)+VLOOKUP(C425,Parameters!$A$14:$B$17,2,FALSE))-VLOOKUP(A425,Growth!$C$1:$J$40,4,FALSE))))</f>
        <v>568.9726351163406</v>
      </c>
      <c r="E425" s="3">
        <f>IF(VLOOKUP(A425*2,StkLUT!$B$1:$C$40,2,FALSE)=1,(D425^Parameters!$B$11)*Parameters!$B$10,IF(VLOOKUP(A425*2,StkLUT!$B$1:$C$40,2,FALSE)=2,(D425^Parameters!$C$11)*Parameters!$C$10,IF(VLOOKUP(A425*2,StkLUT!$B$1:$C$40,2,FALSE)=3,(D425^Parameters!$D$11)*Parameters!$D$10)))</f>
        <v>4413.6395780447847</v>
      </c>
      <c r="F425" s="3">
        <f>IF(D425&gt;Parameters!$B$4,E425*(Parameters!$B$5+(Parameters!$B$6-Parameters!$B$5)*1/(1+EXP(-Parameters!$B$2*(D425-Parameters!$B$3)))),0)</f>
        <v>4413.6395780447847</v>
      </c>
    </row>
    <row r="426" spans="1:6" x14ac:dyDescent="0.25">
      <c r="A426">
        <f t="shared" si="32"/>
        <v>36</v>
      </c>
      <c r="B426">
        <f t="shared" si="35"/>
        <v>3</v>
      </c>
      <c r="C426">
        <f t="shared" si="35"/>
        <v>2</v>
      </c>
      <c r="D426" s="3">
        <f>VLOOKUP(A426,Growth!$C$1:$J$40,2,FALSE)*(1-EXP(-VLOOKUP(A426,Growth!$C$1:$J$40,3,FALSE)*((((B426-1)*12)+VLOOKUP(C426,Parameters!$A$14:$B$17,2,FALSE))-VLOOKUP(A426,Growth!$C$1:$J$40,4,FALSE))))</f>
        <v>639.63428478883418</v>
      </c>
      <c r="E426" s="3">
        <f>IF(VLOOKUP(A426*2,StkLUT!$B$1:$C$40,2,FALSE)=1,(D426^Parameters!$B$11)*Parameters!$B$10,IF(VLOOKUP(A426*2,StkLUT!$B$1:$C$40,2,FALSE)=2,(D426^Parameters!$C$11)*Parameters!$C$10,IF(VLOOKUP(A426*2,StkLUT!$B$1:$C$40,2,FALSE)=3,(D426^Parameters!$D$11)*Parameters!$D$10)))</f>
        <v>6360.9276065978511</v>
      </c>
      <c r="F426" s="3">
        <f>IF(D426&gt;Parameters!$B$4,E426*(Parameters!$B$5+(Parameters!$B$6-Parameters!$B$5)*1/(1+EXP(-Parameters!$B$2*(D426-Parameters!$B$3)))),0)</f>
        <v>6360.9276065978511</v>
      </c>
    </row>
    <row r="427" spans="1:6" x14ac:dyDescent="0.25">
      <c r="A427">
        <f t="shared" si="32"/>
        <v>36</v>
      </c>
      <c r="B427">
        <f t="shared" si="35"/>
        <v>3</v>
      </c>
      <c r="C427">
        <f t="shared" si="35"/>
        <v>3</v>
      </c>
      <c r="D427" s="3">
        <f>VLOOKUP(A427,Growth!$C$1:$J$40,2,FALSE)*(1-EXP(-VLOOKUP(A427,Growth!$C$1:$J$40,3,FALSE)*((((B427-1)*12)+VLOOKUP(C427,Parameters!$A$14:$B$17,2,FALSE))-VLOOKUP(A427,Growth!$C$1:$J$40,4,FALSE))))</f>
        <v>673.60604744335421</v>
      </c>
      <c r="E427" s="3">
        <f>IF(VLOOKUP(A427*2,StkLUT!$B$1:$C$40,2,FALSE)=1,(D427^Parameters!$B$11)*Parameters!$B$10,IF(VLOOKUP(A427*2,StkLUT!$B$1:$C$40,2,FALSE)=2,(D427^Parameters!$C$11)*Parameters!$C$10,IF(VLOOKUP(A427*2,StkLUT!$B$1:$C$40,2,FALSE)=3,(D427^Parameters!$D$11)*Parameters!$D$10)))</f>
        <v>7476.2710912661769</v>
      </c>
      <c r="F427" s="3">
        <f>IF(D427&gt;Parameters!$B$4,E427*(Parameters!$B$5+(Parameters!$B$6-Parameters!$B$5)*1/(1+EXP(-Parameters!$B$2*(D427-Parameters!$B$3)))),0)</f>
        <v>7476.2710912661769</v>
      </c>
    </row>
    <row r="428" spans="1:6" x14ac:dyDescent="0.25">
      <c r="A428">
        <f t="shared" si="32"/>
        <v>36</v>
      </c>
      <c r="B428">
        <f t="shared" si="35"/>
        <v>4</v>
      </c>
      <c r="C428">
        <f t="shared" si="35"/>
        <v>1</v>
      </c>
      <c r="D428" s="3">
        <f>VLOOKUP(A428,Growth!$C$1:$J$40,2,FALSE)*(1-EXP(-VLOOKUP(A428,Growth!$C$1:$J$40,3,FALSE)*((((B428-1)*12)+VLOOKUP(C428,Parameters!$A$14:$B$17,2,FALSE))-VLOOKUP(A428,Growth!$C$1:$J$40,4,FALSE))))</f>
        <v>731.93677288815695</v>
      </c>
      <c r="E428" s="3">
        <f>IF(VLOOKUP(A428*2,StkLUT!$B$1:$C$40,2,FALSE)=1,(D428^Parameters!$B$11)*Parameters!$B$10,IF(VLOOKUP(A428*2,StkLUT!$B$1:$C$40,2,FALSE)=2,(D428^Parameters!$C$11)*Parameters!$C$10,IF(VLOOKUP(A428*2,StkLUT!$B$1:$C$40,2,FALSE)=3,(D428^Parameters!$D$11)*Parameters!$D$10)))</f>
        <v>9689.2029947967821</v>
      </c>
      <c r="F428" s="3">
        <f>IF(D428&gt;Parameters!$B$4,E428*(Parameters!$B$5+(Parameters!$B$6-Parameters!$B$5)*1/(1+EXP(-Parameters!$B$2*(D428-Parameters!$B$3)))),0)</f>
        <v>9689.2029947967821</v>
      </c>
    </row>
    <row r="429" spans="1:6" x14ac:dyDescent="0.25">
      <c r="A429">
        <f t="shared" si="32"/>
        <v>36</v>
      </c>
      <c r="B429">
        <f t="shared" si="35"/>
        <v>4</v>
      </c>
      <c r="C429">
        <f t="shared" si="35"/>
        <v>2</v>
      </c>
      <c r="D429" s="3">
        <f>VLOOKUP(A429,Growth!$C$1:$J$40,2,FALSE)*(1-EXP(-VLOOKUP(A429,Growth!$C$1:$J$40,3,FALSE)*((((B429-1)*12)+VLOOKUP(C429,Parameters!$A$14:$B$17,2,FALSE))-VLOOKUP(A429,Growth!$C$1:$J$40,4,FALSE))))</f>
        <v>775.12392249881736</v>
      </c>
      <c r="E429" s="3">
        <f>IF(VLOOKUP(A429*2,StkLUT!$B$1:$C$40,2,FALSE)=1,(D429^Parameters!$B$11)*Parameters!$B$10,IF(VLOOKUP(A429*2,StkLUT!$B$1:$C$40,2,FALSE)=2,(D429^Parameters!$C$11)*Parameters!$C$10,IF(VLOOKUP(A429*2,StkLUT!$B$1:$C$40,2,FALSE)=3,(D429^Parameters!$D$11)*Parameters!$D$10)))</f>
        <v>11588.261315615417</v>
      </c>
      <c r="F429" s="3">
        <f>IF(D429&gt;Parameters!$B$4,E429*(Parameters!$B$5+(Parameters!$B$6-Parameters!$B$5)*1/(1+EXP(-Parameters!$B$2*(D429-Parameters!$B$3)))),0)</f>
        <v>11588.261315615417</v>
      </c>
    </row>
    <row r="430" spans="1:6" x14ac:dyDescent="0.25">
      <c r="A430">
        <f t="shared" si="32"/>
        <v>36</v>
      </c>
      <c r="B430">
        <f t="shared" si="35"/>
        <v>4</v>
      </c>
      <c r="C430">
        <f t="shared" si="35"/>
        <v>3</v>
      </c>
      <c r="D430" s="3">
        <f>VLOOKUP(A430,Growth!$C$1:$J$40,2,FALSE)*(1-EXP(-VLOOKUP(A430,Growth!$C$1:$J$40,3,FALSE)*((((B430-1)*12)+VLOOKUP(C430,Parameters!$A$14:$B$17,2,FALSE))-VLOOKUP(A430,Growth!$C$1:$J$40,4,FALSE))))</f>
        <v>795.88686255326832</v>
      </c>
      <c r="E430" s="3">
        <f>IF(VLOOKUP(A430*2,StkLUT!$B$1:$C$40,2,FALSE)=1,(D430^Parameters!$B$11)*Parameters!$B$10,IF(VLOOKUP(A430*2,StkLUT!$B$1:$C$40,2,FALSE)=2,(D430^Parameters!$C$11)*Parameters!$C$10,IF(VLOOKUP(A430*2,StkLUT!$B$1:$C$40,2,FALSE)=3,(D430^Parameters!$D$11)*Parameters!$D$10)))</f>
        <v>12585.180535229561</v>
      </c>
      <c r="F430" s="3">
        <f>IF(D430&gt;Parameters!$B$4,E430*(Parameters!$B$5+(Parameters!$B$6-Parameters!$B$5)*1/(1+EXP(-Parameters!$B$2*(D430-Parameters!$B$3)))),0)</f>
        <v>12585.180535229561</v>
      </c>
    </row>
    <row r="431" spans="1:6" x14ac:dyDescent="0.25">
      <c r="A431">
        <f t="shared" si="32"/>
        <v>36</v>
      </c>
      <c r="B431">
        <f t="shared" si="35"/>
        <v>5</v>
      </c>
      <c r="C431">
        <f t="shared" si="35"/>
        <v>1</v>
      </c>
      <c r="D431" s="3">
        <f>VLOOKUP(A431,Growth!$C$1:$J$40,2,FALSE)*(1-EXP(-VLOOKUP(A431,Growth!$C$1:$J$40,3,FALSE)*((((B431-1)*12)+VLOOKUP(C431,Parameters!$A$14:$B$17,2,FALSE))-VLOOKUP(A431,Growth!$C$1:$J$40,4,FALSE))))</f>
        <v>831.53756952598815</v>
      </c>
      <c r="E431" s="3">
        <f>IF(VLOOKUP(A431*2,StkLUT!$B$1:$C$40,2,FALSE)=1,(D431^Parameters!$B$11)*Parameters!$B$10,IF(VLOOKUP(A431*2,StkLUT!$B$1:$C$40,2,FALSE)=2,(D431^Parameters!$C$11)*Parameters!$C$10,IF(VLOOKUP(A431*2,StkLUT!$B$1:$C$40,2,FALSE)=3,(D431^Parameters!$D$11)*Parameters!$D$10)))</f>
        <v>14430.214775205939</v>
      </c>
      <c r="F431" s="3">
        <f>IF(D431&gt;Parameters!$B$4,E431*(Parameters!$B$5+(Parameters!$B$6-Parameters!$B$5)*1/(1+EXP(-Parameters!$B$2*(D431-Parameters!$B$3)))),0)</f>
        <v>14430.214775205939</v>
      </c>
    </row>
    <row r="432" spans="1:6" x14ac:dyDescent="0.25">
      <c r="A432">
        <f t="shared" si="32"/>
        <v>36</v>
      </c>
      <c r="B432">
        <f t="shared" si="35"/>
        <v>5</v>
      </c>
      <c r="C432">
        <f t="shared" si="35"/>
        <v>2</v>
      </c>
      <c r="D432" s="3">
        <f>VLOOKUP(A432,Growth!$C$1:$J$40,2,FALSE)*(1-EXP(-VLOOKUP(A432,Growth!$C$1:$J$40,3,FALSE)*((((B432-1)*12)+VLOOKUP(C432,Parameters!$A$14:$B$17,2,FALSE))-VLOOKUP(A432,Growth!$C$1:$J$40,4,FALSE))))</f>
        <v>857.93279098116477</v>
      </c>
      <c r="E432" s="3">
        <f>IF(VLOOKUP(A432*2,StkLUT!$B$1:$C$40,2,FALSE)=1,(D432^Parameters!$B$11)*Parameters!$B$10,IF(VLOOKUP(A432*2,StkLUT!$B$1:$C$40,2,FALSE)=2,(D432^Parameters!$C$11)*Parameters!$C$10,IF(VLOOKUP(A432*2,StkLUT!$B$1:$C$40,2,FALSE)=3,(D432^Parameters!$D$11)*Parameters!$D$10)))</f>
        <v>15908.992582642903</v>
      </c>
      <c r="F432" s="3">
        <f>IF(D432&gt;Parameters!$B$4,E432*(Parameters!$B$5+(Parameters!$B$6-Parameters!$B$5)*1/(1+EXP(-Parameters!$B$2*(D432-Parameters!$B$3)))),0)</f>
        <v>15908.992582642903</v>
      </c>
    </row>
    <row r="433" spans="1:6" x14ac:dyDescent="0.25">
      <c r="A433">
        <f t="shared" si="32"/>
        <v>36</v>
      </c>
      <c r="B433">
        <f t="shared" si="35"/>
        <v>5</v>
      </c>
      <c r="C433">
        <f t="shared" si="35"/>
        <v>3</v>
      </c>
      <c r="D433" s="3">
        <f>VLOOKUP(A433,Growth!$C$1:$J$40,2,FALSE)*(1-EXP(-VLOOKUP(A433,Growth!$C$1:$J$40,3,FALSE)*((((B433-1)*12)+VLOOKUP(C433,Parameters!$A$14:$B$17,2,FALSE))-VLOOKUP(A433,Growth!$C$1:$J$40,4,FALSE))))</f>
        <v>870.62273245075664</v>
      </c>
      <c r="E433" s="3">
        <f>IF(VLOOKUP(A433*2,StkLUT!$B$1:$C$40,2,FALSE)=1,(D433^Parameters!$B$11)*Parameters!$B$10,IF(VLOOKUP(A433*2,StkLUT!$B$1:$C$40,2,FALSE)=2,(D433^Parameters!$C$11)*Parameters!$C$10,IF(VLOOKUP(A433*2,StkLUT!$B$1:$C$40,2,FALSE)=3,(D433^Parameters!$D$11)*Parameters!$D$10)))</f>
        <v>16655.238157665288</v>
      </c>
      <c r="F433" s="3">
        <f>IF(D433&gt;Parameters!$B$4,E433*(Parameters!$B$5+(Parameters!$B$6-Parameters!$B$5)*1/(1+EXP(-Parameters!$B$2*(D433-Parameters!$B$3)))),0)</f>
        <v>16655.238157665288</v>
      </c>
    </row>
    <row r="434" spans="1:6" x14ac:dyDescent="0.25">
      <c r="A434">
        <f t="shared" si="32"/>
        <v>37</v>
      </c>
      <c r="B434">
        <f t="shared" si="35"/>
        <v>2</v>
      </c>
      <c r="C434">
        <f t="shared" si="35"/>
        <v>1</v>
      </c>
      <c r="D434" s="3">
        <f>VLOOKUP(A434,Growth!$C$1:$J$40,2,FALSE)*(1-EXP(-VLOOKUP(A434,Growth!$C$1:$J$40,3,FALSE)*((((B434-1)*12)+VLOOKUP(C434,Parameters!$A$14:$B$17,2,FALSE))-VLOOKUP(A434,Growth!$C$1:$J$40,4,FALSE))))</f>
        <v>302.3351071427511</v>
      </c>
      <c r="E434" s="3">
        <f>IF(VLOOKUP(A434*2,StkLUT!$B$1:$C$40,2,FALSE)=1,(D434^Parameters!$B$11)*Parameters!$B$10,IF(VLOOKUP(A434*2,StkLUT!$B$1:$C$40,2,FALSE)=2,(D434^Parameters!$C$11)*Parameters!$C$10,IF(VLOOKUP(A434*2,StkLUT!$B$1:$C$40,2,FALSE)=3,(D434^Parameters!$D$11)*Parameters!$D$10)))</f>
        <v>613.03733815058115</v>
      </c>
      <c r="F434" s="3">
        <f>IF(D434&gt;Parameters!$B$4,E434*(Parameters!$B$5+(Parameters!$B$6-Parameters!$B$5)*1/(1+EXP(-Parameters!$B$2*(D434-Parameters!$B$3)))),0)</f>
        <v>613.03733815058115</v>
      </c>
    </row>
    <row r="435" spans="1:6" x14ac:dyDescent="0.25">
      <c r="A435">
        <f t="shared" si="32"/>
        <v>37</v>
      </c>
      <c r="B435">
        <f t="shared" si="35"/>
        <v>2</v>
      </c>
      <c r="C435">
        <f t="shared" si="35"/>
        <v>2</v>
      </c>
      <c r="D435" s="3">
        <f>VLOOKUP(A435,Growth!$C$1:$J$40,2,FALSE)*(1-EXP(-VLOOKUP(A435,Growth!$C$1:$J$40,3,FALSE)*((((B435-1)*12)+VLOOKUP(C435,Parameters!$A$14:$B$17,2,FALSE))-VLOOKUP(A435,Growth!$C$1:$J$40,4,FALSE))))</f>
        <v>417.94979297989454</v>
      </c>
      <c r="E435" s="3">
        <f>IF(VLOOKUP(A435*2,StkLUT!$B$1:$C$40,2,FALSE)=1,(D435^Parameters!$B$11)*Parameters!$B$10,IF(VLOOKUP(A435*2,StkLUT!$B$1:$C$40,2,FALSE)=2,(D435^Parameters!$C$11)*Parameters!$C$10,IF(VLOOKUP(A435*2,StkLUT!$B$1:$C$40,2,FALSE)=3,(D435^Parameters!$D$11)*Parameters!$D$10)))</f>
        <v>1684.810514691254</v>
      </c>
      <c r="F435" s="3">
        <f>IF(D435&gt;Parameters!$B$4,E435*(Parameters!$B$5+(Parameters!$B$6-Parameters!$B$5)*1/(1+EXP(-Parameters!$B$2*(D435-Parameters!$B$3)))),0)</f>
        <v>1684.810514691254</v>
      </c>
    </row>
    <row r="436" spans="1:6" x14ac:dyDescent="0.25">
      <c r="A436">
        <f t="shared" si="32"/>
        <v>37</v>
      </c>
      <c r="B436">
        <f t="shared" si="35"/>
        <v>2</v>
      </c>
      <c r="C436">
        <f t="shared" si="35"/>
        <v>3</v>
      </c>
      <c r="D436" s="3">
        <f>VLOOKUP(A436,Growth!$C$1:$J$40,2,FALSE)*(1-EXP(-VLOOKUP(A436,Growth!$C$1:$J$40,3,FALSE)*((((B436-1)*12)+VLOOKUP(C436,Parameters!$A$14:$B$17,2,FALSE))-VLOOKUP(A436,Growth!$C$1:$J$40,4,FALSE))))</f>
        <v>473.53347500317494</v>
      </c>
      <c r="E436" s="3">
        <f>IF(VLOOKUP(A436*2,StkLUT!$B$1:$C$40,2,FALSE)=1,(D436^Parameters!$B$11)*Parameters!$B$10,IF(VLOOKUP(A436*2,StkLUT!$B$1:$C$40,2,FALSE)=2,(D436^Parameters!$C$11)*Parameters!$C$10,IF(VLOOKUP(A436*2,StkLUT!$B$1:$C$40,2,FALSE)=3,(D436^Parameters!$D$11)*Parameters!$D$10)))</f>
        <v>2487.9773320868208</v>
      </c>
      <c r="F436" s="3">
        <f>IF(D436&gt;Parameters!$B$4,E436*(Parameters!$B$5+(Parameters!$B$6-Parameters!$B$5)*1/(1+EXP(-Parameters!$B$2*(D436-Parameters!$B$3)))),0)</f>
        <v>2487.9773320868208</v>
      </c>
    </row>
    <row r="437" spans="1:6" x14ac:dyDescent="0.25">
      <c r="A437">
        <f t="shared" si="32"/>
        <v>37</v>
      </c>
      <c r="B437">
        <f t="shared" ref="B437:C452" si="36">B425</f>
        <v>3</v>
      </c>
      <c r="C437">
        <f t="shared" si="36"/>
        <v>1</v>
      </c>
      <c r="D437" s="3">
        <f>VLOOKUP(A437,Growth!$C$1:$J$40,2,FALSE)*(1-EXP(-VLOOKUP(A437,Growth!$C$1:$J$40,3,FALSE)*((((B437-1)*12)+VLOOKUP(C437,Parameters!$A$14:$B$17,2,FALSE))-VLOOKUP(A437,Growth!$C$1:$J$40,4,FALSE))))</f>
        <v>568.9726351163406</v>
      </c>
      <c r="E437" s="3">
        <f>IF(VLOOKUP(A437*2,StkLUT!$B$1:$C$40,2,FALSE)=1,(D437^Parameters!$B$11)*Parameters!$B$10,IF(VLOOKUP(A437*2,StkLUT!$B$1:$C$40,2,FALSE)=2,(D437^Parameters!$C$11)*Parameters!$C$10,IF(VLOOKUP(A437*2,StkLUT!$B$1:$C$40,2,FALSE)=3,(D437^Parameters!$D$11)*Parameters!$D$10)))</f>
        <v>4413.6395780447847</v>
      </c>
      <c r="F437" s="3">
        <f>IF(D437&gt;Parameters!$B$4,E437*(Parameters!$B$5+(Parameters!$B$6-Parameters!$B$5)*1/(1+EXP(-Parameters!$B$2*(D437-Parameters!$B$3)))),0)</f>
        <v>4413.6395780447847</v>
      </c>
    </row>
    <row r="438" spans="1:6" x14ac:dyDescent="0.25">
      <c r="A438">
        <f t="shared" si="32"/>
        <v>37</v>
      </c>
      <c r="B438">
        <f t="shared" si="36"/>
        <v>3</v>
      </c>
      <c r="C438">
        <f t="shared" si="36"/>
        <v>2</v>
      </c>
      <c r="D438" s="3">
        <f>VLOOKUP(A438,Growth!$C$1:$J$40,2,FALSE)*(1-EXP(-VLOOKUP(A438,Growth!$C$1:$J$40,3,FALSE)*((((B438-1)*12)+VLOOKUP(C438,Parameters!$A$14:$B$17,2,FALSE))-VLOOKUP(A438,Growth!$C$1:$J$40,4,FALSE))))</f>
        <v>639.63428478883418</v>
      </c>
      <c r="E438" s="3">
        <f>IF(VLOOKUP(A438*2,StkLUT!$B$1:$C$40,2,FALSE)=1,(D438^Parameters!$B$11)*Parameters!$B$10,IF(VLOOKUP(A438*2,StkLUT!$B$1:$C$40,2,FALSE)=2,(D438^Parameters!$C$11)*Parameters!$C$10,IF(VLOOKUP(A438*2,StkLUT!$B$1:$C$40,2,FALSE)=3,(D438^Parameters!$D$11)*Parameters!$D$10)))</f>
        <v>6360.9276065978511</v>
      </c>
      <c r="F438" s="3">
        <f>IF(D438&gt;Parameters!$B$4,E438*(Parameters!$B$5+(Parameters!$B$6-Parameters!$B$5)*1/(1+EXP(-Parameters!$B$2*(D438-Parameters!$B$3)))),0)</f>
        <v>6360.9276065978511</v>
      </c>
    </row>
    <row r="439" spans="1:6" x14ac:dyDescent="0.25">
      <c r="A439">
        <f t="shared" si="32"/>
        <v>37</v>
      </c>
      <c r="B439">
        <f t="shared" si="36"/>
        <v>3</v>
      </c>
      <c r="C439">
        <f t="shared" si="36"/>
        <v>3</v>
      </c>
      <c r="D439" s="3">
        <f>VLOOKUP(A439,Growth!$C$1:$J$40,2,FALSE)*(1-EXP(-VLOOKUP(A439,Growth!$C$1:$J$40,3,FALSE)*((((B439-1)*12)+VLOOKUP(C439,Parameters!$A$14:$B$17,2,FALSE))-VLOOKUP(A439,Growth!$C$1:$J$40,4,FALSE))))</f>
        <v>673.60604744335421</v>
      </c>
      <c r="E439" s="3">
        <f>IF(VLOOKUP(A439*2,StkLUT!$B$1:$C$40,2,FALSE)=1,(D439^Parameters!$B$11)*Parameters!$B$10,IF(VLOOKUP(A439*2,StkLUT!$B$1:$C$40,2,FALSE)=2,(D439^Parameters!$C$11)*Parameters!$C$10,IF(VLOOKUP(A439*2,StkLUT!$B$1:$C$40,2,FALSE)=3,(D439^Parameters!$D$11)*Parameters!$D$10)))</f>
        <v>7476.2710912661769</v>
      </c>
      <c r="F439" s="3">
        <f>IF(D439&gt;Parameters!$B$4,E439*(Parameters!$B$5+(Parameters!$B$6-Parameters!$B$5)*1/(1+EXP(-Parameters!$B$2*(D439-Parameters!$B$3)))),0)</f>
        <v>7476.2710912661769</v>
      </c>
    </row>
    <row r="440" spans="1:6" x14ac:dyDescent="0.25">
      <c r="A440">
        <f t="shared" si="32"/>
        <v>37</v>
      </c>
      <c r="B440">
        <f t="shared" si="36"/>
        <v>4</v>
      </c>
      <c r="C440">
        <f t="shared" si="36"/>
        <v>1</v>
      </c>
      <c r="D440" s="3">
        <f>VLOOKUP(A440,Growth!$C$1:$J$40,2,FALSE)*(1-EXP(-VLOOKUP(A440,Growth!$C$1:$J$40,3,FALSE)*((((B440-1)*12)+VLOOKUP(C440,Parameters!$A$14:$B$17,2,FALSE))-VLOOKUP(A440,Growth!$C$1:$J$40,4,FALSE))))</f>
        <v>731.93677288815695</v>
      </c>
      <c r="E440" s="3">
        <f>IF(VLOOKUP(A440*2,StkLUT!$B$1:$C$40,2,FALSE)=1,(D440^Parameters!$B$11)*Parameters!$B$10,IF(VLOOKUP(A440*2,StkLUT!$B$1:$C$40,2,FALSE)=2,(D440^Parameters!$C$11)*Parameters!$C$10,IF(VLOOKUP(A440*2,StkLUT!$B$1:$C$40,2,FALSE)=3,(D440^Parameters!$D$11)*Parameters!$D$10)))</f>
        <v>9689.2029947967821</v>
      </c>
      <c r="F440" s="3">
        <f>IF(D440&gt;Parameters!$B$4,E440*(Parameters!$B$5+(Parameters!$B$6-Parameters!$B$5)*1/(1+EXP(-Parameters!$B$2*(D440-Parameters!$B$3)))),0)</f>
        <v>9689.2029947967821</v>
      </c>
    </row>
    <row r="441" spans="1:6" x14ac:dyDescent="0.25">
      <c r="A441">
        <f t="shared" si="32"/>
        <v>37</v>
      </c>
      <c r="B441">
        <f t="shared" si="36"/>
        <v>4</v>
      </c>
      <c r="C441">
        <f t="shared" si="36"/>
        <v>2</v>
      </c>
      <c r="D441" s="3">
        <f>VLOOKUP(A441,Growth!$C$1:$J$40,2,FALSE)*(1-EXP(-VLOOKUP(A441,Growth!$C$1:$J$40,3,FALSE)*((((B441-1)*12)+VLOOKUP(C441,Parameters!$A$14:$B$17,2,FALSE))-VLOOKUP(A441,Growth!$C$1:$J$40,4,FALSE))))</f>
        <v>775.12392249881736</v>
      </c>
      <c r="E441" s="3">
        <f>IF(VLOOKUP(A441*2,StkLUT!$B$1:$C$40,2,FALSE)=1,(D441^Parameters!$B$11)*Parameters!$B$10,IF(VLOOKUP(A441*2,StkLUT!$B$1:$C$40,2,FALSE)=2,(D441^Parameters!$C$11)*Parameters!$C$10,IF(VLOOKUP(A441*2,StkLUT!$B$1:$C$40,2,FALSE)=3,(D441^Parameters!$D$11)*Parameters!$D$10)))</f>
        <v>11588.261315615417</v>
      </c>
      <c r="F441" s="3">
        <f>IF(D441&gt;Parameters!$B$4,E441*(Parameters!$B$5+(Parameters!$B$6-Parameters!$B$5)*1/(1+EXP(-Parameters!$B$2*(D441-Parameters!$B$3)))),0)</f>
        <v>11588.261315615417</v>
      </c>
    </row>
    <row r="442" spans="1:6" x14ac:dyDescent="0.25">
      <c r="A442">
        <f t="shared" si="32"/>
        <v>37</v>
      </c>
      <c r="B442">
        <f t="shared" si="36"/>
        <v>4</v>
      </c>
      <c r="C442">
        <f t="shared" si="36"/>
        <v>3</v>
      </c>
      <c r="D442" s="3">
        <f>VLOOKUP(A442,Growth!$C$1:$J$40,2,FALSE)*(1-EXP(-VLOOKUP(A442,Growth!$C$1:$J$40,3,FALSE)*((((B442-1)*12)+VLOOKUP(C442,Parameters!$A$14:$B$17,2,FALSE))-VLOOKUP(A442,Growth!$C$1:$J$40,4,FALSE))))</f>
        <v>795.88686255326832</v>
      </c>
      <c r="E442" s="3">
        <f>IF(VLOOKUP(A442*2,StkLUT!$B$1:$C$40,2,FALSE)=1,(D442^Parameters!$B$11)*Parameters!$B$10,IF(VLOOKUP(A442*2,StkLUT!$B$1:$C$40,2,FALSE)=2,(D442^Parameters!$C$11)*Parameters!$C$10,IF(VLOOKUP(A442*2,StkLUT!$B$1:$C$40,2,FALSE)=3,(D442^Parameters!$D$11)*Parameters!$D$10)))</f>
        <v>12585.180535229561</v>
      </c>
      <c r="F442" s="3">
        <f>IF(D442&gt;Parameters!$B$4,E442*(Parameters!$B$5+(Parameters!$B$6-Parameters!$B$5)*1/(1+EXP(-Parameters!$B$2*(D442-Parameters!$B$3)))),0)</f>
        <v>12585.180535229561</v>
      </c>
    </row>
    <row r="443" spans="1:6" x14ac:dyDescent="0.25">
      <c r="A443">
        <f t="shared" si="32"/>
        <v>37</v>
      </c>
      <c r="B443">
        <f t="shared" si="36"/>
        <v>5</v>
      </c>
      <c r="C443">
        <f t="shared" si="36"/>
        <v>1</v>
      </c>
      <c r="D443" s="3">
        <f>VLOOKUP(A443,Growth!$C$1:$J$40,2,FALSE)*(1-EXP(-VLOOKUP(A443,Growth!$C$1:$J$40,3,FALSE)*((((B443-1)*12)+VLOOKUP(C443,Parameters!$A$14:$B$17,2,FALSE))-VLOOKUP(A443,Growth!$C$1:$J$40,4,FALSE))))</f>
        <v>831.53756952598815</v>
      </c>
      <c r="E443" s="3">
        <f>IF(VLOOKUP(A443*2,StkLUT!$B$1:$C$40,2,FALSE)=1,(D443^Parameters!$B$11)*Parameters!$B$10,IF(VLOOKUP(A443*2,StkLUT!$B$1:$C$40,2,FALSE)=2,(D443^Parameters!$C$11)*Parameters!$C$10,IF(VLOOKUP(A443*2,StkLUT!$B$1:$C$40,2,FALSE)=3,(D443^Parameters!$D$11)*Parameters!$D$10)))</f>
        <v>14430.214775205939</v>
      </c>
      <c r="F443" s="3">
        <f>IF(D443&gt;Parameters!$B$4,E443*(Parameters!$B$5+(Parameters!$B$6-Parameters!$B$5)*1/(1+EXP(-Parameters!$B$2*(D443-Parameters!$B$3)))),0)</f>
        <v>14430.214775205939</v>
      </c>
    </row>
    <row r="444" spans="1:6" x14ac:dyDescent="0.25">
      <c r="A444">
        <f t="shared" si="32"/>
        <v>37</v>
      </c>
      <c r="B444">
        <f t="shared" si="36"/>
        <v>5</v>
      </c>
      <c r="C444">
        <f t="shared" si="36"/>
        <v>2</v>
      </c>
      <c r="D444" s="3">
        <f>VLOOKUP(A444,Growth!$C$1:$J$40,2,FALSE)*(1-EXP(-VLOOKUP(A444,Growth!$C$1:$J$40,3,FALSE)*((((B444-1)*12)+VLOOKUP(C444,Parameters!$A$14:$B$17,2,FALSE))-VLOOKUP(A444,Growth!$C$1:$J$40,4,FALSE))))</f>
        <v>857.93279098116477</v>
      </c>
      <c r="E444" s="3">
        <f>IF(VLOOKUP(A444*2,StkLUT!$B$1:$C$40,2,FALSE)=1,(D444^Parameters!$B$11)*Parameters!$B$10,IF(VLOOKUP(A444*2,StkLUT!$B$1:$C$40,2,FALSE)=2,(D444^Parameters!$C$11)*Parameters!$C$10,IF(VLOOKUP(A444*2,StkLUT!$B$1:$C$40,2,FALSE)=3,(D444^Parameters!$D$11)*Parameters!$D$10)))</f>
        <v>15908.992582642903</v>
      </c>
      <c r="F444" s="3">
        <f>IF(D444&gt;Parameters!$B$4,E444*(Parameters!$B$5+(Parameters!$B$6-Parameters!$B$5)*1/(1+EXP(-Parameters!$B$2*(D444-Parameters!$B$3)))),0)</f>
        <v>15908.992582642903</v>
      </c>
    </row>
    <row r="445" spans="1:6" x14ac:dyDescent="0.25">
      <c r="A445">
        <f t="shared" si="32"/>
        <v>37</v>
      </c>
      <c r="B445">
        <f t="shared" si="36"/>
        <v>5</v>
      </c>
      <c r="C445">
        <f t="shared" si="36"/>
        <v>3</v>
      </c>
      <c r="D445" s="3">
        <f>VLOOKUP(A445,Growth!$C$1:$J$40,2,FALSE)*(1-EXP(-VLOOKUP(A445,Growth!$C$1:$J$40,3,FALSE)*((((B445-1)*12)+VLOOKUP(C445,Parameters!$A$14:$B$17,2,FALSE))-VLOOKUP(A445,Growth!$C$1:$J$40,4,FALSE))))</f>
        <v>870.62273245075664</v>
      </c>
      <c r="E445" s="3">
        <f>IF(VLOOKUP(A445*2,StkLUT!$B$1:$C$40,2,FALSE)=1,(D445^Parameters!$B$11)*Parameters!$B$10,IF(VLOOKUP(A445*2,StkLUT!$B$1:$C$40,2,FALSE)=2,(D445^Parameters!$C$11)*Parameters!$C$10,IF(VLOOKUP(A445*2,StkLUT!$B$1:$C$40,2,FALSE)=3,(D445^Parameters!$D$11)*Parameters!$D$10)))</f>
        <v>16655.238157665288</v>
      </c>
      <c r="F445" s="3">
        <f>IF(D445&gt;Parameters!$B$4,E445*(Parameters!$B$5+(Parameters!$B$6-Parameters!$B$5)*1/(1+EXP(-Parameters!$B$2*(D445-Parameters!$B$3)))),0)</f>
        <v>16655.238157665288</v>
      </c>
    </row>
    <row r="446" spans="1:6" x14ac:dyDescent="0.25">
      <c r="A446">
        <f t="shared" si="32"/>
        <v>38</v>
      </c>
      <c r="B446">
        <f t="shared" si="36"/>
        <v>2</v>
      </c>
      <c r="C446">
        <f t="shared" si="36"/>
        <v>1</v>
      </c>
      <c r="D446" s="3">
        <f>VLOOKUP(A446,Growth!$C$1:$J$40,2,FALSE)*(1-EXP(-VLOOKUP(A446,Growth!$C$1:$J$40,3,FALSE)*((((B446-1)*12)+VLOOKUP(C446,Parameters!$A$14:$B$17,2,FALSE))-VLOOKUP(A446,Growth!$C$1:$J$40,4,FALSE))))</f>
        <v>302.3351071427511</v>
      </c>
      <c r="E446" s="3">
        <f>IF(VLOOKUP(A446*2,StkLUT!$B$1:$C$40,2,FALSE)=1,(D446^Parameters!$B$11)*Parameters!$B$10,IF(VLOOKUP(A446*2,StkLUT!$B$1:$C$40,2,FALSE)=2,(D446^Parameters!$C$11)*Parameters!$C$10,IF(VLOOKUP(A446*2,StkLUT!$B$1:$C$40,2,FALSE)=3,(D446^Parameters!$D$11)*Parameters!$D$10)))</f>
        <v>613.03733815058115</v>
      </c>
      <c r="F446" s="3">
        <f>IF(D446&gt;Parameters!$B$4,E446*(Parameters!$B$5+(Parameters!$B$6-Parameters!$B$5)*1/(1+EXP(-Parameters!$B$2*(D446-Parameters!$B$3)))),0)</f>
        <v>613.03733815058115</v>
      </c>
    </row>
    <row r="447" spans="1:6" x14ac:dyDescent="0.25">
      <c r="A447">
        <f t="shared" si="32"/>
        <v>38</v>
      </c>
      <c r="B447">
        <f t="shared" si="36"/>
        <v>2</v>
      </c>
      <c r="C447">
        <f t="shared" si="36"/>
        <v>2</v>
      </c>
      <c r="D447" s="3">
        <f>VLOOKUP(A447,Growth!$C$1:$J$40,2,FALSE)*(1-EXP(-VLOOKUP(A447,Growth!$C$1:$J$40,3,FALSE)*((((B447-1)*12)+VLOOKUP(C447,Parameters!$A$14:$B$17,2,FALSE))-VLOOKUP(A447,Growth!$C$1:$J$40,4,FALSE))))</f>
        <v>417.94979297989454</v>
      </c>
      <c r="E447" s="3">
        <f>IF(VLOOKUP(A447*2,StkLUT!$B$1:$C$40,2,FALSE)=1,(D447^Parameters!$B$11)*Parameters!$B$10,IF(VLOOKUP(A447*2,StkLUT!$B$1:$C$40,2,FALSE)=2,(D447^Parameters!$C$11)*Parameters!$C$10,IF(VLOOKUP(A447*2,StkLUT!$B$1:$C$40,2,FALSE)=3,(D447^Parameters!$D$11)*Parameters!$D$10)))</f>
        <v>1684.810514691254</v>
      </c>
      <c r="F447" s="3">
        <f>IF(D447&gt;Parameters!$B$4,E447*(Parameters!$B$5+(Parameters!$B$6-Parameters!$B$5)*1/(1+EXP(-Parameters!$B$2*(D447-Parameters!$B$3)))),0)</f>
        <v>1684.810514691254</v>
      </c>
    </row>
    <row r="448" spans="1:6" x14ac:dyDescent="0.25">
      <c r="A448">
        <f t="shared" si="32"/>
        <v>38</v>
      </c>
      <c r="B448">
        <f t="shared" si="36"/>
        <v>2</v>
      </c>
      <c r="C448">
        <f t="shared" si="36"/>
        <v>3</v>
      </c>
      <c r="D448" s="3">
        <f>VLOOKUP(A448,Growth!$C$1:$J$40,2,FALSE)*(1-EXP(-VLOOKUP(A448,Growth!$C$1:$J$40,3,FALSE)*((((B448-1)*12)+VLOOKUP(C448,Parameters!$A$14:$B$17,2,FALSE))-VLOOKUP(A448,Growth!$C$1:$J$40,4,FALSE))))</f>
        <v>473.53347500317494</v>
      </c>
      <c r="E448" s="3">
        <f>IF(VLOOKUP(A448*2,StkLUT!$B$1:$C$40,2,FALSE)=1,(D448^Parameters!$B$11)*Parameters!$B$10,IF(VLOOKUP(A448*2,StkLUT!$B$1:$C$40,2,FALSE)=2,(D448^Parameters!$C$11)*Parameters!$C$10,IF(VLOOKUP(A448*2,StkLUT!$B$1:$C$40,2,FALSE)=3,(D448^Parameters!$D$11)*Parameters!$D$10)))</f>
        <v>2487.9773320868208</v>
      </c>
      <c r="F448" s="3">
        <f>IF(D448&gt;Parameters!$B$4,E448*(Parameters!$B$5+(Parameters!$B$6-Parameters!$B$5)*1/(1+EXP(-Parameters!$B$2*(D448-Parameters!$B$3)))),0)</f>
        <v>2487.9773320868208</v>
      </c>
    </row>
    <row r="449" spans="1:6" x14ac:dyDescent="0.25">
      <c r="A449">
        <f t="shared" si="32"/>
        <v>38</v>
      </c>
      <c r="B449">
        <f t="shared" si="36"/>
        <v>3</v>
      </c>
      <c r="C449">
        <f t="shared" si="36"/>
        <v>1</v>
      </c>
      <c r="D449" s="3">
        <f>VLOOKUP(A449,Growth!$C$1:$J$40,2,FALSE)*(1-EXP(-VLOOKUP(A449,Growth!$C$1:$J$40,3,FALSE)*((((B449-1)*12)+VLOOKUP(C449,Parameters!$A$14:$B$17,2,FALSE))-VLOOKUP(A449,Growth!$C$1:$J$40,4,FALSE))))</f>
        <v>568.9726351163406</v>
      </c>
      <c r="E449" s="3">
        <f>IF(VLOOKUP(A449*2,StkLUT!$B$1:$C$40,2,FALSE)=1,(D449^Parameters!$B$11)*Parameters!$B$10,IF(VLOOKUP(A449*2,StkLUT!$B$1:$C$40,2,FALSE)=2,(D449^Parameters!$C$11)*Parameters!$C$10,IF(VLOOKUP(A449*2,StkLUT!$B$1:$C$40,2,FALSE)=3,(D449^Parameters!$D$11)*Parameters!$D$10)))</f>
        <v>4413.6395780447847</v>
      </c>
      <c r="F449" s="3">
        <f>IF(D449&gt;Parameters!$B$4,E449*(Parameters!$B$5+(Parameters!$B$6-Parameters!$B$5)*1/(1+EXP(-Parameters!$B$2*(D449-Parameters!$B$3)))),0)</f>
        <v>4413.6395780447847</v>
      </c>
    </row>
    <row r="450" spans="1:6" x14ac:dyDescent="0.25">
      <c r="A450">
        <f t="shared" si="32"/>
        <v>38</v>
      </c>
      <c r="B450">
        <f t="shared" si="36"/>
        <v>3</v>
      </c>
      <c r="C450">
        <f t="shared" si="36"/>
        <v>2</v>
      </c>
      <c r="D450" s="3">
        <f>VLOOKUP(A450,Growth!$C$1:$J$40,2,FALSE)*(1-EXP(-VLOOKUP(A450,Growth!$C$1:$J$40,3,FALSE)*((((B450-1)*12)+VLOOKUP(C450,Parameters!$A$14:$B$17,2,FALSE))-VLOOKUP(A450,Growth!$C$1:$J$40,4,FALSE))))</f>
        <v>639.63428478883418</v>
      </c>
      <c r="E450" s="3">
        <f>IF(VLOOKUP(A450*2,StkLUT!$B$1:$C$40,2,FALSE)=1,(D450^Parameters!$B$11)*Parameters!$B$10,IF(VLOOKUP(A450*2,StkLUT!$B$1:$C$40,2,FALSE)=2,(D450^Parameters!$C$11)*Parameters!$C$10,IF(VLOOKUP(A450*2,StkLUT!$B$1:$C$40,2,FALSE)=3,(D450^Parameters!$D$11)*Parameters!$D$10)))</f>
        <v>6360.9276065978511</v>
      </c>
      <c r="F450" s="3">
        <f>IF(D450&gt;Parameters!$B$4,E450*(Parameters!$B$5+(Parameters!$B$6-Parameters!$B$5)*1/(1+EXP(-Parameters!$B$2*(D450-Parameters!$B$3)))),0)</f>
        <v>6360.9276065978511</v>
      </c>
    </row>
    <row r="451" spans="1:6" x14ac:dyDescent="0.25">
      <c r="A451">
        <f t="shared" si="32"/>
        <v>38</v>
      </c>
      <c r="B451">
        <f t="shared" si="36"/>
        <v>3</v>
      </c>
      <c r="C451">
        <f t="shared" si="36"/>
        <v>3</v>
      </c>
      <c r="D451" s="3">
        <f>VLOOKUP(A451,Growth!$C$1:$J$40,2,FALSE)*(1-EXP(-VLOOKUP(A451,Growth!$C$1:$J$40,3,FALSE)*((((B451-1)*12)+VLOOKUP(C451,Parameters!$A$14:$B$17,2,FALSE))-VLOOKUP(A451,Growth!$C$1:$J$40,4,FALSE))))</f>
        <v>673.60604744335421</v>
      </c>
      <c r="E451" s="3">
        <f>IF(VLOOKUP(A451*2,StkLUT!$B$1:$C$40,2,FALSE)=1,(D451^Parameters!$B$11)*Parameters!$B$10,IF(VLOOKUP(A451*2,StkLUT!$B$1:$C$40,2,FALSE)=2,(D451^Parameters!$C$11)*Parameters!$C$10,IF(VLOOKUP(A451*2,StkLUT!$B$1:$C$40,2,FALSE)=3,(D451^Parameters!$D$11)*Parameters!$D$10)))</f>
        <v>7476.2710912661769</v>
      </c>
      <c r="F451" s="3">
        <f>IF(D451&gt;Parameters!$B$4,E451*(Parameters!$B$5+(Parameters!$B$6-Parameters!$B$5)*1/(1+EXP(-Parameters!$B$2*(D451-Parameters!$B$3)))),0)</f>
        <v>7476.2710912661769</v>
      </c>
    </row>
    <row r="452" spans="1:6" x14ac:dyDescent="0.25">
      <c r="A452">
        <f t="shared" si="32"/>
        <v>38</v>
      </c>
      <c r="B452">
        <f t="shared" si="36"/>
        <v>4</v>
      </c>
      <c r="C452">
        <f t="shared" si="36"/>
        <v>1</v>
      </c>
      <c r="D452" s="3">
        <f>VLOOKUP(A452,Growth!$C$1:$J$40,2,FALSE)*(1-EXP(-VLOOKUP(A452,Growth!$C$1:$J$40,3,FALSE)*((((B452-1)*12)+VLOOKUP(C452,Parameters!$A$14:$B$17,2,FALSE))-VLOOKUP(A452,Growth!$C$1:$J$40,4,FALSE))))</f>
        <v>731.93677288815695</v>
      </c>
      <c r="E452" s="3">
        <f>IF(VLOOKUP(A452*2,StkLUT!$B$1:$C$40,2,FALSE)=1,(D452^Parameters!$B$11)*Parameters!$B$10,IF(VLOOKUP(A452*2,StkLUT!$B$1:$C$40,2,FALSE)=2,(D452^Parameters!$C$11)*Parameters!$C$10,IF(VLOOKUP(A452*2,StkLUT!$B$1:$C$40,2,FALSE)=3,(D452^Parameters!$D$11)*Parameters!$D$10)))</f>
        <v>9689.2029947967821</v>
      </c>
      <c r="F452" s="3">
        <f>IF(D452&gt;Parameters!$B$4,E452*(Parameters!$B$5+(Parameters!$B$6-Parameters!$B$5)*1/(1+EXP(-Parameters!$B$2*(D452-Parameters!$B$3)))),0)</f>
        <v>9689.2029947967821</v>
      </c>
    </row>
    <row r="453" spans="1:6" x14ac:dyDescent="0.25">
      <c r="A453">
        <f t="shared" ref="A453:A462" si="37">A441+1</f>
        <v>38</v>
      </c>
      <c r="B453">
        <f t="shared" ref="B453:C462" si="38">B441</f>
        <v>4</v>
      </c>
      <c r="C453">
        <f t="shared" si="38"/>
        <v>2</v>
      </c>
      <c r="D453" s="3">
        <f>VLOOKUP(A453,Growth!$C$1:$J$40,2,FALSE)*(1-EXP(-VLOOKUP(A453,Growth!$C$1:$J$40,3,FALSE)*((((B453-1)*12)+VLOOKUP(C453,Parameters!$A$14:$B$17,2,FALSE))-VLOOKUP(A453,Growth!$C$1:$J$40,4,FALSE))))</f>
        <v>775.12392249881736</v>
      </c>
      <c r="E453" s="3">
        <f>IF(VLOOKUP(A453*2,StkLUT!$B$1:$C$40,2,FALSE)=1,(D453^Parameters!$B$11)*Parameters!$B$10,IF(VLOOKUP(A453*2,StkLUT!$B$1:$C$40,2,FALSE)=2,(D453^Parameters!$C$11)*Parameters!$C$10,IF(VLOOKUP(A453*2,StkLUT!$B$1:$C$40,2,FALSE)=3,(D453^Parameters!$D$11)*Parameters!$D$10)))</f>
        <v>11588.261315615417</v>
      </c>
      <c r="F453" s="3">
        <f>IF(D453&gt;Parameters!$B$4,E453*(Parameters!$B$5+(Parameters!$B$6-Parameters!$B$5)*1/(1+EXP(-Parameters!$B$2*(D453-Parameters!$B$3)))),0)</f>
        <v>11588.261315615417</v>
      </c>
    </row>
    <row r="454" spans="1:6" x14ac:dyDescent="0.25">
      <c r="A454">
        <f t="shared" si="37"/>
        <v>38</v>
      </c>
      <c r="B454">
        <f t="shared" si="38"/>
        <v>4</v>
      </c>
      <c r="C454">
        <f t="shared" si="38"/>
        <v>3</v>
      </c>
      <c r="D454" s="3">
        <f>VLOOKUP(A454,Growth!$C$1:$J$40,2,FALSE)*(1-EXP(-VLOOKUP(A454,Growth!$C$1:$J$40,3,FALSE)*((((B454-1)*12)+VLOOKUP(C454,Parameters!$A$14:$B$17,2,FALSE))-VLOOKUP(A454,Growth!$C$1:$J$40,4,FALSE))))</f>
        <v>795.88686255326832</v>
      </c>
      <c r="E454" s="3">
        <f>IF(VLOOKUP(A454*2,StkLUT!$B$1:$C$40,2,FALSE)=1,(D454^Parameters!$B$11)*Parameters!$B$10,IF(VLOOKUP(A454*2,StkLUT!$B$1:$C$40,2,FALSE)=2,(D454^Parameters!$C$11)*Parameters!$C$10,IF(VLOOKUP(A454*2,StkLUT!$B$1:$C$40,2,FALSE)=3,(D454^Parameters!$D$11)*Parameters!$D$10)))</f>
        <v>12585.180535229561</v>
      </c>
      <c r="F454" s="3">
        <f>IF(D454&gt;Parameters!$B$4,E454*(Parameters!$B$5+(Parameters!$B$6-Parameters!$B$5)*1/(1+EXP(-Parameters!$B$2*(D454-Parameters!$B$3)))),0)</f>
        <v>12585.180535229561</v>
      </c>
    </row>
    <row r="455" spans="1:6" x14ac:dyDescent="0.25">
      <c r="A455">
        <f t="shared" si="37"/>
        <v>38</v>
      </c>
      <c r="B455">
        <f t="shared" si="38"/>
        <v>5</v>
      </c>
      <c r="C455">
        <f t="shared" si="38"/>
        <v>1</v>
      </c>
      <c r="D455" s="3">
        <f>VLOOKUP(A455,Growth!$C$1:$J$40,2,FALSE)*(1-EXP(-VLOOKUP(A455,Growth!$C$1:$J$40,3,FALSE)*((((B455-1)*12)+VLOOKUP(C455,Parameters!$A$14:$B$17,2,FALSE))-VLOOKUP(A455,Growth!$C$1:$J$40,4,FALSE))))</f>
        <v>831.53756952598815</v>
      </c>
      <c r="E455" s="3">
        <f>IF(VLOOKUP(A455*2,StkLUT!$B$1:$C$40,2,FALSE)=1,(D455^Parameters!$B$11)*Parameters!$B$10,IF(VLOOKUP(A455*2,StkLUT!$B$1:$C$40,2,FALSE)=2,(D455^Parameters!$C$11)*Parameters!$C$10,IF(VLOOKUP(A455*2,StkLUT!$B$1:$C$40,2,FALSE)=3,(D455^Parameters!$D$11)*Parameters!$D$10)))</f>
        <v>14430.214775205939</v>
      </c>
      <c r="F455" s="3">
        <f>IF(D455&gt;Parameters!$B$4,E455*(Parameters!$B$5+(Parameters!$B$6-Parameters!$B$5)*1/(1+EXP(-Parameters!$B$2*(D455-Parameters!$B$3)))),0)</f>
        <v>14430.214775205939</v>
      </c>
    </row>
    <row r="456" spans="1:6" x14ac:dyDescent="0.25">
      <c r="A456">
        <f t="shared" si="37"/>
        <v>38</v>
      </c>
      <c r="B456">
        <f t="shared" si="38"/>
        <v>5</v>
      </c>
      <c r="C456">
        <f t="shared" si="38"/>
        <v>2</v>
      </c>
      <c r="D456" s="3">
        <f>VLOOKUP(A456,Growth!$C$1:$J$40,2,FALSE)*(1-EXP(-VLOOKUP(A456,Growth!$C$1:$J$40,3,FALSE)*((((B456-1)*12)+VLOOKUP(C456,Parameters!$A$14:$B$17,2,FALSE))-VLOOKUP(A456,Growth!$C$1:$J$40,4,FALSE))))</f>
        <v>857.93279098116477</v>
      </c>
      <c r="E456" s="3">
        <f>IF(VLOOKUP(A456*2,StkLUT!$B$1:$C$40,2,FALSE)=1,(D456^Parameters!$B$11)*Parameters!$B$10,IF(VLOOKUP(A456*2,StkLUT!$B$1:$C$40,2,FALSE)=2,(D456^Parameters!$C$11)*Parameters!$C$10,IF(VLOOKUP(A456*2,StkLUT!$B$1:$C$40,2,FALSE)=3,(D456^Parameters!$D$11)*Parameters!$D$10)))</f>
        <v>15908.992582642903</v>
      </c>
      <c r="F456" s="3">
        <f>IF(D456&gt;Parameters!$B$4,E456*(Parameters!$B$5+(Parameters!$B$6-Parameters!$B$5)*1/(1+EXP(-Parameters!$B$2*(D456-Parameters!$B$3)))),0)</f>
        <v>15908.992582642903</v>
      </c>
    </row>
    <row r="457" spans="1:6" x14ac:dyDescent="0.25">
      <c r="A457">
        <f t="shared" si="37"/>
        <v>38</v>
      </c>
      <c r="B457">
        <f t="shared" si="38"/>
        <v>5</v>
      </c>
      <c r="C457">
        <f t="shared" si="38"/>
        <v>3</v>
      </c>
      <c r="D457" s="3">
        <f>VLOOKUP(A457,Growth!$C$1:$J$40,2,FALSE)*(1-EXP(-VLOOKUP(A457,Growth!$C$1:$J$40,3,FALSE)*((((B457-1)*12)+VLOOKUP(C457,Parameters!$A$14:$B$17,2,FALSE))-VLOOKUP(A457,Growth!$C$1:$J$40,4,FALSE))))</f>
        <v>870.62273245075664</v>
      </c>
      <c r="E457" s="3">
        <f>IF(VLOOKUP(A457*2,StkLUT!$B$1:$C$40,2,FALSE)=1,(D457^Parameters!$B$11)*Parameters!$B$10,IF(VLOOKUP(A457*2,StkLUT!$B$1:$C$40,2,FALSE)=2,(D457^Parameters!$C$11)*Parameters!$C$10,IF(VLOOKUP(A457*2,StkLUT!$B$1:$C$40,2,FALSE)=3,(D457^Parameters!$D$11)*Parameters!$D$10)))</f>
        <v>16655.238157665288</v>
      </c>
      <c r="F457" s="3">
        <f>IF(D457&gt;Parameters!$B$4,E457*(Parameters!$B$5+(Parameters!$B$6-Parameters!$B$5)*1/(1+EXP(-Parameters!$B$2*(D457-Parameters!$B$3)))),0)</f>
        <v>16655.238157665288</v>
      </c>
    </row>
    <row r="458" spans="1:6" x14ac:dyDescent="0.25">
      <c r="A458">
        <f t="shared" si="37"/>
        <v>39</v>
      </c>
      <c r="B458">
        <f t="shared" si="38"/>
        <v>2</v>
      </c>
      <c r="C458">
        <f t="shared" si="38"/>
        <v>1</v>
      </c>
      <c r="D458" s="3">
        <f>VLOOKUP(A458,Growth!$C$1:$J$40,2,FALSE)*(1-EXP(-VLOOKUP(A458,Growth!$C$1:$J$40,3,FALSE)*((((B458-1)*12)+VLOOKUP(C458,Parameters!$A$14:$B$17,2,FALSE))-VLOOKUP(A458,Growth!$C$1:$J$40,4,FALSE))))</f>
        <v>314.79806863274177</v>
      </c>
      <c r="E458" s="3">
        <f>IF(VLOOKUP(A458*2,StkLUT!$B$1:$C$40,2,FALSE)=1,(D458^Parameters!$B$11)*Parameters!$B$10,IF(VLOOKUP(A458*2,StkLUT!$B$1:$C$40,2,FALSE)=2,(D458^Parameters!$C$11)*Parameters!$C$10,IF(VLOOKUP(A458*2,StkLUT!$B$1:$C$40,2,FALSE)=3,(D458^Parameters!$D$11)*Parameters!$D$10)))</f>
        <v>695.43679910843503</v>
      </c>
      <c r="F458" s="3">
        <f>IF(D458&gt;Parameters!$B$4,E458*(Parameters!$B$5+(Parameters!$B$6-Parameters!$B$5)*1/(1+EXP(-Parameters!$B$2*(D458-Parameters!$B$3)))),0)</f>
        <v>695.43679910843503</v>
      </c>
    </row>
    <row r="459" spans="1:6" x14ac:dyDescent="0.25">
      <c r="A459">
        <f t="shared" si="37"/>
        <v>39</v>
      </c>
      <c r="B459">
        <f t="shared" si="38"/>
        <v>2</v>
      </c>
      <c r="C459">
        <f t="shared" si="38"/>
        <v>2</v>
      </c>
      <c r="D459" s="3">
        <f>VLOOKUP(A459,Growth!$C$1:$J$40,2,FALSE)*(1-EXP(-VLOOKUP(A459,Growth!$C$1:$J$40,3,FALSE)*((((B459-1)*12)+VLOOKUP(C459,Parameters!$A$14:$B$17,2,FALSE))-VLOOKUP(A459,Growth!$C$1:$J$40,4,FALSE))))</f>
        <v>425.6524693746486</v>
      </c>
      <c r="E459" s="3">
        <f>IF(VLOOKUP(A459*2,StkLUT!$B$1:$C$40,2,FALSE)=1,(D459^Parameters!$B$11)*Parameters!$B$10,IF(VLOOKUP(A459*2,StkLUT!$B$1:$C$40,2,FALSE)=2,(D459^Parameters!$C$11)*Parameters!$C$10,IF(VLOOKUP(A459*2,StkLUT!$B$1:$C$40,2,FALSE)=3,(D459^Parameters!$D$11)*Parameters!$D$10)))</f>
        <v>1783.6587958553234</v>
      </c>
      <c r="F459" s="3">
        <f>IF(D459&gt;Parameters!$B$4,E459*(Parameters!$B$5+(Parameters!$B$6-Parameters!$B$5)*1/(1+EXP(-Parameters!$B$2*(D459-Parameters!$B$3)))),0)</f>
        <v>1783.6587958553234</v>
      </c>
    </row>
    <row r="460" spans="1:6" x14ac:dyDescent="0.25">
      <c r="A460">
        <f t="shared" si="37"/>
        <v>39</v>
      </c>
      <c r="B460">
        <f t="shared" si="38"/>
        <v>2</v>
      </c>
      <c r="C460">
        <f t="shared" si="38"/>
        <v>3</v>
      </c>
      <c r="D460" s="3">
        <f>VLOOKUP(A460,Growth!$C$1:$J$40,2,FALSE)*(1-EXP(-VLOOKUP(A460,Growth!$C$1:$J$40,3,FALSE)*((((B460-1)*12)+VLOOKUP(C460,Parameters!$A$14:$B$17,2,FALSE))-VLOOKUP(A460,Growth!$C$1:$J$40,4,FALSE))))</f>
        <v>478.50489963290664</v>
      </c>
      <c r="E460" s="3">
        <f>IF(VLOOKUP(A460*2,StkLUT!$B$1:$C$40,2,FALSE)=1,(D460^Parameters!$B$11)*Parameters!$B$10,IF(VLOOKUP(A460*2,StkLUT!$B$1:$C$40,2,FALSE)=2,(D460^Parameters!$C$11)*Parameters!$C$10,IF(VLOOKUP(A460*2,StkLUT!$B$1:$C$40,2,FALSE)=3,(D460^Parameters!$D$11)*Parameters!$D$10)))</f>
        <v>2570.4365359608269</v>
      </c>
      <c r="F460" s="3">
        <f>IF(D460&gt;Parameters!$B$4,E460*(Parameters!$B$5+(Parameters!$B$6-Parameters!$B$5)*1/(1+EXP(-Parameters!$B$2*(D460-Parameters!$B$3)))),0)</f>
        <v>2570.4365359608269</v>
      </c>
    </row>
    <row r="461" spans="1:6" x14ac:dyDescent="0.25">
      <c r="A461">
        <f t="shared" si="37"/>
        <v>39</v>
      </c>
      <c r="B461">
        <f t="shared" si="38"/>
        <v>3</v>
      </c>
      <c r="C461">
        <f t="shared" si="38"/>
        <v>1</v>
      </c>
      <c r="D461" s="3">
        <f>VLOOKUP(A461,Growth!$C$1:$J$40,2,FALSE)*(1-EXP(-VLOOKUP(A461,Growth!$C$1:$J$40,3,FALSE)*((((B461-1)*12)+VLOOKUP(C461,Parameters!$A$14:$B$17,2,FALSE))-VLOOKUP(A461,Growth!$C$1:$J$40,4,FALSE))))</f>
        <v>568.47211509262434</v>
      </c>
      <c r="E461" s="3">
        <f>IF(VLOOKUP(A461*2,StkLUT!$B$1:$C$40,2,FALSE)=1,(D461^Parameters!$B$11)*Parameters!$B$10,IF(VLOOKUP(A461*2,StkLUT!$B$1:$C$40,2,FALSE)=2,(D461^Parameters!$C$11)*Parameters!$C$10,IF(VLOOKUP(A461*2,StkLUT!$B$1:$C$40,2,FALSE)=3,(D461^Parameters!$D$11)*Parameters!$D$10)))</f>
        <v>4401.5292910389444</v>
      </c>
      <c r="F461" s="3">
        <f>IF(D461&gt;Parameters!$B$4,E461*(Parameters!$B$5+(Parameters!$B$6-Parameters!$B$5)*1/(1+EXP(-Parameters!$B$2*(D461-Parameters!$B$3)))),0)</f>
        <v>4401.5292910389444</v>
      </c>
    </row>
    <row r="462" spans="1:6" x14ac:dyDescent="0.25">
      <c r="A462">
        <f t="shared" si="37"/>
        <v>39</v>
      </c>
      <c r="B462">
        <f t="shared" si="38"/>
        <v>3</v>
      </c>
      <c r="C462">
        <f t="shared" si="38"/>
        <v>2</v>
      </c>
      <c r="D462" s="3">
        <f>VLOOKUP(A462,Growth!$C$1:$J$40,2,FALSE)*(1-EXP(-VLOOKUP(A462,Growth!$C$1:$J$40,3,FALSE)*((((B462-1)*12)+VLOOKUP(C462,Parameters!$A$14:$B$17,2,FALSE))-VLOOKUP(A462,Growth!$C$1:$J$40,4,FALSE))))</f>
        <v>634.34043757593849</v>
      </c>
      <c r="E462" s="3">
        <f>IF(VLOOKUP(A462*2,StkLUT!$B$1:$C$40,2,FALSE)=1,(D462^Parameters!$B$11)*Parameters!$B$10,IF(VLOOKUP(A462*2,StkLUT!$B$1:$C$40,2,FALSE)=2,(D462^Parameters!$C$11)*Parameters!$C$10,IF(VLOOKUP(A462*2,StkLUT!$B$1:$C$40,2,FALSE)=3,(D462^Parameters!$D$11)*Parameters!$D$10)))</f>
        <v>6198.007589732968</v>
      </c>
      <c r="F462" s="3">
        <f>IF(D462&gt;Parameters!$B$4,E462*(Parameters!$B$5+(Parameters!$B$6-Parameters!$B$5)*1/(1+EXP(-Parameters!$B$2*(D462-Parameters!$B$3)))),0)</f>
        <v>6198.007589732968</v>
      </c>
    </row>
    <row r="463" spans="1:6" x14ac:dyDescent="0.25">
      <c r="A463">
        <f>A451+1</f>
        <v>39</v>
      </c>
      <c r="B463">
        <f>B451</f>
        <v>3</v>
      </c>
      <c r="C463">
        <f>C451</f>
        <v>3</v>
      </c>
      <c r="D463" s="3">
        <f>VLOOKUP(A463,Growth!$C$1:$J$40,2,FALSE)*(1-EXP(-VLOOKUP(A463,Growth!$C$1:$J$40,3,FALSE)*((((B463-1)*12)+VLOOKUP(C463,Parameters!$A$14:$B$17,2,FALSE))-VLOOKUP(A463,Growth!$C$1:$J$40,4,FALSE))))</f>
        <v>665.74470206141461</v>
      </c>
      <c r="E463" s="3">
        <f>IF(VLOOKUP(A463*2,StkLUT!$B$1:$C$40,2,FALSE)=1,(D463^Parameters!$B$11)*Parameters!$B$10,IF(VLOOKUP(A463*2,StkLUT!$B$1:$C$40,2,FALSE)=2,(D463^Parameters!$C$11)*Parameters!$C$10,IF(VLOOKUP(A463*2,StkLUT!$B$1:$C$40,2,FALSE)=3,(D463^Parameters!$D$11)*Parameters!$D$10)))</f>
        <v>7207.2282760173139</v>
      </c>
      <c r="F463" s="3">
        <f>IF(D463&gt;Parameters!$B$4,E463*(Parameters!$B$5+(Parameters!$B$6-Parameters!$B$5)*1/(1+EXP(-Parameters!$B$2*(D463-Parameters!$B$3)))),0)</f>
        <v>7207.2282760173139</v>
      </c>
    </row>
    <row r="464" spans="1:6" x14ac:dyDescent="0.25">
      <c r="A464">
        <f t="shared" ref="A464:A466" si="39">A452+1</f>
        <v>39</v>
      </c>
      <c r="B464">
        <f t="shared" ref="B464:C466" si="40">B452</f>
        <v>4</v>
      </c>
      <c r="C464">
        <f t="shared" si="40"/>
        <v>1</v>
      </c>
      <c r="D464" s="3">
        <f>VLOOKUP(A464,Growth!$C$1:$J$40,2,FALSE)*(1-EXP(-VLOOKUP(A464,Growth!$C$1:$J$40,3,FALSE)*((((B464-1)*12)+VLOOKUP(C464,Parameters!$A$14:$B$17,2,FALSE))-VLOOKUP(A464,Growth!$C$1:$J$40,4,FALSE))))</f>
        <v>719.20211576051963</v>
      </c>
      <c r="E464" s="3">
        <f>IF(VLOOKUP(A464*2,StkLUT!$B$1:$C$40,2,FALSE)=1,(D464^Parameters!$B$11)*Parameters!$B$10,IF(VLOOKUP(A464*2,StkLUT!$B$1:$C$40,2,FALSE)=2,(D464^Parameters!$C$11)*Parameters!$C$10,IF(VLOOKUP(A464*2,StkLUT!$B$1:$C$40,2,FALSE)=3,(D464^Parameters!$D$11)*Parameters!$D$10)))</f>
        <v>9172.553734445728</v>
      </c>
      <c r="F464" s="3">
        <f>IF(D464&gt;Parameters!$B$4,E464*(Parameters!$B$5+(Parameters!$B$6-Parameters!$B$5)*1/(1+EXP(-Parameters!$B$2*(D464-Parameters!$B$3)))),0)</f>
        <v>9172.553734445728</v>
      </c>
    </row>
    <row r="465" spans="1:6" x14ac:dyDescent="0.25">
      <c r="A465">
        <f t="shared" si="39"/>
        <v>39</v>
      </c>
      <c r="B465">
        <f t="shared" si="40"/>
        <v>4</v>
      </c>
      <c r="C465">
        <f t="shared" si="40"/>
        <v>2</v>
      </c>
      <c r="D465" s="3">
        <f>VLOOKUP(A465,Growth!$C$1:$J$40,2,FALSE)*(1-EXP(-VLOOKUP(A465,Growth!$C$1:$J$40,3,FALSE)*((((B465-1)*12)+VLOOKUP(C465,Parameters!$A$14:$B$17,2,FALSE))-VLOOKUP(A465,Growth!$C$1:$J$40,4,FALSE))))</f>
        <v>758.34026343647122</v>
      </c>
      <c r="E465" s="3">
        <f>IF(VLOOKUP(A465*2,StkLUT!$B$1:$C$40,2,FALSE)=1,(D465^Parameters!$B$11)*Parameters!$B$10,IF(VLOOKUP(A465*2,StkLUT!$B$1:$C$40,2,FALSE)=2,(D465^Parameters!$C$11)*Parameters!$C$10,IF(VLOOKUP(A465*2,StkLUT!$B$1:$C$40,2,FALSE)=3,(D465^Parameters!$D$11)*Parameters!$D$10)))</f>
        <v>10822.74301395387</v>
      </c>
      <c r="F465" s="3">
        <f>IF(D465&gt;Parameters!$B$4,E465*(Parameters!$B$5+(Parameters!$B$6-Parameters!$B$5)*1/(1+EXP(-Parameters!$B$2*(D465-Parameters!$B$3)))),0)</f>
        <v>10822.74301395387</v>
      </c>
    </row>
    <row r="466" spans="1:6" x14ac:dyDescent="0.25">
      <c r="A466">
        <f t="shared" si="39"/>
        <v>39</v>
      </c>
      <c r="B466">
        <f t="shared" si="40"/>
        <v>4</v>
      </c>
      <c r="C466">
        <f t="shared" si="40"/>
        <v>3</v>
      </c>
      <c r="D466" s="3">
        <f>VLOOKUP(A466,Growth!$C$1:$J$40,2,FALSE)*(1-EXP(-VLOOKUP(A466,Growth!$C$1:$J$40,3,FALSE)*((((B466-1)*12)+VLOOKUP(C466,Parameters!$A$14:$B$17,2,FALSE))-VLOOKUP(A466,Growth!$C$1:$J$40,4,FALSE))))</f>
        <v>777.0002914248654</v>
      </c>
      <c r="E466" s="3">
        <f>IF(VLOOKUP(A466*2,StkLUT!$B$1:$C$40,2,FALSE)=1,(D466^Parameters!$B$11)*Parameters!$B$10,IF(VLOOKUP(A466*2,StkLUT!$B$1:$C$40,2,FALSE)=2,(D466^Parameters!$C$11)*Parameters!$C$10,IF(VLOOKUP(A466*2,StkLUT!$B$1:$C$40,2,FALSE)=3,(D466^Parameters!$D$11)*Parameters!$D$10)))</f>
        <v>11676.065111002084</v>
      </c>
      <c r="F466" s="3">
        <f>IF(D466&gt;Parameters!$B$4,E466*(Parameters!$B$5+(Parameters!$B$6-Parameters!$B$5)*1/(1+EXP(-Parameters!$B$2*(D466-Parameters!$B$3)))),0)</f>
        <v>11676.065111002084</v>
      </c>
    </row>
    <row r="467" spans="1:6" x14ac:dyDescent="0.25">
      <c r="A467">
        <f>A455+1</f>
        <v>39</v>
      </c>
      <c r="B467">
        <f>B455</f>
        <v>5</v>
      </c>
      <c r="C467">
        <f>C455</f>
        <v>1</v>
      </c>
      <c r="D467" s="3">
        <f>VLOOKUP(A467,Growth!$C$1:$J$40,2,FALSE)*(1-EXP(-VLOOKUP(A467,Growth!$C$1:$J$40,3,FALSE)*((((B467-1)*12)+VLOOKUP(C467,Parameters!$A$14:$B$17,2,FALSE))-VLOOKUP(A467,Growth!$C$1:$J$40,4,FALSE))))</f>
        <v>808.76402963544467</v>
      </c>
      <c r="E467" s="3">
        <f>IF(VLOOKUP(A467*2,StkLUT!$B$1:$C$40,2,FALSE)=1,(D467^Parameters!$B$11)*Parameters!$B$10,IF(VLOOKUP(A467*2,StkLUT!$B$1:$C$40,2,FALSE)=2,(D467^Parameters!$C$11)*Parameters!$C$10,IF(VLOOKUP(A467*2,StkLUT!$B$1:$C$40,2,FALSE)=3,(D467^Parameters!$D$11)*Parameters!$D$10)))</f>
        <v>13231.873010986774</v>
      </c>
      <c r="F467" s="3">
        <f>IF(D467&gt;Parameters!$B$4,E467*(Parameters!$B$5+(Parameters!$B$6-Parameters!$B$5)*1/(1+EXP(-Parameters!$B$2*(D467-Parameters!$B$3)))),0)</f>
        <v>13231.873010986774</v>
      </c>
    </row>
    <row r="468" spans="1:6" x14ac:dyDescent="0.25">
      <c r="A468">
        <f t="shared" ref="A468:A469" si="41">A456+1</f>
        <v>39</v>
      </c>
      <c r="B468">
        <f t="shared" ref="B468:C469" si="42">B456</f>
        <v>5</v>
      </c>
      <c r="C468">
        <f t="shared" si="42"/>
        <v>2</v>
      </c>
      <c r="D468" s="3">
        <f>VLOOKUP(A468,Growth!$C$1:$J$40,2,FALSE)*(1-EXP(-VLOOKUP(A468,Growth!$C$1:$J$40,3,FALSE)*((((B468-1)*12)+VLOOKUP(C468,Parameters!$A$14:$B$17,2,FALSE))-VLOOKUP(A468,Growth!$C$1:$J$40,4,FALSE))))</f>
        <v>832.01943596361764</v>
      </c>
      <c r="E468" s="3">
        <f>IF(VLOOKUP(A468*2,StkLUT!$B$1:$C$40,2,FALSE)=1,(D468^Parameters!$B$11)*Parameters!$B$10,IF(VLOOKUP(A468*2,StkLUT!$B$1:$C$40,2,FALSE)=2,(D468^Parameters!$C$11)*Parameters!$C$10,IF(VLOOKUP(A468*2,StkLUT!$B$1:$C$40,2,FALSE)=3,(D468^Parameters!$D$11)*Parameters!$D$10)))</f>
        <v>14456.33744090515</v>
      </c>
      <c r="F468" s="3">
        <f>IF(D468&gt;Parameters!$B$4,E468*(Parameters!$B$5+(Parameters!$B$6-Parameters!$B$5)*1/(1+EXP(-Parameters!$B$2*(D468-Parameters!$B$3)))),0)</f>
        <v>14456.33744090515</v>
      </c>
    </row>
    <row r="469" spans="1:6" x14ac:dyDescent="0.25">
      <c r="A469">
        <f t="shared" si="41"/>
        <v>39</v>
      </c>
      <c r="B469">
        <f t="shared" si="42"/>
        <v>5</v>
      </c>
      <c r="C469">
        <f t="shared" si="42"/>
        <v>3</v>
      </c>
      <c r="D469" s="3">
        <f>VLOOKUP(A469,Growth!$C$1:$J$40,2,FALSE)*(1-EXP(-VLOOKUP(A469,Growth!$C$1:$J$40,3,FALSE)*((((B469-1)*12)+VLOOKUP(C469,Parameters!$A$14:$B$17,2,FALSE))-VLOOKUP(A469,Growth!$C$1:$J$40,4,FALSE))))</f>
        <v>843.10699525635903</v>
      </c>
      <c r="E469" s="3">
        <f>IF(VLOOKUP(A469*2,StkLUT!$B$1:$C$40,2,FALSE)=1,(D469^Parameters!$B$11)*Parameters!$B$10,IF(VLOOKUP(A469*2,StkLUT!$B$1:$C$40,2,FALSE)=2,(D469^Parameters!$C$11)*Parameters!$C$10,IF(VLOOKUP(A469*2,StkLUT!$B$1:$C$40,2,FALSE)=3,(D469^Parameters!$D$11)*Parameters!$D$10)))</f>
        <v>15066.325482096232</v>
      </c>
      <c r="F469" s="3">
        <f>IF(D469&gt;Parameters!$B$4,E469*(Parameters!$B$5+(Parameters!$B$6-Parameters!$B$5)*1/(1+EXP(-Parameters!$B$2*(D469-Parameters!$B$3)))),0)</f>
        <v>15066.325482096232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74"/>
  <sheetViews>
    <sheetView workbookViewId="0">
      <selection activeCell="F66" sqref="F66"/>
    </sheetView>
  </sheetViews>
  <sheetFormatPr defaultRowHeight="15" x14ac:dyDescent="0.25"/>
  <cols>
    <col min="1" max="1" width="9.28515625" bestFit="1" customWidth="1"/>
  </cols>
  <sheetData>
    <row r="1" spans="1:3" x14ac:dyDescent="0.25">
      <c r="A1" s="34" t="s">
        <v>112</v>
      </c>
      <c r="B1" s="34" t="s">
        <v>113</v>
      </c>
      <c r="C1" s="34" t="s">
        <v>118</v>
      </c>
    </row>
    <row r="2" spans="1:3" x14ac:dyDescent="0.25">
      <c r="A2" s="33">
        <v>1</v>
      </c>
      <c r="B2">
        <v>0</v>
      </c>
      <c r="C2">
        <v>1</v>
      </c>
    </row>
    <row r="3" spans="1:3" x14ac:dyDescent="0.25">
      <c r="A3" s="25">
        <v>2</v>
      </c>
      <c r="B3">
        <v>0</v>
      </c>
      <c r="C3">
        <v>1</v>
      </c>
    </row>
    <row r="4" spans="1:3" x14ac:dyDescent="0.25">
      <c r="A4" s="25">
        <v>3</v>
      </c>
      <c r="B4">
        <v>0</v>
      </c>
      <c r="C4">
        <v>1</v>
      </c>
    </row>
    <row r="5" spans="1:3" x14ac:dyDescent="0.25">
      <c r="A5" s="25">
        <v>4</v>
      </c>
      <c r="B5">
        <v>0</v>
      </c>
      <c r="C5">
        <v>1</v>
      </c>
    </row>
    <row r="6" spans="1:3" x14ac:dyDescent="0.25">
      <c r="A6" s="25">
        <v>5</v>
      </c>
      <c r="B6">
        <v>0</v>
      </c>
      <c r="C6">
        <v>1</v>
      </c>
    </row>
    <row r="7" spans="1:3" x14ac:dyDescent="0.25">
      <c r="A7" s="25">
        <v>6</v>
      </c>
      <c r="B7">
        <v>0</v>
      </c>
      <c r="C7">
        <v>1</v>
      </c>
    </row>
    <row r="8" spans="1:3" x14ac:dyDescent="0.25">
      <c r="A8" s="25">
        <v>7</v>
      </c>
      <c r="B8">
        <v>0</v>
      </c>
      <c r="C8">
        <v>1</v>
      </c>
    </row>
    <row r="9" spans="1:3" x14ac:dyDescent="0.25">
      <c r="A9" s="25">
        <v>8</v>
      </c>
      <c r="B9">
        <v>0</v>
      </c>
      <c r="C9">
        <v>1</v>
      </c>
    </row>
    <row r="10" spans="1:3" x14ac:dyDescent="0.25">
      <c r="A10" s="25">
        <v>9</v>
      </c>
      <c r="B10">
        <v>0</v>
      </c>
      <c r="C10">
        <v>1</v>
      </c>
    </row>
    <row r="11" spans="1:3" x14ac:dyDescent="0.25">
      <c r="A11" s="25">
        <v>10</v>
      </c>
      <c r="B11">
        <v>0</v>
      </c>
      <c r="C11">
        <v>1</v>
      </c>
    </row>
    <row r="12" spans="1:3" x14ac:dyDescent="0.25">
      <c r="A12" s="25">
        <v>11</v>
      </c>
      <c r="B12">
        <v>0</v>
      </c>
      <c r="C12">
        <v>1</v>
      </c>
    </row>
    <row r="13" spans="1:3" x14ac:dyDescent="0.25">
      <c r="A13" s="25">
        <v>12</v>
      </c>
      <c r="B13">
        <v>0</v>
      </c>
      <c r="C13">
        <v>1</v>
      </c>
    </row>
    <row r="14" spans="1:3" x14ac:dyDescent="0.25">
      <c r="A14" s="25">
        <v>13</v>
      </c>
      <c r="B14">
        <v>0</v>
      </c>
      <c r="C14">
        <v>1</v>
      </c>
    </row>
    <row r="15" spans="1:3" x14ac:dyDescent="0.25">
      <c r="A15" s="25">
        <v>14</v>
      </c>
      <c r="B15">
        <v>0</v>
      </c>
      <c r="C15">
        <v>1</v>
      </c>
    </row>
    <row r="16" spans="1:3" x14ac:dyDescent="0.25">
      <c r="A16" s="25">
        <v>15</v>
      </c>
      <c r="B16">
        <v>0</v>
      </c>
      <c r="C16">
        <v>1</v>
      </c>
    </row>
    <row r="17" spans="1:3" x14ac:dyDescent="0.25">
      <c r="A17" s="25">
        <v>16</v>
      </c>
      <c r="B17">
        <v>0</v>
      </c>
      <c r="C17">
        <v>1</v>
      </c>
    </row>
    <row r="18" spans="1:3" x14ac:dyDescent="0.25">
      <c r="A18" s="25">
        <v>17</v>
      </c>
      <c r="B18">
        <v>0</v>
      </c>
      <c r="C18">
        <v>1</v>
      </c>
    </row>
    <row r="19" spans="1:3" x14ac:dyDescent="0.25">
      <c r="A19" s="25">
        <v>18</v>
      </c>
      <c r="B19">
        <v>0</v>
      </c>
      <c r="C19">
        <v>1</v>
      </c>
    </row>
    <row r="20" spans="1:3" x14ac:dyDescent="0.25">
      <c r="A20" s="25">
        <v>19</v>
      </c>
      <c r="B20">
        <v>0</v>
      </c>
      <c r="C20">
        <v>1</v>
      </c>
    </row>
    <row r="21" spans="1:3" x14ac:dyDescent="0.25">
      <c r="A21" s="25">
        <v>20</v>
      </c>
      <c r="B21">
        <v>0</v>
      </c>
      <c r="C21">
        <v>1</v>
      </c>
    </row>
    <row r="22" spans="1:3" x14ac:dyDescent="0.25">
      <c r="A22" s="25">
        <v>21</v>
      </c>
      <c r="B22">
        <v>0</v>
      </c>
      <c r="C22">
        <v>1</v>
      </c>
    </row>
    <row r="23" spans="1:3" x14ac:dyDescent="0.25">
      <c r="A23" s="25">
        <v>22</v>
      </c>
      <c r="B23">
        <v>0</v>
      </c>
      <c r="C23">
        <v>1</v>
      </c>
    </row>
    <row r="24" spans="1:3" x14ac:dyDescent="0.25">
      <c r="A24" s="25">
        <v>23</v>
      </c>
      <c r="B24">
        <v>0</v>
      </c>
      <c r="C24">
        <v>1</v>
      </c>
    </row>
    <row r="25" spans="1:3" x14ac:dyDescent="0.25">
      <c r="A25" s="25">
        <v>24</v>
      </c>
      <c r="B25">
        <v>0</v>
      </c>
      <c r="C25">
        <v>1</v>
      </c>
    </row>
    <row r="26" spans="1:3" x14ac:dyDescent="0.25">
      <c r="A26" s="25">
        <v>25</v>
      </c>
      <c r="B26">
        <v>0</v>
      </c>
      <c r="C26">
        <v>1</v>
      </c>
    </row>
    <row r="27" spans="1:3" x14ac:dyDescent="0.25">
      <c r="A27" s="25">
        <v>26</v>
      </c>
      <c r="B27">
        <v>0</v>
      </c>
      <c r="C27">
        <v>1</v>
      </c>
    </row>
    <row r="28" spans="1:3" x14ac:dyDescent="0.25">
      <c r="A28" s="25">
        <v>27</v>
      </c>
      <c r="B28">
        <v>0</v>
      </c>
      <c r="C28">
        <v>1</v>
      </c>
    </row>
    <row r="29" spans="1:3" x14ac:dyDescent="0.25">
      <c r="A29" s="25">
        <v>28</v>
      </c>
      <c r="B29">
        <v>0</v>
      </c>
      <c r="C29">
        <v>1</v>
      </c>
    </row>
    <row r="30" spans="1:3" x14ac:dyDescent="0.25">
      <c r="A30" s="25">
        <v>29</v>
      </c>
      <c r="B30">
        <v>0</v>
      </c>
      <c r="C30">
        <v>1</v>
      </c>
    </row>
    <row r="31" spans="1:3" x14ac:dyDescent="0.25">
      <c r="A31" s="25">
        <v>30</v>
      </c>
      <c r="B31">
        <v>0</v>
      </c>
      <c r="C31">
        <v>1</v>
      </c>
    </row>
    <row r="32" spans="1:3" x14ac:dyDescent="0.25">
      <c r="A32" s="25">
        <v>31</v>
      </c>
      <c r="B32">
        <v>0</v>
      </c>
      <c r="C32">
        <v>1</v>
      </c>
    </row>
    <row r="33" spans="1:3" x14ac:dyDescent="0.25">
      <c r="A33" s="25">
        <v>32</v>
      </c>
      <c r="B33">
        <v>0</v>
      </c>
      <c r="C33">
        <v>1</v>
      </c>
    </row>
    <row r="34" spans="1:3" x14ac:dyDescent="0.25">
      <c r="A34" s="25">
        <v>33</v>
      </c>
      <c r="B34">
        <v>0</v>
      </c>
      <c r="C34">
        <v>1</v>
      </c>
    </row>
    <row r="35" spans="1:3" x14ac:dyDescent="0.25">
      <c r="A35" s="25">
        <v>34</v>
      </c>
      <c r="B35">
        <v>0</v>
      </c>
      <c r="C35">
        <v>1</v>
      </c>
    </row>
    <row r="36" spans="1:3" x14ac:dyDescent="0.25">
      <c r="A36" s="25">
        <v>35</v>
      </c>
      <c r="B36">
        <v>0</v>
      </c>
      <c r="C36">
        <v>1</v>
      </c>
    </row>
    <row r="37" spans="1:3" x14ac:dyDescent="0.25">
      <c r="A37" s="48">
        <v>36</v>
      </c>
      <c r="B37" s="46">
        <v>1</v>
      </c>
      <c r="C37" s="46">
        <v>1</v>
      </c>
    </row>
    <row r="38" spans="1:3" x14ac:dyDescent="0.25">
      <c r="A38" s="48">
        <v>37</v>
      </c>
      <c r="B38" s="46">
        <v>1</v>
      </c>
      <c r="C38" s="46">
        <v>1</v>
      </c>
    </row>
    <row r="39" spans="1:3" x14ac:dyDescent="0.25">
      <c r="A39" s="48">
        <v>38</v>
      </c>
      <c r="B39" s="46">
        <v>1</v>
      </c>
      <c r="C39" s="46">
        <v>1</v>
      </c>
    </row>
    <row r="40" spans="1:3" x14ac:dyDescent="0.25">
      <c r="A40" s="47">
        <v>39</v>
      </c>
      <c r="B40" s="45">
        <v>2</v>
      </c>
      <c r="C40" s="45">
        <v>1</v>
      </c>
    </row>
    <row r="41" spans="1:3" x14ac:dyDescent="0.25">
      <c r="A41" s="47">
        <v>40</v>
      </c>
      <c r="B41" s="45">
        <v>2</v>
      </c>
      <c r="C41" s="45">
        <v>1</v>
      </c>
    </row>
    <row r="42" spans="1:3" x14ac:dyDescent="0.25">
      <c r="A42" s="48">
        <v>41</v>
      </c>
      <c r="B42" s="46">
        <v>1</v>
      </c>
      <c r="C42" s="46">
        <v>1</v>
      </c>
    </row>
    <row r="43" spans="1:3" x14ac:dyDescent="0.25">
      <c r="A43" s="48">
        <v>42</v>
      </c>
      <c r="B43" s="46">
        <v>1</v>
      </c>
      <c r="C43" s="46">
        <v>1</v>
      </c>
    </row>
    <row r="44" spans="1:3" x14ac:dyDescent="0.25">
      <c r="A44" s="48">
        <v>43</v>
      </c>
      <c r="B44" s="46">
        <v>1</v>
      </c>
      <c r="C44" s="46">
        <v>1</v>
      </c>
    </row>
    <row r="45" spans="1:3" x14ac:dyDescent="0.25">
      <c r="A45" s="48">
        <v>44</v>
      </c>
      <c r="B45" s="46">
        <v>1</v>
      </c>
      <c r="C45" s="46">
        <v>1</v>
      </c>
    </row>
    <row r="46" spans="1:3" x14ac:dyDescent="0.25">
      <c r="A46" s="48">
        <v>45</v>
      </c>
      <c r="B46" s="46">
        <v>1</v>
      </c>
      <c r="C46" s="46">
        <v>1</v>
      </c>
    </row>
    <row r="47" spans="1:3" x14ac:dyDescent="0.25">
      <c r="A47" s="47">
        <v>46</v>
      </c>
      <c r="B47" s="45">
        <v>2</v>
      </c>
      <c r="C47" s="45">
        <v>1</v>
      </c>
    </row>
    <row r="48" spans="1:3" x14ac:dyDescent="0.25">
      <c r="A48" s="47">
        <v>47</v>
      </c>
      <c r="B48" s="45">
        <v>2</v>
      </c>
      <c r="C48" s="45">
        <v>1</v>
      </c>
    </row>
    <row r="49" spans="1:3" x14ac:dyDescent="0.25">
      <c r="A49" s="47">
        <v>48</v>
      </c>
      <c r="B49" s="45">
        <v>2</v>
      </c>
      <c r="C49" s="45">
        <v>1</v>
      </c>
    </row>
    <row r="50" spans="1:3" x14ac:dyDescent="0.25">
      <c r="A50" s="47">
        <v>49</v>
      </c>
      <c r="B50" s="45">
        <v>2</v>
      </c>
      <c r="C50" s="45">
        <v>1</v>
      </c>
    </row>
    <row r="51" spans="1:3" x14ac:dyDescent="0.25">
      <c r="A51" s="47">
        <v>50</v>
      </c>
      <c r="B51" s="45">
        <v>2</v>
      </c>
      <c r="C51" s="45">
        <v>1</v>
      </c>
    </row>
    <row r="52" spans="1:3" x14ac:dyDescent="0.25">
      <c r="A52" s="47">
        <v>51</v>
      </c>
      <c r="B52" s="45">
        <v>2</v>
      </c>
      <c r="C52" s="45">
        <v>1</v>
      </c>
    </row>
    <row r="53" spans="1:3" x14ac:dyDescent="0.25">
      <c r="A53" s="47">
        <v>52</v>
      </c>
      <c r="B53" s="45">
        <v>2</v>
      </c>
      <c r="C53" s="45">
        <v>1</v>
      </c>
    </row>
    <row r="54" spans="1:3" x14ac:dyDescent="0.25">
      <c r="A54" s="48">
        <v>53</v>
      </c>
      <c r="B54" s="46">
        <v>1</v>
      </c>
      <c r="C54" s="46">
        <v>1</v>
      </c>
    </row>
    <row r="55" spans="1:3" x14ac:dyDescent="0.25">
      <c r="A55" s="48">
        <v>54</v>
      </c>
      <c r="B55" s="46">
        <v>1</v>
      </c>
      <c r="C55" s="46">
        <v>1</v>
      </c>
    </row>
    <row r="56" spans="1:3" x14ac:dyDescent="0.25">
      <c r="A56" s="48">
        <v>55</v>
      </c>
      <c r="B56" s="46">
        <v>1</v>
      </c>
      <c r="C56" s="46">
        <v>1</v>
      </c>
    </row>
    <row r="57" spans="1:3" x14ac:dyDescent="0.25">
      <c r="A57" s="48">
        <v>56</v>
      </c>
      <c r="B57" s="46">
        <v>1</v>
      </c>
      <c r="C57" s="46">
        <v>1</v>
      </c>
    </row>
    <row r="58" spans="1:3" x14ac:dyDescent="0.25">
      <c r="A58" s="48">
        <v>57</v>
      </c>
      <c r="B58" s="46">
        <v>1</v>
      </c>
      <c r="C58" s="46">
        <v>1</v>
      </c>
    </row>
    <row r="59" spans="1:3" x14ac:dyDescent="0.25">
      <c r="A59" s="47">
        <v>58</v>
      </c>
      <c r="B59" s="45">
        <v>2</v>
      </c>
      <c r="C59" s="45">
        <v>1</v>
      </c>
    </row>
    <row r="60" spans="1:3" x14ac:dyDescent="0.25">
      <c r="A60" s="47">
        <v>59</v>
      </c>
      <c r="B60" s="45">
        <v>2</v>
      </c>
      <c r="C60" s="45">
        <v>1</v>
      </c>
    </row>
    <row r="61" spans="1:3" x14ac:dyDescent="0.25">
      <c r="A61" s="47">
        <v>60</v>
      </c>
      <c r="B61" s="45">
        <v>2</v>
      </c>
      <c r="C61" s="45">
        <v>1</v>
      </c>
    </row>
    <row r="62" spans="1:3" x14ac:dyDescent="0.25">
      <c r="A62" s="47">
        <v>61</v>
      </c>
      <c r="B62" s="45">
        <v>2</v>
      </c>
      <c r="C62" s="45">
        <v>1</v>
      </c>
    </row>
    <row r="63" spans="1:3" x14ac:dyDescent="0.25">
      <c r="A63" s="47">
        <v>62</v>
      </c>
      <c r="B63" s="45">
        <v>2</v>
      </c>
      <c r="C63" s="45">
        <v>1</v>
      </c>
    </row>
    <row r="64" spans="1:3" x14ac:dyDescent="0.25">
      <c r="A64" s="47">
        <v>63</v>
      </c>
      <c r="B64" s="45">
        <v>2</v>
      </c>
      <c r="C64" s="45">
        <v>1</v>
      </c>
    </row>
    <row r="65" spans="1:3" x14ac:dyDescent="0.25">
      <c r="A65" s="48">
        <v>64</v>
      </c>
      <c r="B65" s="46">
        <v>1</v>
      </c>
      <c r="C65" s="46">
        <v>1</v>
      </c>
    </row>
    <row r="66" spans="1:3" x14ac:dyDescent="0.25">
      <c r="A66" s="47">
        <v>65</v>
      </c>
      <c r="B66" s="45">
        <v>2</v>
      </c>
      <c r="C66" s="45">
        <v>0</v>
      </c>
    </row>
    <row r="67" spans="1:3" x14ac:dyDescent="0.25">
      <c r="A67" s="47">
        <v>66</v>
      </c>
      <c r="B67" s="45">
        <v>2</v>
      </c>
      <c r="C67" s="45">
        <v>0</v>
      </c>
    </row>
    <row r="68" spans="1:3" x14ac:dyDescent="0.25">
      <c r="A68" s="48">
        <v>67</v>
      </c>
      <c r="B68" s="46">
        <v>1</v>
      </c>
      <c r="C68" s="46">
        <v>1</v>
      </c>
    </row>
    <row r="69" spans="1:3" x14ac:dyDescent="0.25">
      <c r="A69" s="47">
        <v>68</v>
      </c>
      <c r="B69" s="45">
        <v>2</v>
      </c>
      <c r="C69" s="52">
        <v>0.28000000000000003</v>
      </c>
    </row>
    <row r="70" spans="1:3" x14ac:dyDescent="0.25">
      <c r="A70" s="47">
        <v>69</v>
      </c>
      <c r="B70" s="45">
        <v>2</v>
      </c>
      <c r="C70" s="53">
        <v>0.28000000000000003</v>
      </c>
    </row>
    <row r="71" spans="1:3" x14ac:dyDescent="0.25">
      <c r="A71" s="47">
        <v>70</v>
      </c>
      <c r="B71" s="45">
        <v>2</v>
      </c>
      <c r="C71" s="45">
        <v>0</v>
      </c>
    </row>
    <row r="72" spans="1:3" x14ac:dyDescent="0.25">
      <c r="A72" s="47">
        <v>71</v>
      </c>
      <c r="B72" s="45">
        <v>2</v>
      </c>
      <c r="C72" s="45">
        <v>0</v>
      </c>
    </row>
    <row r="73" spans="1:3" x14ac:dyDescent="0.25">
      <c r="A73" s="25">
        <v>72</v>
      </c>
      <c r="B73">
        <v>0</v>
      </c>
      <c r="C73">
        <v>1</v>
      </c>
    </row>
    <row r="74" spans="1:3" x14ac:dyDescent="0.25">
      <c r="A74" s="25">
        <v>73</v>
      </c>
      <c r="B74">
        <v>0</v>
      </c>
      <c r="C74">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7"/>
  <sheetViews>
    <sheetView workbookViewId="0">
      <selection activeCell="F2" sqref="F2:F4"/>
    </sheetView>
  </sheetViews>
  <sheetFormatPr defaultRowHeight="15" x14ac:dyDescent="0.25"/>
  <cols>
    <col min="5" max="6" width="12.5703125" bestFit="1" customWidth="1"/>
    <col min="7" max="8" width="12.5703125" customWidth="1"/>
  </cols>
  <sheetData>
    <row r="1" spans="1:8" x14ac:dyDescent="0.25">
      <c r="A1" s="1" t="s">
        <v>166</v>
      </c>
      <c r="B1" s="1" t="s">
        <v>167</v>
      </c>
      <c r="C1" s="1" t="s">
        <v>2</v>
      </c>
      <c r="D1" s="1" t="s">
        <v>114</v>
      </c>
      <c r="E1" s="1" t="s">
        <v>170</v>
      </c>
      <c r="F1" s="1" t="s">
        <v>171</v>
      </c>
      <c r="G1" s="1" t="s">
        <v>172</v>
      </c>
      <c r="H1" s="1" t="s">
        <v>173</v>
      </c>
    </row>
    <row r="2" spans="1:8" x14ac:dyDescent="0.25">
      <c r="A2">
        <v>77</v>
      </c>
      <c r="B2" t="s">
        <v>168</v>
      </c>
      <c r="C2">
        <v>1</v>
      </c>
      <c r="D2">
        <v>0.55000000000000004</v>
      </c>
      <c r="E2" s="26">
        <v>285916820.50484484</v>
      </c>
      <c r="F2" s="26">
        <v>564962251.70000005</v>
      </c>
      <c r="G2" s="26">
        <v>679409146.1878978</v>
      </c>
      <c r="H2" s="26">
        <v>1386745592.3689556</v>
      </c>
    </row>
    <row r="3" spans="1:8" x14ac:dyDescent="0.25">
      <c r="A3">
        <v>77</v>
      </c>
      <c r="B3" t="s">
        <v>168</v>
      </c>
      <c r="C3">
        <v>2</v>
      </c>
      <c r="D3">
        <v>0.97</v>
      </c>
      <c r="E3" s="26">
        <v>340470186.13297343</v>
      </c>
      <c r="F3" s="26">
        <v>693130598.80529451</v>
      </c>
      <c r="G3" s="26">
        <v>555866483.37801671</v>
      </c>
      <c r="H3" s="26">
        <v>1105750773.3465464</v>
      </c>
    </row>
    <row r="4" spans="1:8" x14ac:dyDescent="0.25">
      <c r="A4">
        <v>77</v>
      </c>
      <c r="B4" t="s">
        <v>168</v>
      </c>
      <c r="C4">
        <v>3</v>
      </c>
      <c r="D4">
        <v>0.71</v>
      </c>
      <c r="E4" s="26">
        <v>612170548.78122747</v>
      </c>
      <c r="F4" s="26">
        <v>1333425711.9564142</v>
      </c>
      <c r="G4" s="26">
        <v>783587816.30122006</v>
      </c>
      <c r="H4" s="26">
        <v>1712696878.1549749</v>
      </c>
    </row>
    <row r="5" spans="1:8" x14ac:dyDescent="0.25">
      <c r="A5">
        <v>77</v>
      </c>
      <c r="B5" t="s">
        <v>169</v>
      </c>
      <c r="C5">
        <v>1</v>
      </c>
      <c r="D5">
        <v>0.55000000000000004</v>
      </c>
      <c r="E5" s="26">
        <v>1135631469.2530491</v>
      </c>
      <c r="F5" s="26">
        <v>2552687432.3134327</v>
      </c>
      <c r="G5" s="26">
        <v>1381013858.5557497</v>
      </c>
      <c r="H5" s="26">
        <v>3042115141.290391</v>
      </c>
    </row>
    <row r="6" spans="1:8" x14ac:dyDescent="0.25">
      <c r="A6">
        <v>77</v>
      </c>
      <c r="B6" t="s">
        <v>169</v>
      </c>
      <c r="C6">
        <v>2</v>
      </c>
      <c r="D6">
        <v>0.97</v>
      </c>
      <c r="E6" s="26">
        <v>395562798.76154876</v>
      </c>
      <c r="F6" s="26">
        <v>913363074.40824425</v>
      </c>
      <c r="G6" s="26">
        <v>633156528.86520517</v>
      </c>
      <c r="H6" s="26">
        <v>1376333136.328094</v>
      </c>
    </row>
    <row r="7" spans="1:8" x14ac:dyDescent="0.25">
      <c r="A7">
        <v>77</v>
      </c>
      <c r="B7" t="s">
        <v>169</v>
      </c>
      <c r="C7">
        <v>3</v>
      </c>
      <c r="D7">
        <v>0.71</v>
      </c>
      <c r="E7" s="26">
        <v>200364089.94296029</v>
      </c>
      <c r="F7" s="26">
        <v>440043389.51913661</v>
      </c>
      <c r="G7" s="26">
        <v>487774618.7260704</v>
      </c>
      <c r="H7" s="26">
        <v>984555145.4972043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E40"/>
  <sheetViews>
    <sheetView workbookViewId="0">
      <selection activeCell="J11" sqref="J11"/>
    </sheetView>
  </sheetViews>
  <sheetFormatPr defaultRowHeight="15" x14ac:dyDescent="0.25"/>
  <cols>
    <col min="2" max="2" width="10.5703125" bestFit="1" customWidth="1"/>
    <col min="3" max="3" width="11.42578125" bestFit="1" customWidth="1"/>
    <col min="4" max="4" width="10.85546875" bestFit="1" customWidth="1"/>
    <col min="5" max="5" width="9.85546875" bestFit="1" customWidth="1"/>
  </cols>
  <sheetData>
    <row r="1" spans="1:5" ht="15.75" thickBot="1" x14ac:dyDescent="0.3">
      <c r="A1" s="42" t="s">
        <v>0</v>
      </c>
      <c r="B1" s="44" t="s">
        <v>164</v>
      </c>
      <c r="C1" s="42" t="s">
        <v>162</v>
      </c>
      <c r="D1" s="43" t="s">
        <v>163</v>
      </c>
      <c r="E1" s="44" t="s">
        <v>165</v>
      </c>
    </row>
    <row r="2" spans="1:5" x14ac:dyDescent="0.25">
      <c r="A2" s="35">
        <v>1</v>
      </c>
      <c r="B2" s="36" t="s">
        <v>124</v>
      </c>
      <c r="C2" s="37">
        <v>1.8500000000000003E-2</v>
      </c>
      <c r="D2" s="38">
        <v>0.21049999999999999</v>
      </c>
      <c r="E2" s="39">
        <v>0.77100000000000002</v>
      </c>
    </row>
    <row r="3" spans="1:5" x14ac:dyDescent="0.25">
      <c r="A3" s="35">
        <v>2</v>
      </c>
      <c r="B3" s="36" t="s">
        <v>125</v>
      </c>
      <c r="C3" s="37">
        <v>8.3999999999999991E-2</v>
      </c>
      <c r="D3" s="38">
        <v>0.10200000000000001</v>
      </c>
      <c r="E3" s="39">
        <v>0.81299999999999994</v>
      </c>
    </row>
    <row r="4" spans="1:5" x14ac:dyDescent="0.25">
      <c r="A4" s="35">
        <v>3</v>
      </c>
      <c r="B4" s="36" t="s">
        <v>126</v>
      </c>
      <c r="C4" s="37">
        <v>5.3999999999999999E-2</v>
      </c>
      <c r="D4" s="38">
        <v>7.8000000000000014E-2</v>
      </c>
      <c r="E4" s="39">
        <v>0.86899999999999999</v>
      </c>
    </row>
    <row r="5" spans="1:5" x14ac:dyDescent="0.25">
      <c r="A5" s="35">
        <v>4</v>
      </c>
      <c r="B5" s="36" t="s">
        <v>127</v>
      </c>
      <c r="C5" s="37">
        <v>0.1245</v>
      </c>
      <c r="D5" s="38">
        <v>0.26850000000000002</v>
      </c>
      <c r="E5" s="39">
        <v>0.60699999999999998</v>
      </c>
    </row>
    <row r="6" spans="1:5" x14ac:dyDescent="0.25">
      <c r="A6" s="35">
        <v>5</v>
      </c>
      <c r="B6" s="36" t="s">
        <v>128</v>
      </c>
      <c r="C6" s="37">
        <v>4.9000000000000002E-2</v>
      </c>
      <c r="D6" s="38">
        <v>0.214</v>
      </c>
      <c r="E6" s="39">
        <v>0.73599999999999999</v>
      </c>
    </row>
    <row r="7" spans="1:5" x14ac:dyDescent="0.25">
      <c r="A7" s="35">
        <v>6</v>
      </c>
      <c r="B7" s="36" t="s">
        <v>129</v>
      </c>
      <c r="C7" s="37">
        <v>3.3000000000000002E-2</v>
      </c>
      <c r="D7" s="38">
        <v>0.127</v>
      </c>
      <c r="E7" s="39">
        <v>0.84099999999999997</v>
      </c>
    </row>
    <row r="8" spans="1:5" x14ac:dyDescent="0.25">
      <c r="A8" s="35">
        <v>7</v>
      </c>
      <c r="B8" s="36" t="s">
        <v>130</v>
      </c>
      <c r="C8" s="37">
        <v>3.1E-2</v>
      </c>
      <c r="D8" s="38">
        <v>0.124</v>
      </c>
      <c r="E8" s="39">
        <v>0.84499999999999997</v>
      </c>
    </row>
    <row r="9" spans="1:5" x14ac:dyDescent="0.25">
      <c r="A9" s="35">
        <v>8</v>
      </c>
      <c r="B9" s="36" t="s">
        <v>131</v>
      </c>
      <c r="C9" s="37">
        <v>2.3E-2</v>
      </c>
      <c r="D9" s="38">
        <v>0.187</v>
      </c>
      <c r="E9" s="39">
        <v>0.78899999999999992</v>
      </c>
    </row>
    <row r="10" spans="1:5" x14ac:dyDescent="0.25">
      <c r="A10" s="35">
        <v>9</v>
      </c>
      <c r="B10" s="36" t="s">
        <v>132</v>
      </c>
      <c r="C10" s="37">
        <v>3.15E-2</v>
      </c>
      <c r="D10" s="38">
        <v>0.1265</v>
      </c>
      <c r="E10" s="39">
        <v>0.84200000000000008</v>
      </c>
    </row>
    <row r="11" spans="1:5" x14ac:dyDescent="0.25">
      <c r="A11" s="35">
        <v>10</v>
      </c>
      <c r="B11" s="36" t="s">
        <v>133</v>
      </c>
      <c r="C11" s="37">
        <v>3.15E-2</v>
      </c>
      <c r="D11" s="38">
        <v>0.1265</v>
      </c>
      <c r="E11" s="39">
        <v>0.84200000000000008</v>
      </c>
    </row>
    <row r="12" spans="1:5" x14ac:dyDescent="0.25">
      <c r="A12" s="35">
        <v>11</v>
      </c>
      <c r="B12" s="36" t="s">
        <v>134</v>
      </c>
      <c r="C12" s="37">
        <v>1.3999999999999999E-2</v>
      </c>
      <c r="D12" s="38">
        <v>0.26700000000000002</v>
      </c>
      <c r="E12" s="39">
        <v>0.71799999999999997</v>
      </c>
    </row>
    <row r="13" spans="1:5" x14ac:dyDescent="0.25">
      <c r="A13" s="35">
        <v>12</v>
      </c>
      <c r="B13" s="36" t="s">
        <v>135</v>
      </c>
      <c r="C13" s="37">
        <v>2E-3</v>
      </c>
      <c r="D13" s="38">
        <v>0.14499999999999999</v>
      </c>
      <c r="E13" s="39">
        <v>0.85200000000000009</v>
      </c>
    </row>
    <row r="14" spans="1:5" x14ac:dyDescent="0.25">
      <c r="A14" s="35">
        <v>13</v>
      </c>
      <c r="B14" s="36" t="s">
        <v>136</v>
      </c>
      <c r="C14" s="37">
        <v>1.55E-2</v>
      </c>
      <c r="D14" s="38">
        <v>0.22049999999999997</v>
      </c>
      <c r="E14" s="39">
        <v>0.76400000000000001</v>
      </c>
    </row>
    <row r="15" spans="1:5" x14ac:dyDescent="0.25">
      <c r="A15" s="35">
        <v>14</v>
      </c>
      <c r="B15" s="36" t="s">
        <v>137</v>
      </c>
      <c r="C15" s="37">
        <v>3.0000000000000001E-3</v>
      </c>
      <c r="D15" s="38">
        <v>7.9000000000000001E-2</v>
      </c>
      <c r="E15" s="39">
        <v>0.91500000000000004</v>
      </c>
    </row>
    <row r="16" spans="1:5" x14ac:dyDescent="0.25">
      <c r="A16" s="35">
        <v>15</v>
      </c>
      <c r="B16" s="36" t="s">
        <v>138</v>
      </c>
      <c r="C16" s="37">
        <v>5.0000000000000001E-4</v>
      </c>
      <c r="D16" s="38">
        <v>3.5000000000000001E-3</v>
      </c>
      <c r="E16" s="39">
        <v>0.9890000000000001</v>
      </c>
    </row>
    <row r="17" spans="1:5" x14ac:dyDescent="0.25">
      <c r="A17" s="35">
        <v>16</v>
      </c>
      <c r="B17" s="36" t="s">
        <v>139</v>
      </c>
      <c r="C17" s="37">
        <v>8.5000000000000006E-3</v>
      </c>
      <c r="D17" s="38">
        <v>0.2465</v>
      </c>
      <c r="E17" s="39">
        <v>0.745</v>
      </c>
    </row>
    <row r="18" spans="1:5" x14ac:dyDescent="0.25">
      <c r="A18" s="35">
        <v>17</v>
      </c>
      <c r="B18" s="36" t="s">
        <v>140</v>
      </c>
      <c r="C18" s="37">
        <v>0</v>
      </c>
      <c r="D18" s="38">
        <v>6.6000000000000003E-2</v>
      </c>
      <c r="E18" s="39">
        <v>0.93499999999999994</v>
      </c>
    </row>
    <row r="19" spans="1:5" x14ac:dyDescent="0.25">
      <c r="A19" s="35">
        <v>18</v>
      </c>
      <c r="B19" s="36" t="s">
        <v>141</v>
      </c>
      <c r="C19" s="37">
        <v>0.14899999999999999</v>
      </c>
      <c r="D19" s="38">
        <v>0.16699999999999998</v>
      </c>
      <c r="E19" s="39">
        <v>0.68399999999999994</v>
      </c>
    </row>
    <row r="20" spans="1:5" x14ac:dyDescent="0.25">
      <c r="A20" s="35">
        <v>19</v>
      </c>
      <c r="B20" s="36" t="s">
        <v>142</v>
      </c>
      <c r="C20" s="37">
        <v>1.2E-2</v>
      </c>
      <c r="D20" s="38">
        <v>0.91300000000000003</v>
      </c>
      <c r="E20" s="39">
        <v>7.5999999999999998E-2</v>
      </c>
    </row>
    <row r="21" spans="1:5" x14ac:dyDescent="0.25">
      <c r="A21" s="35">
        <v>20</v>
      </c>
      <c r="B21" s="36" t="s">
        <v>143</v>
      </c>
      <c r="C21" s="37">
        <v>7.5999999999999998E-2</v>
      </c>
      <c r="D21" s="38">
        <v>0.90600000000000003</v>
      </c>
      <c r="E21" s="39">
        <v>1.7000000000000001E-2</v>
      </c>
    </row>
    <row r="22" spans="1:5" x14ac:dyDescent="0.25">
      <c r="A22" s="35">
        <v>21</v>
      </c>
      <c r="B22" s="36" t="s">
        <v>144</v>
      </c>
      <c r="C22" s="37">
        <v>0.14349999999999999</v>
      </c>
      <c r="D22" s="38">
        <v>0.83950000000000014</v>
      </c>
      <c r="E22" s="39">
        <v>1.7000000000000001E-2</v>
      </c>
    </row>
    <row r="23" spans="1:5" x14ac:dyDescent="0.25">
      <c r="A23" s="35">
        <v>22</v>
      </c>
      <c r="B23" s="36" t="s">
        <v>145</v>
      </c>
      <c r="C23" s="37">
        <v>3.5000000000000001E-3</v>
      </c>
      <c r="D23" s="38">
        <v>0.92749999999999999</v>
      </c>
      <c r="E23" s="39">
        <v>6.8000000000000005E-2</v>
      </c>
    </row>
    <row r="24" spans="1:5" x14ac:dyDescent="0.25">
      <c r="A24" s="35">
        <v>23</v>
      </c>
      <c r="B24" s="36" t="s">
        <v>146</v>
      </c>
      <c r="C24" s="37">
        <v>0.28199999999999997</v>
      </c>
      <c r="D24" s="38">
        <v>0.68300000000000005</v>
      </c>
      <c r="E24" s="39">
        <v>3.3000000000000002E-2</v>
      </c>
    </row>
    <row r="25" spans="1:5" x14ac:dyDescent="0.25">
      <c r="A25" s="35">
        <v>24</v>
      </c>
      <c r="B25" s="36" t="s">
        <v>147</v>
      </c>
      <c r="C25" s="37">
        <v>0.29649999999999999</v>
      </c>
      <c r="D25" s="38">
        <v>0.67949999999999999</v>
      </c>
      <c r="E25" s="39">
        <v>2.4E-2</v>
      </c>
    </row>
    <row r="26" spans="1:5" x14ac:dyDescent="0.25">
      <c r="A26" s="35">
        <v>25</v>
      </c>
      <c r="B26" s="36" t="s">
        <v>148</v>
      </c>
      <c r="C26" s="37">
        <v>3.7394999999999998E-2</v>
      </c>
      <c r="D26" s="38">
        <v>0.94734000000000007</v>
      </c>
      <c r="E26" s="39">
        <v>1.5235E-2</v>
      </c>
    </row>
    <row r="27" spans="1:5" x14ac:dyDescent="0.25">
      <c r="A27" s="35">
        <v>26</v>
      </c>
      <c r="B27" s="36" t="s">
        <v>149</v>
      </c>
      <c r="C27" s="37">
        <v>0.17741625000000003</v>
      </c>
      <c r="D27" s="38">
        <v>0.81134624999999994</v>
      </c>
      <c r="E27" s="39">
        <v>1.1220000000000001E-2</v>
      </c>
    </row>
    <row r="28" spans="1:5" x14ac:dyDescent="0.25">
      <c r="A28" s="35">
        <v>27</v>
      </c>
      <c r="B28" s="36" t="s">
        <v>150</v>
      </c>
      <c r="C28" s="37">
        <v>9.8000000000000004E-2</v>
      </c>
      <c r="D28" s="38">
        <v>0.89300000000000002</v>
      </c>
      <c r="E28" s="39">
        <v>9.0000000000000011E-3</v>
      </c>
    </row>
    <row r="29" spans="1:5" x14ac:dyDescent="0.25">
      <c r="A29" s="35">
        <v>28</v>
      </c>
      <c r="B29" s="36" t="s">
        <v>151</v>
      </c>
      <c r="C29" s="37">
        <v>0.28300000000000003</v>
      </c>
      <c r="D29" s="38">
        <v>0.71299999999999997</v>
      </c>
      <c r="E29" s="39">
        <v>3.0000000000000001E-3</v>
      </c>
    </row>
    <row r="30" spans="1:5" x14ac:dyDescent="0.25">
      <c r="A30" s="35">
        <v>29</v>
      </c>
      <c r="B30" s="36" t="s">
        <v>152</v>
      </c>
      <c r="C30" s="37">
        <v>0.28399999999999997</v>
      </c>
      <c r="D30" s="38">
        <v>0.69899999999999995</v>
      </c>
      <c r="E30" s="39">
        <v>1.7000000000000001E-2</v>
      </c>
    </row>
    <row r="31" spans="1:5" x14ac:dyDescent="0.25">
      <c r="A31" s="35">
        <v>30</v>
      </c>
      <c r="B31" s="36" t="s">
        <v>153</v>
      </c>
      <c r="C31" s="37">
        <v>2.1500000000000002E-2</v>
      </c>
      <c r="D31" s="38">
        <v>0.19049999999999997</v>
      </c>
      <c r="E31" s="39">
        <v>0.78700000000000003</v>
      </c>
    </row>
    <row r="32" spans="1:5" x14ac:dyDescent="0.25">
      <c r="A32" s="35">
        <v>31</v>
      </c>
      <c r="B32" s="36" t="s">
        <v>154</v>
      </c>
      <c r="C32" s="37">
        <v>0.13999999999999999</v>
      </c>
      <c r="D32" s="38">
        <v>0.104</v>
      </c>
      <c r="E32" s="39">
        <v>0.75700000000000001</v>
      </c>
    </row>
    <row r="33" spans="1:5" x14ac:dyDescent="0.25">
      <c r="A33" s="35">
        <v>32</v>
      </c>
      <c r="B33" s="36" t="s">
        <v>155</v>
      </c>
      <c r="C33" s="37">
        <v>9.5500000000000002E-2</v>
      </c>
      <c r="D33" s="38">
        <v>0.10550000000000001</v>
      </c>
      <c r="E33" s="39">
        <v>0.79900000000000004</v>
      </c>
    </row>
    <row r="34" spans="1:5" x14ac:dyDescent="0.25">
      <c r="A34" s="35">
        <v>33</v>
      </c>
      <c r="B34" s="36" t="s">
        <v>156</v>
      </c>
      <c r="C34" s="37">
        <v>9.4999999999999998E-3</v>
      </c>
      <c r="D34" s="38">
        <v>5.4999999999999997E-3</v>
      </c>
      <c r="E34" s="39">
        <v>0.98499999999999999</v>
      </c>
    </row>
    <row r="35" spans="1:5" x14ac:dyDescent="0.25">
      <c r="A35" s="35">
        <v>34</v>
      </c>
      <c r="B35" s="36" t="s">
        <v>157</v>
      </c>
      <c r="C35" s="37">
        <v>8.4999999999999992E-2</v>
      </c>
      <c r="D35" s="38">
        <v>0.86399999999999988</v>
      </c>
      <c r="E35" s="39">
        <v>0.05</v>
      </c>
    </row>
    <row r="36" spans="1:5" x14ac:dyDescent="0.25">
      <c r="A36" s="35">
        <v>35</v>
      </c>
      <c r="B36" s="36" t="s">
        <v>158</v>
      </c>
      <c r="C36" s="37">
        <v>0</v>
      </c>
      <c r="D36" s="38">
        <v>1</v>
      </c>
      <c r="E36" s="39">
        <v>0</v>
      </c>
    </row>
    <row r="37" spans="1:5" x14ac:dyDescent="0.25">
      <c r="A37" s="35">
        <v>36</v>
      </c>
      <c r="B37" s="36" t="s">
        <v>159</v>
      </c>
      <c r="C37" s="37">
        <v>0.23749999999999999</v>
      </c>
      <c r="D37" s="38">
        <v>0.74250000000000005</v>
      </c>
      <c r="E37" s="39">
        <v>0.02</v>
      </c>
    </row>
    <row r="38" spans="1:5" x14ac:dyDescent="0.25">
      <c r="A38" s="35">
        <v>37</v>
      </c>
      <c r="B38" s="36" t="s">
        <v>160</v>
      </c>
      <c r="C38" s="37">
        <v>0.40200000000000002</v>
      </c>
      <c r="D38" s="38">
        <v>0.58599999999999997</v>
      </c>
      <c r="E38" s="39">
        <v>1.3000000000000001E-2</v>
      </c>
    </row>
    <row r="39" spans="1:5" x14ac:dyDescent="0.25">
      <c r="A39" s="35">
        <v>38</v>
      </c>
      <c r="B39" s="36" t="s">
        <v>161</v>
      </c>
      <c r="C39" s="37">
        <v>0.18049999999999999</v>
      </c>
      <c r="D39" s="38">
        <v>0.20049999999999998</v>
      </c>
      <c r="E39" s="39">
        <v>0.61899999999999999</v>
      </c>
    </row>
    <row r="40" spans="1:5" ht="15.75" thickBot="1" x14ac:dyDescent="0.3">
      <c r="A40" s="40">
        <v>39</v>
      </c>
      <c r="B40" s="41" t="s">
        <v>90</v>
      </c>
      <c r="C40" s="49">
        <v>6.9407407223652282E-2</v>
      </c>
      <c r="D40" s="50">
        <v>0.92919110261826454</v>
      </c>
      <c r="E40" s="51">
        <v>1.4014901580831054E-3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7"/>
  <sheetViews>
    <sheetView workbookViewId="0">
      <selection activeCell="F3" sqref="F3"/>
    </sheetView>
  </sheetViews>
  <sheetFormatPr defaultRowHeight="15" x14ac:dyDescent="0.25"/>
  <cols>
    <col min="1" max="1" width="11.42578125" customWidth="1"/>
    <col min="2" max="2" width="11" bestFit="1" customWidth="1"/>
    <col min="3" max="4" width="10.5703125" bestFit="1" customWidth="1"/>
  </cols>
  <sheetData>
    <row r="1" spans="1:4" x14ac:dyDescent="0.25">
      <c r="A1" s="2" t="s">
        <v>96</v>
      </c>
      <c r="C1" t="s">
        <v>123</v>
      </c>
    </row>
    <row r="2" spans="1:4" x14ac:dyDescent="0.25">
      <c r="A2" s="13" t="s">
        <v>93</v>
      </c>
      <c r="B2" s="13">
        <v>1</v>
      </c>
      <c r="C2">
        <v>9.4100000000000003E-2</v>
      </c>
    </row>
    <row r="3" spans="1:4" x14ac:dyDescent="0.25">
      <c r="A3" s="13" t="s">
        <v>94</v>
      </c>
      <c r="B3" s="13">
        <v>1</v>
      </c>
      <c r="C3">
        <v>713.03</v>
      </c>
    </row>
    <row r="4" spans="1:4" x14ac:dyDescent="0.25">
      <c r="A4" s="13" t="s">
        <v>95</v>
      </c>
      <c r="B4" s="13">
        <v>0</v>
      </c>
    </row>
    <row r="5" spans="1:4" x14ac:dyDescent="0.25">
      <c r="A5" s="12" t="s">
        <v>103</v>
      </c>
      <c r="B5" s="12">
        <v>0</v>
      </c>
    </row>
    <row r="6" spans="1:4" x14ac:dyDescent="0.25">
      <c r="A6" s="12" t="s">
        <v>104</v>
      </c>
      <c r="B6" s="12">
        <v>1</v>
      </c>
    </row>
    <row r="8" spans="1:4" x14ac:dyDescent="0.25">
      <c r="A8" s="16" t="s">
        <v>97</v>
      </c>
    </row>
    <row r="9" spans="1:4" x14ac:dyDescent="0.25">
      <c r="A9" s="16"/>
      <c r="B9" s="2" t="s">
        <v>120</v>
      </c>
      <c r="C9" s="2" t="s">
        <v>121</v>
      </c>
      <c r="D9" s="2" t="s">
        <v>122</v>
      </c>
    </row>
    <row r="10" spans="1:4" x14ac:dyDescent="0.25">
      <c r="A10" s="32" t="s">
        <v>98</v>
      </c>
      <c r="B10" s="28">
        <v>1.8034E-5</v>
      </c>
      <c r="C10" s="15">
        <v>1.1051E-5</v>
      </c>
      <c r="D10" s="30">
        <v>7.2073999999999998E-6</v>
      </c>
    </row>
    <row r="11" spans="1:4" x14ac:dyDescent="0.25">
      <c r="A11" s="32" t="s">
        <v>99</v>
      </c>
      <c r="B11" s="29">
        <v>3.0796000000000001</v>
      </c>
      <c r="C11" s="14">
        <v>3.1219999999999999</v>
      </c>
      <c r="D11" s="31">
        <v>3.1429999999999998</v>
      </c>
    </row>
    <row r="13" spans="1:4" x14ac:dyDescent="0.25">
      <c r="A13" s="2" t="s">
        <v>105</v>
      </c>
    </row>
    <row r="14" spans="1:4" x14ac:dyDescent="0.25">
      <c r="A14" s="18" t="s">
        <v>23</v>
      </c>
      <c r="B14" s="18" t="s">
        <v>24</v>
      </c>
    </row>
    <row r="15" spans="1:4" x14ac:dyDescent="0.25">
      <c r="A15" s="22">
        <v>1</v>
      </c>
      <c r="B15" s="19">
        <v>3.5</v>
      </c>
    </row>
    <row r="16" spans="1:4" x14ac:dyDescent="0.25">
      <c r="A16" s="23">
        <v>2</v>
      </c>
      <c r="B16" s="20">
        <v>8</v>
      </c>
    </row>
    <row r="17" spans="1:2" x14ac:dyDescent="0.25">
      <c r="A17" s="24">
        <v>3</v>
      </c>
      <c r="B17" s="21">
        <v>10.5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workbookViewId="0"/>
  </sheetViews>
  <sheetFormatPr defaultRowHeight="15" x14ac:dyDescent="0.25"/>
  <sheetData>
    <row r="1" spans="1:17"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row>
    <row r="2" spans="1:17" x14ac:dyDescent="0.25">
      <c r="A2" s="5">
        <v>2</v>
      </c>
      <c r="B2" s="5">
        <v>2</v>
      </c>
      <c r="C2" s="5">
        <v>1</v>
      </c>
      <c r="D2" s="6">
        <v>951.9</v>
      </c>
      <c r="E2" s="7">
        <v>4.0349999999999997E-2</v>
      </c>
      <c r="F2" s="7">
        <v>5.3079999999999998</v>
      </c>
      <c r="G2" s="8">
        <v>0.11665096972354716</v>
      </c>
      <c r="H2" s="8">
        <v>9.6781758643092519E-2</v>
      </c>
      <c r="I2" s="8">
        <v>7.6912547562637879E-2</v>
      </c>
      <c r="J2" s="8">
        <v>5.7043336482183238E-2</v>
      </c>
      <c r="K2" s="7">
        <v>951.9</v>
      </c>
      <c r="L2" s="7">
        <v>4.0349999999999997E-2</v>
      </c>
      <c r="M2" s="7">
        <v>5.3079999999999998</v>
      </c>
      <c r="N2" s="7">
        <v>0.11665096972354716</v>
      </c>
      <c r="O2" s="7">
        <v>9.6781758643092519E-2</v>
      </c>
      <c r="P2" s="7">
        <v>7.6912547562637879E-2</v>
      </c>
      <c r="Q2" s="7">
        <v>5.7043336482183238E-2</v>
      </c>
    </row>
    <row r="3" spans="1:17" x14ac:dyDescent="0.25">
      <c r="A3" s="5">
        <v>4</v>
      </c>
      <c r="B3" s="5">
        <v>2</v>
      </c>
      <c r="C3" s="5">
        <v>2</v>
      </c>
      <c r="D3" s="6">
        <v>977.6</v>
      </c>
      <c r="E3" s="7">
        <v>3.8390000000000001E-2</v>
      </c>
      <c r="F3" s="7">
        <v>6.8869999999999996</v>
      </c>
      <c r="G3" s="7">
        <v>0.12457859566719987</v>
      </c>
      <c r="H3" s="7">
        <v>0.10697794355807277</v>
      </c>
      <c r="I3" s="7">
        <v>8.9377291448945712E-2</v>
      </c>
      <c r="J3" s="7">
        <v>7.1776639339818635E-2</v>
      </c>
      <c r="K3" s="7">
        <v>977.6</v>
      </c>
      <c r="L3" s="7">
        <v>3.8390000000000001E-2</v>
      </c>
      <c r="M3" s="7">
        <v>6.8869999999999996</v>
      </c>
      <c r="N3" s="7">
        <v>0.12457859566719987</v>
      </c>
      <c r="O3" s="7">
        <v>0.10697794355807277</v>
      </c>
      <c r="P3" s="7">
        <v>8.9377291448945712E-2</v>
      </c>
      <c r="Q3" s="7">
        <v>7.1776639339818635E-2</v>
      </c>
    </row>
    <row r="4" spans="1:17" x14ac:dyDescent="0.25">
      <c r="A4" s="5">
        <v>6</v>
      </c>
      <c r="B4" s="5">
        <v>2</v>
      </c>
      <c r="C4" s="5">
        <v>3</v>
      </c>
      <c r="D4" s="6">
        <v>977.6</v>
      </c>
      <c r="E4" s="7">
        <v>3.8390000000000001E-2</v>
      </c>
      <c r="F4" s="7">
        <v>6.8869999999999996</v>
      </c>
      <c r="G4" s="7">
        <v>0.12457859566719987</v>
      </c>
      <c r="H4" s="7">
        <v>0.10697794355807277</v>
      </c>
      <c r="I4" s="7">
        <v>8.9377291448945712E-2</v>
      </c>
      <c r="J4" s="7">
        <v>7.1776639339818635E-2</v>
      </c>
      <c r="K4" s="7">
        <v>977.6</v>
      </c>
      <c r="L4" s="7">
        <v>3.8390000000000001E-2</v>
      </c>
      <c r="M4" s="7">
        <v>6.8869999999999996</v>
      </c>
      <c r="N4" s="7">
        <v>0.12457859566719987</v>
      </c>
      <c r="O4" s="7">
        <v>0.10697794355807277</v>
      </c>
      <c r="P4" s="7">
        <v>8.9377291448945712E-2</v>
      </c>
      <c r="Q4" s="7">
        <v>7.1776639339818635E-2</v>
      </c>
    </row>
    <row r="5" spans="1:17" x14ac:dyDescent="0.25">
      <c r="A5" s="5">
        <v>8</v>
      </c>
      <c r="B5" s="5">
        <v>2</v>
      </c>
      <c r="C5" s="5">
        <v>4</v>
      </c>
      <c r="D5" s="6">
        <v>951.9</v>
      </c>
      <c r="E5" s="7">
        <v>4.0349999999999997E-2</v>
      </c>
      <c r="F5" s="7">
        <v>5.3079999999999998</v>
      </c>
      <c r="G5" s="7">
        <v>0.11665096972354716</v>
      </c>
      <c r="H5" s="7">
        <v>9.6781758643092519E-2</v>
      </c>
      <c r="I5" s="7">
        <v>7.6912547562637879E-2</v>
      </c>
      <c r="J5" s="7">
        <v>5.7043336482183238E-2</v>
      </c>
      <c r="K5" s="7">
        <v>951.9</v>
      </c>
      <c r="L5" s="7">
        <v>4.0349999999999997E-2</v>
      </c>
      <c r="M5" s="7">
        <v>5.3079999999999998</v>
      </c>
      <c r="N5" s="7">
        <v>0.11665096972354716</v>
      </c>
      <c r="O5" s="7">
        <v>9.6781758643092519E-2</v>
      </c>
      <c r="P5" s="7">
        <v>7.6912547562637879E-2</v>
      </c>
      <c r="Q5" s="7">
        <v>5.7043336482183238E-2</v>
      </c>
    </row>
    <row r="6" spans="1:17" x14ac:dyDescent="0.25">
      <c r="A6" s="5">
        <v>10</v>
      </c>
      <c r="B6" s="5">
        <v>2</v>
      </c>
      <c r="C6" s="5">
        <v>5</v>
      </c>
      <c r="D6" s="6">
        <v>1013</v>
      </c>
      <c r="E6" s="7">
        <v>3.4720000000000001E-2</v>
      </c>
      <c r="F6" s="7">
        <v>7.4180000000000001</v>
      </c>
      <c r="G6" s="7">
        <v>0.10751810964927724</v>
      </c>
      <c r="H6" s="7">
        <v>9.4805815346826222E-2</v>
      </c>
      <c r="I6" s="7">
        <v>8.2093521044375228E-2</v>
      </c>
      <c r="J6" s="7">
        <v>6.9381226741924221E-2</v>
      </c>
      <c r="K6" s="7">
        <v>1013</v>
      </c>
      <c r="L6" s="7">
        <v>3.4720000000000001E-2</v>
      </c>
      <c r="M6" s="7">
        <v>7.4180000000000001</v>
      </c>
      <c r="N6" s="7">
        <v>0.10751810964927724</v>
      </c>
      <c r="O6" s="7">
        <v>9.4805815346826222E-2</v>
      </c>
      <c r="P6" s="7">
        <v>8.2093521044375228E-2</v>
      </c>
      <c r="Q6" s="7">
        <v>6.9381226741924221E-2</v>
      </c>
    </row>
    <row r="7" spans="1:17" x14ac:dyDescent="0.25">
      <c r="A7" s="5">
        <v>12</v>
      </c>
      <c r="B7" s="5">
        <v>2</v>
      </c>
      <c r="C7" s="5">
        <v>6</v>
      </c>
      <c r="D7" s="6">
        <v>977.6</v>
      </c>
      <c r="E7" s="7">
        <v>3.8390000000000001E-2</v>
      </c>
      <c r="F7" s="7">
        <v>6.8869999999999996</v>
      </c>
      <c r="G7" s="7">
        <v>0.12457859566719987</v>
      </c>
      <c r="H7" s="7">
        <v>0.10697794355807277</v>
      </c>
      <c r="I7" s="7">
        <v>8.9377291448945712E-2</v>
      </c>
      <c r="J7" s="7">
        <v>7.1776639339818635E-2</v>
      </c>
      <c r="K7" s="7">
        <v>977.6</v>
      </c>
      <c r="L7" s="7">
        <v>3.8390000000000001E-2</v>
      </c>
      <c r="M7" s="7">
        <v>6.8869999999999996</v>
      </c>
      <c r="N7" s="7">
        <v>0.12457859566719987</v>
      </c>
      <c r="O7" s="7">
        <v>0.10697794355807277</v>
      </c>
      <c r="P7" s="7">
        <v>8.9377291448945712E-2</v>
      </c>
      <c r="Q7" s="7">
        <v>7.1776639339818635E-2</v>
      </c>
    </row>
    <row r="8" spans="1:17" x14ac:dyDescent="0.25">
      <c r="A8" s="5">
        <v>14</v>
      </c>
      <c r="B8" s="5">
        <v>2</v>
      </c>
      <c r="C8" s="5">
        <v>7</v>
      </c>
      <c r="D8" s="6">
        <v>951.9</v>
      </c>
      <c r="E8" s="7">
        <v>4.0349999999999997E-2</v>
      </c>
      <c r="F8" s="7">
        <v>5.3079999999999998</v>
      </c>
      <c r="G8" s="7">
        <v>0.11665096972354716</v>
      </c>
      <c r="H8" s="7">
        <v>9.6781758643092519E-2</v>
      </c>
      <c r="I8" s="7">
        <v>7.6912547562637879E-2</v>
      </c>
      <c r="J8" s="7">
        <v>5.7043336482183238E-2</v>
      </c>
      <c r="K8" s="7">
        <v>951.9</v>
      </c>
      <c r="L8" s="7">
        <v>4.0349999999999997E-2</v>
      </c>
      <c r="M8" s="7">
        <v>5.3079999999999998</v>
      </c>
      <c r="N8" s="7">
        <v>0.11665096972354716</v>
      </c>
      <c r="O8" s="7">
        <v>9.6781758643092519E-2</v>
      </c>
      <c r="P8" s="7">
        <v>7.6912547562637879E-2</v>
      </c>
      <c r="Q8" s="7">
        <v>5.7043336482183238E-2</v>
      </c>
    </row>
    <row r="9" spans="1:17" x14ac:dyDescent="0.25">
      <c r="A9" s="5">
        <v>16</v>
      </c>
      <c r="B9" s="5">
        <v>2</v>
      </c>
      <c r="C9" s="5">
        <v>8</v>
      </c>
      <c r="D9" s="6">
        <v>1013</v>
      </c>
      <c r="E9" s="7">
        <v>3.4720000000000001E-2</v>
      </c>
      <c r="F9" s="7">
        <v>7.4180000000000001</v>
      </c>
      <c r="G9" s="7">
        <v>0.10751810964927724</v>
      </c>
      <c r="H9" s="7">
        <v>9.4805815346826222E-2</v>
      </c>
      <c r="I9" s="7">
        <v>8.2093521044375228E-2</v>
      </c>
      <c r="J9" s="7">
        <v>6.9381226741924221E-2</v>
      </c>
      <c r="K9" s="7">
        <v>1013</v>
      </c>
      <c r="L9" s="7">
        <v>3.4720000000000001E-2</v>
      </c>
      <c r="M9" s="7">
        <v>7.4180000000000001</v>
      </c>
      <c r="N9" s="7">
        <v>0.10751810964927724</v>
      </c>
      <c r="O9" s="7">
        <v>9.4805815346826222E-2</v>
      </c>
      <c r="P9" s="7">
        <v>8.2093521044375228E-2</v>
      </c>
      <c r="Q9" s="7">
        <v>6.9381226741924221E-2</v>
      </c>
    </row>
    <row r="10" spans="1:17" x14ac:dyDescent="0.25">
      <c r="A10" s="5">
        <v>18</v>
      </c>
      <c r="B10" s="5">
        <v>2</v>
      </c>
      <c r="C10" s="5">
        <v>9</v>
      </c>
      <c r="D10" s="6">
        <v>951.9</v>
      </c>
      <c r="E10" s="7">
        <v>4.0349999999999997E-2</v>
      </c>
      <c r="F10" s="7">
        <v>5.3079999999999998</v>
      </c>
      <c r="G10" s="7">
        <v>0.11665096972354716</v>
      </c>
      <c r="H10" s="7">
        <v>9.6781758643092519E-2</v>
      </c>
      <c r="I10" s="7">
        <v>7.6912547562637879E-2</v>
      </c>
      <c r="J10" s="7">
        <v>5.7043336482183238E-2</v>
      </c>
      <c r="K10" s="7">
        <v>951.9</v>
      </c>
      <c r="L10" s="7">
        <v>4.0349999999999997E-2</v>
      </c>
      <c r="M10" s="7">
        <v>5.3079999999999998</v>
      </c>
      <c r="N10" s="7">
        <v>0.11665096972354716</v>
      </c>
      <c r="O10" s="7">
        <v>9.6781758643092519E-2</v>
      </c>
      <c r="P10" s="7">
        <v>7.6912547562637879E-2</v>
      </c>
      <c r="Q10" s="7">
        <v>5.7043336482183238E-2</v>
      </c>
    </row>
    <row r="11" spans="1:17" x14ac:dyDescent="0.25">
      <c r="A11" s="5">
        <v>20</v>
      </c>
      <c r="B11" s="5">
        <v>2</v>
      </c>
      <c r="C11" s="5">
        <v>10</v>
      </c>
      <c r="D11" s="6">
        <v>951.9</v>
      </c>
      <c r="E11" s="7">
        <v>4.0349999999999997E-2</v>
      </c>
      <c r="F11" s="7">
        <v>5.3079999999999998</v>
      </c>
      <c r="G11" s="7">
        <v>0.11665096972354716</v>
      </c>
      <c r="H11" s="7">
        <v>9.6781758643092519E-2</v>
      </c>
      <c r="I11" s="7">
        <v>7.6912547562637879E-2</v>
      </c>
      <c r="J11" s="7">
        <v>5.7043336482183238E-2</v>
      </c>
      <c r="K11" s="7">
        <v>951.9</v>
      </c>
      <c r="L11" s="7">
        <v>4.0349999999999997E-2</v>
      </c>
      <c r="M11" s="7">
        <v>5.3079999999999998</v>
      </c>
      <c r="N11" s="7">
        <v>0.11665096972354716</v>
      </c>
      <c r="O11" s="7">
        <v>9.6781758643092519E-2</v>
      </c>
      <c r="P11" s="7">
        <v>7.6912547562637879E-2</v>
      </c>
      <c r="Q11" s="7">
        <v>5.7043336482183238E-2</v>
      </c>
    </row>
    <row r="12" spans="1:17" x14ac:dyDescent="0.25">
      <c r="A12" s="5">
        <v>22</v>
      </c>
      <c r="B12" s="5">
        <v>2</v>
      </c>
      <c r="C12" s="5">
        <v>11</v>
      </c>
      <c r="D12" s="6">
        <v>951.9</v>
      </c>
      <c r="E12" s="7">
        <v>4.0349999999999997E-2</v>
      </c>
      <c r="F12" s="7">
        <v>5.3079999999999998</v>
      </c>
      <c r="G12" s="7">
        <v>0.11665096972354716</v>
      </c>
      <c r="H12" s="7">
        <v>9.6781758643092519E-2</v>
      </c>
      <c r="I12" s="7">
        <v>7.6912547562637879E-2</v>
      </c>
      <c r="J12" s="7">
        <v>5.7043336482183238E-2</v>
      </c>
      <c r="K12" s="7">
        <v>951.9</v>
      </c>
      <c r="L12" s="7">
        <v>4.0349999999999997E-2</v>
      </c>
      <c r="M12" s="7">
        <v>5.3079999999999998</v>
      </c>
      <c r="N12" s="7">
        <v>0.11665096972354716</v>
      </c>
      <c r="O12" s="7">
        <v>9.6781758643092519E-2</v>
      </c>
      <c r="P12" s="7">
        <v>7.6912547562637879E-2</v>
      </c>
      <c r="Q12" s="7">
        <v>5.7043336482183238E-2</v>
      </c>
    </row>
    <row r="13" spans="1:17" x14ac:dyDescent="0.25">
      <c r="A13" s="5">
        <v>24</v>
      </c>
      <c r="B13" s="5">
        <v>2</v>
      </c>
      <c r="C13" s="5">
        <v>12</v>
      </c>
      <c r="D13" s="6">
        <v>1013</v>
      </c>
      <c r="E13" s="7">
        <v>3.4720000000000001E-2</v>
      </c>
      <c r="F13" s="7">
        <v>7.4180000000000001</v>
      </c>
      <c r="G13" s="7">
        <v>0.10751810964927724</v>
      </c>
      <c r="H13" s="7">
        <v>9.4805815346826222E-2</v>
      </c>
      <c r="I13" s="7">
        <v>8.2093521044375228E-2</v>
      </c>
      <c r="J13" s="7">
        <v>6.9381226741924221E-2</v>
      </c>
      <c r="K13" s="7">
        <v>1013</v>
      </c>
      <c r="L13" s="7">
        <v>3.4720000000000001E-2</v>
      </c>
      <c r="M13" s="7">
        <v>7.4180000000000001</v>
      </c>
      <c r="N13" s="7">
        <v>0.10751810964927724</v>
      </c>
      <c r="O13" s="7">
        <v>9.4805815346826222E-2</v>
      </c>
      <c r="P13" s="7">
        <v>8.2093521044375228E-2</v>
      </c>
      <c r="Q13" s="7">
        <v>6.9381226741924221E-2</v>
      </c>
    </row>
    <row r="14" spans="1:17" x14ac:dyDescent="0.25">
      <c r="A14" s="5">
        <v>26</v>
      </c>
      <c r="B14" s="5">
        <v>2</v>
      </c>
      <c r="C14" s="5">
        <v>13</v>
      </c>
      <c r="D14" s="6">
        <v>951.9</v>
      </c>
      <c r="E14" s="7">
        <v>4.0349999999999997E-2</v>
      </c>
      <c r="F14" s="7">
        <v>5.3079999999999998</v>
      </c>
      <c r="G14" s="7">
        <v>0.11665096972354716</v>
      </c>
      <c r="H14" s="7">
        <v>9.6781758643092519E-2</v>
      </c>
      <c r="I14" s="7">
        <v>7.6912547562637879E-2</v>
      </c>
      <c r="J14" s="7">
        <v>5.7043336482183238E-2</v>
      </c>
      <c r="K14" s="7">
        <v>951.9</v>
      </c>
      <c r="L14" s="7">
        <v>4.0349999999999997E-2</v>
      </c>
      <c r="M14" s="7">
        <v>5.3079999999999998</v>
      </c>
      <c r="N14" s="7">
        <v>0.11665096972354716</v>
      </c>
      <c r="O14" s="7">
        <v>9.6781758643092519E-2</v>
      </c>
      <c r="P14" s="7">
        <v>7.6912547562637879E-2</v>
      </c>
      <c r="Q14" s="7">
        <v>5.7043336482183238E-2</v>
      </c>
    </row>
    <row r="15" spans="1:17" x14ac:dyDescent="0.25">
      <c r="A15" s="5">
        <v>28</v>
      </c>
      <c r="B15" s="5">
        <v>2</v>
      </c>
      <c r="C15" s="5">
        <v>14</v>
      </c>
      <c r="D15" s="6">
        <v>1013</v>
      </c>
      <c r="E15" s="7">
        <v>3.4720000000000001E-2</v>
      </c>
      <c r="F15" s="7">
        <v>7.4180000000000001</v>
      </c>
      <c r="G15" s="7">
        <v>0.10751810964927724</v>
      </c>
      <c r="H15" s="7">
        <v>9.4805815346826222E-2</v>
      </c>
      <c r="I15" s="7">
        <v>8.2093521044375228E-2</v>
      </c>
      <c r="J15" s="7">
        <v>6.9381226741924221E-2</v>
      </c>
      <c r="K15" s="7">
        <v>1013</v>
      </c>
      <c r="L15" s="7">
        <v>3.4720000000000001E-2</v>
      </c>
      <c r="M15" s="7">
        <v>7.4180000000000001</v>
      </c>
      <c r="N15" s="7">
        <v>0.10751810964927724</v>
      </c>
      <c r="O15" s="7">
        <v>9.4805815346826222E-2</v>
      </c>
      <c r="P15" s="7">
        <v>8.2093521044375228E-2</v>
      </c>
      <c r="Q15" s="7">
        <v>6.9381226741924221E-2</v>
      </c>
    </row>
    <row r="16" spans="1:17" x14ac:dyDescent="0.25">
      <c r="A16" s="5">
        <v>30</v>
      </c>
      <c r="B16" s="5">
        <v>2</v>
      </c>
      <c r="C16" s="5">
        <v>15</v>
      </c>
      <c r="D16" s="6">
        <v>951.9</v>
      </c>
      <c r="E16" s="7">
        <v>4.0349999999999997E-2</v>
      </c>
      <c r="F16" s="7">
        <v>5.3079999999999998</v>
      </c>
      <c r="G16" s="7">
        <v>0.11665096972354716</v>
      </c>
      <c r="H16" s="7">
        <v>9.6781758643092519E-2</v>
      </c>
      <c r="I16" s="7">
        <v>7.6912547562637879E-2</v>
      </c>
      <c r="J16" s="7">
        <v>5.7043336482183238E-2</v>
      </c>
      <c r="K16" s="7">
        <v>951.9</v>
      </c>
      <c r="L16" s="7">
        <v>4.0349999999999997E-2</v>
      </c>
      <c r="M16" s="7">
        <v>5.3079999999999998</v>
      </c>
      <c r="N16" s="7">
        <v>0.11665096972354716</v>
      </c>
      <c r="O16" s="7">
        <v>9.6781758643092519E-2</v>
      </c>
      <c r="P16" s="7">
        <v>7.6912547562637879E-2</v>
      </c>
      <c r="Q16" s="7">
        <v>5.7043336482183238E-2</v>
      </c>
    </row>
    <row r="17" spans="1:17" x14ac:dyDescent="0.25">
      <c r="A17" s="5">
        <v>32</v>
      </c>
      <c r="B17" s="5">
        <v>2</v>
      </c>
      <c r="C17" s="5">
        <v>16</v>
      </c>
      <c r="D17" s="6">
        <v>951.9</v>
      </c>
      <c r="E17" s="7">
        <v>4.0349999999999997E-2</v>
      </c>
      <c r="F17" s="7">
        <v>5.3079999999999998</v>
      </c>
      <c r="G17" s="7">
        <v>0.11665096972354716</v>
      </c>
      <c r="H17" s="7">
        <v>9.6781758643092519E-2</v>
      </c>
      <c r="I17" s="7">
        <v>7.6912547562637879E-2</v>
      </c>
      <c r="J17" s="7">
        <v>5.7043336482183238E-2</v>
      </c>
      <c r="K17" s="7">
        <v>951.9</v>
      </c>
      <c r="L17" s="7">
        <v>4.0349999999999997E-2</v>
      </c>
      <c r="M17" s="7">
        <v>5.3079999999999998</v>
      </c>
      <c r="N17" s="7">
        <v>0.11665096972354716</v>
      </c>
      <c r="O17" s="7">
        <v>9.6781758643092519E-2</v>
      </c>
      <c r="P17" s="7">
        <v>7.6912547562637879E-2</v>
      </c>
      <c r="Q17" s="7">
        <v>5.7043336482183238E-2</v>
      </c>
    </row>
    <row r="18" spans="1:17" x14ac:dyDescent="0.25">
      <c r="A18" s="5">
        <v>34</v>
      </c>
      <c r="B18" s="5">
        <v>2</v>
      </c>
      <c r="C18" s="5">
        <v>17</v>
      </c>
      <c r="D18" s="6">
        <v>1013</v>
      </c>
      <c r="E18" s="7">
        <v>3.4720000000000001E-2</v>
      </c>
      <c r="F18" s="7">
        <v>7.4180000000000001</v>
      </c>
      <c r="G18" s="7">
        <v>0.10751810964927724</v>
      </c>
      <c r="H18" s="7">
        <v>9.4805815346826222E-2</v>
      </c>
      <c r="I18" s="7">
        <v>8.2093521044375228E-2</v>
      </c>
      <c r="J18" s="7">
        <v>6.9381226741924221E-2</v>
      </c>
      <c r="K18" s="7">
        <v>1013</v>
      </c>
      <c r="L18" s="7">
        <v>3.4720000000000001E-2</v>
      </c>
      <c r="M18" s="7">
        <v>7.4180000000000001</v>
      </c>
      <c r="N18" s="7">
        <v>0.10751810964927724</v>
      </c>
      <c r="O18" s="7">
        <v>9.4805815346826222E-2</v>
      </c>
      <c r="P18" s="7">
        <v>8.2093521044375228E-2</v>
      </c>
      <c r="Q18" s="7">
        <v>6.9381226741924221E-2</v>
      </c>
    </row>
    <row r="19" spans="1:17" x14ac:dyDescent="0.25">
      <c r="A19" s="5">
        <v>36</v>
      </c>
      <c r="B19" s="5">
        <v>2</v>
      </c>
      <c r="C19" s="5">
        <v>18</v>
      </c>
      <c r="D19" s="6">
        <v>951.9</v>
      </c>
      <c r="E19" s="7">
        <v>4.0349999999999997E-2</v>
      </c>
      <c r="F19" s="7">
        <v>5.3079999999999998</v>
      </c>
      <c r="G19" s="7">
        <v>0.11665096972354716</v>
      </c>
      <c r="H19" s="7">
        <v>9.6781758643092519E-2</v>
      </c>
      <c r="I19" s="7">
        <v>7.6912547562637879E-2</v>
      </c>
      <c r="J19" s="7">
        <v>5.7043336482183238E-2</v>
      </c>
      <c r="K19" s="7">
        <v>951.9</v>
      </c>
      <c r="L19" s="7">
        <v>4.0349999999999997E-2</v>
      </c>
      <c r="M19" s="7">
        <v>5.3079999999999998</v>
      </c>
      <c r="N19" s="7">
        <v>0.11665096972354716</v>
      </c>
      <c r="O19" s="7">
        <v>9.6781758643092519E-2</v>
      </c>
      <c r="P19" s="7">
        <v>7.6912547562637879E-2</v>
      </c>
      <c r="Q19" s="7">
        <v>5.7043336482183238E-2</v>
      </c>
    </row>
    <row r="20" spans="1:17" x14ac:dyDescent="0.25">
      <c r="A20" s="5">
        <v>38</v>
      </c>
      <c r="B20" s="5">
        <v>2</v>
      </c>
      <c r="C20" s="5">
        <v>19</v>
      </c>
      <c r="D20" s="6">
        <v>942.4</v>
      </c>
      <c r="E20" s="7">
        <v>4.9180000000000001E-2</v>
      </c>
      <c r="F20" s="7">
        <v>6.548</v>
      </c>
      <c r="G20" s="7">
        <v>0.13295865940034796</v>
      </c>
      <c r="H20" s="7">
        <v>0.10146452432806892</v>
      </c>
      <c r="I20" s="7">
        <v>6.9970389255789883E-2</v>
      </c>
      <c r="J20" s="7">
        <v>3.8476254183510861E-2</v>
      </c>
      <c r="K20" s="7">
        <v>942.4</v>
      </c>
      <c r="L20" s="7">
        <v>4.9180000000000001E-2</v>
      </c>
      <c r="M20" s="7">
        <v>6.548</v>
      </c>
      <c r="N20" s="7">
        <v>0.13295865940034796</v>
      </c>
      <c r="O20" s="7">
        <v>0.10146452432806892</v>
      </c>
      <c r="P20" s="7">
        <v>6.9970389255789883E-2</v>
      </c>
      <c r="Q20" s="7">
        <v>3.8476254183510861E-2</v>
      </c>
    </row>
    <row r="21" spans="1:17" x14ac:dyDescent="0.25">
      <c r="A21" s="5">
        <v>40</v>
      </c>
      <c r="B21" s="5">
        <v>2</v>
      </c>
      <c r="C21" s="5">
        <v>20</v>
      </c>
      <c r="D21" s="6">
        <v>942.4</v>
      </c>
      <c r="E21" s="7">
        <v>4.9180000000000001E-2</v>
      </c>
      <c r="F21" s="7">
        <v>6.548</v>
      </c>
      <c r="G21" s="7">
        <v>0.13295865940034796</v>
      </c>
      <c r="H21" s="7">
        <v>0.10146452432806892</v>
      </c>
      <c r="I21" s="7">
        <v>6.9970389255789883E-2</v>
      </c>
      <c r="J21" s="7">
        <v>3.8476254183510861E-2</v>
      </c>
      <c r="K21" s="7">
        <v>942.4</v>
      </c>
      <c r="L21" s="7">
        <v>4.9180000000000001E-2</v>
      </c>
      <c r="M21" s="7">
        <v>6.548</v>
      </c>
      <c r="N21" s="7">
        <v>0.13295865940034796</v>
      </c>
      <c r="O21" s="7">
        <v>0.10146452432806892</v>
      </c>
      <c r="P21" s="7">
        <v>6.9970389255789883E-2</v>
      </c>
      <c r="Q21" s="7">
        <v>3.8476254183510861E-2</v>
      </c>
    </row>
    <row r="22" spans="1:17" x14ac:dyDescent="0.25">
      <c r="A22" s="5">
        <v>42</v>
      </c>
      <c r="B22" s="5">
        <v>2</v>
      </c>
      <c r="C22" s="5">
        <v>21</v>
      </c>
      <c r="D22" s="6">
        <v>966.3</v>
      </c>
      <c r="E22" s="7">
        <v>3.5799999999999998E-2</v>
      </c>
      <c r="F22" s="7">
        <v>6.899</v>
      </c>
      <c r="G22" s="7">
        <v>0.12924623023714288</v>
      </c>
      <c r="H22" s="7">
        <v>0.10587966082967837</v>
      </c>
      <c r="I22" s="7">
        <v>8.2513091422213858E-2</v>
      </c>
      <c r="J22" s="7">
        <v>5.9146522014749334E-2</v>
      </c>
      <c r="K22" s="7">
        <v>966.3</v>
      </c>
      <c r="L22" s="7">
        <v>3.5799999999999998E-2</v>
      </c>
      <c r="M22" s="7">
        <v>6.899</v>
      </c>
      <c r="N22" s="7">
        <v>0.12924623023714288</v>
      </c>
      <c r="O22" s="7">
        <v>0.10587966082967837</v>
      </c>
      <c r="P22" s="7">
        <v>8.2513091422213858E-2</v>
      </c>
      <c r="Q22" s="7">
        <v>5.9146522014749334E-2</v>
      </c>
    </row>
    <row r="23" spans="1:17" x14ac:dyDescent="0.25">
      <c r="A23" s="5">
        <v>44</v>
      </c>
      <c r="B23" s="5">
        <v>2</v>
      </c>
      <c r="C23" s="5">
        <v>22</v>
      </c>
      <c r="D23" s="6">
        <v>942.4</v>
      </c>
      <c r="E23" s="7">
        <v>4.9180000000000001E-2</v>
      </c>
      <c r="F23" s="7">
        <v>6.548</v>
      </c>
      <c r="G23" s="7">
        <v>0.13295865940034796</v>
      </c>
      <c r="H23" s="7">
        <v>0.10146452432806892</v>
      </c>
      <c r="I23" s="7">
        <v>6.9970389255789883E-2</v>
      </c>
      <c r="J23" s="7">
        <v>3.8476254183510861E-2</v>
      </c>
      <c r="K23" s="7">
        <v>942.4</v>
      </c>
      <c r="L23" s="7">
        <v>4.9180000000000001E-2</v>
      </c>
      <c r="M23" s="7">
        <v>6.548</v>
      </c>
      <c r="N23" s="7">
        <v>0.13295865940034796</v>
      </c>
      <c r="O23" s="7">
        <v>0.10146452432806892</v>
      </c>
      <c r="P23" s="7">
        <v>6.9970389255789883E-2</v>
      </c>
      <c r="Q23" s="7">
        <v>3.8476254183510861E-2</v>
      </c>
    </row>
    <row r="24" spans="1:17" x14ac:dyDescent="0.25">
      <c r="A24" s="5">
        <v>46</v>
      </c>
      <c r="B24" s="5">
        <v>2</v>
      </c>
      <c r="C24" s="5">
        <v>23</v>
      </c>
      <c r="D24" s="6">
        <v>966.3</v>
      </c>
      <c r="E24" s="7">
        <v>3.5799999999999998E-2</v>
      </c>
      <c r="F24" s="7">
        <v>6.899</v>
      </c>
      <c r="G24" s="7">
        <v>0.12924623023714288</v>
      </c>
      <c r="H24" s="7">
        <v>0.10587966082967837</v>
      </c>
      <c r="I24" s="7">
        <v>8.2513091422213858E-2</v>
      </c>
      <c r="J24" s="7">
        <v>5.9146522014749334E-2</v>
      </c>
      <c r="K24" s="7">
        <v>966.3</v>
      </c>
      <c r="L24" s="7">
        <v>3.5799999999999998E-2</v>
      </c>
      <c r="M24" s="7">
        <v>6.899</v>
      </c>
      <c r="N24" s="7">
        <v>0.12924623023714288</v>
      </c>
      <c r="O24" s="7">
        <v>0.10587966082967837</v>
      </c>
      <c r="P24" s="7">
        <v>8.2513091422213858E-2</v>
      </c>
      <c r="Q24" s="7">
        <v>5.9146522014749334E-2</v>
      </c>
    </row>
    <row r="25" spans="1:17" x14ac:dyDescent="0.25">
      <c r="A25" s="5">
        <v>48</v>
      </c>
      <c r="B25" s="5">
        <v>2</v>
      </c>
      <c r="C25" s="5">
        <v>24</v>
      </c>
      <c r="D25" s="6">
        <v>966.3</v>
      </c>
      <c r="E25" s="7">
        <v>3.5799999999999998E-2</v>
      </c>
      <c r="F25" s="7">
        <v>6.899</v>
      </c>
      <c r="G25" s="7">
        <v>0.12924623023714288</v>
      </c>
      <c r="H25" s="7">
        <v>0.10587966082967837</v>
      </c>
      <c r="I25" s="7">
        <v>8.2513091422213858E-2</v>
      </c>
      <c r="J25" s="7">
        <v>5.9146522014749334E-2</v>
      </c>
      <c r="K25" s="7">
        <v>966.3</v>
      </c>
      <c r="L25" s="7">
        <v>3.5799999999999998E-2</v>
      </c>
      <c r="M25" s="7">
        <v>6.899</v>
      </c>
      <c r="N25" s="7">
        <v>0.12924623023714288</v>
      </c>
      <c r="O25" s="7">
        <v>0.10587966082967837</v>
      </c>
      <c r="P25" s="7">
        <v>8.2513091422213858E-2</v>
      </c>
      <c r="Q25" s="7">
        <v>5.9146522014749334E-2</v>
      </c>
    </row>
    <row r="26" spans="1:17" x14ac:dyDescent="0.25">
      <c r="A26" s="5">
        <v>50</v>
      </c>
      <c r="B26" s="5">
        <v>2</v>
      </c>
      <c r="C26" s="5">
        <v>25</v>
      </c>
      <c r="D26" s="6">
        <v>944.9</v>
      </c>
      <c r="E26" s="7">
        <v>5.2769999999999997E-2</v>
      </c>
      <c r="F26" s="7">
        <v>3.9350000000000001</v>
      </c>
      <c r="G26" s="7">
        <v>8.498187476849868E-2</v>
      </c>
      <c r="H26" s="7">
        <v>6.7836718352260253E-2</v>
      </c>
      <c r="I26" s="7">
        <v>5.0691561936021826E-2</v>
      </c>
      <c r="J26" s="7">
        <v>3.3546405519783398E-2</v>
      </c>
      <c r="K26" s="7">
        <v>944.9</v>
      </c>
      <c r="L26" s="7">
        <v>5.2769999999999997E-2</v>
      </c>
      <c r="M26" s="7">
        <v>3.9350000000000001</v>
      </c>
      <c r="N26" s="7">
        <v>8.498187476849868E-2</v>
      </c>
      <c r="O26" s="7">
        <v>6.7836718352260253E-2</v>
      </c>
      <c r="P26" s="7">
        <v>5.0691561936021826E-2</v>
      </c>
      <c r="Q26" s="7">
        <v>3.3546405519783398E-2</v>
      </c>
    </row>
    <row r="27" spans="1:17" x14ac:dyDescent="0.25">
      <c r="A27" s="5">
        <v>52</v>
      </c>
      <c r="B27" s="5">
        <v>2</v>
      </c>
      <c r="C27" s="5">
        <v>26</v>
      </c>
      <c r="D27" s="6">
        <v>944.9</v>
      </c>
      <c r="E27" s="7">
        <v>5.2769999999999997E-2</v>
      </c>
      <c r="F27" s="7">
        <v>3.9350000000000001</v>
      </c>
      <c r="G27" s="7">
        <v>8.498187476849868E-2</v>
      </c>
      <c r="H27" s="7">
        <v>6.7836718352260253E-2</v>
      </c>
      <c r="I27" s="7">
        <v>5.0691561936021826E-2</v>
      </c>
      <c r="J27" s="7">
        <v>3.3546405519783398E-2</v>
      </c>
      <c r="K27" s="7">
        <v>944.9</v>
      </c>
      <c r="L27" s="7">
        <v>5.2769999999999997E-2</v>
      </c>
      <c r="M27" s="7">
        <v>3.9350000000000001</v>
      </c>
      <c r="N27" s="7">
        <v>8.498187476849868E-2</v>
      </c>
      <c r="O27" s="7">
        <v>6.7836718352260253E-2</v>
      </c>
      <c r="P27" s="7">
        <v>5.0691561936021826E-2</v>
      </c>
      <c r="Q27" s="7">
        <v>3.3546405519783398E-2</v>
      </c>
    </row>
    <row r="28" spans="1:17" x14ac:dyDescent="0.25">
      <c r="A28" s="5">
        <v>54</v>
      </c>
      <c r="B28" s="5">
        <v>2</v>
      </c>
      <c r="C28" s="5">
        <v>27</v>
      </c>
      <c r="D28" s="6">
        <v>966.3</v>
      </c>
      <c r="E28" s="7">
        <v>3.5799999999999998E-2</v>
      </c>
      <c r="F28" s="7">
        <v>6.899</v>
      </c>
      <c r="G28" s="7">
        <v>0.12924623023714288</v>
      </c>
      <c r="H28" s="7">
        <v>0.10587966082967837</v>
      </c>
      <c r="I28" s="7">
        <v>8.2513091422213858E-2</v>
      </c>
      <c r="J28" s="7">
        <v>5.9146522014749334E-2</v>
      </c>
      <c r="K28" s="7">
        <v>966.3</v>
      </c>
      <c r="L28" s="7">
        <v>3.5799999999999998E-2</v>
      </c>
      <c r="M28" s="7">
        <v>6.899</v>
      </c>
      <c r="N28" s="7">
        <v>0.12924623023714288</v>
      </c>
      <c r="O28" s="7">
        <v>0.10587966082967837</v>
      </c>
      <c r="P28" s="7">
        <v>8.2513091422213858E-2</v>
      </c>
      <c r="Q28" s="7">
        <v>5.9146522014749334E-2</v>
      </c>
    </row>
    <row r="29" spans="1:17" x14ac:dyDescent="0.25">
      <c r="A29" s="5">
        <v>56</v>
      </c>
      <c r="B29" s="5">
        <v>2</v>
      </c>
      <c r="C29" s="5">
        <v>28</v>
      </c>
      <c r="D29" s="6">
        <v>939.9</v>
      </c>
      <c r="E29" s="7">
        <v>4.3380000000000002E-2</v>
      </c>
      <c r="F29" s="7">
        <v>6.0979999999999999</v>
      </c>
      <c r="G29" s="7">
        <v>9.3299489947658645E-2</v>
      </c>
      <c r="H29" s="7">
        <v>7.8737222085123348E-2</v>
      </c>
      <c r="I29" s="7">
        <v>6.4174954222588038E-2</v>
      </c>
      <c r="J29" s="7">
        <v>4.9612686360052727E-2</v>
      </c>
      <c r="K29" s="7">
        <v>939.9</v>
      </c>
      <c r="L29" s="7">
        <v>4.3380000000000002E-2</v>
      </c>
      <c r="M29" s="7">
        <v>6.0979999999999999</v>
      </c>
      <c r="N29" s="7">
        <v>9.3299489947658645E-2</v>
      </c>
      <c r="O29" s="7">
        <v>7.8737222085123348E-2</v>
      </c>
      <c r="P29" s="7">
        <v>6.4174954222588038E-2</v>
      </c>
      <c r="Q29" s="7">
        <v>4.9612686360052727E-2</v>
      </c>
    </row>
    <row r="30" spans="1:17" x14ac:dyDescent="0.25">
      <c r="A30" s="5">
        <v>58</v>
      </c>
      <c r="B30" s="5">
        <v>2</v>
      </c>
      <c r="C30" s="5">
        <v>29</v>
      </c>
      <c r="D30" s="6">
        <v>933.7</v>
      </c>
      <c r="E30" s="7">
        <v>4.5409999999999999E-2</v>
      </c>
      <c r="F30" s="7">
        <v>5.59</v>
      </c>
      <c r="G30" s="7">
        <v>8.75934523583215E-2</v>
      </c>
      <c r="H30" s="7">
        <v>8.75934523583215E-2</v>
      </c>
      <c r="I30" s="7">
        <v>8.75934523583215E-2</v>
      </c>
      <c r="J30" s="7">
        <v>8.75934523583215E-2</v>
      </c>
      <c r="K30" s="7">
        <v>933.7</v>
      </c>
      <c r="L30" s="7">
        <v>4.5409999999999999E-2</v>
      </c>
      <c r="M30" s="7">
        <v>5.59</v>
      </c>
      <c r="N30" s="7">
        <v>8.75934523583215E-2</v>
      </c>
      <c r="O30" s="7">
        <v>8.75934523583215E-2</v>
      </c>
      <c r="P30" s="7">
        <v>8.75934523583215E-2</v>
      </c>
      <c r="Q30" s="7">
        <v>8.75934523583215E-2</v>
      </c>
    </row>
    <row r="31" spans="1:17" x14ac:dyDescent="0.25">
      <c r="A31" s="5">
        <v>60</v>
      </c>
      <c r="B31" s="5">
        <v>2</v>
      </c>
      <c r="C31" s="5">
        <v>30</v>
      </c>
      <c r="D31" s="6">
        <v>1072</v>
      </c>
      <c r="E31" s="7">
        <v>3.8460000000000001E-2</v>
      </c>
      <c r="F31" s="7">
        <v>6.4909999999999997</v>
      </c>
      <c r="G31" s="7">
        <v>0.11972280543654565</v>
      </c>
      <c r="H31" s="7">
        <v>0.1005165053202388</v>
      </c>
      <c r="I31" s="7">
        <v>8.1310205203931965E-2</v>
      </c>
      <c r="J31" s="7">
        <v>6.2103905087625116E-2</v>
      </c>
      <c r="K31" s="7">
        <v>1072</v>
      </c>
      <c r="L31" s="7">
        <v>3.8460000000000001E-2</v>
      </c>
      <c r="M31" s="7">
        <v>6.4909999999999997</v>
      </c>
      <c r="N31" s="7">
        <v>0.11972280543654565</v>
      </c>
      <c r="O31" s="7">
        <v>0.1005165053202388</v>
      </c>
      <c r="P31" s="7">
        <v>8.1310205203931965E-2</v>
      </c>
      <c r="Q31" s="7">
        <v>6.2103905087625116E-2</v>
      </c>
    </row>
    <row r="32" spans="1:17" x14ac:dyDescent="0.25">
      <c r="A32" s="5">
        <v>62</v>
      </c>
      <c r="B32" s="5">
        <v>2</v>
      </c>
      <c r="C32" s="5">
        <v>31</v>
      </c>
      <c r="D32" s="6">
        <v>934.1</v>
      </c>
      <c r="E32" s="7">
        <v>4.7500000000000001E-2</v>
      </c>
      <c r="F32" s="7">
        <v>5.3380000000000001</v>
      </c>
      <c r="G32" s="7">
        <v>9.5746910363841642E-2</v>
      </c>
      <c r="H32" s="7">
        <v>9.3784864810035076E-2</v>
      </c>
      <c r="I32" s="7">
        <v>9.1822819256228511E-2</v>
      </c>
      <c r="J32" s="7">
        <v>8.9860773702421945E-2</v>
      </c>
      <c r="K32" s="7">
        <v>934.1</v>
      </c>
      <c r="L32" s="7">
        <v>4.7500000000000001E-2</v>
      </c>
      <c r="M32" s="7">
        <v>5.3380000000000001</v>
      </c>
      <c r="N32" s="7">
        <v>9.5746910363841642E-2</v>
      </c>
      <c r="O32" s="7">
        <v>9.3784864810035076E-2</v>
      </c>
      <c r="P32" s="7">
        <v>9.1822819256228511E-2</v>
      </c>
      <c r="Q32" s="7">
        <v>8.9860773702421945E-2</v>
      </c>
    </row>
    <row r="33" spans="1:17" x14ac:dyDescent="0.25">
      <c r="A33" s="5">
        <v>64</v>
      </c>
      <c r="B33" s="5">
        <v>2</v>
      </c>
      <c r="C33" s="5">
        <v>32</v>
      </c>
      <c r="D33" s="6">
        <v>920.2</v>
      </c>
      <c r="E33" s="7">
        <v>4.7509999999999997E-2</v>
      </c>
      <c r="F33" s="7">
        <v>4.8579999999999997</v>
      </c>
      <c r="G33" s="7">
        <v>0.10164025232986473</v>
      </c>
      <c r="H33" s="7">
        <v>0.10164025232986473</v>
      </c>
      <c r="I33" s="7">
        <v>0.10164025232986473</v>
      </c>
      <c r="J33" s="7">
        <v>0.10164025232986473</v>
      </c>
      <c r="K33" s="7">
        <v>920.2</v>
      </c>
      <c r="L33" s="7">
        <v>4.7509999999999997E-2</v>
      </c>
      <c r="M33" s="7">
        <v>4.8579999999999997</v>
      </c>
      <c r="N33" s="7">
        <v>0.10164025232986473</v>
      </c>
      <c r="O33" s="7">
        <v>0.10164025232986473</v>
      </c>
      <c r="P33" s="7">
        <v>0.10164025232986473</v>
      </c>
      <c r="Q33" s="7">
        <v>0.10164025232986473</v>
      </c>
    </row>
    <row r="34" spans="1:17" x14ac:dyDescent="0.25">
      <c r="A34" s="5">
        <v>66</v>
      </c>
      <c r="B34" s="5">
        <v>2</v>
      </c>
      <c r="C34" s="5">
        <v>33</v>
      </c>
      <c r="D34" s="6">
        <v>951.9</v>
      </c>
      <c r="E34" s="7">
        <v>4.0349999999999997E-2</v>
      </c>
      <c r="F34" s="7">
        <v>5.3079999999999998</v>
      </c>
      <c r="G34" s="7">
        <v>0.11665096972354716</v>
      </c>
      <c r="H34" s="7">
        <v>9.6781758643092519E-2</v>
      </c>
      <c r="I34" s="7">
        <v>7.6912547562637879E-2</v>
      </c>
      <c r="J34" s="7">
        <v>5.7043336482183238E-2</v>
      </c>
      <c r="K34" s="7">
        <v>951.9</v>
      </c>
      <c r="L34" s="7">
        <v>4.0349999999999997E-2</v>
      </c>
      <c r="M34" s="7">
        <v>5.3079999999999998</v>
      </c>
      <c r="N34" s="7">
        <v>0.11665096972354716</v>
      </c>
      <c r="O34" s="7">
        <v>9.6781758643092519E-2</v>
      </c>
      <c r="P34" s="7">
        <v>7.6912547562637879E-2</v>
      </c>
      <c r="Q34" s="7">
        <v>5.7043336482183238E-2</v>
      </c>
    </row>
    <row r="35" spans="1:17" x14ac:dyDescent="0.25">
      <c r="A35" s="5">
        <v>68</v>
      </c>
      <c r="B35" s="5">
        <v>2</v>
      </c>
      <c r="C35" s="5">
        <v>34</v>
      </c>
      <c r="D35" s="6">
        <v>942.4</v>
      </c>
      <c r="E35" s="7">
        <v>4.9180000000000001E-2</v>
      </c>
      <c r="F35" s="7">
        <v>6.548</v>
      </c>
      <c r="G35" s="7">
        <v>0.13295865940034796</v>
      </c>
      <c r="H35" s="7">
        <v>0.10146452432806892</v>
      </c>
      <c r="I35" s="7">
        <v>6.9970389255789883E-2</v>
      </c>
      <c r="J35" s="7">
        <v>3.8476254183510861E-2</v>
      </c>
      <c r="K35" s="7">
        <v>942.4</v>
      </c>
      <c r="L35" s="7">
        <v>4.9180000000000001E-2</v>
      </c>
      <c r="M35" s="7">
        <v>6.548</v>
      </c>
      <c r="N35" s="7">
        <v>0.13295865940034796</v>
      </c>
      <c r="O35" s="7">
        <v>0.10146452432806892</v>
      </c>
      <c r="P35" s="7">
        <v>6.9970389255789883E-2</v>
      </c>
      <c r="Q35" s="7">
        <v>3.8476254183510861E-2</v>
      </c>
    </row>
    <row r="36" spans="1:17" x14ac:dyDescent="0.25">
      <c r="A36" s="5">
        <v>70</v>
      </c>
      <c r="B36" s="5">
        <v>2</v>
      </c>
      <c r="C36" s="5">
        <v>35</v>
      </c>
      <c r="D36" s="6">
        <v>1010</v>
      </c>
      <c r="E36" s="7">
        <v>4.7010000000000003E-2</v>
      </c>
      <c r="F36" s="7">
        <v>5.3339999999999996</v>
      </c>
      <c r="G36" s="7">
        <v>0.1154972550103763</v>
      </c>
      <c r="H36" s="7">
        <v>8.9086439732848591E-2</v>
      </c>
      <c r="I36" s="7">
        <v>6.2675624455320877E-2</v>
      </c>
      <c r="J36" s="7">
        <v>3.6264809177793178E-2</v>
      </c>
      <c r="K36" s="7">
        <v>1010</v>
      </c>
      <c r="L36" s="7">
        <v>4.7010000000000003E-2</v>
      </c>
      <c r="M36" s="7">
        <v>5.3339999999999996</v>
      </c>
      <c r="N36" s="7">
        <v>0.1154972550103763</v>
      </c>
      <c r="O36" s="7">
        <v>8.9086439732848591E-2</v>
      </c>
      <c r="P36" s="7">
        <v>6.2675624455320877E-2</v>
      </c>
      <c r="Q36" s="7">
        <v>3.6264809177793178E-2</v>
      </c>
    </row>
    <row r="37" spans="1:17" x14ac:dyDescent="0.25">
      <c r="A37" s="5">
        <v>72</v>
      </c>
      <c r="B37" s="5">
        <v>2</v>
      </c>
      <c r="C37" s="5">
        <v>36</v>
      </c>
      <c r="D37" s="6">
        <v>988.1</v>
      </c>
      <c r="E37" s="7">
        <v>4.1029999999999997E-2</v>
      </c>
      <c r="F37" s="7">
        <v>6.5979999999999999</v>
      </c>
      <c r="G37" s="7">
        <v>9.7091833336569316E-2</v>
      </c>
      <c r="H37" s="7">
        <v>8.4216884501433054E-2</v>
      </c>
      <c r="I37" s="7">
        <v>7.1341935666296777E-2</v>
      </c>
      <c r="J37" s="7">
        <v>5.8466986831160514E-2</v>
      </c>
      <c r="K37" s="7">
        <v>988.1</v>
      </c>
      <c r="L37" s="7">
        <v>4.1029999999999997E-2</v>
      </c>
      <c r="M37" s="7">
        <v>6.5979999999999999</v>
      </c>
      <c r="N37" s="7">
        <v>9.7091833336569316E-2</v>
      </c>
      <c r="O37" s="7">
        <v>8.4216884501433054E-2</v>
      </c>
      <c r="P37" s="7">
        <v>7.1341935666296777E-2</v>
      </c>
      <c r="Q37" s="7">
        <v>5.8466986831160514E-2</v>
      </c>
    </row>
    <row r="38" spans="1:17" x14ac:dyDescent="0.25">
      <c r="A38" s="5">
        <v>74</v>
      </c>
      <c r="B38" s="5">
        <v>2</v>
      </c>
      <c r="C38" s="5">
        <v>37</v>
      </c>
      <c r="D38" s="6">
        <v>988.1</v>
      </c>
      <c r="E38" s="7">
        <v>4.1029999999999997E-2</v>
      </c>
      <c r="F38" s="7">
        <v>6.5979999999999999</v>
      </c>
      <c r="G38" s="7">
        <v>9.7091833336569316E-2</v>
      </c>
      <c r="H38" s="7">
        <v>8.4216884501433054E-2</v>
      </c>
      <c r="I38" s="7">
        <v>7.1341935666296777E-2</v>
      </c>
      <c r="J38" s="7">
        <v>5.8466986831160514E-2</v>
      </c>
      <c r="K38" s="7">
        <v>988.1</v>
      </c>
      <c r="L38" s="7">
        <v>4.1029999999999997E-2</v>
      </c>
      <c r="M38" s="7">
        <v>6.5979999999999999</v>
      </c>
      <c r="N38" s="7">
        <v>9.7091833336569316E-2</v>
      </c>
      <c r="O38" s="7">
        <v>8.4216884501433054E-2</v>
      </c>
      <c r="P38" s="7">
        <v>7.1341935666296777E-2</v>
      </c>
      <c r="Q38" s="7">
        <v>5.8466986831160514E-2</v>
      </c>
    </row>
    <row r="39" spans="1:17" x14ac:dyDescent="0.25">
      <c r="A39" s="5">
        <v>76</v>
      </c>
      <c r="B39" s="5">
        <v>2</v>
      </c>
      <c r="C39" s="5">
        <v>38</v>
      </c>
      <c r="D39" s="6">
        <v>988.1</v>
      </c>
      <c r="E39" s="7">
        <v>4.1029999999999997E-2</v>
      </c>
      <c r="F39" s="7">
        <v>6.5979999999999999</v>
      </c>
      <c r="G39" s="7">
        <v>9.7091833336569316E-2</v>
      </c>
      <c r="H39" s="7">
        <v>8.4216884501433054E-2</v>
      </c>
      <c r="I39" s="7">
        <v>7.1341935666296777E-2</v>
      </c>
      <c r="J39" s="7">
        <v>5.8466986831160514E-2</v>
      </c>
      <c r="K39" s="7">
        <v>988.1</v>
      </c>
      <c r="L39" s="7">
        <v>4.1029999999999997E-2</v>
      </c>
      <c r="M39" s="7">
        <v>6.5979999999999999</v>
      </c>
      <c r="N39" s="7">
        <v>9.7091833336569316E-2</v>
      </c>
      <c r="O39" s="7">
        <v>8.4216884501433054E-2</v>
      </c>
      <c r="P39" s="7">
        <v>7.1341935666296777E-2</v>
      </c>
      <c r="Q39" s="7">
        <v>5.8466986831160514E-2</v>
      </c>
    </row>
    <row r="40" spans="1:17" x14ac:dyDescent="0.25">
      <c r="A40" s="5">
        <v>78</v>
      </c>
      <c r="B40" s="5">
        <v>2</v>
      </c>
      <c r="C40" s="5">
        <v>39</v>
      </c>
      <c r="D40" s="6">
        <v>939.9</v>
      </c>
      <c r="E40" s="7">
        <v>4.3380000000000002E-2</v>
      </c>
      <c r="F40" s="7">
        <v>6.0979999999999999</v>
      </c>
      <c r="G40" s="7">
        <v>9.3299489947658645E-2</v>
      </c>
      <c r="H40" s="7">
        <v>7.8737222085123348E-2</v>
      </c>
      <c r="I40" s="7">
        <v>6.4174954222588038E-2</v>
      </c>
      <c r="J40" s="7">
        <v>4.9612686360052727E-2</v>
      </c>
      <c r="K40" s="7">
        <v>939.9</v>
      </c>
      <c r="L40" s="7">
        <v>4.3380000000000002E-2</v>
      </c>
      <c r="M40" s="7">
        <v>6.0979999999999999</v>
      </c>
      <c r="N40" s="7">
        <v>9.3299489947658645E-2</v>
      </c>
      <c r="O40" s="7">
        <v>7.8737222085123348E-2</v>
      </c>
      <c r="P40" s="7">
        <v>6.4174954222588038E-2</v>
      </c>
      <c r="Q40" s="7">
        <v>4.9612686360052727E-2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0"/>
  <sheetViews>
    <sheetView tabSelected="1" workbookViewId="0">
      <selection activeCell="G4" sqref="G4"/>
    </sheetView>
  </sheetViews>
  <sheetFormatPr defaultRowHeight="15" x14ac:dyDescent="0.25"/>
  <cols>
    <col min="3" max="3" width="10.85546875" bestFit="1" customWidth="1"/>
    <col min="4" max="4" width="27.42578125" bestFit="1" customWidth="1"/>
  </cols>
  <sheetData>
    <row r="1" spans="1:4" x14ac:dyDescent="0.25">
      <c r="A1" s="9" t="s">
        <v>20</v>
      </c>
      <c r="B1" s="9" t="s">
        <v>21</v>
      </c>
      <c r="C1" s="9" t="s">
        <v>119</v>
      </c>
      <c r="D1" s="9" t="s">
        <v>22</v>
      </c>
    </row>
    <row r="2" spans="1:4" x14ac:dyDescent="0.25">
      <c r="A2" s="10" t="s">
        <v>25</v>
      </c>
      <c r="B2" s="11">
        <v>2</v>
      </c>
      <c r="C2" s="11">
        <v>3</v>
      </c>
      <c r="D2" s="10" t="s">
        <v>26</v>
      </c>
    </row>
    <row r="3" spans="1:4" x14ac:dyDescent="0.25">
      <c r="A3" s="10" t="s">
        <v>27</v>
      </c>
      <c r="B3" s="11">
        <v>4</v>
      </c>
      <c r="C3" s="11">
        <v>3</v>
      </c>
      <c r="D3" s="10" t="s">
        <v>28</v>
      </c>
    </row>
    <row r="4" spans="1:4" x14ac:dyDescent="0.25">
      <c r="A4" s="10"/>
      <c r="B4" s="11">
        <v>6</v>
      </c>
      <c r="C4" s="11">
        <v>3</v>
      </c>
      <c r="D4" s="10" t="s">
        <v>106</v>
      </c>
    </row>
    <row r="5" spans="1:4" x14ac:dyDescent="0.25">
      <c r="A5" s="10" t="s">
        <v>29</v>
      </c>
      <c r="B5" s="11">
        <v>8</v>
      </c>
      <c r="C5" s="11">
        <v>3</v>
      </c>
      <c r="D5" s="10" t="s">
        <v>30</v>
      </c>
    </row>
    <row r="6" spans="1:4" x14ac:dyDescent="0.25">
      <c r="A6" s="10"/>
      <c r="B6" s="11">
        <v>10</v>
      </c>
      <c r="C6" s="11">
        <v>3</v>
      </c>
      <c r="D6" s="10" t="s">
        <v>107</v>
      </c>
    </row>
    <row r="7" spans="1:4" x14ac:dyDescent="0.25">
      <c r="A7" s="10" t="s">
        <v>31</v>
      </c>
      <c r="B7" s="11">
        <v>12</v>
      </c>
      <c r="C7" s="11">
        <v>2</v>
      </c>
      <c r="D7" s="10" t="s">
        <v>108</v>
      </c>
    </row>
    <row r="8" spans="1:4" x14ac:dyDescent="0.25">
      <c r="A8" s="10" t="s">
        <v>32</v>
      </c>
      <c r="B8" s="11">
        <v>14</v>
      </c>
      <c r="C8" s="11">
        <v>3</v>
      </c>
      <c r="D8" s="10" t="s">
        <v>33</v>
      </c>
    </row>
    <row r="9" spans="1:4" x14ac:dyDescent="0.25">
      <c r="A9" s="10" t="s">
        <v>34</v>
      </c>
      <c r="B9" s="11">
        <v>16</v>
      </c>
      <c r="C9" s="11">
        <v>3</v>
      </c>
      <c r="D9" s="10" t="s">
        <v>35</v>
      </c>
    </row>
    <row r="10" spans="1:4" x14ac:dyDescent="0.25">
      <c r="A10" s="10" t="s">
        <v>36</v>
      </c>
      <c r="B10" s="11">
        <v>18</v>
      </c>
      <c r="C10" s="11">
        <v>3</v>
      </c>
      <c r="D10" s="10" t="s">
        <v>37</v>
      </c>
    </row>
    <row r="11" spans="1:4" x14ac:dyDescent="0.25">
      <c r="A11" s="10" t="s">
        <v>91</v>
      </c>
      <c r="B11" s="11">
        <v>20</v>
      </c>
      <c r="C11" s="11">
        <v>3</v>
      </c>
      <c r="D11" s="10" t="s">
        <v>92</v>
      </c>
    </row>
    <row r="12" spans="1:4" x14ac:dyDescent="0.25">
      <c r="A12" s="10" t="s">
        <v>38</v>
      </c>
      <c r="B12" s="11">
        <v>22</v>
      </c>
      <c r="C12" s="11">
        <v>3</v>
      </c>
      <c r="D12" s="10" t="s">
        <v>39</v>
      </c>
    </row>
    <row r="13" spans="1:4" x14ac:dyDescent="0.25">
      <c r="A13" s="10"/>
      <c r="B13" s="11">
        <v>24</v>
      </c>
      <c r="C13" s="11">
        <v>3</v>
      </c>
      <c r="D13" s="10" t="s">
        <v>109</v>
      </c>
    </row>
    <row r="14" spans="1:4" x14ac:dyDescent="0.25">
      <c r="A14" s="10" t="s">
        <v>40</v>
      </c>
      <c r="B14" s="11">
        <v>26</v>
      </c>
      <c r="C14" s="11">
        <v>3</v>
      </c>
      <c r="D14" s="10" t="s">
        <v>41</v>
      </c>
    </row>
    <row r="15" spans="1:4" x14ac:dyDescent="0.25">
      <c r="A15" s="10" t="s">
        <v>42</v>
      </c>
      <c r="B15" s="11">
        <v>28</v>
      </c>
      <c r="C15" s="11">
        <v>3</v>
      </c>
      <c r="D15" s="10" t="s">
        <v>43</v>
      </c>
    </row>
    <row r="16" spans="1:4" x14ac:dyDescent="0.25">
      <c r="A16" s="10" t="s">
        <v>44</v>
      </c>
      <c r="B16" s="11">
        <v>30</v>
      </c>
      <c r="C16" s="11">
        <v>3</v>
      </c>
      <c r="D16" s="10" t="s">
        <v>45</v>
      </c>
    </row>
    <row r="17" spans="1:4" x14ac:dyDescent="0.25">
      <c r="A17" s="10" t="s">
        <v>46</v>
      </c>
      <c r="B17" s="11">
        <v>32</v>
      </c>
      <c r="C17" s="11">
        <v>3</v>
      </c>
      <c r="D17" s="10" t="s">
        <v>47</v>
      </c>
    </row>
    <row r="18" spans="1:4" x14ac:dyDescent="0.25">
      <c r="A18" s="10" t="s">
        <v>48</v>
      </c>
      <c r="B18" s="11">
        <v>34</v>
      </c>
      <c r="C18" s="11">
        <v>3</v>
      </c>
      <c r="D18" s="10" t="s">
        <v>49</v>
      </c>
    </row>
    <row r="19" spans="1:4" x14ac:dyDescent="0.25">
      <c r="A19" s="10"/>
      <c r="B19" s="11">
        <v>36</v>
      </c>
      <c r="C19" s="11">
        <v>3</v>
      </c>
      <c r="D19" s="10" t="s">
        <v>110</v>
      </c>
    </row>
    <row r="20" spans="1:4" x14ac:dyDescent="0.25">
      <c r="A20" s="10" t="s">
        <v>50</v>
      </c>
      <c r="B20" s="11">
        <v>38</v>
      </c>
      <c r="C20" s="11">
        <v>3</v>
      </c>
      <c r="D20" s="10" t="s">
        <v>51</v>
      </c>
    </row>
    <row r="21" spans="1:4" x14ac:dyDescent="0.25">
      <c r="A21" s="10" t="s">
        <v>52</v>
      </c>
      <c r="B21" s="11">
        <v>40</v>
      </c>
      <c r="C21" s="11">
        <v>3</v>
      </c>
      <c r="D21" s="10" t="s">
        <v>53</v>
      </c>
    </row>
    <row r="22" spans="1:4" x14ac:dyDescent="0.25">
      <c r="A22" s="10" t="s">
        <v>54</v>
      </c>
      <c r="B22" s="11">
        <v>42</v>
      </c>
      <c r="C22" s="11">
        <v>3</v>
      </c>
      <c r="D22" s="10" t="s">
        <v>55</v>
      </c>
    </row>
    <row r="23" spans="1:4" x14ac:dyDescent="0.25">
      <c r="A23" s="10" t="s">
        <v>56</v>
      </c>
      <c r="B23" s="11">
        <v>44</v>
      </c>
      <c r="C23" s="11">
        <v>3</v>
      </c>
      <c r="D23" s="10" t="s">
        <v>57</v>
      </c>
    </row>
    <row r="24" spans="1:4" x14ac:dyDescent="0.25">
      <c r="A24" s="10" t="s">
        <v>58</v>
      </c>
      <c r="B24" s="11">
        <v>46</v>
      </c>
      <c r="C24" s="11">
        <v>1</v>
      </c>
      <c r="D24" s="10" t="s">
        <v>59</v>
      </c>
    </row>
    <row r="25" spans="1:4" x14ac:dyDescent="0.25">
      <c r="A25" s="10" t="s">
        <v>60</v>
      </c>
      <c r="B25" s="11">
        <v>48</v>
      </c>
      <c r="C25" s="11">
        <v>1</v>
      </c>
      <c r="D25" s="10" t="s">
        <v>61</v>
      </c>
    </row>
    <row r="26" spans="1:4" x14ac:dyDescent="0.25">
      <c r="A26" s="10" t="s">
        <v>62</v>
      </c>
      <c r="B26" s="11">
        <v>50</v>
      </c>
      <c r="C26" s="11">
        <v>1</v>
      </c>
      <c r="D26" s="10" t="s">
        <v>63</v>
      </c>
    </row>
    <row r="27" spans="1:4" x14ac:dyDescent="0.25">
      <c r="A27" s="10" t="s">
        <v>64</v>
      </c>
      <c r="B27" s="11">
        <v>52</v>
      </c>
      <c r="C27" s="11">
        <v>1</v>
      </c>
      <c r="D27" s="10" t="s">
        <v>65</v>
      </c>
    </row>
    <row r="28" spans="1:4" x14ac:dyDescent="0.25">
      <c r="A28" s="10" t="s">
        <v>66</v>
      </c>
      <c r="B28" s="11">
        <v>54</v>
      </c>
      <c r="C28" s="11">
        <v>1</v>
      </c>
      <c r="D28" s="10" t="s">
        <v>67</v>
      </c>
    </row>
    <row r="29" spans="1:4" x14ac:dyDescent="0.25">
      <c r="A29" s="10" t="s">
        <v>68</v>
      </c>
      <c r="B29" s="11">
        <v>56</v>
      </c>
      <c r="C29" s="11">
        <v>2</v>
      </c>
      <c r="D29" s="10" t="s">
        <v>69</v>
      </c>
    </row>
    <row r="30" spans="1:4" x14ac:dyDescent="0.25">
      <c r="A30" s="10" t="s">
        <v>70</v>
      </c>
      <c r="B30" s="11">
        <v>58</v>
      </c>
      <c r="C30" s="11">
        <v>2</v>
      </c>
      <c r="D30" s="10" t="s">
        <v>71</v>
      </c>
    </row>
    <row r="31" spans="1:4" x14ac:dyDescent="0.25">
      <c r="A31" s="10" t="s">
        <v>72</v>
      </c>
      <c r="B31" s="11">
        <v>60</v>
      </c>
      <c r="C31" s="11">
        <v>3</v>
      </c>
      <c r="D31" s="10" t="s">
        <v>73</v>
      </c>
    </row>
    <row r="32" spans="1:4" x14ac:dyDescent="0.25">
      <c r="A32" s="10" t="s">
        <v>74</v>
      </c>
      <c r="B32" s="11">
        <v>62</v>
      </c>
      <c r="C32" s="11">
        <v>1</v>
      </c>
      <c r="D32" s="10" t="s">
        <v>75</v>
      </c>
    </row>
    <row r="33" spans="1:4" x14ac:dyDescent="0.25">
      <c r="A33" s="10" t="s">
        <v>76</v>
      </c>
      <c r="B33" s="11">
        <v>64</v>
      </c>
      <c r="C33" s="11">
        <v>3</v>
      </c>
      <c r="D33" s="10" t="s">
        <v>77</v>
      </c>
    </row>
    <row r="34" spans="1:4" x14ac:dyDescent="0.25">
      <c r="A34" s="10" t="s">
        <v>78</v>
      </c>
      <c r="B34" s="11">
        <v>66</v>
      </c>
      <c r="C34" s="11">
        <v>3</v>
      </c>
      <c r="D34" s="10" t="s">
        <v>79</v>
      </c>
    </row>
    <row r="35" spans="1:4" x14ac:dyDescent="0.25">
      <c r="A35" s="10" t="s">
        <v>80</v>
      </c>
      <c r="B35" s="11">
        <v>68</v>
      </c>
      <c r="C35" s="11">
        <v>3</v>
      </c>
      <c r="D35" s="10" t="s">
        <v>81</v>
      </c>
    </row>
    <row r="36" spans="1:4" x14ac:dyDescent="0.25">
      <c r="A36" s="10" t="s">
        <v>82</v>
      </c>
      <c r="B36" s="11">
        <v>70</v>
      </c>
      <c r="C36" s="11">
        <v>3</v>
      </c>
      <c r="D36" s="10" t="s">
        <v>83</v>
      </c>
    </row>
    <row r="37" spans="1:4" x14ac:dyDescent="0.25">
      <c r="A37" s="10" t="s">
        <v>84</v>
      </c>
      <c r="B37" s="11">
        <v>72</v>
      </c>
      <c r="C37" s="11">
        <v>2</v>
      </c>
      <c r="D37" s="10" t="s">
        <v>85</v>
      </c>
    </row>
    <row r="38" spans="1:4" x14ac:dyDescent="0.25">
      <c r="A38" s="10" t="s">
        <v>86</v>
      </c>
      <c r="B38" s="11">
        <v>74</v>
      </c>
      <c r="C38" s="11">
        <v>2</v>
      </c>
      <c r="D38" s="10" t="s">
        <v>87</v>
      </c>
    </row>
    <row r="39" spans="1:4" x14ac:dyDescent="0.25">
      <c r="A39" s="10" t="s">
        <v>88</v>
      </c>
      <c r="B39" s="11">
        <v>76</v>
      </c>
      <c r="C39" s="11">
        <v>2</v>
      </c>
      <c r="D39" s="10" t="s">
        <v>89</v>
      </c>
    </row>
    <row r="40" spans="1:4" x14ac:dyDescent="0.25">
      <c r="A40" s="10" t="s">
        <v>90</v>
      </c>
      <c r="B40" s="11">
        <v>78</v>
      </c>
      <c r="C40" s="11">
        <v>2</v>
      </c>
      <c r="D40" s="10" t="s">
        <v>111</v>
      </c>
    </row>
  </sheetData>
  <sortState ref="A2:C40">
    <sortCondition ref="B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R_In_RunID</vt:lpstr>
      <vt:lpstr>R_In_kCal-Age</vt:lpstr>
      <vt:lpstr>R_In_FishFlag</vt:lpstr>
      <vt:lpstr>R_In_Needs</vt:lpstr>
      <vt:lpstr>R_In_Distribution</vt:lpstr>
      <vt:lpstr>Parameters</vt:lpstr>
      <vt:lpstr>Growth</vt:lpstr>
      <vt:lpstr>StkLUT</vt:lpstr>
    </vt:vector>
  </TitlesOfParts>
  <Company>Washington Dept of Fish &amp;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Carey</dc:creator>
  <cp:lastModifiedBy>Jon Carey</cp:lastModifiedBy>
  <dcterms:created xsi:type="dcterms:W3CDTF">2017-07-27T19:42:44Z</dcterms:created>
  <dcterms:modified xsi:type="dcterms:W3CDTF">2017-09-15T22:19:25Z</dcterms:modified>
</cp:coreProperties>
</file>