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YN 10x" sheetId="2" r:id="rId5"/>
    <sheet name="Scenarios" sheetId="3" r:id="rId6"/>
  </sheets>
</workbook>
</file>

<file path=xl/sharedStrings.xml><?xml version="1.0" encoding="utf-8"?>
<sst xmlns="http://schemas.openxmlformats.org/spreadsheetml/2006/main" uniqueCount="32">
  <si>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</si>
  <si>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</si>
  <si>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</si>
  <si>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</si>
  <si>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SYN 10x</t>
  </si>
  <si>
    <t>Table 1</t>
  </si>
  <si>
    <t>OLD</t>
  </si>
  <si>
    <t>AW</t>
  </si>
  <si>
    <t>LB</t>
  </si>
  <si>
    <t>MD</t>
  </si>
  <si>
    <t>MW</t>
  </si>
  <si>
    <t>PG</t>
  </si>
  <si>
    <t>TM</t>
  </si>
  <si>
    <t>Scenarios</t>
  </si>
  <si>
    <t>NEW RUN Proj=8</t>
  </si>
  <si>
    <t>LL</t>
  </si>
  <si>
    <t>Size change param</t>
  </si>
  <si>
    <t>Time param</t>
  </si>
  <si>
    <t>Theta</t>
  </si>
  <si>
    <t>u</t>
  </si>
  <si>
    <t>Lsyn</t>
  </si>
  <si>
    <t>Na syn</t>
  </si>
  <si>
    <t>N0</t>
  </si>
  <si>
    <t>T change (g)</t>
  </si>
  <si>
    <t>shape</t>
  </si>
  <si>
    <t>scale_output</t>
  </si>
  <si>
    <t>scale</t>
  </si>
  <si>
    <t>OLD RUN N=max</t>
  </si>
  <si>
    <t>Alfa</t>
  </si>
  <si>
    <t>output_beta</t>
  </si>
  <si>
    <t>alfa</t>
  </si>
  <si>
    <t>Beta</t>
  </si>
</sst>
</file>

<file path=xl/styles.xml><?xml version="1.0" encoding="utf-8"?>
<styleSheet xmlns="http://schemas.openxmlformats.org/spreadsheetml/2006/main">
  <numFmts count="6">
    <numFmt numFmtId="0" formatCode="General"/>
    <numFmt numFmtId="59" formatCode="0.0000000"/>
    <numFmt numFmtId="60" formatCode="0.000000"/>
    <numFmt numFmtId="61" formatCode="0.00000000"/>
    <numFmt numFmtId="62" formatCode="0.0000E+00"/>
    <numFmt numFmtId="63" formatCode="0.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fillId="6" borderId="4" applyNumberFormat="1" applyFont="1" applyFill="1" applyBorder="1" applyAlignment="1" applyProtection="0">
      <alignment vertical="top" wrapText="1"/>
    </xf>
    <xf numFmtId="0" fontId="0" fillId="7" borderId="4" applyNumberFormat="1" applyFont="1" applyFill="1" applyBorder="1" applyAlignment="1" applyProtection="0">
      <alignment vertical="top" wrapText="1"/>
    </xf>
    <xf numFmtId="0" fontId="0" fillId="8" borderId="4" applyNumberFormat="1" applyFont="1" applyFill="1" applyBorder="1" applyAlignment="1" applyProtection="0">
      <alignment vertical="top" wrapText="1"/>
    </xf>
    <xf numFmtId="59" fontId="0" fillId="8" borderId="4" applyNumberFormat="1" applyFont="1" applyFill="1"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fillId="8" borderId="7" applyNumberFormat="1" applyFont="1" applyFill="1" applyBorder="1" applyAlignment="1" applyProtection="0">
      <alignment vertical="top" wrapText="1"/>
    </xf>
    <xf numFmtId="59" fontId="0" fillId="8" borderId="7"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60" fontId="0" fillId="8"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61" fontId="0" fillId="9" borderId="7" applyNumberFormat="1" applyFont="1" applyFill="1" applyBorder="1" applyAlignment="1" applyProtection="0">
      <alignment vertical="top" wrapText="1"/>
    </xf>
    <xf numFmtId="61"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10" borderId="1" applyNumberFormat="1" applyFont="1" applyFill="1" applyBorder="1" applyAlignment="1" applyProtection="0">
      <alignment vertical="top" wrapText="1"/>
    </xf>
    <xf numFmtId="49" fontId="4" fillId="4" borderId="7" applyNumberFormat="1" applyFont="1" applyFill="1" applyBorder="1" applyAlignment="1" applyProtection="0">
      <alignment vertical="top" wrapText="1"/>
    </xf>
    <xf numFmtId="62" fontId="0" borderId="7" applyNumberFormat="1" applyFont="1" applyFill="0" applyBorder="1" applyAlignment="1" applyProtection="0">
      <alignment vertical="top" wrapText="1"/>
    </xf>
    <xf numFmtId="3" fontId="0" borderId="4" applyNumberFormat="1" applyFont="1" applyFill="0" applyBorder="1" applyAlignment="1" applyProtection="0">
      <alignment horizontal="center" vertical="top" wrapText="1"/>
    </xf>
    <xf numFmtId="63" fontId="0" fillId="8" borderId="4" applyNumberFormat="1" applyFont="1" applyFill="1" applyBorder="1" applyAlignment="1" applyProtection="0">
      <alignment vertical="top" wrapText="1"/>
    </xf>
    <xf numFmtId="1" fontId="0" fillId="8" borderId="4" applyNumberFormat="1" applyFont="1" applyFill="1" applyBorder="1" applyAlignment="1" applyProtection="0">
      <alignment vertical="top" wrapText="1"/>
    </xf>
    <xf numFmtId="3" fontId="0" borderId="7" applyNumberFormat="1" applyFont="1" applyFill="0" applyBorder="1" applyAlignment="1" applyProtection="0">
      <alignment horizontal="center" vertical="top" wrapText="1"/>
    </xf>
    <xf numFmtId="63" fontId="0"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63" fontId="0" fillId="8" borderId="7" applyNumberFormat="1" applyFont="1" applyFill="1" applyBorder="1" applyAlignment="1" applyProtection="0">
      <alignment vertical="top" wrapText="1"/>
    </xf>
    <xf numFmtId="63" fontId="0" fillId="6" borderId="7" applyNumberFormat="1" applyFont="1" applyFill="1"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1" fontId="0" fillId="8" borderId="7" applyNumberFormat="1" applyFont="1" applyFill="1" applyBorder="1" applyAlignment="1" applyProtection="0">
      <alignment vertical="top" wrapText="1"/>
    </xf>
    <xf numFmtId="49" fontId="4" fillId="10" borderId="5" applyNumberFormat="1" applyFont="1" applyFill="1" applyBorder="1" applyAlignment="1" applyProtection="0">
      <alignment vertical="top" wrapText="1"/>
    </xf>
    <xf numFmtId="49" fontId="0" fillId="11" borderId="6" applyNumberFormat="1" applyFont="1" applyFill="1" applyBorder="1" applyAlignment="1" applyProtection="0">
      <alignment vertical="top" wrapText="1"/>
    </xf>
    <xf numFmtId="49" fontId="0" fillId="11" borderId="7" applyNumberFormat="1" applyFont="1" applyFill="1" applyBorder="1" applyAlignment="1" applyProtection="0">
      <alignment vertical="top" wrapText="1"/>
    </xf>
    <xf numFmtId="0" fontId="0" fillId="8" borderId="6" applyNumberFormat="1" applyFont="1" applyFill="1" applyBorder="1" applyAlignment="1" applyProtection="0">
      <alignment vertical="top" wrapText="1"/>
    </xf>
    <xf numFmtId="62" fontId="0" fillId="8" borderId="7" applyNumberFormat="1" applyFont="1" applyFill="1" applyBorder="1" applyAlignment="1" applyProtection="0">
      <alignment vertical="top" wrapText="1"/>
    </xf>
    <xf numFmtId="3" fontId="0" fillId="8" borderId="7" applyNumberFormat="1" applyFont="1" applyFill="1" applyBorder="1" applyAlignment="1" applyProtection="0">
      <alignment horizontal="center" vertical="top" wrapText="1"/>
    </xf>
    <xf numFmtId="0" fontId="0" fillId="8"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b66"/>
      <rgbColor rgb="ffff968c"/>
      <rgbColor rgb="fffefefe"/>
      <rgbColor rgb="ff56c1fe"/>
      <rgbColor rgb="ffff9300"/>
      <rgbColor rgb="ff91919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13</v>
      </c>
      <c r="C11" s="3"/>
      <c r="D11" s="3"/>
    </row>
    <row r="12">
      <c r="B12" s="4"/>
      <c r="C12" t="s" s="4">
        <v>5</v>
      </c>
      <c r="D12" t="s" s="5">
        <v>13</v>
      </c>
    </row>
  </sheetData>
  <mergeCells count="1">
    <mergeCell ref="B3:D3"/>
  </mergeCells>
  <hyperlinks>
    <hyperlink ref="D10" location="'SYN 10x'!R2C1" tooltip="" display="SYN 10x"/>
    <hyperlink ref="D12" location="'Scenarios'!R2C1" tooltip="" display="Scenarios"/>
  </hyperlinks>
</worksheet>
</file>

<file path=xl/worksheets/sheet2.xml><?xml version="1.0" encoding="utf-8"?>
<worksheet xmlns:r="http://schemas.openxmlformats.org/officeDocument/2006/relationships" xmlns="http://schemas.openxmlformats.org/spreadsheetml/2006/main">
  <sheetPr>
    <pageSetUpPr fitToPage="1"/>
  </sheetPr>
  <dimension ref="A2:I5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6" customWidth="1"/>
    <col min="10" max="256" width="16.3516" style="6" customWidth="1"/>
  </cols>
  <sheetData>
    <row r="1" ht="27.65" customHeight="1">
      <c r="A1" t="s" s="7">
        <v>5</v>
      </c>
      <c r="B1" s="7"/>
      <c r="C1" s="7"/>
      <c r="D1" s="7"/>
      <c r="E1" s="7"/>
      <c r="F1" s="7"/>
      <c r="G1" s="7"/>
      <c r="H1" s="7"/>
      <c r="I1" s="7"/>
    </row>
    <row r="2" ht="20.25" customHeight="1">
      <c r="A2" s="8"/>
      <c r="B2" s="8"/>
      <c r="C2" s="8"/>
      <c r="D2" s="8"/>
      <c r="E2" s="8"/>
      <c r="F2" t="s" s="9">
        <v>6</v>
      </c>
      <c r="G2" t="s" s="9">
        <v>6</v>
      </c>
      <c r="H2" t="s" s="9">
        <v>6</v>
      </c>
      <c r="I2" s="8"/>
    </row>
    <row r="3" ht="20.25" customHeight="1">
      <c r="A3" t="s" s="10">
        <v>7</v>
      </c>
      <c r="B3" s="11">
        <v>-40.560089658</v>
      </c>
      <c r="C3" s="12">
        <v>0.15587314</v>
      </c>
      <c r="D3" s="12">
        <v>0.0111469</v>
      </c>
      <c r="E3" s="12">
        <v>11084.6193041</v>
      </c>
      <c r="F3" s="13">
        <v>-82.52461477919999</v>
      </c>
      <c r="G3" s="14">
        <v>0.17937481</v>
      </c>
      <c r="H3" s="14">
        <v>0.01258278</v>
      </c>
      <c r="I3" s="15">
        <v>10730.4459064</v>
      </c>
    </row>
    <row r="4" ht="20.05" customHeight="1">
      <c r="A4" t="s" s="16">
        <v>7</v>
      </c>
      <c r="B4" s="17">
        <v>-40.5602705244</v>
      </c>
      <c r="C4" s="18">
        <v>0.15510858</v>
      </c>
      <c r="D4" s="18">
        <v>0.01107642</v>
      </c>
      <c r="E4" s="19">
        <v>11084.2524751</v>
      </c>
      <c r="F4" s="20"/>
      <c r="G4" s="20"/>
      <c r="H4" s="20"/>
      <c r="I4" s="20"/>
    </row>
    <row r="5" ht="20.05" customHeight="1">
      <c r="A5" t="s" s="16">
        <v>7</v>
      </c>
      <c r="B5" s="17">
        <v>-40.5614106748</v>
      </c>
      <c r="C5" s="18">
        <v>0.15707423</v>
      </c>
      <c r="D5" s="18">
        <v>0.01122215</v>
      </c>
      <c r="E5" s="19">
        <v>11081.4447395</v>
      </c>
      <c r="F5" s="20"/>
      <c r="G5" s="20"/>
      <c r="H5" s="20"/>
      <c r="I5" s="20"/>
    </row>
    <row r="6" ht="20.05" customHeight="1">
      <c r="A6" t="s" s="16">
        <v>7</v>
      </c>
      <c r="B6" s="17">
        <v>-40.561593946</v>
      </c>
      <c r="C6" s="18">
        <v>0.15728657</v>
      </c>
      <c r="D6" s="18">
        <v>0.01123958</v>
      </c>
      <c r="E6" s="19">
        <v>11081.3165886</v>
      </c>
      <c r="F6" s="20"/>
      <c r="G6" s="20"/>
      <c r="H6" s="20"/>
      <c r="I6" s="20"/>
    </row>
    <row r="7" ht="20.05" customHeight="1">
      <c r="A7" t="s" s="16">
        <v>7</v>
      </c>
      <c r="B7" s="17">
        <v>-40.5616432324</v>
      </c>
      <c r="C7" s="18">
        <v>0.15173749</v>
      </c>
      <c r="D7" s="18">
        <v>0.01076534</v>
      </c>
      <c r="E7" s="19">
        <v>11082.3414385</v>
      </c>
      <c r="F7" s="20"/>
      <c r="G7" s="20"/>
      <c r="H7" s="20"/>
      <c r="I7" s="20"/>
    </row>
    <row r="8" ht="20.05" customHeight="1">
      <c r="A8" t="s" s="16">
        <v>7</v>
      </c>
      <c r="B8" s="17">
        <v>-40.5623861964</v>
      </c>
      <c r="C8" s="18">
        <v>0.15057229</v>
      </c>
      <c r="D8" s="18">
        <v>0.01065543</v>
      </c>
      <c r="E8" s="21">
        <v>11081.315359</v>
      </c>
      <c r="F8" s="20"/>
      <c r="G8" s="20"/>
      <c r="H8" s="20"/>
      <c r="I8" s="20"/>
    </row>
    <row r="9" ht="20.05" customHeight="1">
      <c r="A9" t="s" s="16">
        <v>7</v>
      </c>
      <c r="B9" s="17">
        <v>-40.5624104388</v>
      </c>
      <c r="C9" s="18">
        <v>0.15716643</v>
      </c>
      <c r="D9" s="18">
        <v>0.01122111</v>
      </c>
      <c r="E9" s="19">
        <v>11080.4887786</v>
      </c>
      <c r="F9" s="20"/>
      <c r="G9" s="20"/>
      <c r="H9" s="20"/>
      <c r="I9" s="20"/>
    </row>
    <row r="10" ht="20.05" customHeight="1">
      <c r="A10" t="s" s="16">
        <v>7</v>
      </c>
      <c r="B10" s="17">
        <v>-40.5651466228</v>
      </c>
      <c r="C10" s="18">
        <v>0.15225554</v>
      </c>
      <c r="D10" s="18">
        <v>0.01076435</v>
      </c>
      <c r="E10" s="19">
        <v>11077.3399257</v>
      </c>
      <c r="F10" s="20"/>
      <c r="G10" s="20"/>
      <c r="H10" s="20"/>
      <c r="I10" s="20"/>
    </row>
    <row r="11" ht="20.05" customHeight="1">
      <c r="A11" t="s" s="16">
        <v>7</v>
      </c>
      <c r="B11" s="17">
        <v>-40.566697833</v>
      </c>
      <c r="C11" s="18">
        <v>0.14899759</v>
      </c>
      <c r="D11" s="18">
        <v>0.01047547</v>
      </c>
      <c r="E11" s="19">
        <v>11076.3006012</v>
      </c>
      <c r="F11" s="20"/>
      <c r="G11" s="20"/>
      <c r="H11" s="20"/>
      <c r="I11" s="20"/>
    </row>
    <row r="12" ht="20.05" customHeight="1">
      <c r="A12" t="s" s="16">
        <v>7</v>
      </c>
      <c r="B12" s="17">
        <v>-40.5676355276</v>
      </c>
      <c r="C12" s="18">
        <v>0.14445129</v>
      </c>
      <c r="D12" s="18">
        <v>0.01011604</v>
      </c>
      <c r="E12" s="19">
        <v>11079.3384738</v>
      </c>
      <c r="F12" s="20"/>
      <c r="G12" s="20"/>
      <c r="H12" s="20"/>
      <c r="I12" s="20"/>
    </row>
    <row r="13" ht="20.05" customHeight="1">
      <c r="A13" t="s" s="16">
        <v>8</v>
      </c>
      <c r="B13" s="17">
        <v>-38.8353115921</v>
      </c>
      <c r="C13" s="22">
        <v>0.23657156</v>
      </c>
      <c r="D13" s="22">
        <v>0.1516802</v>
      </c>
      <c r="E13" s="22">
        <v>10481.3606119</v>
      </c>
      <c r="F13" s="23">
        <v>-49.4758576219</v>
      </c>
      <c r="G13" s="18">
        <v>0.20234108</v>
      </c>
      <c r="H13" s="18">
        <v>0.14087254</v>
      </c>
      <c r="I13" s="24">
        <v>4679.03590201</v>
      </c>
    </row>
    <row r="14" ht="20.05" customHeight="1">
      <c r="A14" t="s" s="16">
        <v>8</v>
      </c>
      <c r="B14" s="17">
        <v>-38.8353121008</v>
      </c>
      <c r="C14" s="18">
        <v>0.23659696</v>
      </c>
      <c r="D14" s="18">
        <v>0.15162178</v>
      </c>
      <c r="E14" s="19">
        <v>10479.0936275</v>
      </c>
      <c r="F14" s="20"/>
      <c r="G14" s="20"/>
      <c r="H14" s="20"/>
      <c r="I14" s="20"/>
    </row>
    <row r="15" ht="20.05" customHeight="1">
      <c r="A15" t="s" s="16">
        <v>8</v>
      </c>
      <c r="B15" s="17">
        <v>-38.8353206641</v>
      </c>
      <c r="C15" s="18">
        <v>0.23647012</v>
      </c>
      <c r="D15" s="18">
        <v>0.15181653</v>
      </c>
      <c r="E15" s="21">
        <v>10487.826303</v>
      </c>
      <c r="F15" s="20"/>
      <c r="G15" s="20"/>
      <c r="H15" s="20"/>
      <c r="I15" s="20"/>
    </row>
    <row r="16" ht="20.05" customHeight="1">
      <c r="A16" t="s" s="16">
        <v>8</v>
      </c>
      <c r="B16" s="17">
        <v>-38.8353236909</v>
      </c>
      <c r="C16" s="18">
        <v>0.23653022</v>
      </c>
      <c r="D16" s="18">
        <v>0.15164523</v>
      </c>
      <c r="E16" s="19">
        <v>10481.5792881</v>
      </c>
      <c r="F16" s="20"/>
      <c r="G16" s="20"/>
      <c r="H16" s="20"/>
      <c r="I16" s="20"/>
    </row>
    <row r="17" ht="20.05" customHeight="1">
      <c r="A17" t="s" s="16">
        <v>8</v>
      </c>
      <c r="B17" s="17">
        <v>-38.835329784</v>
      </c>
      <c r="C17" s="18">
        <v>0.23643015</v>
      </c>
      <c r="D17" s="18">
        <v>0.15183264</v>
      </c>
      <c r="E17" s="21">
        <v>10489.371857</v>
      </c>
      <c r="F17" s="20"/>
      <c r="G17" s="20"/>
      <c r="H17" s="20"/>
      <c r="I17" s="20"/>
    </row>
    <row r="18" ht="20.05" customHeight="1">
      <c r="A18" t="s" s="16">
        <v>8</v>
      </c>
      <c r="B18" s="17">
        <v>-38.8353349563</v>
      </c>
      <c r="C18" s="18">
        <v>0.23648877</v>
      </c>
      <c r="D18" s="19">
        <v>0.1516712</v>
      </c>
      <c r="E18" s="19">
        <v>10483.4278841</v>
      </c>
      <c r="F18" s="20"/>
      <c r="G18" s="20"/>
      <c r="H18" s="20"/>
      <c r="I18" s="20"/>
    </row>
    <row r="19" ht="20.05" customHeight="1">
      <c r="A19" t="s" s="16">
        <v>8</v>
      </c>
      <c r="B19" s="17">
        <v>-38.8353394147</v>
      </c>
      <c r="C19" s="18">
        <v>0.23641446</v>
      </c>
      <c r="D19" s="18">
        <v>0.15180905</v>
      </c>
      <c r="E19" s="19">
        <v>10489.1805082</v>
      </c>
      <c r="F19" s="20"/>
      <c r="G19" s="20"/>
      <c r="H19" s="20"/>
      <c r="I19" s="20"/>
    </row>
    <row r="20" ht="20.05" customHeight="1">
      <c r="A20" t="s" s="16">
        <v>8</v>
      </c>
      <c r="B20" s="17">
        <v>-38.8353423486</v>
      </c>
      <c r="C20" s="18">
        <v>0.23637877</v>
      </c>
      <c r="D20" s="18">
        <v>0.15189023</v>
      </c>
      <c r="E20" s="19">
        <v>10492.3429403</v>
      </c>
      <c r="F20" s="20"/>
      <c r="G20" s="20"/>
      <c r="H20" s="20"/>
      <c r="I20" s="20"/>
    </row>
    <row r="21" ht="20.05" customHeight="1">
      <c r="A21" t="s" s="16">
        <v>8</v>
      </c>
      <c r="B21" s="17">
        <v>-38.8353604553</v>
      </c>
      <c r="C21" s="18">
        <v>0.23637903</v>
      </c>
      <c r="D21" s="18">
        <v>0.15180355</v>
      </c>
      <c r="E21" s="19">
        <v>10490.0229926</v>
      </c>
      <c r="F21" s="20"/>
      <c r="G21" s="20"/>
      <c r="H21" s="20"/>
      <c r="I21" s="20"/>
    </row>
    <row r="22" ht="20.05" customHeight="1">
      <c r="A22" t="s" s="16">
        <v>8</v>
      </c>
      <c r="B22" s="17">
        <v>-38.8353702553</v>
      </c>
      <c r="C22" s="18">
        <v>0.23628924</v>
      </c>
      <c r="D22" s="18">
        <v>0.15199891</v>
      </c>
      <c r="E22" s="19">
        <v>10497.7438622</v>
      </c>
      <c r="F22" s="20"/>
      <c r="G22" s="20"/>
      <c r="H22" s="20"/>
      <c r="I22" s="20"/>
    </row>
    <row r="23" ht="20.05" customHeight="1">
      <c r="A23" t="s" s="16">
        <v>9</v>
      </c>
      <c r="B23" s="17">
        <v>-39.048265515</v>
      </c>
      <c r="C23" s="22">
        <v>0.67041785</v>
      </c>
      <c r="D23" s="22">
        <v>0.23117154</v>
      </c>
      <c r="E23" s="22">
        <v>6071.62589423</v>
      </c>
      <c r="F23" s="23">
        <v>-88.4255097692</v>
      </c>
      <c r="G23" s="18">
        <v>0.02895014</v>
      </c>
      <c r="H23" s="18">
        <v>0.00048445</v>
      </c>
      <c r="I23" s="24">
        <v>1157.54270846</v>
      </c>
    </row>
    <row r="24" ht="20.05" customHeight="1">
      <c r="A24" t="s" s="16">
        <v>9</v>
      </c>
      <c r="B24" s="17">
        <v>-39.0482723712</v>
      </c>
      <c r="C24" s="18">
        <v>0.67036914</v>
      </c>
      <c r="D24" s="18">
        <v>0.23164915</v>
      </c>
      <c r="E24" s="18">
        <v>6072.95457677</v>
      </c>
      <c r="F24" s="20"/>
      <c r="G24" s="20"/>
      <c r="H24" s="20"/>
      <c r="I24" s="20"/>
    </row>
    <row r="25" ht="20.05" customHeight="1">
      <c r="A25" t="s" s="16">
        <v>9</v>
      </c>
      <c r="B25" s="17">
        <v>-39.0483203106</v>
      </c>
      <c r="C25" s="18">
        <v>0.67025161</v>
      </c>
      <c r="D25" s="18">
        <v>0.23149818</v>
      </c>
      <c r="E25" s="18">
        <v>6073.03121214</v>
      </c>
      <c r="F25" s="20"/>
      <c r="G25" s="20"/>
      <c r="H25" s="20"/>
      <c r="I25" s="20"/>
    </row>
    <row r="26" ht="20.05" customHeight="1">
      <c r="A26" t="s" s="16">
        <v>9</v>
      </c>
      <c r="B26" s="17">
        <v>-39.0483400975</v>
      </c>
      <c r="C26" s="18">
        <v>0.6702150100000001</v>
      </c>
      <c r="D26" s="18">
        <v>0.23117552</v>
      </c>
      <c r="E26" s="18">
        <v>6072.39232264</v>
      </c>
      <c r="F26" s="20"/>
      <c r="G26" s="20"/>
      <c r="H26" s="20"/>
      <c r="I26" s="20"/>
    </row>
    <row r="27" ht="20.05" customHeight="1">
      <c r="A27" t="s" s="16">
        <v>9</v>
      </c>
      <c r="B27" s="17">
        <v>-39.0483675392</v>
      </c>
      <c r="C27" s="19">
        <v>0.6701857</v>
      </c>
      <c r="D27" s="19">
        <v>0.2306456</v>
      </c>
      <c r="E27" s="18">
        <v>6071.22504619</v>
      </c>
      <c r="F27" s="20"/>
      <c r="G27" s="20"/>
      <c r="H27" s="20"/>
      <c r="I27" s="20"/>
    </row>
    <row r="28" ht="20.05" customHeight="1">
      <c r="A28" t="s" s="16">
        <v>9</v>
      </c>
      <c r="B28" s="17">
        <v>-39.0483678596</v>
      </c>
      <c r="C28" s="18">
        <v>0.67016975</v>
      </c>
      <c r="D28" s="18">
        <v>0.23111113</v>
      </c>
      <c r="E28" s="18">
        <v>6072.40630393</v>
      </c>
      <c r="F28" s="20"/>
      <c r="G28" s="20"/>
      <c r="H28" s="20"/>
      <c r="I28" s="20"/>
    </row>
    <row r="29" ht="20.05" customHeight="1">
      <c r="A29" t="s" s="16">
        <v>9</v>
      </c>
      <c r="B29" s="17">
        <v>-39.5682638859</v>
      </c>
      <c r="C29" s="18">
        <v>0.05132629</v>
      </c>
      <c r="D29" s="18">
        <v>0.21501659</v>
      </c>
      <c r="E29" s="19">
        <v>83398.0124332</v>
      </c>
      <c r="F29" s="20"/>
      <c r="G29" s="20"/>
      <c r="H29" s="20"/>
      <c r="I29" s="20"/>
    </row>
    <row r="30" ht="20.05" customHeight="1">
      <c r="A30" t="s" s="16">
        <v>9</v>
      </c>
      <c r="B30" s="17">
        <v>-49.1696282017</v>
      </c>
      <c r="C30" s="18">
        <v>0.02690894</v>
      </c>
      <c r="D30" s="18">
        <v>0.00086146</v>
      </c>
      <c r="E30" s="19">
        <v>5619.4663736</v>
      </c>
      <c r="F30" s="20"/>
      <c r="G30" s="20"/>
      <c r="H30" s="20"/>
      <c r="I30" s="20"/>
    </row>
    <row r="31" ht="20.05" customHeight="1">
      <c r="A31" t="s" s="16">
        <v>10</v>
      </c>
      <c r="B31" s="17">
        <v>-40.0669387342</v>
      </c>
      <c r="C31" s="22">
        <v>2.92535085</v>
      </c>
      <c r="D31" s="22">
        <v>2.38107999</v>
      </c>
      <c r="E31" s="22">
        <v>3771.63069959</v>
      </c>
      <c r="F31" s="23">
        <v>-45.0464169796</v>
      </c>
      <c r="G31" s="18">
        <v>2.85949921</v>
      </c>
      <c r="H31" s="18">
        <v>2.28399681</v>
      </c>
      <c r="I31" s="25">
        <v>2913.75020224</v>
      </c>
    </row>
    <row r="32" ht="20.05" customHeight="1">
      <c r="A32" t="s" s="16">
        <v>10</v>
      </c>
      <c r="B32" s="17">
        <v>-40.0871059927</v>
      </c>
      <c r="C32" s="18">
        <v>2.84956446</v>
      </c>
      <c r="D32" s="18">
        <v>2.27768172</v>
      </c>
      <c r="E32" s="18">
        <v>3873.09793485</v>
      </c>
      <c r="F32" s="20"/>
      <c r="G32" s="20"/>
      <c r="H32" s="20"/>
      <c r="I32" s="20"/>
    </row>
    <row r="33" ht="20.05" customHeight="1">
      <c r="A33" t="s" s="16">
        <v>10</v>
      </c>
      <c r="B33" s="17">
        <v>-40.1799949071</v>
      </c>
      <c r="C33" s="18">
        <v>2.60827545</v>
      </c>
      <c r="D33" s="18">
        <v>1.94305201</v>
      </c>
      <c r="E33" s="18">
        <v>4236.79527322</v>
      </c>
      <c r="F33" s="20"/>
      <c r="G33" s="20"/>
      <c r="H33" s="20"/>
      <c r="I33" s="20"/>
    </row>
    <row r="34" ht="20.05" customHeight="1">
      <c r="A34" t="s" s="16">
        <v>10</v>
      </c>
      <c r="B34" s="17">
        <v>-40.202772961</v>
      </c>
      <c r="C34" s="18">
        <v>2.56627079</v>
      </c>
      <c r="D34" s="18">
        <v>1.88324606</v>
      </c>
      <c r="E34" s="18">
        <v>4307.67073609</v>
      </c>
      <c r="F34" s="20"/>
      <c r="G34" s="20"/>
      <c r="H34" s="20"/>
      <c r="I34" s="20"/>
    </row>
    <row r="35" ht="20.05" customHeight="1">
      <c r="A35" t="s" s="16">
        <v>10</v>
      </c>
      <c r="B35" s="17">
        <v>-40.2044108575</v>
      </c>
      <c r="C35" s="18">
        <v>2.56355045</v>
      </c>
      <c r="D35" s="18">
        <v>1.87857542</v>
      </c>
      <c r="E35" s="18">
        <v>4312.76341909</v>
      </c>
      <c r="F35" s="20"/>
      <c r="G35" s="20"/>
      <c r="H35" s="20"/>
      <c r="I35" s="20"/>
    </row>
    <row r="36" ht="20.05" customHeight="1">
      <c r="A36" t="s" s="16">
        <v>10</v>
      </c>
      <c r="B36" s="17">
        <v>-40.2081758228</v>
      </c>
      <c r="C36" s="19">
        <v>2.5571115</v>
      </c>
      <c r="D36" s="18">
        <v>1.86940245</v>
      </c>
      <c r="E36" s="18">
        <v>4323.85549689</v>
      </c>
      <c r="F36" s="20"/>
      <c r="G36" s="20"/>
      <c r="H36" s="20"/>
      <c r="I36" s="20"/>
    </row>
    <row r="37" ht="20.05" customHeight="1">
      <c r="A37" t="s" s="16">
        <v>10</v>
      </c>
      <c r="B37" s="17">
        <v>-40.2092754598</v>
      </c>
      <c r="C37" s="19">
        <v>2.5552189</v>
      </c>
      <c r="D37" s="18">
        <v>1.86682173</v>
      </c>
      <c r="E37" s="18">
        <v>4327.06374399</v>
      </c>
      <c r="F37" s="20"/>
      <c r="G37" s="20"/>
      <c r="H37" s="20"/>
      <c r="I37" s="20"/>
    </row>
    <row r="38" ht="20.05" customHeight="1">
      <c r="A38" t="s" s="16">
        <v>10</v>
      </c>
      <c r="B38" s="17">
        <v>-40.2096883923</v>
      </c>
      <c r="C38" s="18">
        <v>2.55445387</v>
      </c>
      <c r="D38" s="18">
        <v>1.86621597</v>
      </c>
      <c r="E38" s="19">
        <v>4328.1278787</v>
      </c>
      <c r="F38" s="20"/>
      <c r="G38" s="20"/>
      <c r="H38" s="20"/>
      <c r="I38" s="20"/>
    </row>
    <row r="39" ht="20.05" customHeight="1">
      <c r="A39" t="s" s="16">
        <v>11</v>
      </c>
      <c r="B39" s="17">
        <v>-40.802039126</v>
      </c>
      <c r="C39" s="22">
        <v>0.03033438</v>
      </c>
      <c r="D39" s="22">
        <v>0.07128196000000001</v>
      </c>
      <c r="E39" s="22">
        <v>37673.2117228</v>
      </c>
      <c r="F39" s="23">
        <v>-97.51290665330001</v>
      </c>
      <c r="G39" s="18">
        <v>0.04139807</v>
      </c>
      <c r="H39" s="18">
        <v>0.08786779</v>
      </c>
      <c r="I39" s="19">
        <v>27664.5134129</v>
      </c>
    </row>
    <row r="40" ht="20.05" customHeight="1">
      <c r="A40" t="s" s="16">
        <v>11</v>
      </c>
      <c r="B40" s="17">
        <v>-40.8021056566</v>
      </c>
      <c r="C40" s="18">
        <v>0.03079965</v>
      </c>
      <c r="D40" s="18">
        <v>0.07187453000000001</v>
      </c>
      <c r="E40" s="19">
        <v>37090.2695525</v>
      </c>
      <c r="F40" s="20"/>
      <c r="G40" s="20"/>
      <c r="H40" s="20"/>
      <c r="I40" s="20"/>
    </row>
    <row r="41" ht="20.05" customHeight="1">
      <c r="A41" t="s" s="16">
        <v>11</v>
      </c>
      <c r="B41" s="17">
        <v>-40.8025712896</v>
      </c>
      <c r="C41" s="18">
        <v>0.03536599</v>
      </c>
      <c r="D41" s="18">
        <v>0.07749671</v>
      </c>
      <c r="E41" s="19">
        <v>32322.2574236</v>
      </c>
      <c r="F41" s="20"/>
      <c r="G41" s="20"/>
      <c r="H41" s="20"/>
      <c r="I41" s="20"/>
    </row>
    <row r="42" ht="20.05" customHeight="1">
      <c r="A42" t="s" s="16">
        <v>11</v>
      </c>
      <c r="B42" s="17">
        <v>-40.803428884</v>
      </c>
      <c r="C42" s="18">
        <v>0.03872998</v>
      </c>
      <c r="D42" s="18">
        <v>0.08126675999999999</v>
      </c>
      <c r="E42" s="19">
        <v>29547.3735651</v>
      </c>
      <c r="F42" s="20"/>
      <c r="G42" s="20"/>
      <c r="H42" s="20"/>
      <c r="I42" s="20"/>
    </row>
    <row r="43" ht="20.05" customHeight="1">
      <c r="A43" t="s" s="16">
        <v>11</v>
      </c>
      <c r="B43" s="17">
        <v>-40.8056627183</v>
      </c>
      <c r="C43" s="18">
        <v>0.04461848</v>
      </c>
      <c r="D43" s="18">
        <v>0.08707896</v>
      </c>
      <c r="E43" s="21">
        <v>25671.654127</v>
      </c>
      <c r="F43" s="20"/>
      <c r="G43" s="20"/>
      <c r="H43" s="20"/>
      <c r="I43" s="20"/>
    </row>
    <row r="44" ht="20.05" customHeight="1">
      <c r="A44" t="s" s="16">
        <v>11</v>
      </c>
      <c r="B44" s="17">
        <v>-40.8057317657</v>
      </c>
      <c r="C44" s="18">
        <v>0.03226224</v>
      </c>
      <c r="D44" s="18">
        <v>0.07397086999999999</v>
      </c>
      <c r="E44" s="19">
        <v>35589.2891826</v>
      </c>
      <c r="F44" s="20"/>
      <c r="G44" s="20"/>
      <c r="H44" s="20"/>
      <c r="I44" s="20"/>
    </row>
    <row r="45" ht="20.05" customHeight="1">
      <c r="A45" t="s" s="16">
        <v>11</v>
      </c>
      <c r="B45" s="17">
        <v>-40.8062698558</v>
      </c>
      <c r="C45" s="18">
        <v>0.02989088</v>
      </c>
      <c r="D45" s="18">
        <v>0.07091324</v>
      </c>
      <c r="E45" s="19">
        <v>38430.4910634</v>
      </c>
      <c r="F45" s="20"/>
      <c r="G45" s="20"/>
      <c r="H45" s="20"/>
      <c r="I45" s="20"/>
    </row>
    <row r="46" ht="20.05" customHeight="1">
      <c r="A46" t="s" s="16">
        <v>11</v>
      </c>
      <c r="B46" s="17">
        <v>-40.806276432</v>
      </c>
      <c r="C46" s="18">
        <v>0.03164857</v>
      </c>
      <c r="D46" s="18">
        <v>0.07320997999999999</v>
      </c>
      <c r="E46" s="19">
        <v>36293.1603475</v>
      </c>
      <c r="F46" s="20"/>
      <c r="G46" s="20"/>
      <c r="H46" s="20"/>
      <c r="I46" s="20"/>
    </row>
    <row r="47" ht="20.05" customHeight="1">
      <c r="A47" t="s" s="16">
        <v>11</v>
      </c>
      <c r="B47" s="17">
        <v>-40.8068394886</v>
      </c>
      <c r="C47" s="18">
        <v>0.04905169</v>
      </c>
      <c r="D47" s="18">
        <v>0.09067504999999999</v>
      </c>
      <c r="E47" s="19">
        <v>23293.6097029</v>
      </c>
      <c r="F47" s="20"/>
      <c r="G47" s="20"/>
      <c r="H47" s="20"/>
      <c r="I47" s="20"/>
    </row>
    <row r="48" ht="20.05" customHeight="1">
      <c r="A48" t="s" s="16">
        <v>11</v>
      </c>
      <c r="B48" s="17">
        <v>-40.807903121</v>
      </c>
      <c r="C48" s="18">
        <v>0.04885174</v>
      </c>
      <c r="D48" s="18">
        <v>0.09071039</v>
      </c>
      <c r="E48" s="19">
        <v>23455.0580846</v>
      </c>
      <c r="F48" s="20"/>
      <c r="G48" s="20"/>
      <c r="H48" s="20"/>
      <c r="I48" s="20"/>
    </row>
    <row r="49" ht="20.05" customHeight="1">
      <c r="A49" t="s" s="16">
        <v>12</v>
      </c>
      <c r="B49" s="17">
        <v>-37.1335237871</v>
      </c>
      <c r="C49" s="22">
        <v>0.34218358</v>
      </c>
      <c r="D49" s="22">
        <v>0.04816527</v>
      </c>
      <c r="E49" s="22">
        <v>4166.00540524</v>
      </c>
      <c r="F49" s="23">
        <v>-43.1219771157</v>
      </c>
      <c r="G49" s="19">
        <v>0.4305109</v>
      </c>
      <c r="H49" s="18">
        <v>0.07055575</v>
      </c>
      <c r="I49" s="24">
        <v>1554.08776807</v>
      </c>
    </row>
    <row r="50" ht="20.05" customHeight="1">
      <c r="A50" t="s" s="16">
        <v>12</v>
      </c>
      <c r="B50" s="17">
        <v>-37.1336782626</v>
      </c>
      <c r="C50" s="18">
        <v>0.34172827</v>
      </c>
      <c r="D50" s="18">
        <v>0.04801116</v>
      </c>
      <c r="E50" s="18">
        <v>4165.51085625</v>
      </c>
      <c r="F50" s="20"/>
      <c r="G50" s="20"/>
      <c r="H50" s="20"/>
      <c r="I50" s="20"/>
    </row>
    <row r="51" ht="20.05" customHeight="1">
      <c r="A51" t="s" s="16">
        <v>12</v>
      </c>
      <c r="B51" s="17">
        <v>-37.1339672102</v>
      </c>
      <c r="C51" s="19">
        <v>0.3417017</v>
      </c>
      <c r="D51" s="18">
        <v>0.04794965</v>
      </c>
      <c r="E51" s="18">
        <v>4164.89147485</v>
      </c>
      <c r="F51" s="20"/>
      <c r="G51" s="20"/>
      <c r="H51" s="20"/>
      <c r="I51" s="20"/>
    </row>
    <row r="52" ht="20.05" customHeight="1">
      <c r="A52" t="s" s="16">
        <v>12</v>
      </c>
      <c r="B52" s="17">
        <v>-37.1339775026</v>
      </c>
      <c r="C52" s="19">
        <v>0.3415688</v>
      </c>
      <c r="D52" s="18">
        <v>0.04791425</v>
      </c>
      <c r="E52" s="18">
        <v>4164.85311793</v>
      </c>
      <c r="F52" s="20"/>
      <c r="G52" s="20"/>
      <c r="H52" s="20"/>
      <c r="I52" s="20"/>
    </row>
    <row r="53" ht="20.05" customHeight="1">
      <c r="A53" t="s" s="16">
        <v>12</v>
      </c>
      <c r="B53" s="17">
        <v>-37.1340687621</v>
      </c>
      <c r="C53" s="18">
        <v>0.34130559</v>
      </c>
      <c r="D53" s="18">
        <v>0.04783441</v>
      </c>
      <c r="E53" s="18">
        <v>4164.66663304</v>
      </c>
      <c r="F53" s="20"/>
      <c r="G53" s="20"/>
      <c r="H53" s="20"/>
      <c r="I53" s="20"/>
    </row>
    <row r="54" ht="20.05" customHeight="1">
      <c r="A54" t="s" s="16">
        <v>12</v>
      </c>
      <c r="B54" s="17">
        <v>-37.1348902401</v>
      </c>
      <c r="C54" s="18">
        <v>0.33861553</v>
      </c>
      <c r="D54" s="18">
        <v>0.04717411</v>
      </c>
      <c r="E54" s="18">
        <v>4164.49802906</v>
      </c>
      <c r="F54" s="20"/>
      <c r="G54" s="20"/>
      <c r="H54" s="20"/>
      <c r="I54" s="20"/>
    </row>
    <row r="55" ht="20.05" customHeight="1">
      <c r="A55" t="s" s="16">
        <v>12</v>
      </c>
      <c r="B55" s="17">
        <v>-37.135227613</v>
      </c>
      <c r="C55" s="18">
        <v>0.33817997</v>
      </c>
      <c r="D55" s="18">
        <v>0.04704067</v>
      </c>
      <c r="E55" s="18">
        <v>4164.16185559</v>
      </c>
      <c r="F55" s="20"/>
      <c r="G55" s="20"/>
      <c r="H55" s="20"/>
      <c r="I55" s="20"/>
    </row>
    <row r="56" ht="20.05" customHeight="1">
      <c r="A56" t="s" s="16">
        <v>12</v>
      </c>
      <c r="B56" s="17">
        <v>-37.1355089807</v>
      </c>
      <c r="C56" s="18">
        <v>0.33819268</v>
      </c>
      <c r="D56" s="18">
        <v>0.04696884</v>
      </c>
      <c r="E56" s="18">
        <v>4163.31126011</v>
      </c>
      <c r="F56" s="20"/>
      <c r="G56" s="20"/>
      <c r="H56" s="20"/>
      <c r="I56" s="20"/>
    </row>
    <row r="57" ht="20.05" customHeight="1">
      <c r="A57" t="s" s="16">
        <v>12</v>
      </c>
      <c r="B57" s="17">
        <v>-37.1358120176</v>
      </c>
      <c r="C57" s="18">
        <v>0.33741121</v>
      </c>
      <c r="D57" s="18">
        <v>0.04685256</v>
      </c>
      <c r="E57" s="18">
        <v>4164.09910469</v>
      </c>
      <c r="F57" s="20"/>
      <c r="G57" s="20"/>
      <c r="H57" s="20"/>
      <c r="I57" s="20"/>
    </row>
    <row r="58" ht="20.05" customHeight="1">
      <c r="A58" t="s" s="16">
        <v>12</v>
      </c>
      <c r="B58" s="17">
        <v>-37.1358121534</v>
      </c>
      <c r="C58" s="18">
        <v>0.33741105</v>
      </c>
      <c r="D58" s="18">
        <v>0.04685253</v>
      </c>
      <c r="E58" s="18">
        <v>4164.09911759</v>
      </c>
      <c r="F58" s="20"/>
      <c r="G58" s="20"/>
      <c r="H58" s="20"/>
      <c r="I58" s="20"/>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N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26" customWidth="1"/>
    <col min="3" max="3" width="16.7266" style="26" customWidth="1"/>
    <col min="4" max="4" width="13.4141" style="26" customWidth="1"/>
    <col min="5" max="14" width="16.3516" style="26" customWidth="1"/>
    <col min="15" max="256" width="16.3516" style="26" customWidth="1"/>
  </cols>
  <sheetData>
    <row r="1" ht="27.65" customHeight="1">
      <c r="A1" t="s" s="7">
        <v>5</v>
      </c>
      <c r="B1" s="7"/>
      <c r="C1" s="7"/>
      <c r="D1" s="7"/>
      <c r="E1" s="7"/>
      <c r="F1" s="7"/>
      <c r="G1" s="7"/>
      <c r="H1" s="7"/>
      <c r="I1" s="7"/>
      <c r="J1" s="7"/>
      <c r="K1" s="7"/>
      <c r="L1" s="7"/>
      <c r="M1" s="7"/>
      <c r="N1" s="7"/>
    </row>
    <row r="2" ht="20.25" customHeight="1">
      <c r="A2" t="s" s="27">
        <v>14</v>
      </c>
      <c r="B2" t="s" s="9">
        <v>15</v>
      </c>
      <c r="C2" t="s" s="9">
        <v>16</v>
      </c>
      <c r="D2" t="s" s="9">
        <v>17</v>
      </c>
      <c r="E2" t="s" s="9">
        <v>18</v>
      </c>
      <c r="F2" t="s" s="28">
        <v>19</v>
      </c>
      <c r="G2" t="s" s="9">
        <v>20</v>
      </c>
      <c r="H2" t="s" s="9">
        <v>21</v>
      </c>
      <c r="I2" t="s" s="9">
        <v>22</v>
      </c>
      <c r="J2" t="s" s="9">
        <v>23</v>
      </c>
      <c r="K2" t="s" s="9">
        <v>24</v>
      </c>
      <c r="L2" t="s" s="9">
        <v>25</v>
      </c>
      <c r="M2" t="s" s="9">
        <v>24</v>
      </c>
      <c r="N2" t="s" s="9">
        <v>26</v>
      </c>
    </row>
    <row r="3" ht="20.25" customHeight="1">
      <c r="A3" t="s" s="10">
        <v>7</v>
      </c>
      <c r="B3" s="11">
        <v>-40.560089658</v>
      </c>
      <c r="C3" s="14">
        <v>0.15587314</v>
      </c>
      <c r="D3" s="14">
        <v>0.0111469</v>
      </c>
      <c r="E3" s="15">
        <v>11084.6193041</v>
      </c>
      <c r="F3" s="29">
        <f t="shared" si="0" ref="F3:F16">5.38*10^-9*1.25</f>
        <v>6.725e-09</v>
      </c>
      <c r="G3" s="30">
        <v>5144295.33333333</v>
      </c>
      <c r="H3" s="30">
        <f>E3/(4*F3*G3)</f>
        <v>80101.8614644099</v>
      </c>
      <c r="I3" s="30">
        <f>H3*C3</f>
        <v>12485.7286663026</v>
      </c>
      <c r="J3" s="30">
        <f>2*D3*H3</f>
        <v>1785.774879115260</v>
      </c>
      <c r="K3" s="31">
        <v>0.0979882574</v>
      </c>
      <c r="L3" s="32">
        <v>789164.117</v>
      </c>
      <c r="M3" s="31">
        <f>K3</f>
        <v>0.0979882574</v>
      </c>
      <c r="N3" s="31">
        <f>L3/(2*H3)</f>
        <v>4.9260036069863</v>
      </c>
    </row>
    <row r="4" ht="20.05" customHeight="1">
      <c r="A4" t="s" s="16">
        <v>8</v>
      </c>
      <c r="B4" s="17">
        <v>-38.8353115921</v>
      </c>
      <c r="C4" s="18">
        <v>0.23657156</v>
      </c>
      <c r="D4" s="18">
        <v>0.1516802</v>
      </c>
      <c r="E4" s="19">
        <v>10481.3606119</v>
      </c>
      <c r="F4" s="29">
        <f t="shared" si="0"/>
        <v>6.725e-09</v>
      </c>
      <c r="G4" s="33">
        <v>4874191.33333333</v>
      </c>
      <c r="H4" s="33">
        <f>E4/(4*F4*G4)</f>
        <v>79939.7544717389</v>
      </c>
      <c r="I4" s="33">
        <f>H4*C4</f>
        <v>18911.4724213962</v>
      </c>
      <c r="J4" s="33">
        <f>2*D4*H4</f>
        <v>24250.5558924485</v>
      </c>
      <c r="K4" s="34">
        <v>0.100119567</v>
      </c>
      <c r="L4" s="35">
        <v>797366.951</v>
      </c>
      <c r="M4" s="36">
        <f>K4</f>
        <v>0.100119567</v>
      </c>
      <c r="N4" s="36">
        <f>L4/(2*H4)</f>
        <v>4.98729922470486</v>
      </c>
    </row>
    <row r="5" ht="20.05" customHeight="1">
      <c r="A5" t="s" s="16">
        <v>11</v>
      </c>
      <c r="B5" s="17">
        <v>-40.802039126</v>
      </c>
      <c r="C5" s="18">
        <v>0.03033438</v>
      </c>
      <c r="D5" s="18">
        <v>0.07128196000000001</v>
      </c>
      <c r="E5" s="19">
        <v>37673.2117228</v>
      </c>
      <c r="F5" s="29">
        <f t="shared" si="0"/>
        <v>6.725e-09</v>
      </c>
      <c r="G5" s="33">
        <v>5095612.66666667</v>
      </c>
      <c r="H5" s="33">
        <f>E5/(4*F5*G5)</f>
        <v>274842.542737391</v>
      </c>
      <c r="I5" s="33">
        <f>H5*C5</f>
        <v>8337.178131562259</v>
      </c>
      <c r="J5" s="33">
        <f>2*D5*H5</f>
        <v>39182.63027541</v>
      </c>
      <c r="K5" s="34">
        <v>0.0930926307</v>
      </c>
      <c r="L5" s="35">
        <v>2521895.67</v>
      </c>
      <c r="M5" s="36">
        <f>K5</f>
        <v>0.0930926307</v>
      </c>
      <c r="N5" s="36">
        <f>L5/(2*H5)</f>
        <v>4.58789175227804</v>
      </c>
    </row>
    <row r="6" ht="20.05" customHeight="1">
      <c r="A6" t="s" s="16">
        <v>12</v>
      </c>
      <c r="B6" s="17">
        <v>-37.1335237871</v>
      </c>
      <c r="C6" s="18">
        <v>0.34218358</v>
      </c>
      <c r="D6" s="18">
        <v>0.04816527</v>
      </c>
      <c r="E6" s="25">
        <v>4166.00540524</v>
      </c>
      <c r="F6" s="29">
        <f t="shared" si="0"/>
        <v>6.725e-09</v>
      </c>
      <c r="G6" s="33">
        <v>2590820.66666667</v>
      </c>
      <c r="H6" s="33">
        <f>E6/(4*F6*G6)</f>
        <v>59776.4605658257</v>
      </c>
      <c r="I6" s="33">
        <f>H6*C6</f>
        <v>20454.5232761431</v>
      </c>
      <c r="J6" s="33">
        <f>2*D6*H6</f>
        <v>5758.2987255947</v>
      </c>
      <c r="K6" s="34">
        <v>0.131078264</v>
      </c>
      <c r="L6" s="35">
        <v>16159.2386</v>
      </c>
      <c r="M6" s="37">
        <f>K6</f>
        <v>0.131078264</v>
      </c>
      <c r="N6" s="37">
        <f>L6/(2*H6)</f>
        <v>0.135163896013929</v>
      </c>
    </row>
    <row r="7" ht="20.05" customHeight="1">
      <c r="A7" t="s" s="16">
        <v>9</v>
      </c>
      <c r="B7" s="17">
        <v>-39.048265515</v>
      </c>
      <c r="C7" s="18">
        <v>0.67041785</v>
      </c>
      <c r="D7" s="18">
        <v>0.23117154</v>
      </c>
      <c r="E7" s="25">
        <v>6071.62589423</v>
      </c>
      <c r="F7" s="29">
        <f t="shared" si="0"/>
        <v>6.725e-09</v>
      </c>
      <c r="G7" s="33">
        <v>3683091.33333333</v>
      </c>
      <c r="H7" s="33">
        <f>E7/(4*F7*G7)</f>
        <v>61283.0308449683</v>
      </c>
      <c r="I7" s="33">
        <f>H7*C7</f>
        <v>41085.2377805673</v>
      </c>
      <c r="J7" s="33">
        <f>2*D7*H7</f>
        <v>28333.7852325976</v>
      </c>
      <c r="K7" s="34">
        <v>0.147340722</v>
      </c>
      <c r="L7" s="35">
        <v>17111.4514</v>
      </c>
      <c r="M7" s="36">
        <f>K7</f>
        <v>0.147340722</v>
      </c>
      <c r="N7" s="37">
        <f>L7/(2*H7)</f>
        <v>0.139610028780136</v>
      </c>
    </row>
    <row r="8" ht="20.05" customHeight="1">
      <c r="A8" t="s" s="16">
        <v>10</v>
      </c>
      <c r="B8" s="17">
        <v>-40.0669387342</v>
      </c>
      <c r="C8" s="18">
        <v>2.92535085</v>
      </c>
      <c r="D8" s="18">
        <v>2.38107999</v>
      </c>
      <c r="E8" s="25">
        <v>3771.63069959</v>
      </c>
      <c r="F8" s="29">
        <f t="shared" si="0"/>
        <v>6.725e-09</v>
      </c>
      <c r="G8" s="33">
        <v>3873205.33333333</v>
      </c>
      <c r="H8" s="33">
        <f>E8/(4*F8*G8)</f>
        <v>36199.815816812</v>
      </c>
      <c r="I8" s="33">
        <f>H8*C8</f>
        <v>105897.161969554</v>
      </c>
      <c r="J8" s="33">
        <f>2*D8*H8</f>
        <v>172389.314166193</v>
      </c>
      <c r="K8" s="34">
        <v>0.149184809</v>
      </c>
      <c r="L8" s="35">
        <v>9052.12731</v>
      </c>
      <c r="M8" s="36">
        <f>K8</f>
        <v>0.149184809</v>
      </c>
      <c r="N8" s="36">
        <f>L8/(2*H8)</f>
        <v>0.125030018879212</v>
      </c>
    </row>
    <row r="9" ht="20.05" customHeight="1">
      <c r="A9" s="38"/>
      <c r="B9" s="39"/>
      <c r="C9" s="20"/>
      <c r="D9" s="20"/>
      <c r="E9" s="20"/>
      <c r="F9" s="29"/>
      <c r="G9" s="33"/>
      <c r="H9" s="33"/>
      <c r="I9" s="33"/>
      <c r="J9" s="33"/>
      <c r="K9" s="36"/>
      <c r="L9" s="40"/>
      <c r="M9" s="36"/>
      <c r="N9" s="36"/>
    </row>
    <row r="10" ht="20.05" customHeight="1">
      <c r="A10" t="s" s="41">
        <v>27</v>
      </c>
      <c r="B10" t="s" s="42">
        <v>15</v>
      </c>
      <c r="C10" t="s" s="43">
        <v>16</v>
      </c>
      <c r="D10" t="s" s="43">
        <v>17</v>
      </c>
      <c r="E10" t="s" s="43">
        <v>18</v>
      </c>
      <c r="F10" t="s" s="43">
        <v>19</v>
      </c>
      <c r="G10" t="s" s="43">
        <v>20</v>
      </c>
      <c r="H10" t="s" s="43">
        <v>21</v>
      </c>
      <c r="I10" t="s" s="43">
        <v>22</v>
      </c>
      <c r="J10" t="s" s="43">
        <v>23</v>
      </c>
      <c r="K10" t="s" s="43">
        <v>28</v>
      </c>
      <c r="L10" t="s" s="43">
        <v>29</v>
      </c>
      <c r="M10" t="s" s="43">
        <v>30</v>
      </c>
      <c r="N10" t="s" s="43">
        <v>31</v>
      </c>
    </row>
    <row r="11" ht="20.05" customHeight="1">
      <c r="A11" t="s" s="16">
        <v>7</v>
      </c>
      <c r="B11" s="44">
        <v>-82.52461477919999</v>
      </c>
      <c r="C11" s="18">
        <v>0.17937481</v>
      </c>
      <c r="D11" s="18">
        <v>0.01258278</v>
      </c>
      <c r="E11" s="19">
        <v>10730.4459064</v>
      </c>
      <c r="F11" s="45">
        <f t="shared" si="0"/>
        <v>6.725e-09</v>
      </c>
      <c r="G11" s="46">
        <v>5144295.33333333</v>
      </c>
      <c r="H11" s="46">
        <f>E11/(4*F11*G11)</f>
        <v>77542.4638289447</v>
      </c>
      <c r="I11" s="46">
        <f>H11*C11</f>
        <v>13909.1647162488</v>
      </c>
      <c r="J11" s="46">
        <f>2*D11*H11</f>
        <v>1951.399526035140</v>
      </c>
      <c r="K11" s="36">
        <v>0.100982315</v>
      </c>
      <c r="L11" s="40">
        <v>773993.203</v>
      </c>
      <c r="M11" s="36">
        <f>K11</f>
        <v>0.100982315</v>
      </c>
      <c r="N11" s="36">
        <f>L11/(2*H11)</f>
        <v>4.99076999092649</v>
      </c>
    </row>
    <row r="12" ht="20.05" customHeight="1">
      <c r="A12" t="s" s="16">
        <v>8</v>
      </c>
      <c r="B12" s="44">
        <v>-49.4758576219</v>
      </c>
      <c r="C12" s="18">
        <v>0.20234108</v>
      </c>
      <c r="D12" s="18">
        <v>0.14087254</v>
      </c>
      <c r="E12" s="25">
        <v>4679.03590201</v>
      </c>
      <c r="F12" s="45">
        <f t="shared" si="0"/>
        <v>6.725e-09</v>
      </c>
      <c r="G12" s="46">
        <v>4874191.33333333</v>
      </c>
      <c r="H12" s="46">
        <f>E12/(4*F12*G12)</f>
        <v>35686.3001876363</v>
      </c>
      <c r="I12" s="46">
        <f>H12*C12</f>
        <v>7220.804521170530</v>
      </c>
      <c r="J12" s="46">
        <f>2*D12*H12</f>
        <v>10054.4395012696</v>
      </c>
      <c r="K12" s="36">
        <v>0.102683234</v>
      </c>
      <c r="L12" s="40">
        <v>340582.111</v>
      </c>
      <c r="M12" s="36">
        <f>K12</f>
        <v>0.102683234</v>
      </c>
      <c r="N12" s="36">
        <f>L12/(2*H12)</f>
        <v>4.77188878097815</v>
      </c>
    </row>
    <row r="13" ht="20.05" customHeight="1">
      <c r="A13" t="s" s="16">
        <v>11</v>
      </c>
      <c r="B13" s="44">
        <v>-97.51290665330001</v>
      </c>
      <c r="C13" s="18">
        <v>0.04139807</v>
      </c>
      <c r="D13" s="18">
        <v>0.08786779</v>
      </c>
      <c r="E13" s="19">
        <v>27664.5134129</v>
      </c>
      <c r="F13" s="45">
        <f t="shared" si="0"/>
        <v>6.725e-09</v>
      </c>
      <c r="G13" s="46">
        <v>5095612.66666667</v>
      </c>
      <c r="H13" s="46">
        <f>E13/(4*F13*G13)</f>
        <v>201824.71475859</v>
      </c>
      <c r="I13" s="46">
        <f>H13*C13</f>
        <v>8355.153669306141</v>
      </c>
      <c r="J13" s="46">
        <f>2*D13*H13</f>
        <v>35467.7833064354</v>
      </c>
      <c r="K13" s="36">
        <v>0.0973369838</v>
      </c>
      <c r="L13" s="40">
        <v>1927198.33</v>
      </c>
      <c r="M13" s="36">
        <f>K13</f>
        <v>0.0973369838</v>
      </c>
      <c r="N13" s="36">
        <f>L13/(2*H13)</f>
        <v>4.77443590668564</v>
      </c>
    </row>
    <row r="14" ht="20.05" customHeight="1">
      <c r="A14" t="s" s="16">
        <v>12</v>
      </c>
      <c r="B14" s="44">
        <v>-43.1219771157</v>
      </c>
      <c r="C14" s="18">
        <v>0.4305109</v>
      </c>
      <c r="D14" s="18">
        <v>0.07055575</v>
      </c>
      <c r="E14" s="25">
        <v>1554.08776807</v>
      </c>
      <c r="F14" s="45">
        <f t="shared" si="0"/>
        <v>6.725e-09</v>
      </c>
      <c r="G14" s="46">
        <v>2590820.66666667</v>
      </c>
      <c r="H14" s="46">
        <f>E14/(4*F14*G14)</f>
        <v>22299.0268008346</v>
      </c>
      <c r="I14" s="46">
        <f>H14*C14</f>
        <v>9599.974097151420</v>
      </c>
      <c r="J14" s="46">
        <f>2*D14*H14</f>
        <v>3146.649120405970</v>
      </c>
      <c r="K14" s="36">
        <v>0.165879414</v>
      </c>
      <c r="L14" s="40">
        <v>1391.2582</v>
      </c>
      <c r="M14" s="36">
        <f>K14</f>
        <v>0.165879414</v>
      </c>
      <c r="N14" s="36">
        <f>L14/(2*H14)</f>
        <v>0.0311954914540918</v>
      </c>
    </row>
    <row r="15" ht="20.05" customHeight="1">
      <c r="A15" t="s" s="16">
        <v>9</v>
      </c>
      <c r="B15" s="44">
        <v>-88.4255097692</v>
      </c>
      <c r="C15" s="18">
        <v>0.02895014</v>
      </c>
      <c r="D15" s="18">
        <v>0.00048445</v>
      </c>
      <c r="E15" s="25">
        <v>1157.54270846</v>
      </c>
      <c r="F15" s="45">
        <f t="shared" si="0"/>
        <v>6.725e-09</v>
      </c>
      <c r="G15" s="46">
        <v>3683091.33333333</v>
      </c>
      <c r="H15" s="46">
        <f>E15/(4*F15*G15)</f>
        <v>11683.4809559555</v>
      </c>
      <c r="I15" s="46">
        <f>H15*C15</f>
        <v>338.238409362246</v>
      </c>
      <c r="J15" s="46">
        <f>2*D15*H15</f>
        <v>11.3201246982253</v>
      </c>
      <c r="K15" s="36">
        <v>0.144277462</v>
      </c>
      <c r="L15" s="40">
        <v>7026.1958</v>
      </c>
      <c r="M15" s="36">
        <f>K15</f>
        <v>0.144277462</v>
      </c>
      <c r="N15" s="36">
        <f>L15/(2*H15)</f>
        <v>0.300689316244338</v>
      </c>
    </row>
    <row r="16" ht="20.05" customHeight="1">
      <c r="A16" t="s" s="16">
        <v>10</v>
      </c>
      <c r="B16" s="44">
        <v>-45.0464169796</v>
      </c>
      <c r="C16" s="18">
        <v>2.85949921</v>
      </c>
      <c r="D16" s="18">
        <v>2.28399681</v>
      </c>
      <c r="E16" s="25">
        <v>2913.75020224</v>
      </c>
      <c r="F16" s="45">
        <f t="shared" si="0"/>
        <v>6.725e-09</v>
      </c>
      <c r="G16" s="46">
        <v>3873205.33333333</v>
      </c>
      <c r="H16" s="46">
        <f>E16/(4*F16*G16)</f>
        <v>27965.9460478866</v>
      </c>
      <c r="I16" s="46">
        <f>H16*C16</f>
        <v>79968.600630834393</v>
      </c>
      <c r="J16" s="46">
        <f>2*D16*H16</f>
        <v>127748.26312401</v>
      </c>
      <c r="K16" s="36">
        <v>0.153670491</v>
      </c>
      <c r="L16" s="40">
        <v>6053.87796</v>
      </c>
      <c r="M16" s="36">
        <f>K16</f>
        <v>0.153670491</v>
      </c>
      <c r="N16" s="36">
        <f>L16/(2*H16)</f>
        <v>0.108236602288259</v>
      </c>
    </row>
    <row r="17" ht="20.05" customHeight="1">
      <c r="A17" s="38"/>
      <c r="B17" s="47"/>
      <c r="C17" s="20"/>
      <c r="D17" s="20"/>
      <c r="E17" s="20"/>
      <c r="F17" s="45"/>
      <c r="G17" s="46"/>
      <c r="H17" s="46"/>
      <c r="I17" s="46"/>
      <c r="J17" s="46"/>
      <c r="K17" s="36"/>
      <c r="L17" s="40"/>
      <c r="M17" s="36"/>
      <c r="N17" s="36"/>
    </row>
    <row r="18" ht="20.05" customHeight="1">
      <c r="A18" s="38"/>
      <c r="B18" s="47"/>
      <c r="C18" s="20"/>
      <c r="D18" s="20"/>
      <c r="E18" s="20"/>
      <c r="F18" s="45"/>
      <c r="G18" s="46"/>
      <c r="H18" s="46"/>
      <c r="I18" s="46"/>
      <c r="J18" s="46"/>
      <c r="K18" s="36"/>
      <c r="L18" s="20"/>
      <c r="M18" s="48"/>
      <c r="N18" s="48"/>
    </row>
    <row r="19" ht="20.05" customHeight="1">
      <c r="A19" s="38"/>
      <c r="B19" s="47"/>
      <c r="C19" s="20"/>
      <c r="D19" s="20"/>
      <c r="E19" s="20"/>
      <c r="F19" s="45"/>
      <c r="G19" s="46"/>
      <c r="H19" s="46"/>
      <c r="I19" s="46"/>
      <c r="J19" s="46"/>
      <c r="K19" s="36"/>
      <c r="L19" s="20"/>
      <c r="M19" s="48"/>
      <c r="N19" s="48"/>
    </row>
    <row r="20" ht="20.05" customHeight="1">
      <c r="A20" s="38"/>
      <c r="B20" s="47"/>
      <c r="C20" s="20"/>
      <c r="D20" s="20"/>
      <c r="E20" s="20"/>
      <c r="F20" s="45"/>
      <c r="G20" s="46"/>
      <c r="H20" s="46"/>
      <c r="I20" s="46"/>
      <c r="J20" s="46"/>
      <c r="K20" s="36"/>
      <c r="L20" s="20"/>
      <c r="M20" s="48"/>
      <c r="N20" s="48"/>
    </row>
    <row r="21" ht="20.05" customHeight="1">
      <c r="A21" s="38"/>
      <c r="B21" s="47"/>
      <c r="C21" s="20"/>
      <c r="D21" s="20"/>
      <c r="E21" s="20"/>
      <c r="F21" s="45"/>
      <c r="G21" s="46"/>
      <c r="H21" s="46"/>
      <c r="I21" s="46"/>
      <c r="J21" s="46"/>
      <c r="K21" s="36"/>
      <c r="L21" s="20"/>
      <c r="M21" s="48"/>
      <c r="N21" s="48"/>
    </row>
    <row r="22" ht="20.05" customHeight="1">
      <c r="A22" s="38"/>
      <c r="B22" s="47"/>
      <c r="C22" s="20"/>
      <c r="D22" s="20"/>
      <c r="E22" s="20"/>
      <c r="F22" s="45"/>
      <c r="G22" s="46"/>
      <c r="H22" s="46"/>
      <c r="I22" s="46"/>
      <c r="J22" s="46"/>
      <c r="K22" s="36"/>
      <c r="L22" s="20"/>
      <c r="M22" s="48"/>
      <c r="N22" s="48"/>
    </row>
    <row r="23" ht="20.05" customHeight="1">
      <c r="A23" s="38"/>
      <c r="B23" s="47"/>
      <c r="C23" s="20"/>
      <c r="D23" s="20"/>
      <c r="E23" s="20"/>
      <c r="F23" s="45"/>
      <c r="G23" s="46"/>
      <c r="H23" s="46"/>
      <c r="I23" s="46"/>
      <c r="J23" s="46"/>
      <c r="K23" s="36"/>
      <c r="L23" s="20"/>
      <c r="M23" s="48"/>
      <c r="N23" s="48"/>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