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ko\Google Drive\ETF\ORT2\Project\EXEC\resenje\"/>
    </mc:Choice>
  </mc:AlternateContent>
  <xr:revisionPtr revIDLastSave="0" documentId="13_ncr:1_{479544CD-6ECC-480D-97F3-C321BF02DFCD}" xr6:coauthVersionLast="47" xr6:coauthVersionMax="47" xr10:uidLastSave="{00000000-0000-0000-0000-000000000000}"/>
  <bookViews>
    <workbookView xWindow="-28920" yWindow="-120" windowWidth="29040" windowHeight="16440" tabRatio="455" xr2:uid="{00000000-000D-0000-FFFF-FFFF00000000}"/>
  </bookViews>
  <sheets>
    <sheet name="EXEC" sheetId="1" r:id="rId1"/>
    <sheet name="ADDR" sheetId="2" r:id="rId2"/>
    <sheet name="FE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P2" i="1"/>
  <c r="P6" i="1"/>
  <c r="P7" i="1"/>
  <c r="P8" i="1"/>
  <c r="P9" i="1"/>
  <c r="P10" i="1"/>
  <c r="P5" i="1"/>
  <c r="B16" i="3"/>
  <c r="C16" i="3"/>
  <c r="D16" i="3"/>
  <c r="A17" i="3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M2" i="3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D11" i="2"/>
  <c r="C11" i="2"/>
  <c r="B11" i="2"/>
  <c r="P7" i="2"/>
  <c r="P6" i="2"/>
  <c r="P5" i="2"/>
  <c r="Y2" i="2"/>
  <c r="P2" i="2"/>
  <c r="Y2" i="1" l="1"/>
  <c r="C61" i="1"/>
  <c r="C62" i="1"/>
  <c r="C63" i="1"/>
  <c r="C64" i="1"/>
  <c r="D61" i="1"/>
  <c r="D62" i="1"/>
  <c r="D63" i="1"/>
  <c r="D64" i="1"/>
  <c r="E61" i="1"/>
  <c r="E62" i="1"/>
  <c r="E63" i="1"/>
  <c r="E64" i="1"/>
  <c r="C15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50" i="1"/>
  <c r="D51" i="1"/>
  <c r="D52" i="1"/>
  <c r="D53" i="1"/>
  <c r="D54" i="1"/>
  <c r="D55" i="1"/>
  <c r="D56" i="1"/>
  <c r="D57" i="1"/>
  <c r="D58" i="1"/>
  <c r="D59" i="1"/>
  <c r="D60" i="1"/>
  <c r="E50" i="1"/>
  <c r="E51" i="1"/>
  <c r="E52" i="1"/>
  <c r="E53" i="1"/>
  <c r="E54" i="1"/>
  <c r="E55" i="1"/>
  <c r="E56" i="1"/>
  <c r="E57" i="1"/>
  <c r="E58" i="1"/>
  <c r="E59" i="1"/>
  <c r="E6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4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<sst xmlns="http://schemas.openxmlformats.org/spreadsheetml/2006/main" count="150" uniqueCount="81">
  <si>
    <t>Адреса</t>
  </si>
  <si>
    <t>ldMAR</t>
  </si>
  <si>
    <t>rdMEM</t>
  </si>
  <si>
    <t>ldMDR</t>
  </si>
  <si>
    <t>cc</t>
  </si>
  <si>
    <t>ba</t>
  </si>
  <si>
    <t>bruncnd</t>
  </si>
  <si>
    <t>Б. С.</t>
  </si>
  <si>
    <t>С.У.С.</t>
  </si>
  <si>
    <t>Коментар</t>
  </si>
  <si>
    <t>CC[h]</t>
  </si>
  <si>
    <t>CC[b]</t>
  </si>
  <si>
    <t>ba[h]</t>
  </si>
  <si>
    <t>cc[h]</t>
  </si>
  <si>
    <t>0h</t>
  </si>
  <si>
    <t>С.В.У.С.</t>
  </si>
  <si>
    <t>mxMAR0</t>
  </si>
  <si>
    <t>mxMAR1</t>
  </si>
  <si>
    <t>ldA</t>
  </si>
  <si>
    <t>ldN</t>
  </si>
  <si>
    <t>ldZ</t>
  </si>
  <si>
    <t>mxMDR0</t>
  </si>
  <si>
    <t>wrMEM</t>
  </si>
  <si>
    <t>wrGPR</t>
  </si>
  <si>
    <t>mxA0</t>
  </si>
  <si>
    <t>add</t>
  </si>
  <si>
    <t>ldV</t>
  </si>
  <si>
    <t>sub</t>
  </si>
  <si>
    <t>mxPC0</t>
  </si>
  <si>
    <t>ldPC</t>
  </si>
  <si>
    <t>decSP</t>
  </si>
  <si>
    <t>mxMDR1</t>
  </si>
  <si>
    <t>incSP</t>
  </si>
  <si>
    <t>ldDWL</t>
  </si>
  <si>
    <t>ldDWH</t>
  </si>
  <si>
    <t>mxPC1</t>
  </si>
  <si>
    <t>ldI</t>
  </si>
  <si>
    <t>ldSTART</t>
  </si>
  <si>
    <t>clPSWSTART</t>
  </si>
  <si>
    <t>stINTR</t>
  </si>
  <si>
    <t>clEXEC</t>
  </si>
  <si>
    <t>bropr</t>
  </si>
  <si>
    <t>brnotEXEC</t>
  </si>
  <si>
    <t>brregdir</t>
  </si>
  <si>
    <t>brnotbrorjmp</t>
  </si>
  <si>
    <t>ldC</t>
  </si>
  <si>
    <t>ldCNT</t>
  </si>
  <si>
    <t>mxMDR2</t>
  </si>
  <si>
    <t>mxGPRA0</t>
  </si>
  <si>
    <t>decCNT</t>
  </si>
  <si>
    <t>mxCNT0</t>
  </si>
  <si>
    <t>incCNT</t>
  </si>
  <si>
    <t>mxGPR0</t>
  </si>
  <si>
    <t>/</t>
  </si>
  <si>
    <t>Садржај (31-0)[h]</t>
  </si>
  <si>
    <t>brnotcnt0</t>
  </si>
  <si>
    <t>brnotcnt7</t>
  </si>
  <si>
    <t>brnotFCBUS</t>
  </si>
  <si>
    <t>bradr</t>
  </si>
  <si>
    <t>brnotADDR</t>
  </si>
  <si>
    <t>brSTORE</t>
  </si>
  <si>
    <t>Садржај [h]</t>
  </si>
  <si>
    <t>stEXEC</t>
  </si>
  <si>
    <t>clADDR</t>
  </si>
  <si>
    <t>mxB1</t>
  </si>
  <si>
    <t>mxB0</t>
  </si>
  <si>
    <t>ldB</t>
  </si>
  <si>
    <t>notPSWSandFETCH</t>
  </si>
  <si>
    <t>brgrinst</t>
  </si>
  <si>
    <t>brbezadr1</t>
  </si>
  <si>
    <t>brjmp2</t>
  </si>
  <si>
    <t>bradr2</t>
  </si>
  <si>
    <t>brjmp3</t>
  </si>
  <si>
    <t>brnotfcbus</t>
  </si>
  <si>
    <t>stADDR</t>
  </si>
  <si>
    <t>clFETCH</t>
  </si>
  <si>
    <t>ldIR7..0</t>
  </si>
  <si>
    <t>ldIR15..8</t>
  </si>
  <si>
    <t>ldIR23..16</t>
  </si>
  <si>
    <t>incPC</t>
  </si>
  <si>
    <t>Садржај (63-32)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</si>
</sst>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1" fillId="2" borderId="1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271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270"/>
      <tableStyleElement type="headerRow" dxfId="269"/>
      <tableStyleElement type="totalRow" dxfId="268"/>
      <tableStyleElement type="firstRowStripe" dxfId="2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4:BR64" headerRowCount="0" totalsRowShown="0">
  <tableColumns count="70">
    <tableColumn id="25" xr3:uid="{00000000-0010-0000-0000-000019000000}" name="Column25" headerRowDxfId="266" dataDxfId="265">
      <calculatedColumnFormula>DEC2HEX(HEX2DEC(LEFT(A13,LEN(A13)-1))+1)&amp;"h"</calculatedColumnFormula>
    </tableColumn>
    <tableColumn id="26" xr3:uid="{00000000-0010-0000-0000-00001A000000}" name="Column26" headerRowDxfId="264" dataDxfId="0">
      <calculatedColumnFormula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calculatedColumnFormula>
    </tableColumn>
    <tableColumn id="62" xr3:uid="{3EAB0081-8762-4E59-86E6-B5B9FB905B4F}" name="Column62" headerRowDxfId="263" dataDxfId="262">
      <calculatedColumnFormula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calculatedColumnFormula>
    </tableColumn>
    <tableColumn id="30" xr3:uid="{00000000-0010-0000-0000-00001E000000}" name="Column30" headerRowDxfId="261" dataDxfId="260">
      <calculatedColumnFormula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calculatedColumnFormula>
    </tableColumn>
    <tableColumn id="29" xr3:uid="{00000000-0010-0000-0000-00001D000000}" name="Column29" headerRowDxfId="259" dataDxfId="258">
      <calculatedColumnFormula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calculatedColumnFormula>
    </tableColumn>
    <tableColumn id="27" xr3:uid="{00000000-0010-0000-0000-00001B000000}" name="Column27" headerRowDxfId="257" dataDxfId="256"/>
    <tableColumn id="46" xr3:uid="{CBFB41F8-DDD4-4F87-9EC0-3A6DC026D075}" name="Column46" headerRowDxfId="255" dataDxfId="254"/>
    <tableColumn id="45" xr3:uid="{48ED722F-962B-443D-A4B7-585E7DD1C853}" name="Column45" headerRowDxfId="253" dataDxfId="252"/>
    <tableColumn id="44" xr3:uid="{699D07BF-1CBA-481F-9C45-58271ECB5C42}" name="Column44" headerRowDxfId="251" dataDxfId="250"/>
    <tableColumn id="41" xr3:uid="{7A5ADCB8-3C01-4EF1-BD60-2E6FF669011C}" name="Column41" headerRowDxfId="249" dataDxfId="248"/>
    <tableColumn id="1" xr3:uid="{00000000-0010-0000-0000-000001000000}" name="Column1" headerRowDxfId="247" dataDxfId="246"/>
    <tableColumn id="2" xr3:uid="{00000000-0010-0000-0000-000002000000}" name="Column2" headerRowDxfId="245" dataDxfId="244"/>
    <tableColumn id="3" xr3:uid="{00000000-0010-0000-0000-000003000000}" name="Column3" headerRowDxfId="243" dataDxfId="242"/>
    <tableColumn id="4" xr3:uid="{00000000-0010-0000-0000-000004000000}" name="Column4" headerRowDxfId="241" dataDxfId="240"/>
    <tableColumn id="43" xr3:uid="{8D7012DE-FC6A-4FF2-9F47-04FF49E7C656}" name="Column43" headerRowDxfId="239" dataDxfId="238"/>
    <tableColumn id="5" xr3:uid="{00000000-0010-0000-0000-000005000000}" name="Column5" headerRowDxfId="237" dataDxfId="236"/>
    <tableColumn id="6" xr3:uid="{00000000-0010-0000-0000-000006000000}" name="Column6" headerRowDxfId="235" dataDxfId="234"/>
    <tableColumn id="7" xr3:uid="{00000000-0010-0000-0000-000007000000}" name="Column7" headerRowDxfId="233" dataDxfId="232"/>
    <tableColumn id="74" xr3:uid="{41BC4E37-E767-4414-8D18-6CAAEA723AD9}" name="Column70" headerRowDxfId="13" dataDxfId="12"/>
    <tableColumn id="73" xr3:uid="{8301E141-5568-4766-BF8D-997A125D4788}" name="Column69" headerRowDxfId="14" dataDxfId="11"/>
    <tableColumn id="72" xr3:uid="{30FF490E-49EC-4BC4-ADB8-7FC14BE6CF0F}" name="Column68" headerRowDxfId="15" dataDxfId="10"/>
    <tableColumn id="71" xr3:uid="{C7D2E989-EA13-4230-92DC-473489BE0242}" name="Column67" headerRowDxfId="16" dataDxfId="9"/>
    <tableColumn id="70" xr3:uid="{D5FF9910-1778-4B8B-9D68-13A066D8FB7A}" name="Column66" headerRowDxfId="17" dataDxfId="8"/>
    <tableColumn id="69" xr3:uid="{0E31A864-D60F-4EDD-8BEB-F8321BC85288}" name="Column65" headerRowDxfId="18" dataDxfId="7"/>
    <tableColumn id="68" xr3:uid="{223C8299-C66C-4FC9-AD81-3A1DCC37B803}" name="Column64" headerRowDxfId="19" dataDxfId="6"/>
    <tableColumn id="67" xr3:uid="{89C886EC-CDBC-4B65-8E68-54C766935C3F}" name="Column63" headerRowDxfId="20" dataDxfId="5"/>
    <tableColumn id="40" xr3:uid="{6A5BF70D-72CE-4048-B223-8420926DE82E}" name="Column40" headerRowDxfId="231" dataDxfId="230"/>
    <tableColumn id="39" xr3:uid="{761CD5E2-9D43-4267-820E-ACD775BB1DA2}" name="Column39" headerRowDxfId="229" dataDxfId="228"/>
    <tableColumn id="38" xr3:uid="{A034EE65-0307-4364-A5B6-FAD98EF19B13}" name="Column38" headerRowDxfId="227" dataDxfId="226"/>
    <tableColumn id="37" xr3:uid="{09DDD0BD-4119-4FDE-987F-8DDFAC4D59F6}" name="Column37" headerRowDxfId="225" dataDxfId="224"/>
    <tableColumn id="36" xr3:uid="{7BA9C8BC-7E1A-41DE-BDFE-34A326095237}" name="Column36" headerRowDxfId="223" dataDxfId="222"/>
    <tableColumn id="35" xr3:uid="{5AF7E09C-CD7E-420F-A538-88DC8A45E64C}" name="Column35" headerRowDxfId="221" dataDxfId="220"/>
    <tableColumn id="34" xr3:uid="{DB87BAAE-0134-4DA2-9AD2-3A5ABC944BC5}" name="Column34" headerRowDxfId="219" dataDxfId="218"/>
    <tableColumn id="33" xr3:uid="{2E7DA839-E854-455E-A833-45FE331B0A13}" name="Column33" headerRowDxfId="217" dataDxfId="216"/>
    <tableColumn id="32" xr3:uid="{C729F115-123E-40FC-B8EC-FC98EBACC1A4}" name="Column32" headerRowDxfId="215" dataDxfId="214"/>
    <tableColumn id="31" xr3:uid="{4A918BD2-D68D-41EC-886A-E0B3C9301325}" name="Column31" headerRowDxfId="213" dataDxfId="212"/>
    <tableColumn id="28" xr3:uid="{E659458B-D8DA-4C97-B20B-DA983DE5F485}" name="Column28" headerRowDxfId="211" dataDxfId="210"/>
    <tableColumn id="24" xr3:uid="{47891F6C-BECB-4181-97AD-B1B5FF848A64}" name="Column24" headerRowDxfId="209" dataDxfId="208"/>
    <tableColumn id="23" xr3:uid="{01F0119D-F694-448D-AF0A-397C7D16FADC}" name="Column23" headerRowDxfId="207" dataDxfId="206"/>
    <tableColumn id="22" xr3:uid="{98306F22-CB95-4740-96FC-478D58F67856}" name="Column22" headerRowDxfId="205" dataDxfId="204"/>
    <tableColumn id="21" xr3:uid="{A6012D1D-EF19-42F5-B019-7AFCA5DF3C96}" name="Column21" headerRowDxfId="203" dataDxfId="202"/>
    <tableColumn id="20" xr3:uid="{E37A8D50-3C36-48CC-8761-46B395024B71}" name="Column20" headerRowDxfId="201" dataDxfId="200"/>
    <tableColumn id="19" xr3:uid="{692753C8-6013-4923-8C7C-ABF81FD16D06}" name="Column19" headerRowDxfId="199" dataDxfId="198"/>
    <tableColumn id="18" xr3:uid="{3E834C4E-EB58-45A7-A1C4-AC66D9726B16}" name="Column18" headerRowDxfId="197" dataDxfId="196"/>
    <tableColumn id="8" xr3:uid="{00000000-0010-0000-0000-000008000000}" name="Column8" headerRowDxfId="195" dataDxfId="194"/>
    <tableColumn id="9" xr3:uid="{00000000-0010-0000-0000-000009000000}" name="Column9" headerRowDxfId="193" dataDxfId="192"/>
    <tableColumn id="10" xr3:uid="{00000000-0010-0000-0000-00000A000000}" name="Column10" headerRowDxfId="191" dataDxfId="190"/>
    <tableColumn id="11" xr3:uid="{00000000-0010-0000-0000-00000B000000}" name="Column11" headerRowDxfId="189" dataDxfId="188"/>
    <tableColumn id="12" xr3:uid="{00000000-0010-0000-0000-00000C000000}" name="Column12" headerRowDxfId="187" dataDxfId="186"/>
    <tableColumn id="13" xr3:uid="{00000000-0010-0000-0000-00000D000000}" name="Column13" headerRowDxfId="185" dataDxfId="184"/>
    <tableColumn id="14" xr3:uid="{00000000-0010-0000-0000-00000E000000}" name="Column14" headerRowDxfId="183" dataDxfId="182"/>
    <tableColumn id="15" xr3:uid="{00000000-0010-0000-0000-00000F000000}" name="Column15" headerRowDxfId="181" dataDxfId="180"/>
    <tableColumn id="16" xr3:uid="{00000000-0010-0000-0000-000010000000}" name="Column16" headerRowDxfId="179" dataDxfId="178"/>
    <tableColumn id="17" xr3:uid="{00000000-0010-0000-0000-000011000000}" name="Column17" headerRowDxfId="177" dataDxfId="176"/>
    <tableColumn id="42" xr3:uid="{C29FF66C-8CF3-49B6-B640-C001BA5DB115}" name="Column42" headerRowDxfId="175" dataDxfId="174"/>
    <tableColumn id="47" xr3:uid="{449577FE-D8DA-48A5-87C2-E4303E07D44A}" name="Column47" headerRowDxfId="173" dataDxfId="172"/>
    <tableColumn id="48" xr3:uid="{73504978-4C91-4E43-965D-A350D06E7E9C}" name="Column48" headerRowDxfId="171" dataDxfId="170"/>
    <tableColumn id="49" xr3:uid="{9C3E3E73-B74C-4A23-9FC6-44FF07E3AAAE}" name="Column49" headerRowDxfId="169" dataDxfId="168"/>
    <tableColumn id="50" xr3:uid="{091636BB-7802-4F27-8DF6-C5692AAC9E53}" name="Column50" headerRowDxfId="167" dataDxfId="166"/>
    <tableColumn id="51" xr3:uid="{CB46E2BF-34B6-4BE9-9D74-9861F048CE3A}" name="Column51" headerRowDxfId="165" dataDxfId="164"/>
    <tableColumn id="52" xr3:uid="{F75CFC7C-262F-4FFB-BF13-5690772D29F0}" name="Column52" headerRowDxfId="163" dataDxfId="162"/>
    <tableColumn id="53" xr3:uid="{A85200B3-FB94-422A-AF38-C21C314E61EE}" name="Column53" headerRowDxfId="161" dataDxfId="160"/>
    <tableColumn id="54" xr3:uid="{DBDE9218-89E6-4003-9E45-AEC5AFAB5ABC}" name="Column54" headerRowDxfId="159" dataDxfId="158"/>
    <tableColumn id="55" xr3:uid="{70A830E6-EF86-4A04-813F-CA812C7654D8}" name="Column55" headerRowDxfId="157" dataDxfId="156"/>
    <tableColumn id="56" xr3:uid="{CD1E66AC-F122-4F64-AB36-4BA5FA03AB1D}" name="Column56" headerRowDxfId="155" dataDxfId="154"/>
    <tableColumn id="57" xr3:uid="{B4E2F0C6-82D7-4FDF-B514-D647FAE42B29}" name="Column57" headerRowDxfId="153" dataDxfId="152"/>
    <tableColumn id="58" xr3:uid="{FE3AC861-BEDC-4EFF-93D1-F9B6A489D93F}" name="Column58" headerRowDxfId="151" dataDxfId="150"/>
    <tableColumn id="59" xr3:uid="{8ABC12EF-F06F-4F48-ACD9-F2DBCFB08115}" name="Column59" headerRowDxfId="149" dataDxfId="148"/>
    <tableColumn id="60" xr3:uid="{DFD2693B-EE9E-4E6A-BE62-190BADE58944}" name="Column60" headerRowDxfId="147" dataDxfId="146"/>
    <tableColumn id="61" xr3:uid="{AE702FB4-3D27-4F74-94E7-A36E9085712F}" name="Column61" headerRowDxfId="145" dataDxfId="144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D8EDC-DB5F-4424-A2CB-A60A742AE98A}" name="Table52" displayName="Table52" ref="A11:AG21" headerRowCount="0" totalsRowShown="0">
  <tableColumns count="33">
    <tableColumn id="25" xr3:uid="{C137626E-4704-4AB6-AE4C-59A94D28941E}" name="Column25" headerRowDxfId="143" dataDxfId="142">
      <calculatedColumnFormula>DEC2HEX(HEX2DEC(LEFT(A10,LEN(A10)-1))+1)&amp;"h"</calculatedColumnFormula>
    </tableColumn>
    <tableColumn id="26" xr3:uid="{679B9CD8-2334-4C8A-84FC-0128DC81CA87}" name="Column26" headerRowDxfId="141" dataDxfId="140">
      <calculatedColumnFormula>_xlfn.CONCAT(
Table52[[#This Row],[Column30]],
Table52[[#This Row],[Column29]],
_xlfn.CONCAT(
BIN2HEX(
IF(ISBLANK(R11),0,R11)&amp;
IF(ISBLANK(S11),0,S11)&amp;
IF(ISBLANK(T11),0,T11)&amp;
IF(ISBLANK(U11),0,U11)&amp;
IF(ISBLANK(V11),0,V11)&amp;
IF(ISBLANK(W11),0,W11)&amp;
IF(ISBLANK(X11),0,X11)&amp;
IF(ISBLANK(Y11),0,Y11),2)),
_xlfn.CONCAT(
BIN2HEX(
IF(ISBLANK(Z11),0,Z11)&amp;
IF(ISBLANK(AA11),0,AA11)&amp;
IF(ISBLANK(AB11),0,AB11)&amp;
IF(ISBLANK(AC11),0,AC11)&amp;
IF(ISBLANK(AD11),0,AD11)&amp;
IF(ISBLANK(AE11),0,AE11)&amp;
IF(ISBLANK(AF11),0,AF11)&amp;
IF(ISBLANK(AG11),0,AG11),2)))</calculatedColumnFormula>
    </tableColumn>
    <tableColumn id="30" xr3:uid="{89EC4A9C-1E85-4622-A522-E86468DDA7CF}" name="Column30" headerRowDxfId="139" dataDxfId="138">
      <calculatedColumnFormula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calculatedColumnFormula>
    </tableColumn>
    <tableColumn id="29" xr3:uid="{73AF6C53-8B95-4CD3-96B2-0A3CA75507F2}" name="Column29" headerRowDxfId="137" dataDxfId="136">
      <calculatedColumnFormula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calculatedColumnFormula>
    </tableColumn>
    <tableColumn id="27" xr3:uid="{52304066-CE06-4409-88E7-5A2F189F6A34}" name="Column27" headerRowDxfId="135" dataDxfId="134"/>
    <tableColumn id="34" xr3:uid="{479CCBBF-B5DE-4F64-AD9C-B2B8D9947D20}" name="Column33" headerRowDxfId="133" dataDxfId="132"/>
    <tableColumn id="33" xr3:uid="{3BE2A5CA-DE34-4ECD-AB12-1389A3E0F3B7}" name="Column32" headerRowDxfId="131" dataDxfId="130"/>
    <tableColumn id="32" xr3:uid="{E99E8716-6B4D-43C4-B752-EF34F6DF9E36}" name="Column31" headerRowDxfId="129" dataDxfId="128"/>
    <tableColumn id="31" xr3:uid="{58A4424B-B34A-4D5A-AC50-31F7A85AAAC0}" name="Column28" headerRowDxfId="127" dataDxfId="126"/>
    <tableColumn id="1" xr3:uid="{D67B7085-E8FF-4CDB-B149-3904CDBD327C}" name="Column1" headerRowDxfId="125" dataDxfId="124"/>
    <tableColumn id="2" xr3:uid="{7D384315-66EA-401F-A78D-F921B452CDA0}" name="Column2" headerRowDxfId="123" dataDxfId="122"/>
    <tableColumn id="3" xr3:uid="{EB6F458C-5073-4FD8-BF04-5626108043AB}" name="Column3" headerRowDxfId="121" dataDxfId="120"/>
    <tableColumn id="4" xr3:uid="{28130E9D-AF57-4811-9FC3-24B5EA30B511}" name="Column4" headerRowDxfId="119" dataDxfId="118"/>
    <tableColumn id="18" xr3:uid="{E0CD11F4-76F2-4615-9E6C-9341D8FF4276}" name="Column18" headerRowDxfId="117" dataDxfId="116"/>
    <tableColumn id="5" xr3:uid="{A177E90E-7323-427E-BCF1-102B97648F98}" name="Column5" headerRowDxfId="115" dataDxfId="114"/>
    <tableColumn id="6" xr3:uid="{5663505D-4B5F-465D-801C-1770277E0B01}" name="Column6" headerRowDxfId="113" dataDxfId="112"/>
    <tableColumn id="7" xr3:uid="{DC0EF836-97C1-4048-BFB1-2ED5029E126B}" name="Column7" headerRowDxfId="111" dataDxfId="110"/>
    <tableColumn id="8" xr3:uid="{797D69A2-17AD-4ED4-8443-AAF65A8E37E5}" name="Column8" headerRowDxfId="109"/>
    <tableColumn id="20" xr3:uid="{BA00024A-8BA6-4E6D-BBD6-62F17D6CCC19}" name="Column20" headerRowDxfId="108" dataDxfId="107"/>
    <tableColumn id="19" xr3:uid="{C68C1817-D9B8-421C-BB7A-768B8C620FAC}" name="Column19" headerRowDxfId="106" dataDxfId="105"/>
    <tableColumn id="9" xr3:uid="{0D440944-094D-44F1-9B21-30527E816D68}" name="Column9" headerRowDxfId="104" dataDxfId="103"/>
    <tableColumn id="22" xr3:uid="{33B702AC-214E-4C42-8011-9B18137DFFE3}" name="Column21" headerRowDxfId="102" dataDxfId="101"/>
    <tableColumn id="28" xr3:uid="{E8567BC0-842C-4C41-A02A-BE167BCB0B73}" name="Column24" headerRowDxfId="100" dataDxfId="99"/>
    <tableColumn id="24" xr3:uid="{E6F7F524-7562-4B2F-904F-8C42C543DE1F}" name="Column23" headerRowDxfId="98" dataDxfId="97"/>
    <tableColumn id="23" xr3:uid="{07587C72-4BCC-4FA2-B4C7-05E764FD3E7A}" name="Column22" headerRowDxfId="96" dataDxfId="95"/>
    <tableColumn id="10" xr3:uid="{7C097F3C-7420-4538-BC37-D77221283033}" name="Column10" headerRowDxfId="94" dataDxfId="93"/>
    <tableColumn id="11" xr3:uid="{6D081036-D204-4257-B8BB-A8808A6DFF30}" name="Column11" headerRowDxfId="92" dataDxfId="91"/>
    <tableColumn id="12" xr3:uid="{C355D168-A4D4-4E41-9FDB-4E2DFECB89FC}" name="Column12" headerRowDxfId="90" dataDxfId="89"/>
    <tableColumn id="13" xr3:uid="{DCD8BDB4-E826-48F7-B66E-EDB59343D0F4}" name="Column13" headerRowDxfId="88" dataDxfId="87"/>
    <tableColumn id="14" xr3:uid="{3DE1BD19-A636-47FE-8072-7BFA33898A78}" name="Column14" headerRowDxfId="86" dataDxfId="85"/>
    <tableColumn id="15" xr3:uid="{EBAC8EA5-F237-4B95-88F3-9CE5B7F2A22A}" name="Column15" headerRowDxfId="84" dataDxfId="83"/>
    <tableColumn id="16" xr3:uid="{285E58C2-D54D-448C-BBEC-04FC25A3BDF5}" name="Column16" headerRowDxfId="82" dataDxfId="81"/>
    <tableColumn id="17" xr3:uid="{242E0FFF-EBE8-4673-9332-FD9B5B4AAF88}" name="Column17" headerRowDxfId="80" dataDxfId="79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C954F-E862-43ED-8EAC-43ABA8885AEF}" name="Table53" displayName="Table53" ref="A16:AC30" headerRowCount="0" totalsRowShown="0">
  <tableColumns count="29">
    <tableColumn id="25" xr3:uid="{A57F5216-FFF4-4C70-A748-6D6F43117B43}" name="Column25" headerRowDxfId="78" dataDxfId="77">
      <calculatedColumnFormula>DEC2HEX(HEX2DEC(LEFT(A15,LEN(A15)-1))+1)&amp;"h"</calculatedColumnFormula>
    </tableColumn>
    <tableColumn id="26" xr3:uid="{147F7FDB-96D5-4F47-9D66-17BC2283C784}" name="Column26" headerRowDxfId="76" dataDxfId="75">
      <calculatedColumnFormula>BIN2HEX(
IF(ISBLANK(F16),0,F16) &amp;
IF(ISBLANK(G16),0,G16)&amp;
IF(ISBLANK(H16),0,H16)&amp;
IF(ISBLANK(I16),0,I16)&amp;
IF(ISBLANK(J16),0,J16) &amp;
IF(ISBLANK(K16),0,K16)&amp;
IF(ISBLANK(L16),0,L16) &amp;
IF(ISBLANK(M16),0,M16),2)&amp;
BIN2HEX(
IF(ISBLANK(N16),0,N16) &amp;
IF(ISBLANK(O16),0,O16)&amp;
IF(ISBLANK(P16),0,P16)&amp;
IF(ISBLANK(Q16),0,Q16)&amp;
IF(ISBLANK(R16),0,R16) &amp;
IF(ISBLANK(S16),0,S16)&amp;
IF(ISBLANK(T16),0,T16) &amp;
IF(ISBLANK(U16),0,U16),2)&amp;
BIN2HEX(
IF(ISBLANK(V16),0,V16) &amp;
IF(ISBLANK(W16),0,W16)&amp;
IF(ISBLANK(X16),0,X16)&amp;
IF(ISBLANK(Y16),0,Y16)&amp;
IF(ISBLANK(Z16),0,Z16) &amp;
IF(ISBLANK(AA16),0,AA16)&amp;
IF(ISBLANK(AB16),0,AB16) &amp;
IF(ISBLANK(AC16),0,AC16),2)</calculatedColumnFormula>
    </tableColumn>
    <tableColumn id="30" xr3:uid="{13E2F856-0158-4BA7-985E-9FB35F065B33}" name="Column30" headerRowDxfId="74" dataDxfId="73">
      <calculatedColumnFormula>BIN2HEX(
IF(ISBLANK(F16),0,F16) &amp;
IF(ISBLANK(G16),0,G16)&amp;
IF(ISBLANK(H16),0,H16)&amp;
IF(ISBLANK(I16),0,I16)&amp;
IF(ISBLANK(J16),0,J16) &amp;
IF(ISBLANK(K16),0,K16)&amp;
IF(ISBLANK(L16),0,L16) &amp;
IF(ISBLANK(M16),0,M16))</calculatedColumnFormula>
    </tableColumn>
    <tableColumn id="29" xr3:uid="{04C56775-96F3-4F4E-B883-4FD2CB1EDF37}" name="Column29" headerRowDxfId="72" dataDxfId="71">
      <calculatedColumnFormula>BIN2HEX(
IF(ISBLANK(N16),0,N16) &amp;
IF(ISBLANK(O16),0,O16)&amp;
IF(ISBLANK(P16),0,P16)&amp;
IF(ISBLANK(Q16),0,Q16))</calculatedColumnFormula>
    </tableColumn>
    <tableColumn id="27" xr3:uid="{054B69B7-84D3-4630-831B-DD320233B71F}" name="Column27" headerRowDxfId="70" dataDxfId="69"/>
    <tableColumn id="1" xr3:uid="{BEDF8C72-3F87-456B-B24E-FEF2056334EC}" name="Column1" headerRowDxfId="68" dataDxfId="67"/>
    <tableColumn id="2" xr3:uid="{FE5E8E22-8D45-49DC-804C-764B14660744}" name="Column2" headerRowDxfId="66" dataDxfId="65"/>
    <tableColumn id="3" xr3:uid="{108A954B-FD99-40C0-BA6C-7B5685B1972F}" name="Column3" headerRowDxfId="64" dataDxfId="63"/>
    <tableColumn id="4" xr3:uid="{4FB19C08-038A-447E-A4DD-BCB2BEAD1174}" name="Column4" headerRowDxfId="62" dataDxfId="61"/>
    <tableColumn id="5" xr3:uid="{DAD5D776-1FF4-4AA9-9B39-ABF4B6464037}" name="Column5" headerRowDxfId="60" dataDxfId="59"/>
    <tableColumn id="6" xr3:uid="{0D7C9445-4AE4-453E-9B62-788221374201}" name="Column6" headerRowDxfId="58" dataDxfId="57"/>
    <tableColumn id="7" xr3:uid="{216AB02C-1A8A-41FF-A5C5-04D78B3E3190}" name="Column7" headerRowDxfId="56" dataDxfId="55"/>
    <tableColumn id="8" xr3:uid="{32FF7BD8-918A-4990-867A-2439DAE145DE}" name="Column8" headerRowDxfId="54" dataDxfId="53"/>
    <tableColumn id="9" xr3:uid="{45342E5C-9952-4C99-BD8E-D3A19323D279}" name="Column9" headerRowDxfId="52" dataDxfId="51"/>
    <tableColumn id="10" xr3:uid="{2BF4ECAE-DC61-439A-9F47-8A223A1F2D42}" name="Column10" headerRowDxfId="50" dataDxfId="49"/>
    <tableColumn id="11" xr3:uid="{9774BF97-71B9-4ABD-A3A9-DF26C622830C}" name="Column11" headerRowDxfId="48" dataDxfId="47"/>
    <tableColumn id="12" xr3:uid="{353F2F31-1E18-4A23-A1E0-29903F94DBEE}" name="Column12" headerRowDxfId="46" dataDxfId="45"/>
    <tableColumn id="13" xr3:uid="{8B95AF67-E022-48BD-A12C-13D5E4276D5F}" name="Column13" headerRowDxfId="44" dataDxfId="43"/>
    <tableColumn id="14" xr3:uid="{01D71DF8-067D-4A38-8537-AD7409D6E56E}" name="Column14" headerRowDxfId="42" dataDxfId="41"/>
    <tableColumn id="15" xr3:uid="{E22A3EB0-3A6F-470F-AA37-A90111F47537}" name="Column15" headerRowDxfId="40" dataDxfId="39"/>
    <tableColumn id="16" xr3:uid="{D48FB1A3-04AB-4B85-9B17-5AF7ABFAEF08}" name="Column16" headerRowDxfId="38" dataDxfId="37"/>
    <tableColumn id="17" xr3:uid="{E666D0FB-7A6E-433D-BB06-90377D0189DA}" name="Column17" headerRowDxfId="36" dataDxfId="35"/>
    <tableColumn id="18" xr3:uid="{B172B979-35B4-482E-A9D1-9D52B02BD256}" name="Column18" headerRowDxfId="34" dataDxfId="33"/>
    <tableColumn id="19" xr3:uid="{D38877CE-9C60-4667-A50E-34921C9D6304}" name="Column19" headerRowDxfId="32" dataDxfId="31"/>
    <tableColumn id="20" xr3:uid="{2550105B-01B6-45AA-9381-5AE26657655A}" name="Column20" headerRowDxfId="30" dataDxfId="29"/>
    <tableColumn id="21" xr3:uid="{1BC10AA4-57D0-42FB-9675-EF9478645FA3}" name="Column21" headerRowDxfId="28" dataDxfId="27"/>
    <tableColumn id="22" xr3:uid="{40F613F4-EC77-4D29-922D-3D34C30FA6F9}" name="Column22" headerRowDxfId="26" dataDxfId="25"/>
    <tableColumn id="23" xr3:uid="{8B8B914F-2F93-4D00-9D6B-8853F1D5CF21}" name="Column23" headerRowDxfId="24" dataDxfId="23"/>
    <tableColumn id="24" xr3:uid="{B110476D-D5FD-4D0D-B0E7-65FDBCFF41D7}" name="Column24" headerRowDxfId="22" dataDxfId="21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64"/>
  <sheetViews>
    <sheetView tabSelected="1" workbookViewId="0">
      <pane xSplit="6" ySplit="13" topLeftCell="G14" activePane="bottomRight" state="frozen"/>
      <selection pane="topRight" activeCell="F1" sqref="F1"/>
      <selection pane="bottomLeft" activeCell="A14" sqref="A14"/>
      <selection pane="bottomRight" activeCell="AK67" sqref="AK67"/>
    </sheetView>
  </sheetViews>
  <sheetFormatPr defaultRowHeight="14.4" x14ac:dyDescent="0.3"/>
  <cols>
    <col min="1" max="1" width="7.33203125" style="1" bestFit="1" customWidth="1"/>
    <col min="2" max="3" width="18.88671875" style="1" customWidth="1"/>
    <col min="4" max="5" width="11.6640625" style="1" customWidth="1"/>
    <col min="6" max="10" width="13.44140625" style="1" customWidth="1"/>
    <col min="11" max="18" width="11.44140625" style="1" customWidth="1"/>
    <col min="19" max="26" width="11.44140625" style="66" customWidth="1"/>
    <col min="27" max="70" width="11.44140625" style="1" customWidth="1"/>
  </cols>
  <sheetData>
    <row r="1" spans="1:70" x14ac:dyDescent="0.3">
      <c r="L1" s="67" t="s">
        <v>7</v>
      </c>
      <c r="M1" s="68"/>
      <c r="N1" s="68"/>
      <c r="O1" s="69"/>
      <c r="P1" s="4" t="s">
        <v>10</v>
      </c>
      <c r="Q1" s="73" t="s">
        <v>11</v>
      </c>
      <c r="R1" s="68"/>
      <c r="S1" s="68"/>
      <c r="T1" s="69"/>
      <c r="U1" s="88"/>
      <c r="V1" s="67" t="s">
        <v>15</v>
      </c>
      <c r="W1" s="68"/>
      <c r="X1" s="69"/>
      <c r="Y1" s="4" t="s">
        <v>10</v>
      </c>
      <c r="Z1" s="68" t="s">
        <v>11</v>
      </c>
      <c r="AA1" s="68"/>
      <c r="AB1" s="68"/>
      <c r="AC1" s="69"/>
    </row>
    <row r="2" spans="1:70" x14ac:dyDescent="0.3">
      <c r="L2" s="74" t="s">
        <v>6</v>
      </c>
      <c r="M2" s="74"/>
      <c r="N2" s="74"/>
      <c r="O2" s="74"/>
      <c r="P2" s="5" t="str">
        <f>BIN2HEX(Q2&amp;R2&amp;S2&amp;T2)</f>
        <v>1</v>
      </c>
      <c r="Q2" s="20">
        <v>0</v>
      </c>
      <c r="R2" s="18">
        <v>0</v>
      </c>
      <c r="S2" s="63">
        <v>0</v>
      </c>
      <c r="T2" s="63">
        <v>1</v>
      </c>
      <c r="U2" s="89"/>
      <c r="V2" s="70" t="s">
        <v>41</v>
      </c>
      <c r="W2" s="71"/>
      <c r="X2" s="72"/>
      <c r="Y2" s="5" t="str">
        <f>BIN2HEX(Z2&amp;AA2&amp;AB2&amp;AC2)</f>
        <v>8</v>
      </c>
      <c r="Z2" s="18">
        <v>1</v>
      </c>
      <c r="AA2" s="18">
        <v>0</v>
      </c>
      <c r="AB2" s="18">
        <v>0</v>
      </c>
      <c r="AC2" s="18">
        <v>0</v>
      </c>
    </row>
    <row r="4" spans="1:70" x14ac:dyDescent="0.3">
      <c r="L4" s="67" t="s">
        <v>8</v>
      </c>
      <c r="M4" s="68"/>
      <c r="N4" s="68"/>
      <c r="O4" s="69"/>
      <c r="P4" s="4" t="s">
        <v>10</v>
      </c>
      <c r="Q4" s="73" t="s">
        <v>11</v>
      </c>
      <c r="R4" s="68"/>
      <c r="S4" s="68"/>
      <c r="T4" s="69"/>
      <c r="U4" s="88"/>
      <c r="V4" s="88"/>
      <c r="W4" s="88"/>
      <c r="X4" s="88"/>
      <c r="Y4" s="88"/>
      <c r="Z4" s="88"/>
      <c r="AA4" s="88"/>
      <c r="AB4" s="88"/>
    </row>
    <row r="5" spans="1:70" x14ac:dyDescent="0.3">
      <c r="L5" s="74" t="s">
        <v>42</v>
      </c>
      <c r="M5" s="74"/>
      <c r="N5" s="74"/>
      <c r="O5" s="74"/>
      <c r="P5" s="5" t="str">
        <f>BIN2HEX(Q5&amp;R5&amp;S5&amp;T5)</f>
        <v>2</v>
      </c>
      <c r="Q5" s="18">
        <v>0</v>
      </c>
      <c r="R5" s="18">
        <v>0</v>
      </c>
      <c r="S5" s="63">
        <v>1</v>
      </c>
      <c r="T5" s="63">
        <v>0</v>
      </c>
      <c r="U5" s="89"/>
      <c r="V5" s="89"/>
      <c r="W5" s="89"/>
      <c r="X5" s="89"/>
      <c r="Y5" s="89"/>
      <c r="Z5" s="89"/>
      <c r="AA5" s="89"/>
      <c r="AB5" s="89"/>
    </row>
    <row r="6" spans="1:70" x14ac:dyDescent="0.3">
      <c r="L6" s="74" t="s">
        <v>43</v>
      </c>
      <c r="M6" s="74"/>
      <c r="N6" s="74"/>
      <c r="O6" s="74"/>
      <c r="P6" s="5" t="str">
        <f t="shared" ref="P6:P10" si="0">BIN2HEX(Q6&amp;R6&amp;S6&amp;T6)</f>
        <v>3</v>
      </c>
      <c r="Q6" s="18">
        <v>0</v>
      </c>
      <c r="R6" s="18">
        <v>0</v>
      </c>
      <c r="S6" s="63">
        <v>1</v>
      </c>
      <c r="T6" s="63">
        <v>1</v>
      </c>
      <c r="U6" s="89"/>
      <c r="V6" s="89"/>
      <c r="W6" s="89"/>
      <c r="X6" s="89"/>
      <c r="Y6" s="89"/>
      <c r="Z6" s="89"/>
      <c r="AA6" s="89"/>
      <c r="AB6" s="89"/>
    </row>
    <row r="7" spans="1:70" x14ac:dyDescent="0.3">
      <c r="L7" s="74" t="s">
        <v>44</v>
      </c>
      <c r="M7" s="74"/>
      <c r="N7" s="74"/>
      <c r="O7" s="74"/>
      <c r="P7" s="5" t="str">
        <f t="shared" si="0"/>
        <v>4</v>
      </c>
      <c r="Q7" s="18">
        <v>0</v>
      </c>
      <c r="R7" s="18">
        <v>1</v>
      </c>
      <c r="S7" s="63">
        <v>0</v>
      </c>
      <c r="T7" s="63">
        <v>0</v>
      </c>
      <c r="U7" s="89"/>
      <c r="V7" s="89"/>
      <c r="W7" s="89"/>
      <c r="X7" s="89"/>
      <c r="Y7" s="89"/>
      <c r="Z7" s="89"/>
      <c r="AA7" s="89"/>
      <c r="AB7" s="89"/>
    </row>
    <row r="8" spans="1:70" x14ac:dyDescent="0.3">
      <c r="L8" s="74" t="s">
        <v>55</v>
      </c>
      <c r="M8" s="74"/>
      <c r="N8" s="74"/>
      <c r="O8" s="74"/>
      <c r="P8" s="5" t="str">
        <f t="shared" si="0"/>
        <v>5</v>
      </c>
      <c r="Q8" s="18">
        <v>0</v>
      </c>
      <c r="R8" s="18">
        <v>1</v>
      </c>
      <c r="S8" s="63">
        <v>0</v>
      </c>
      <c r="T8" s="63">
        <v>1</v>
      </c>
      <c r="U8" s="89"/>
      <c r="V8" s="89"/>
      <c r="W8" s="89"/>
      <c r="X8" s="89"/>
      <c r="Y8" s="89"/>
      <c r="Z8" s="89"/>
      <c r="AA8" s="89"/>
      <c r="AB8" s="89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70" x14ac:dyDescent="0.3">
      <c r="L9" s="74" t="s">
        <v>56</v>
      </c>
      <c r="M9" s="74"/>
      <c r="N9" s="74"/>
      <c r="O9" s="74"/>
      <c r="P9" s="5" t="str">
        <f t="shared" si="0"/>
        <v>6</v>
      </c>
      <c r="Q9" s="18">
        <v>0</v>
      </c>
      <c r="R9" s="18">
        <v>1</v>
      </c>
      <c r="S9" s="63">
        <v>1</v>
      </c>
      <c r="T9" s="63">
        <v>0</v>
      </c>
      <c r="U9" s="89"/>
      <c r="V9" s="89"/>
      <c r="W9" s="89"/>
      <c r="X9" s="89"/>
      <c r="Y9" s="89"/>
      <c r="Z9" s="89"/>
      <c r="AA9" s="89"/>
      <c r="AB9" s="89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70" x14ac:dyDescent="0.3">
      <c r="L10" s="74" t="s">
        <v>57</v>
      </c>
      <c r="M10" s="74"/>
      <c r="N10" s="74"/>
      <c r="O10" s="74"/>
      <c r="P10" s="5" t="str">
        <f t="shared" si="0"/>
        <v>7</v>
      </c>
      <c r="Q10" s="18">
        <v>0</v>
      </c>
      <c r="R10" s="18">
        <v>1</v>
      </c>
      <c r="S10" s="63">
        <v>1</v>
      </c>
      <c r="T10" s="63">
        <v>1</v>
      </c>
      <c r="U10" s="89"/>
      <c r="V10" s="89"/>
      <c r="W10" s="89"/>
      <c r="X10" s="89"/>
      <c r="Y10" s="89"/>
      <c r="Z10" s="89"/>
      <c r="AA10" s="89"/>
      <c r="AB10" s="89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2" spans="1:70" x14ac:dyDescent="0.3">
      <c r="A12" s="75" t="s">
        <v>0</v>
      </c>
      <c r="B12" s="75" t="s">
        <v>80</v>
      </c>
      <c r="C12" s="75" t="s">
        <v>54</v>
      </c>
      <c r="D12" s="75" t="s">
        <v>12</v>
      </c>
      <c r="E12" s="75" t="s">
        <v>13</v>
      </c>
      <c r="F12" s="79" t="s">
        <v>9</v>
      </c>
      <c r="G12" s="17">
        <v>55</v>
      </c>
      <c r="H12" s="17">
        <v>54</v>
      </c>
      <c r="I12" s="17">
        <v>53</v>
      </c>
      <c r="J12" s="19">
        <v>52</v>
      </c>
      <c r="K12" s="19">
        <v>51</v>
      </c>
      <c r="L12" s="19">
        <v>50</v>
      </c>
      <c r="M12" s="19">
        <v>49</v>
      </c>
      <c r="N12" s="4">
        <v>48</v>
      </c>
      <c r="O12" s="16">
        <v>47</v>
      </c>
      <c r="P12" s="17">
        <v>46</v>
      </c>
      <c r="Q12" s="19">
        <v>45</v>
      </c>
      <c r="R12" s="4">
        <v>44</v>
      </c>
      <c r="S12" s="64">
        <v>51</v>
      </c>
      <c r="T12" s="64">
        <v>50</v>
      </c>
      <c r="U12" s="64">
        <v>49</v>
      </c>
      <c r="V12" s="64">
        <v>48</v>
      </c>
      <c r="W12" s="64">
        <v>47</v>
      </c>
      <c r="X12" s="64">
        <v>46</v>
      </c>
      <c r="Y12" s="64">
        <v>45</v>
      </c>
      <c r="Z12" s="64">
        <v>44</v>
      </c>
      <c r="AA12" s="19">
        <v>43</v>
      </c>
      <c r="AB12" s="19">
        <v>42</v>
      </c>
      <c r="AC12" s="19">
        <v>41</v>
      </c>
      <c r="AD12" s="19">
        <v>40</v>
      </c>
      <c r="AE12" s="19">
        <v>39</v>
      </c>
      <c r="AF12" s="19">
        <v>38</v>
      </c>
      <c r="AG12" s="19">
        <v>37</v>
      </c>
      <c r="AH12" s="19">
        <v>36</v>
      </c>
      <c r="AI12" s="19">
        <v>35</v>
      </c>
      <c r="AJ12" s="19">
        <v>34</v>
      </c>
      <c r="AK12" s="19">
        <v>33</v>
      </c>
      <c r="AL12" s="19">
        <v>32</v>
      </c>
      <c r="AM12" s="19">
        <v>31</v>
      </c>
      <c r="AN12" s="19">
        <v>30</v>
      </c>
      <c r="AO12" s="19">
        <v>29</v>
      </c>
      <c r="AP12" s="19">
        <v>28</v>
      </c>
      <c r="AQ12" s="19">
        <v>27</v>
      </c>
      <c r="AR12" s="19">
        <v>26</v>
      </c>
      <c r="AS12" s="19">
        <v>25</v>
      </c>
      <c r="AT12" s="19">
        <v>24</v>
      </c>
      <c r="AU12" s="19">
        <v>23</v>
      </c>
      <c r="AV12" s="19">
        <v>22</v>
      </c>
      <c r="AW12" s="19">
        <v>21</v>
      </c>
      <c r="AX12" s="19">
        <v>20</v>
      </c>
      <c r="AY12" s="19">
        <v>19</v>
      </c>
      <c r="AZ12" s="19">
        <v>18</v>
      </c>
      <c r="BA12" s="19">
        <v>17</v>
      </c>
      <c r="BB12" s="19">
        <v>16</v>
      </c>
      <c r="BC12" s="19">
        <v>15</v>
      </c>
      <c r="BD12" s="19">
        <v>14</v>
      </c>
      <c r="BE12" s="19">
        <v>13</v>
      </c>
      <c r="BF12" s="19">
        <v>12</v>
      </c>
      <c r="BG12" s="19">
        <v>11</v>
      </c>
      <c r="BH12" s="19">
        <v>10</v>
      </c>
      <c r="BI12" s="19">
        <v>9</v>
      </c>
      <c r="BJ12" s="19">
        <v>8</v>
      </c>
      <c r="BK12" s="19">
        <v>7</v>
      </c>
      <c r="BL12" s="19">
        <v>6</v>
      </c>
      <c r="BM12" s="19">
        <v>5</v>
      </c>
      <c r="BN12" s="19">
        <v>4</v>
      </c>
      <c r="BO12" s="19">
        <v>3</v>
      </c>
      <c r="BP12" s="19">
        <v>2</v>
      </c>
      <c r="BQ12" s="19">
        <v>1</v>
      </c>
      <c r="BR12" s="19">
        <v>0</v>
      </c>
    </row>
    <row r="13" spans="1:70" s="6" customFormat="1" ht="15" thickBot="1" x14ac:dyDescent="0.35">
      <c r="A13" s="76"/>
      <c r="B13" s="76"/>
      <c r="C13" s="76"/>
      <c r="D13" s="76"/>
      <c r="E13" s="76"/>
      <c r="F13" s="80"/>
      <c r="G13" s="77" t="s">
        <v>5</v>
      </c>
      <c r="H13" s="77"/>
      <c r="I13" s="77"/>
      <c r="J13" s="77"/>
      <c r="K13" s="77"/>
      <c r="L13" s="77"/>
      <c r="M13" s="77"/>
      <c r="N13" s="78"/>
      <c r="O13" s="81" t="s">
        <v>4</v>
      </c>
      <c r="P13" s="77"/>
      <c r="Q13" s="77"/>
      <c r="R13" s="78"/>
      <c r="S13" s="9" t="s">
        <v>53</v>
      </c>
      <c r="T13" s="7" t="s">
        <v>53</v>
      </c>
      <c r="U13" s="7" t="s">
        <v>53</v>
      </c>
      <c r="V13" s="7" t="s">
        <v>53</v>
      </c>
      <c r="W13" s="9" t="s">
        <v>53</v>
      </c>
      <c r="X13" s="7" t="s">
        <v>53</v>
      </c>
      <c r="Y13" s="7" t="s">
        <v>53</v>
      </c>
      <c r="Z13" s="7" t="s">
        <v>53</v>
      </c>
      <c r="AA13" s="9" t="s">
        <v>53</v>
      </c>
      <c r="AB13" s="7" t="s">
        <v>53</v>
      </c>
      <c r="AC13" s="7" t="s">
        <v>53</v>
      </c>
      <c r="AD13" s="7" t="s">
        <v>53</v>
      </c>
      <c r="AE13" s="7" t="s">
        <v>53</v>
      </c>
      <c r="AF13" s="7" t="s">
        <v>53</v>
      </c>
      <c r="AG13" s="7" t="s">
        <v>53</v>
      </c>
      <c r="AH13" s="7" t="s">
        <v>53</v>
      </c>
      <c r="AI13" s="7" t="s">
        <v>40</v>
      </c>
      <c r="AJ13" s="7" t="s">
        <v>39</v>
      </c>
      <c r="AK13" s="7" t="s">
        <v>36</v>
      </c>
      <c r="AL13" s="7" t="s">
        <v>38</v>
      </c>
      <c r="AM13" s="7" t="s">
        <v>52</v>
      </c>
      <c r="AN13" s="7" t="s">
        <v>51</v>
      </c>
      <c r="AO13" s="7" t="s">
        <v>50</v>
      </c>
      <c r="AP13" s="7" t="s">
        <v>49</v>
      </c>
      <c r="AQ13" s="7" t="s">
        <v>48</v>
      </c>
      <c r="AR13" s="7" t="s">
        <v>47</v>
      </c>
      <c r="AS13" s="9" t="s">
        <v>46</v>
      </c>
      <c r="AT13" s="7" t="s">
        <v>37</v>
      </c>
      <c r="AU13" s="7" t="s">
        <v>35</v>
      </c>
      <c r="AV13" s="7" t="s">
        <v>34</v>
      </c>
      <c r="AW13" s="7" t="s">
        <v>33</v>
      </c>
      <c r="AX13" s="7" t="s">
        <v>2</v>
      </c>
      <c r="AY13" s="7" t="s">
        <v>32</v>
      </c>
      <c r="AZ13" s="7" t="s">
        <v>31</v>
      </c>
      <c r="BA13" s="7" t="s">
        <v>30</v>
      </c>
      <c r="BB13" s="7" t="s">
        <v>1</v>
      </c>
      <c r="BC13" s="7" t="s">
        <v>17</v>
      </c>
      <c r="BD13" s="7" t="s">
        <v>16</v>
      </c>
      <c r="BE13" s="7" t="s">
        <v>29</v>
      </c>
      <c r="BF13" s="7" t="s">
        <v>28</v>
      </c>
      <c r="BG13" s="7" t="s">
        <v>27</v>
      </c>
      <c r="BH13" s="7" t="s">
        <v>45</v>
      </c>
      <c r="BI13" s="7" t="s">
        <v>26</v>
      </c>
      <c r="BJ13" s="7" t="s">
        <v>25</v>
      </c>
      <c r="BK13" s="7" t="s">
        <v>24</v>
      </c>
      <c r="BL13" s="7" t="s">
        <v>23</v>
      </c>
      <c r="BM13" s="7" t="s">
        <v>22</v>
      </c>
      <c r="BN13" s="7" t="s">
        <v>3</v>
      </c>
      <c r="BO13" s="7" t="s">
        <v>21</v>
      </c>
      <c r="BP13" s="7" t="s">
        <v>20</v>
      </c>
      <c r="BQ13" s="7" t="s">
        <v>19</v>
      </c>
      <c r="BR13" s="7" t="s">
        <v>18</v>
      </c>
    </row>
    <row r="14" spans="1:70" ht="15" thickTop="1" x14ac:dyDescent="0.3">
      <c r="A14" s="3" t="s">
        <v>14</v>
      </c>
      <c r="B14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00200000</v>
      </c>
      <c r="C14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14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14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2</v>
      </c>
      <c r="F14" s="27"/>
      <c r="G14" s="15"/>
      <c r="H14" s="15"/>
      <c r="I14" s="15"/>
      <c r="J14" s="3"/>
      <c r="K14" s="8"/>
      <c r="L14" s="28"/>
      <c r="M14" s="28"/>
      <c r="N14" s="29"/>
      <c r="O14" s="8"/>
      <c r="P14" s="28"/>
      <c r="Q14" s="28">
        <v>1</v>
      </c>
      <c r="R14" s="29"/>
      <c r="S14" s="8"/>
      <c r="T14" s="28"/>
      <c r="U14" s="28"/>
      <c r="V14" s="28"/>
      <c r="W14" s="28"/>
      <c r="X14" s="28"/>
      <c r="Y14" s="28"/>
      <c r="Z14" s="28"/>
      <c r="AA14" s="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3"/>
      <c r="AU14" s="3"/>
      <c r="AV14" s="3"/>
      <c r="AW14" s="3"/>
      <c r="AX14" s="8"/>
      <c r="AY14" s="28"/>
      <c r="AZ14" s="28"/>
      <c r="BA14" s="28"/>
      <c r="BB14" s="28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3">
      <c r="A15" s="2" t="str">
        <f t="shared" ref="A15:A49" si="1">DEC2HEX(HEX2DEC(LEFT(A14,LEN(A14)-1))+1)&amp;"h"</f>
        <v>1h</v>
      </c>
      <c r="B15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00800000</v>
      </c>
      <c r="C15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15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15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8</v>
      </c>
      <c r="F15" s="5"/>
      <c r="G15" s="15"/>
      <c r="H15" s="15"/>
      <c r="I15" s="15"/>
      <c r="J15" s="3"/>
      <c r="K15" s="8"/>
      <c r="L15" s="28"/>
      <c r="M15" s="28"/>
      <c r="N15" s="33"/>
      <c r="O15" s="34">
        <v>1</v>
      </c>
      <c r="P15" s="30"/>
      <c r="Q15" s="30"/>
      <c r="R15" s="31"/>
      <c r="S15" s="34"/>
      <c r="T15" s="30"/>
      <c r="U15" s="30"/>
      <c r="V15" s="30"/>
      <c r="W15" s="30"/>
      <c r="X15" s="30"/>
      <c r="Y15" s="30"/>
      <c r="Z15" s="30"/>
      <c r="AA15" s="34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18"/>
      <c r="AU15" s="18"/>
      <c r="AV15" s="18"/>
      <c r="AW15" s="3"/>
      <c r="AX15" s="8"/>
      <c r="AY15" s="28"/>
      <c r="AZ15" s="28"/>
      <c r="BA15" s="28"/>
      <c r="BB15" s="2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</row>
    <row r="16" spans="1:70" x14ac:dyDescent="0.3">
      <c r="A16" s="2" t="str">
        <f t="shared" si="1"/>
        <v>2h</v>
      </c>
      <c r="B16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16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00000001</v>
      </c>
      <c r="D16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16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16" s="5"/>
      <c r="G16" s="15"/>
      <c r="H16" s="15"/>
      <c r="I16" s="15"/>
      <c r="J16" s="3"/>
      <c r="K16" s="8"/>
      <c r="L16" s="28"/>
      <c r="M16" s="28"/>
      <c r="N16" s="33"/>
      <c r="O16" s="34"/>
      <c r="P16" s="30"/>
      <c r="Q16" s="30"/>
      <c r="R16" s="31"/>
      <c r="S16" s="34"/>
      <c r="T16" s="30"/>
      <c r="U16" s="30"/>
      <c r="V16" s="30"/>
      <c r="W16" s="30"/>
      <c r="X16" s="30"/>
      <c r="Y16" s="30"/>
      <c r="Z16" s="30"/>
      <c r="AA16" s="34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18"/>
      <c r="AU16" s="18"/>
      <c r="AV16" s="18"/>
      <c r="AW16" s="3"/>
      <c r="AX16" s="8"/>
      <c r="AY16" s="28"/>
      <c r="AZ16" s="28"/>
      <c r="BA16" s="28"/>
      <c r="BB16" s="2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>
        <v>1</v>
      </c>
    </row>
    <row r="17" spans="1:70" x14ac:dyDescent="0.3">
      <c r="A17" s="2" t="str">
        <f t="shared" si="1"/>
        <v>3h</v>
      </c>
      <c r="B17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17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00000006</v>
      </c>
      <c r="D17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17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17" s="5"/>
      <c r="G17" s="15"/>
      <c r="H17" s="15"/>
      <c r="I17" s="15">
        <v>1</v>
      </c>
      <c r="J17" s="3">
        <v>1</v>
      </c>
      <c r="K17" s="8"/>
      <c r="L17" s="28"/>
      <c r="M17" s="28">
        <v>1</v>
      </c>
      <c r="N17" s="33"/>
      <c r="O17" s="34"/>
      <c r="P17" s="30"/>
      <c r="Q17" s="30"/>
      <c r="R17" s="31">
        <v>1</v>
      </c>
      <c r="S17" s="34"/>
      <c r="T17" s="30"/>
      <c r="U17" s="30"/>
      <c r="V17" s="30"/>
      <c r="W17" s="30"/>
      <c r="X17" s="30"/>
      <c r="Y17" s="30"/>
      <c r="Z17" s="30"/>
      <c r="AA17" s="34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18"/>
      <c r="AU17" s="18"/>
      <c r="AV17" s="18"/>
      <c r="AW17" s="3"/>
      <c r="AX17" s="8"/>
      <c r="AY17" s="28"/>
      <c r="AZ17" s="28"/>
      <c r="BA17" s="28"/>
      <c r="BB17" s="2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>
        <v>1</v>
      </c>
      <c r="BQ17" s="18">
        <v>1</v>
      </c>
      <c r="BR17" s="18"/>
    </row>
    <row r="18" spans="1:70" x14ac:dyDescent="0.3">
      <c r="A18" s="2" t="str">
        <f t="shared" si="1"/>
        <v>4h</v>
      </c>
      <c r="B18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08300000</v>
      </c>
      <c r="C18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18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08</v>
      </c>
      <c r="E18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3</v>
      </c>
      <c r="F18" s="5"/>
      <c r="G18" s="15"/>
      <c r="H18" s="15"/>
      <c r="I18" s="15"/>
      <c r="J18" s="3"/>
      <c r="K18" s="8">
        <v>1</v>
      </c>
      <c r="L18" s="28"/>
      <c r="M18" s="28"/>
      <c r="N18" s="33"/>
      <c r="O18" s="34"/>
      <c r="P18" s="30"/>
      <c r="Q18" s="30">
        <v>1</v>
      </c>
      <c r="R18" s="31">
        <v>1</v>
      </c>
      <c r="S18" s="34"/>
      <c r="T18" s="30"/>
      <c r="U18" s="30"/>
      <c r="V18" s="30"/>
      <c r="W18" s="30"/>
      <c r="X18" s="30"/>
      <c r="Y18" s="30"/>
      <c r="Z18" s="30"/>
      <c r="AA18" s="34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18"/>
      <c r="AU18" s="18"/>
      <c r="AV18" s="18"/>
      <c r="AW18" s="3"/>
      <c r="AX18" s="8"/>
      <c r="AY18" s="28"/>
      <c r="AZ18" s="28"/>
      <c r="BA18" s="28"/>
      <c r="BB18" s="2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</row>
    <row r="19" spans="1:70" x14ac:dyDescent="0.3">
      <c r="A19" s="2" t="str">
        <f t="shared" si="1"/>
        <v>5h</v>
      </c>
      <c r="B19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19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00000018</v>
      </c>
      <c r="D19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19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19" s="5"/>
      <c r="G19" s="15"/>
      <c r="H19" s="15"/>
      <c r="I19" s="15"/>
      <c r="J19" s="3"/>
      <c r="K19" s="8"/>
      <c r="L19" s="28"/>
      <c r="M19" s="28"/>
      <c r="N19" s="33"/>
      <c r="O19" s="34"/>
      <c r="P19" s="30"/>
      <c r="Q19" s="30"/>
      <c r="R19" s="31"/>
      <c r="S19" s="34"/>
      <c r="T19" s="30"/>
      <c r="U19" s="30"/>
      <c r="V19" s="30"/>
      <c r="W19" s="30"/>
      <c r="X19" s="30"/>
      <c r="Y19" s="30"/>
      <c r="Z19" s="30"/>
      <c r="AA19" s="34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18"/>
      <c r="AU19" s="18"/>
      <c r="AV19" s="18"/>
      <c r="AW19" s="3"/>
      <c r="AX19" s="8"/>
      <c r="AY19" s="28"/>
      <c r="AZ19" s="28"/>
      <c r="BA19" s="28"/>
      <c r="BB19" s="2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>
        <v>1</v>
      </c>
      <c r="BO19" s="18">
        <v>1</v>
      </c>
      <c r="BP19" s="18"/>
      <c r="BQ19" s="18"/>
      <c r="BR19" s="18"/>
    </row>
    <row r="20" spans="1:70" x14ac:dyDescent="0.3">
      <c r="A20" s="2" t="str">
        <f t="shared" si="1"/>
        <v>6h</v>
      </c>
      <c r="B20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06700000</v>
      </c>
      <c r="C20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00000020</v>
      </c>
      <c r="D20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06</v>
      </c>
      <c r="E20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20" s="5"/>
      <c r="G20" s="15"/>
      <c r="H20" s="15"/>
      <c r="I20" s="15"/>
      <c r="J20" s="3"/>
      <c r="K20" s="8"/>
      <c r="L20" s="28">
        <v>1</v>
      </c>
      <c r="M20" s="28">
        <v>1</v>
      </c>
      <c r="N20" s="33"/>
      <c r="O20" s="34"/>
      <c r="P20" s="30">
        <v>1</v>
      </c>
      <c r="Q20" s="30">
        <v>1</v>
      </c>
      <c r="R20" s="31">
        <v>1</v>
      </c>
      <c r="S20" s="34"/>
      <c r="T20" s="30"/>
      <c r="U20" s="30"/>
      <c r="V20" s="30"/>
      <c r="W20" s="30"/>
      <c r="X20" s="30"/>
      <c r="Y20" s="30"/>
      <c r="Z20" s="30"/>
      <c r="AA20" s="34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18"/>
      <c r="AU20" s="18"/>
      <c r="AV20" s="18"/>
      <c r="AW20" s="3"/>
      <c r="AX20" s="8"/>
      <c r="AY20" s="28"/>
      <c r="AZ20" s="28"/>
      <c r="BA20" s="28"/>
      <c r="BB20" s="2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>
        <v>1</v>
      </c>
      <c r="BN20" s="18"/>
      <c r="BO20" s="18"/>
      <c r="BP20" s="18"/>
      <c r="BQ20" s="18"/>
      <c r="BR20" s="18"/>
    </row>
    <row r="21" spans="1:70" x14ac:dyDescent="0.3">
      <c r="A21" s="2" t="str">
        <f t="shared" si="1"/>
        <v>7h</v>
      </c>
      <c r="B21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21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21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1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21" s="5"/>
      <c r="G21" s="15"/>
      <c r="H21" s="15"/>
      <c r="I21" s="15">
        <v>1</v>
      </c>
      <c r="J21" s="3">
        <v>1</v>
      </c>
      <c r="K21" s="8"/>
      <c r="L21" s="28"/>
      <c r="M21" s="28">
        <v>1</v>
      </c>
      <c r="N21" s="33"/>
      <c r="O21" s="34"/>
      <c r="P21" s="30"/>
      <c r="Q21" s="30"/>
      <c r="R21" s="31">
        <v>1</v>
      </c>
      <c r="S21" s="34"/>
      <c r="T21" s="30"/>
      <c r="U21" s="30"/>
      <c r="V21" s="30"/>
      <c r="W21" s="30"/>
      <c r="X21" s="30"/>
      <c r="Y21" s="30"/>
      <c r="Z21" s="30"/>
      <c r="AA21" s="34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18"/>
      <c r="AU21" s="18"/>
      <c r="AV21" s="18"/>
      <c r="AW21" s="3"/>
      <c r="AX21" s="8"/>
      <c r="AY21" s="28"/>
      <c r="AZ21" s="28"/>
      <c r="BA21" s="28"/>
      <c r="BB21" s="2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</row>
    <row r="22" spans="1:70" x14ac:dyDescent="0.3">
      <c r="A22" s="2" t="str">
        <f t="shared" si="1"/>
        <v>8h</v>
      </c>
      <c r="B22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22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00000040</v>
      </c>
      <c r="D22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2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22" s="5"/>
      <c r="G22" s="15"/>
      <c r="H22" s="15"/>
      <c r="I22" s="15">
        <v>1</v>
      </c>
      <c r="J22" s="3">
        <v>1</v>
      </c>
      <c r="K22" s="8"/>
      <c r="L22" s="28"/>
      <c r="M22" s="28">
        <v>1</v>
      </c>
      <c r="N22" s="33"/>
      <c r="O22" s="34"/>
      <c r="P22" s="30"/>
      <c r="Q22" s="30"/>
      <c r="R22" s="31">
        <v>1</v>
      </c>
      <c r="S22" s="34"/>
      <c r="T22" s="30"/>
      <c r="U22" s="30"/>
      <c r="V22" s="30"/>
      <c r="W22" s="30"/>
      <c r="X22" s="30"/>
      <c r="Y22" s="30"/>
      <c r="Z22" s="30"/>
      <c r="AA22" s="34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18"/>
      <c r="AU22" s="18"/>
      <c r="AV22" s="18"/>
      <c r="AW22" s="3"/>
      <c r="AX22" s="8"/>
      <c r="AY22" s="28"/>
      <c r="AZ22" s="28"/>
      <c r="BA22" s="28"/>
      <c r="BB22" s="28"/>
      <c r="BC22" s="18"/>
      <c r="BD22" s="18"/>
      <c r="BE22" s="18"/>
      <c r="BF22" s="18"/>
      <c r="BG22" s="18"/>
      <c r="BH22" s="18"/>
      <c r="BI22" s="18"/>
      <c r="BJ22" s="18"/>
      <c r="BK22" s="18"/>
      <c r="BL22" s="18">
        <v>1</v>
      </c>
      <c r="BM22" s="18"/>
      <c r="BN22" s="18"/>
      <c r="BO22" s="18"/>
      <c r="BP22" s="18"/>
      <c r="BQ22" s="18"/>
      <c r="BR22" s="18"/>
    </row>
    <row r="23" spans="1:70" x14ac:dyDescent="0.3">
      <c r="A23" s="2" t="str">
        <f t="shared" si="1"/>
        <v>9h</v>
      </c>
      <c r="B23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23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00000781</v>
      </c>
      <c r="D23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23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23" s="5"/>
      <c r="G23" s="15"/>
      <c r="H23" s="15"/>
      <c r="I23" s="15"/>
      <c r="J23" s="3"/>
      <c r="K23" s="8"/>
      <c r="L23" s="28"/>
      <c r="M23" s="28"/>
      <c r="N23" s="31"/>
      <c r="O23" s="34"/>
      <c r="P23" s="30"/>
      <c r="Q23" s="30"/>
      <c r="R23" s="31"/>
      <c r="S23" s="34"/>
      <c r="T23" s="30"/>
      <c r="U23" s="30"/>
      <c r="V23" s="30"/>
      <c r="W23" s="30"/>
      <c r="X23" s="30"/>
      <c r="Y23" s="30"/>
      <c r="Z23" s="30"/>
      <c r="AA23" s="34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18"/>
      <c r="AU23" s="18"/>
      <c r="AV23" s="18"/>
      <c r="AW23" s="3"/>
      <c r="AX23" s="8"/>
      <c r="AY23" s="28"/>
      <c r="AZ23" s="28"/>
      <c r="BA23" s="28"/>
      <c r="BB23" s="28"/>
      <c r="BC23" s="18"/>
      <c r="BD23" s="18"/>
      <c r="BE23" s="18"/>
      <c r="BF23" s="18"/>
      <c r="BG23" s="18"/>
      <c r="BH23" s="18">
        <v>1</v>
      </c>
      <c r="BI23" s="18">
        <v>1</v>
      </c>
      <c r="BJ23" s="18">
        <v>1</v>
      </c>
      <c r="BK23" s="18">
        <v>1</v>
      </c>
      <c r="BL23" s="18"/>
      <c r="BM23" s="18"/>
      <c r="BN23" s="18"/>
      <c r="BO23" s="18"/>
      <c r="BP23" s="18"/>
      <c r="BQ23" s="18"/>
      <c r="BR23" s="18">
        <v>1</v>
      </c>
    </row>
    <row r="24" spans="1:70" x14ac:dyDescent="0.3">
      <c r="A24" s="2" t="str">
        <f t="shared" si="1"/>
        <v>Ah</v>
      </c>
      <c r="B24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24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00000006</v>
      </c>
      <c r="D24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4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24" s="5"/>
      <c r="G24" s="15"/>
      <c r="H24" s="15"/>
      <c r="I24" s="15">
        <v>1</v>
      </c>
      <c r="J24" s="3">
        <v>1</v>
      </c>
      <c r="K24" s="8"/>
      <c r="L24" s="28"/>
      <c r="M24" s="28">
        <v>1</v>
      </c>
      <c r="N24" s="33"/>
      <c r="O24" s="34"/>
      <c r="P24" s="30"/>
      <c r="Q24" s="30"/>
      <c r="R24" s="31">
        <v>1</v>
      </c>
      <c r="S24" s="34"/>
      <c r="T24" s="30"/>
      <c r="U24" s="30"/>
      <c r="V24" s="30"/>
      <c r="W24" s="30"/>
      <c r="X24" s="30"/>
      <c r="Y24" s="30"/>
      <c r="Z24" s="30"/>
      <c r="AA24" s="34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18"/>
      <c r="AU24" s="18"/>
      <c r="AV24" s="18"/>
      <c r="AW24" s="3"/>
      <c r="AX24" s="8"/>
      <c r="AY24" s="28"/>
      <c r="AZ24" s="28"/>
      <c r="BA24" s="28"/>
      <c r="BB24" s="2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>
        <v>1</v>
      </c>
      <c r="BQ24" s="18">
        <v>1</v>
      </c>
      <c r="BR24" s="18"/>
    </row>
    <row r="25" spans="1:70" x14ac:dyDescent="0.3">
      <c r="A25" s="11" t="str">
        <f t="shared" si="1"/>
        <v>Bh</v>
      </c>
      <c r="B25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25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00000E81</v>
      </c>
      <c r="D25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25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25" s="5"/>
      <c r="G25" s="15"/>
      <c r="H25" s="15"/>
      <c r="I25" s="15"/>
      <c r="J25" s="3"/>
      <c r="K25" s="8"/>
      <c r="L25" s="28"/>
      <c r="M25" s="28"/>
      <c r="N25" s="33"/>
      <c r="O25" s="34"/>
      <c r="P25" s="30"/>
      <c r="Q25" s="30"/>
      <c r="R25" s="31"/>
      <c r="S25" s="34"/>
      <c r="T25" s="30"/>
      <c r="U25" s="30"/>
      <c r="V25" s="30"/>
      <c r="W25" s="30"/>
      <c r="X25" s="30"/>
      <c r="Y25" s="30"/>
      <c r="Z25" s="30"/>
      <c r="AA25" s="34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18"/>
      <c r="AU25" s="18"/>
      <c r="AV25" s="18"/>
      <c r="AW25" s="3"/>
      <c r="AX25" s="8"/>
      <c r="AY25" s="28"/>
      <c r="AZ25" s="28"/>
      <c r="BA25" s="28"/>
      <c r="BB25" s="28"/>
      <c r="BC25" s="18"/>
      <c r="BD25" s="18"/>
      <c r="BE25" s="18"/>
      <c r="BF25" s="18"/>
      <c r="BG25" s="18">
        <v>1</v>
      </c>
      <c r="BH25" s="18">
        <v>1</v>
      </c>
      <c r="BI25" s="18">
        <v>1</v>
      </c>
      <c r="BJ25" s="18"/>
      <c r="BK25" s="18">
        <v>1</v>
      </c>
      <c r="BL25" s="18"/>
      <c r="BM25" s="18"/>
      <c r="BN25" s="18"/>
      <c r="BO25" s="18"/>
      <c r="BP25" s="18"/>
      <c r="BQ25" s="18"/>
      <c r="BR25" s="18">
        <v>1</v>
      </c>
    </row>
    <row r="26" spans="1:70" x14ac:dyDescent="0.3">
      <c r="A26" s="11" t="str">
        <f t="shared" si="1"/>
        <v>Ch</v>
      </c>
      <c r="B26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26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00000006</v>
      </c>
      <c r="D26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6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26" s="5"/>
      <c r="G26" s="15"/>
      <c r="H26" s="15"/>
      <c r="I26" s="15">
        <v>1</v>
      </c>
      <c r="J26" s="3">
        <v>1</v>
      </c>
      <c r="K26" s="8"/>
      <c r="L26" s="28"/>
      <c r="M26" s="28">
        <v>1</v>
      </c>
      <c r="N26" s="33"/>
      <c r="O26" s="34"/>
      <c r="P26" s="30"/>
      <c r="Q26" s="30"/>
      <c r="R26" s="31">
        <v>1</v>
      </c>
      <c r="S26" s="34"/>
      <c r="T26" s="30"/>
      <c r="U26" s="30"/>
      <c r="V26" s="30"/>
      <c r="W26" s="30"/>
      <c r="X26" s="30"/>
      <c r="Y26" s="30"/>
      <c r="Z26" s="30"/>
      <c r="AA26" s="34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18"/>
      <c r="AU26" s="18"/>
      <c r="AV26" s="18"/>
      <c r="AW26" s="3"/>
      <c r="AX26" s="8"/>
      <c r="AY26" s="28"/>
      <c r="AZ26" s="28"/>
      <c r="BA26" s="28"/>
      <c r="BB26" s="2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>
        <v>1</v>
      </c>
      <c r="BQ26" s="18">
        <v>1</v>
      </c>
      <c r="BR26" s="18"/>
    </row>
    <row r="27" spans="1:70" x14ac:dyDescent="0.3">
      <c r="A27" s="11" t="str">
        <f t="shared" si="1"/>
        <v>Dh</v>
      </c>
      <c r="B27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32400000</v>
      </c>
      <c r="C27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27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7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4</v>
      </c>
      <c r="F27" s="5"/>
      <c r="G27" s="15"/>
      <c r="H27" s="15"/>
      <c r="I27" s="15">
        <v>1</v>
      </c>
      <c r="J27" s="3">
        <v>1</v>
      </c>
      <c r="K27" s="8"/>
      <c r="L27" s="28"/>
      <c r="M27" s="28">
        <v>1</v>
      </c>
      <c r="N27" s="33"/>
      <c r="O27" s="34"/>
      <c r="P27" s="30">
        <v>1</v>
      </c>
      <c r="Q27" s="30"/>
      <c r="R27" s="31"/>
      <c r="S27" s="34"/>
      <c r="T27" s="30"/>
      <c r="U27" s="30"/>
      <c r="V27" s="30"/>
      <c r="W27" s="30"/>
      <c r="X27" s="30"/>
      <c r="Y27" s="30"/>
      <c r="Z27" s="30"/>
      <c r="AA27" s="34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18"/>
      <c r="AU27" s="18"/>
      <c r="AV27" s="18"/>
      <c r="AW27" s="3"/>
      <c r="AX27" s="8"/>
      <c r="AY27" s="28"/>
      <c r="AZ27" s="28"/>
      <c r="BA27" s="28"/>
      <c r="BB27" s="2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</row>
    <row r="28" spans="1:70" x14ac:dyDescent="0.3">
      <c r="A28" s="11" t="str">
        <f t="shared" si="1"/>
        <v>Eh</v>
      </c>
      <c r="B28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28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00003000</v>
      </c>
      <c r="D28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8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28" s="5"/>
      <c r="G28" s="15"/>
      <c r="H28" s="15"/>
      <c r="I28" s="15">
        <v>1</v>
      </c>
      <c r="J28" s="3">
        <v>1</v>
      </c>
      <c r="K28" s="8"/>
      <c r="L28" s="28"/>
      <c r="M28" s="28">
        <v>1</v>
      </c>
      <c r="N28" s="33"/>
      <c r="O28" s="34"/>
      <c r="P28" s="30"/>
      <c r="Q28" s="30"/>
      <c r="R28" s="31">
        <v>1</v>
      </c>
      <c r="S28" s="34"/>
      <c r="T28" s="30"/>
      <c r="U28" s="30"/>
      <c r="V28" s="30"/>
      <c r="W28" s="30"/>
      <c r="X28" s="30"/>
      <c r="Y28" s="30"/>
      <c r="Z28" s="30"/>
      <c r="AA28" s="34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18"/>
      <c r="AU28" s="18"/>
      <c r="AV28" s="18"/>
      <c r="AW28" s="3"/>
      <c r="AX28" s="8"/>
      <c r="AY28" s="28"/>
      <c r="AZ28" s="28"/>
      <c r="BA28" s="28"/>
      <c r="BB28" s="28"/>
      <c r="BC28" s="18"/>
      <c r="BD28" s="18"/>
      <c r="BE28" s="18">
        <v>1</v>
      </c>
      <c r="BF28" s="18">
        <v>1</v>
      </c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</row>
    <row r="29" spans="1:70" x14ac:dyDescent="0.3">
      <c r="A29" s="11" t="str">
        <f t="shared" si="1"/>
        <v>Fh</v>
      </c>
      <c r="B29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32400000</v>
      </c>
      <c r="C29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29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29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4</v>
      </c>
      <c r="F29" s="5"/>
      <c r="G29" s="15"/>
      <c r="H29" s="15"/>
      <c r="I29" s="15">
        <v>1</v>
      </c>
      <c r="J29" s="3">
        <v>1</v>
      </c>
      <c r="K29" s="8"/>
      <c r="L29" s="28"/>
      <c r="M29" s="28">
        <v>1</v>
      </c>
      <c r="N29" s="33"/>
      <c r="O29" s="34"/>
      <c r="P29" s="30">
        <v>1</v>
      </c>
      <c r="Q29" s="30"/>
      <c r="R29" s="31"/>
      <c r="S29" s="34"/>
      <c r="T29" s="30"/>
      <c r="U29" s="30"/>
      <c r="V29" s="30"/>
      <c r="W29" s="30"/>
      <c r="X29" s="30"/>
      <c r="Y29" s="30"/>
      <c r="Z29" s="30"/>
      <c r="AA29" s="34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18"/>
      <c r="AU29" s="18"/>
      <c r="AV29" s="18"/>
      <c r="AW29" s="3"/>
      <c r="AX29" s="8"/>
      <c r="AY29" s="28"/>
      <c r="AZ29" s="28"/>
      <c r="BA29" s="28"/>
      <c r="BB29" s="2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</row>
    <row r="30" spans="1:70" x14ac:dyDescent="0.3">
      <c r="A30" s="11" t="str">
        <f t="shared" si="1"/>
        <v>10h</v>
      </c>
      <c r="B30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30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00002000</v>
      </c>
      <c r="D30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30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30" s="5"/>
      <c r="G30" s="15"/>
      <c r="H30" s="15"/>
      <c r="I30" s="15">
        <v>1</v>
      </c>
      <c r="J30" s="3">
        <v>1</v>
      </c>
      <c r="K30" s="8"/>
      <c r="L30" s="28"/>
      <c r="M30" s="28">
        <v>1</v>
      </c>
      <c r="N30" s="33"/>
      <c r="O30" s="34"/>
      <c r="P30" s="30"/>
      <c r="Q30" s="30"/>
      <c r="R30" s="31">
        <v>1</v>
      </c>
      <c r="S30" s="34"/>
      <c r="T30" s="30"/>
      <c r="U30" s="30"/>
      <c r="V30" s="30"/>
      <c r="W30" s="30"/>
      <c r="X30" s="30"/>
      <c r="Y30" s="30"/>
      <c r="Z30" s="30"/>
      <c r="AA30" s="34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18"/>
      <c r="AU30" s="18"/>
      <c r="AV30" s="18"/>
      <c r="AW30" s="3"/>
      <c r="AX30" s="8"/>
      <c r="AY30" s="28"/>
      <c r="AZ30" s="28"/>
      <c r="BA30" s="28"/>
      <c r="BB30" s="28"/>
      <c r="BC30" s="18"/>
      <c r="BD30" s="18"/>
      <c r="BE30" s="18">
        <v>1</v>
      </c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</row>
    <row r="31" spans="1:70" x14ac:dyDescent="0.3">
      <c r="A31" s="11" t="str">
        <f t="shared" si="1"/>
        <v>11h</v>
      </c>
      <c r="B31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31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0007C010</v>
      </c>
      <c r="D31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31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31" s="5"/>
      <c r="G31" s="15"/>
      <c r="H31" s="15"/>
      <c r="I31" s="15"/>
      <c r="J31" s="3"/>
      <c r="K31" s="8"/>
      <c r="L31" s="28"/>
      <c r="M31" s="28"/>
      <c r="N31" s="33"/>
      <c r="O31" s="34"/>
      <c r="P31" s="30"/>
      <c r="Q31" s="30"/>
      <c r="R31" s="31"/>
      <c r="S31" s="34"/>
      <c r="T31" s="30"/>
      <c r="U31" s="30"/>
      <c r="V31" s="30"/>
      <c r="W31" s="30"/>
      <c r="X31" s="30"/>
      <c r="Y31" s="30"/>
      <c r="Z31" s="30"/>
      <c r="AA31" s="34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18"/>
      <c r="AU31" s="18"/>
      <c r="AV31" s="18"/>
      <c r="AW31" s="3"/>
      <c r="AX31" s="8"/>
      <c r="AY31" s="28"/>
      <c r="AZ31" s="28">
        <v>1</v>
      </c>
      <c r="BA31" s="28">
        <v>1</v>
      </c>
      <c r="BB31" s="28">
        <v>1</v>
      </c>
      <c r="BC31" s="18">
        <v>1</v>
      </c>
      <c r="BD31" s="18">
        <v>1</v>
      </c>
      <c r="BE31" s="18"/>
      <c r="BF31" s="18"/>
      <c r="BG31" s="18"/>
      <c r="BH31" s="18"/>
      <c r="BI31" s="18"/>
      <c r="BJ31" s="18"/>
      <c r="BK31" s="18"/>
      <c r="BL31" s="18"/>
      <c r="BM31" s="18"/>
      <c r="BN31" s="18">
        <v>1</v>
      </c>
      <c r="BO31" s="18"/>
      <c r="BP31" s="18"/>
      <c r="BQ31" s="18"/>
      <c r="BR31" s="18"/>
    </row>
    <row r="32" spans="1:70" x14ac:dyDescent="0.3">
      <c r="A32" s="11" t="str">
        <f t="shared" si="1"/>
        <v>12h</v>
      </c>
      <c r="B32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12700000</v>
      </c>
      <c r="C32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00000020</v>
      </c>
      <c r="D32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12</v>
      </c>
      <c r="E32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32" s="5"/>
      <c r="G32" s="15"/>
      <c r="H32" s="15"/>
      <c r="I32" s="15"/>
      <c r="J32" s="3">
        <v>1</v>
      </c>
      <c r="K32" s="8"/>
      <c r="L32" s="28"/>
      <c r="M32" s="28">
        <v>1</v>
      </c>
      <c r="N32" s="33"/>
      <c r="O32" s="34"/>
      <c r="P32" s="30">
        <v>1</v>
      </c>
      <c r="Q32" s="30">
        <v>1</v>
      </c>
      <c r="R32" s="31">
        <v>1</v>
      </c>
      <c r="S32" s="34"/>
      <c r="T32" s="30"/>
      <c r="U32" s="30"/>
      <c r="V32" s="30"/>
      <c r="W32" s="30"/>
      <c r="X32" s="30"/>
      <c r="Y32" s="30"/>
      <c r="Z32" s="30"/>
      <c r="AA32" s="34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18"/>
      <c r="AU32" s="18"/>
      <c r="AV32" s="18"/>
      <c r="AW32" s="3"/>
      <c r="AX32" s="8"/>
      <c r="AY32" s="28"/>
      <c r="AZ32" s="28"/>
      <c r="BA32" s="28"/>
      <c r="BB32" s="2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>
        <v>1</v>
      </c>
      <c r="BN32" s="18"/>
      <c r="BO32" s="18"/>
      <c r="BP32" s="18"/>
      <c r="BQ32" s="18"/>
      <c r="BR32" s="18"/>
    </row>
    <row r="33" spans="1:70" x14ac:dyDescent="0.3">
      <c r="A33" s="11" t="str">
        <f t="shared" si="1"/>
        <v>13h</v>
      </c>
      <c r="B33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33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0007C018</v>
      </c>
      <c r="D33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33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33" s="5"/>
      <c r="G33" s="15"/>
      <c r="H33" s="15"/>
      <c r="I33" s="15"/>
      <c r="J33" s="3"/>
      <c r="K33" s="8"/>
      <c r="L33" s="28"/>
      <c r="M33" s="28"/>
      <c r="N33" s="33"/>
      <c r="O33" s="34"/>
      <c r="P33" s="30"/>
      <c r="Q33" s="30"/>
      <c r="R33" s="31"/>
      <c r="S33" s="34"/>
      <c r="T33" s="30"/>
      <c r="U33" s="30"/>
      <c r="V33" s="30"/>
      <c r="W33" s="30"/>
      <c r="X33" s="30"/>
      <c r="Y33" s="30"/>
      <c r="Z33" s="30"/>
      <c r="AA33" s="34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18"/>
      <c r="AU33" s="18"/>
      <c r="AV33" s="18"/>
      <c r="AW33" s="3"/>
      <c r="AX33" s="8"/>
      <c r="AY33" s="28"/>
      <c r="AZ33" s="28">
        <v>1</v>
      </c>
      <c r="BA33" s="28">
        <v>1</v>
      </c>
      <c r="BB33" s="28">
        <v>1</v>
      </c>
      <c r="BC33" s="18">
        <v>1</v>
      </c>
      <c r="BD33" s="18">
        <v>1</v>
      </c>
      <c r="BE33" s="18"/>
      <c r="BF33" s="18"/>
      <c r="BG33" s="18"/>
      <c r="BH33" s="18"/>
      <c r="BI33" s="18"/>
      <c r="BJ33" s="18"/>
      <c r="BK33" s="18"/>
      <c r="BL33" s="18"/>
      <c r="BM33" s="18"/>
      <c r="BN33" s="18">
        <v>1</v>
      </c>
      <c r="BO33" s="18">
        <v>1</v>
      </c>
      <c r="BP33" s="18"/>
      <c r="BQ33" s="18"/>
      <c r="BR33" s="18"/>
    </row>
    <row r="34" spans="1:70" x14ac:dyDescent="0.3">
      <c r="A34" s="11" t="str">
        <f t="shared" si="1"/>
        <v>14h</v>
      </c>
      <c r="B34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14700000</v>
      </c>
      <c r="C34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00000020</v>
      </c>
      <c r="D34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14</v>
      </c>
      <c r="E34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34" s="5"/>
      <c r="G34" s="15"/>
      <c r="H34" s="15"/>
      <c r="I34" s="15"/>
      <c r="J34" s="3">
        <v>1</v>
      </c>
      <c r="K34" s="8"/>
      <c r="L34" s="28">
        <v>1</v>
      </c>
      <c r="M34" s="28"/>
      <c r="N34" s="33"/>
      <c r="O34" s="34"/>
      <c r="P34" s="30">
        <v>1</v>
      </c>
      <c r="Q34" s="30">
        <v>1</v>
      </c>
      <c r="R34" s="31">
        <v>1</v>
      </c>
      <c r="S34" s="34"/>
      <c r="T34" s="30"/>
      <c r="U34" s="30"/>
      <c r="V34" s="30"/>
      <c r="W34" s="30"/>
      <c r="X34" s="30"/>
      <c r="Y34" s="30"/>
      <c r="Z34" s="30"/>
      <c r="AA34" s="34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18"/>
      <c r="AU34" s="18"/>
      <c r="AV34" s="18"/>
      <c r="AW34" s="3"/>
      <c r="AX34" s="8"/>
      <c r="AY34" s="28"/>
      <c r="AZ34" s="28"/>
      <c r="BA34" s="28"/>
      <c r="BB34" s="2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>
        <v>1</v>
      </c>
      <c r="BN34" s="18"/>
      <c r="BO34" s="18"/>
      <c r="BP34" s="18"/>
      <c r="BQ34" s="18"/>
      <c r="BR34" s="18"/>
    </row>
    <row r="35" spans="1:70" x14ac:dyDescent="0.3">
      <c r="A35" s="11" t="str">
        <f t="shared" si="1"/>
        <v>15h</v>
      </c>
      <c r="B35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35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00002000</v>
      </c>
      <c r="D35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35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35" s="5"/>
      <c r="G35" s="15"/>
      <c r="H35" s="15"/>
      <c r="I35" s="15">
        <v>1</v>
      </c>
      <c r="J35" s="3">
        <v>1</v>
      </c>
      <c r="K35" s="8"/>
      <c r="L35" s="28"/>
      <c r="M35" s="28">
        <v>1</v>
      </c>
      <c r="N35" s="33"/>
      <c r="O35" s="34"/>
      <c r="P35" s="30"/>
      <c r="Q35" s="30"/>
      <c r="R35" s="31">
        <v>1</v>
      </c>
      <c r="S35" s="34"/>
      <c r="T35" s="30"/>
      <c r="U35" s="30"/>
      <c r="V35" s="30"/>
      <c r="W35" s="30"/>
      <c r="X35" s="30"/>
      <c r="Y35" s="30"/>
      <c r="Z35" s="30"/>
      <c r="AA35" s="34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18"/>
      <c r="AU35" s="18"/>
      <c r="AV35" s="18"/>
      <c r="AW35" s="3"/>
      <c r="AX35" s="8"/>
      <c r="AY35" s="28"/>
      <c r="AZ35" s="28"/>
      <c r="BA35" s="28"/>
      <c r="BB35" s="28"/>
      <c r="BC35" s="18"/>
      <c r="BD35" s="18"/>
      <c r="BE35" s="18">
        <v>1</v>
      </c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</row>
    <row r="36" spans="1:70" x14ac:dyDescent="0.3">
      <c r="A36" s="11" t="str">
        <f t="shared" si="1"/>
        <v>16h</v>
      </c>
      <c r="B36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36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00080000</v>
      </c>
      <c r="D36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36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36" s="5"/>
      <c r="G36" s="15"/>
      <c r="H36" s="15"/>
      <c r="I36" s="15"/>
      <c r="J36" s="3"/>
      <c r="K36" s="8"/>
      <c r="L36" s="28"/>
      <c r="M36" s="28"/>
      <c r="N36" s="33"/>
      <c r="O36" s="34"/>
      <c r="P36" s="30"/>
      <c r="Q36" s="30"/>
      <c r="R36" s="31"/>
      <c r="S36" s="34"/>
      <c r="T36" s="30"/>
      <c r="U36" s="30"/>
      <c r="V36" s="30"/>
      <c r="W36" s="30"/>
      <c r="X36" s="30"/>
      <c r="Y36" s="30"/>
      <c r="Z36" s="30"/>
      <c r="AA36" s="34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18"/>
      <c r="AU36" s="18"/>
      <c r="AV36" s="18"/>
      <c r="AW36" s="3"/>
      <c r="AX36" s="8"/>
      <c r="AY36" s="28">
        <v>1</v>
      </c>
      <c r="AZ36" s="28"/>
      <c r="BA36" s="28"/>
      <c r="BB36" s="2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</row>
    <row r="37" spans="1:70" x14ac:dyDescent="0.3">
      <c r="A37" s="11" t="str">
        <f t="shared" si="1"/>
        <v>17h</v>
      </c>
      <c r="B37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37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0009C000</v>
      </c>
      <c r="D37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37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37" s="5"/>
      <c r="G37" s="15"/>
      <c r="H37" s="15"/>
      <c r="I37" s="15"/>
      <c r="J37" s="3"/>
      <c r="K37" s="8"/>
      <c r="L37" s="28"/>
      <c r="M37" s="28"/>
      <c r="N37" s="33"/>
      <c r="O37" s="34"/>
      <c r="P37" s="30"/>
      <c r="Q37" s="30"/>
      <c r="R37" s="31"/>
      <c r="S37" s="34"/>
      <c r="T37" s="30"/>
      <c r="U37" s="30"/>
      <c r="V37" s="30"/>
      <c r="W37" s="30"/>
      <c r="X37" s="30"/>
      <c r="Y37" s="30"/>
      <c r="Z37" s="30"/>
      <c r="AA37" s="34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18"/>
      <c r="AU37" s="18"/>
      <c r="AV37" s="18"/>
      <c r="AW37" s="3"/>
      <c r="AX37" s="8"/>
      <c r="AY37" s="28">
        <v>1</v>
      </c>
      <c r="AZ37" s="28"/>
      <c r="BA37" s="28"/>
      <c r="BB37" s="28">
        <v>1</v>
      </c>
      <c r="BC37" s="18">
        <v>1</v>
      </c>
      <c r="BD37" s="18">
        <v>1</v>
      </c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</row>
    <row r="38" spans="1:70" x14ac:dyDescent="0.3">
      <c r="A38" s="11" t="str">
        <f t="shared" si="1"/>
        <v>18h</v>
      </c>
      <c r="B38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18700000</v>
      </c>
      <c r="C38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00100010</v>
      </c>
      <c r="D38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18</v>
      </c>
      <c r="E38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38" s="5"/>
      <c r="G38" s="15"/>
      <c r="H38" s="15"/>
      <c r="I38" s="15"/>
      <c r="J38" s="3">
        <v>1</v>
      </c>
      <c r="K38" s="8">
        <v>1</v>
      </c>
      <c r="L38" s="28"/>
      <c r="M38" s="28"/>
      <c r="N38" s="33"/>
      <c r="O38" s="34"/>
      <c r="P38" s="30">
        <v>1</v>
      </c>
      <c r="Q38" s="30">
        <v>1</v>
      </c>
      <c r="R38" s="31">
        <v>1</v>
      </c>
      <c r="S38" s="34"/>
      <c r="T38" s="30"/>
      <c r="U38" s="30"/>
      <c r="V38" s="30"/>
      <c r="W38" s="30"/>
      <c r="X38" s="30"/>
      <c r="Y38" s="30"/>
      <c r="Z38" s="30"/>
      <c r="AA38" s="34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18"/>
      <c r="AU38" s="18"/>
      <c r="AV38" s="18"/>
      <c r="AW38" s="3"/>
      <c r="AX38" s="8">
        <v>1</v>
      </c>
      <c r="AY38" s="28"/>
      <c r="AZ38" s="28"/>
      <c r="BA38" s="28"/>
      <c r="BB38" s="2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>
        <v>1</v>
      </c>
      <c r="BO38" s="18"/>
      <c r="BP38" s="18"/>
      <c r="BQ38" s="18"/>
      <c r="BR38" s="18"/>
    </row>
    <row r="39" spans="1:70" x14ac:dyDescent="0.3">
      <c r="A39" s="11" t="str">
        <f t="shared" si="1"/>
        <v>19h</v>
      </c>
      <c r="B39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39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0021C000</v>
      </c>
      <c r="D39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39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39" s="5"/>
      <c r="G39" s="15"/>
      <c r="H39" s="15"/>
      <c r="I39" s="15"/>
      <c r="J39" s="3"/>
      <c r="K39" s="8"/>
      <c r="L39" s="28"/>
      <c r="M39" s="28"/>
      <c r="N39" s="31"/>
      <c r="O39" s="34"/>
      <c r="P39" s="30"/>
      <c r="Q39" s="30"/>
      <c r="R39" s="31"/>
      <c r="S39" s="34"/>
      <c r="T39" s="30"/>
      <c r="U39" s="30"/>
      <c r="V39" s="30"/>
      <c r="W39" s="30"/>
      <c r="X39" s="30"/>
      <c r="Y39" s="30"/>
      <c r="Z39" s="30"/>
      <c r="AA39" s="34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18"/>
      <c r="AU39" s="18"/>
      <c r="AV39" s="18"/>
      <c r="AW39" s="3">
        <v>1</v>
      </c>
      <c r="AX39" s="8"/>
      <c r="AY39" s="28"/>
      <c r="AZ39" s="28"/>
      <c r="BA39" s="28"/>
      <c r="BB39" s="28">
        <v>1</v>
      </c>
      <c r="BC39" s="18">
        <v>1</v>
      </c>
      <c r="BD39" s="18">
        <v>1</v>
      </c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</row>
    <row r="40" spans="1:70" x14ac:dyDescent="0.3">
      <c r="A40" s="11" t="str">
        <f t="shared" si="1"/>
        <v>1Ah</v>
      </c>
      <c r="B40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1A700000</v>
      </c>
      <c r="C40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00100010</v>
      </c>
      <c r="D40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1A</v>
      </c>
      <c r="E40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40" s="5"/>
      <c r="G40" s="15"/>
      <c r="H40" s="15"/>
      <c r="I40" s="15"/>
      <c r="J40" s="3">
        <v>1</v>
      </c>
      <c r="K40" s="8">
        <v>1</v>
      </c>
      <c r="L40" s="28"/>
      <c r="M40" s="28">
        <v>1</v>
      </c>
      <c r="N40" s="33"/>
      <c r="O40" s="34"/>
      <c r="P40" s="30">
        <v>1</v>
      </c>
      <c r="Q40" s="30">
        <v>1</v>
      </c>
      <c r="R40" s="31">
        <v>1</v>
      </c>
      <c r="S40" s="34"/>
      <c r="T40" s="30"/>
      <c r="U40" s="30"/>
      <c r="V40" s="30"/>
      <c r="W40" s="30"/>
      <c r="X40" s="30"/>
      <c r="Y40" s="30"/>
      <c r="Z40" s="30"/>
      <c r="AA40" s="34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18"/>
      <c r="AU40" s="18"/>
      <c r="AV40" s="18"/>
      <c r="AW40" s="3"/>
      <c r="AX40" s="8">
        <v>1</v>
      </c>
      <c r="AY40" s="28"/>
      <c r="AZ40" s="28"/>
      <c r="BA40" s="28"/>
      <c r="BB40" s="2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>
        <v>1</v>
      </c>
      <c r="BO40" s="18"/>
      <c r="BP40" s="18"/>
      <c r="BQ40" s="18"/>
      <c r="BR40" s="18"/>
    </row>
    <row r="41" spans="1:70" x14ac:dyDescent="0.3">
      <c r="A41" s="11" t="str">
        <f t="shared" si="1"/>
        <v>1Bh</v>
      </c>
      <c r="B41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41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00400000</v>
      </c>
      <c r="D41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41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41" s="5"/>
      <c r="G41" s="15"/>
      <c r="H41" s="15"/>
      <c r="I41" s="15"/>
      <c r="J41" s="3"/>
      <c r="K41" s="8"/>
      <c r="L41" s="28"/>
      <c r="M41" s="28"/>
      <c r="N41" s="33"/>
      <c r="O41" s="34"/>
      <c r="P41" s="30"/>
      <c r="Q41" s="30"/>
      <c r="R41" s="31"/>
      <c r="S41" s="34"/>
      <c r="T41" s="30"/>
      <c r="U41" s="30"/>
      <c r="V41" s="30"/>
      <c r="W41" s="30"/>
      <c r="X41" s="30"/>
      <c r="Y41" s="30"/>
      <c r="Z41" s="30"/>
      <c r="AA41" s="34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18"/>
      <c r="AU41" s="18"/>
      <c r="AV41" s="18">
        <v>1</v>
      </c>
      <c r="AW41" s="3"/>
      <c r="AX41" s="8"/>
      <c r="AY41" s="28"/>
      <c r="AZ41" s="28"/>
      <c r="BA41" s="28"/>
      <c r="BB41" s="2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</row>
    <row r="42" spans="1:70" x14ac:dyDescent="0.3">
      <c r="A42" s="11" t="str">
        <f t="shared" si="1"/>
        <v>1Ch</v>
      </c>
      <c r="B42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42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00802000</v>
      </c>
      <c r="D42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42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42" s="5"/>
      <c r="G42" s="15"/>
      <c r="H42" s="15"/>
      <c r="I42" s="15">
        <v>1</v>
      </c>
      <c r="J42" s="3">
        <v>1</v>
      </c>
      <c r="K42" s="8"/>
      <c r="L42" s="28"/>
      <c r="M42" s="28">
        <v>1</v>
      </c>
      <c r="N42" s="33"/>
      <c r="O42" s="34"/>
      <c r="P42" s="30"/>
      <c r="Q42" s="30"/>
      <c r="R42" s="31">
        <v>1</v>
      </c>
      <c r="S42" s="34"/>
      <c r="T42" s="30"/>
      <c r="U42" s="30"/>
      <c r="V42" s="30"/>
      <c r="W42" s="30"/>
      <c r="X42" s="30"/>
      <c r="Y42" s="30"/>
      <c r="Z42" s="30"/>
      <c r="AA42" s="34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18"/>
      <c r="AU42" s="18">
        <v>1</v>
      </c>
      <c r="AV42" s="18"/>
      <c r="AW42" s="3"/>
      <c r="AX42" s="8"/>
      <c r="AY42" s="28"/>
      <c r="AZ42" s="28"/>
      <c r="BA42" s="28"/>
      <c r="BB42" s="28"/>
      <c r="BC42" s="18"/>
      <c r="BD42" s="18"/>
      <c r="BE42" s="18">
        <v>1</v>
      </c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</row>
    <row r="43" spans="1:70" x14ac:dyDescent="0.3">
      <c r="A43" s="11" t="str">
        <f t="shared" si="1"/>
        <v>1Dh</v>
      </c>
      <c r="B43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43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00080000</v>
      </c>
      <c r="D43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43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43" s="5"/>
      <c r="G43" s="15"/>
      <c r="H43" s="15"/>
      <c r="I43" s="15"/>
      <c r="J43" s="3"/>
      <c r="K43" s="8"/>
      <c r="L43" s="28"/>
      <c r="M43" s="28"/>
      <c r="N43" s="33"/>
      <c r="O43" s="34"/>
      <c r="P43" s="30"/>
      <c r="Q43" s="30"/>
      <c r="R43" s="31"/>
      <c r="S43" s="34"/>
      <c r="T43" s="30"/>
      <c r="U43" s="30"/>
      <c r="V43" s="30"/>
      <c r="W43" s="30"/>
      <c r="X43" s="30"/>
      <c r="Y43" s="30"/>
      <c r="Z43" s="30"/>
      <c r="AA43" s="34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18"/>
      <c r="AU43" s="18"/>
      <c r="AV43" s="18"/>
      <c r="AW43" s="3"/>
      <c r="AX43" s="8"/>
      <c r="AY43" s="28">
        <v>1</v>
      </c>
      <c r="AZ43" s="28"/>
      <c r="BA43" s="28"/>
      <c r="BB43" s="2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</row>
    <row r="44" spans="1:70" x14ac:dyDescent="0.3">
      <c r="A44" s="11" t="str">
        <f t="shared" si="1"/>
        <v>1Eh</v>
      </c>
      <c r="B44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44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0001C000</v>
      </c>
      <c r="D44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44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44" s="5"/>
      <c r="G44" s="15"/>
      <c r="H44" s="15"/>
      <c r="I44" s="15"/>
      <c r="J44" s="3"/>
      <c r="K44" s="8"/>
      <c r="L44" s="28"/>
      <c r="M44" s="28"/>
      <c r="N44" s="33"/>
      <c r="O44" s="34"/>
      <c r="P44" s="30"/>
      <c r="Q44" s="30"/>
      <c r="R44" s="31"/>
      <c r="S44" s="34"/>
      <c r="T44" s="30"/>
      <c r="U44" s="30"/>
      <c r="V44" s="30"/>
      <c r="W44" s="30"/>
      <c r="X44" s="30"/>
      <c r="Y44" s="30"/>
      <c r="Z44" s="30"/>
      <c r="AA44" s="34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18"/>
      <c r="AU44" s="18"/>
      <c r="AV44" s="18"/>
      <c r="AW44" s="3"/>
      <c r="AX44" s="8"/>
      <c r="AY44" s="28"/>
      <c r="AZ44" s="28"/>
      <c r="BA44" s="28"/>
      <c r="BB44" s="28">
        <v>1</v>
      </c>
      <c r="BC44" s="18">
        <v>1</v>
      </c>
      <c r="BD44" s="18">
        <v>1</v>
      </c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</row>
    <row r="45" spans="1:70" x14ac:dyDescent="0.3">
      <c r="A45" s="11" t="str">
        <f t="shared" si="1"/>
        <v>1Fh</v>
      </c>
      <c r="B45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1F700000</v>
      </c>
      <c r="C45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00080010</v>
      </c>
      <c r="D45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1F</v>
      </c>
      <c r="E45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45" s="5"/>
      <c r="G45" s="15"/>
      <c r="H45" s="15"/>
      <c r="I45" s="15"/>
      <c r="J45" s="3">
        <v>1</v>
      </c>
      <c r="K45" s="8">
        <v>1</v>
      </c>
      <c r="L45" s="28">
        <v>1</v>
      </c>
      <c r="M45" s="28">
        <v>1</v>
      </c>
      <c r="N45" s="33">
        <v>1</v>
      </c>
      <c r="O45" s="34"/>
      <c r="P45" s="30">
        <v>1</v>
      </c>
      <c r="Q45" s="30">
        <v>1</v>
      </c>
      <c r="R45" s="31">
        <v>1</v>
      </c>
      <c r="S45" s="34"/>
      <c r="T45" s="30"/>
      <c r="U45" s="30"/>
      <c r="V45" s="30"/>
      <c r="W45" s="30"/>
      <c r="X45" s="30"/>
      <c r="Y45" s="30"/>
      <c r="Z45" s="30"/>
      <c r="AA45" s="34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18"/>
      <c r="AU45" s="18"/>
      <c r="AV45" s="18"/>
      <c r="AW45" s="3"/>
      <c r="AX45" s="8"/>
      <c r="AY45" s="28">
        <v>1</v>
      </c>
      <c r="AZ45" s="28"/>
      <c r="BA45" s="28"/>
      <c r="BB45" s="2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>
        <v>1</v>
      </c>
      <c r="BO45" s="18"/>
      <c r="BP45" s="18"/>
      <c r="BQ45" s="18"/>
      <c r="BR45" s="18"/>
    </row>
    <row r="46" spans="1:70" x14ac:dyDescent="0.3">
      <c r="A46" s="11" t="str">
        <f t="shared" si="1"/>
        <v>20h</v>
      </c>
      <c r="B46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16100002</v>
      </c>
      <c r="C46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01000606</v>
      </c>
      <c r="D46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16</v>
      </c>
      <c r="E46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46" s="5"/>
      <c r="G46" s="15"/>
      <c r="H46" s="15"/>
      <c r="I46" s="15"/>
      <c r="J46" s="3">
        <v>1</v>
      </c>
      <c r="K46" s="8"/>
      <c r="L46" s="28">
        <v>1</v>
      </c>
      <c r="M46" s="28">
        <v>1</v>
      </c>
      <c r="N46" s="33"/>
      <c r="O46" s="34"/>
      <c r="P46" s="30"/>
      <c r="Q46" s="30"/>
      <c r="R46" s="31">
        <v>1</v>
      </c>
      <c r="S46" s="34"/>
      <c r="T46" s="30"/>
      <c r="U46" s="30"/>
      <c r="V46" s="30"/>
      <c r="W46" s="30"/>
      <c r="X46" s="30"/>
      <c r="Y46" s="30"/>
      <c r="Z46" s="30"/>
      <c r="AA46" s="34"/>
      <c r="AB46" s="30"/>
      <c r="AC46" s="30"/>
      <c r="AD46" s="30"/>
      <c r="AE46" s="30"/>
      <c r="AF46" s="30"/>
      <c r="AG46" s="30"/>
      <c r="AH46" s="30"/>
      <c r="AI46" s="30"/>
      <c r="AJ46" s="30"/>
      <c r="AK46" s="30">
        <v>1</v>
      </c>
      <c r="AL46" s="30"/>
      <c r="AM46" s="30"/>
      <c r="AN46" s="30"/>
      <c r="AO46" s="30"/>
      <c r="AP46" s="30"/>
      <c r="AQ46" s="30"/>
      <c r="AR46" s="30"/>
      <c r="AS46" s="30"/>
      <c r="AT46" s="18">
        <v>1</v>
      </c>
      <c r="AU46" s="18"/>
      <c r="AV46" s="18"/>
      <c r="AW46" s="3"/>
      <c r="AX46" s="8"/>
      <c r="AY46" s="28"/>
      <c r="AZ46" s="28"/>
      <c r="BA46" s="28"/>
      <c r="BB46" s="28"/>
      <c r="BC46" s="18"/>
      <c r="BD46" s="18"/>
      <c r="BE46" s="18"/>
      <c r="BF46" s="18"/>
      <c r="BG46" s="18"/>
      <c r="BH46" s="18">
        <v>1</v>
      </c>
      <c r="BI46" s="18">
        <v>1</v>
      </c>
      <c r="BJ46" s="18"/>
      <c r="BK46" s="18"/>
      <c r="BL46" s="18"/>
      <c r="BM46" s="18"/>
      <c r="BN46" s="18"/>
      <c r="BO46" s="18"/>
      <c r="BP46" s="18">
        <v>1</v>
      </c>
      <c r="BQ46" s="18">
        <v>1</v>
      </c>
      <c r="BR46" s="18"/>
    </row>
    <row r="47" spans="1:70" x14ac:dyDescent="0.3">
      <c r="A47" s="11" t="str">
        <f t="shared" si="1"/>
        <v>21h</v>
      </c>
      <c r="B47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47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02000000</v>
      </c>
      <c r="D47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47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47" s="5"/>
      <c r="G47" s="15"/>
      <c r="H47" s="15"/>
      <c r="I47" s="15"/>
      <c r="J47" s="3"/>
      <c r="K47" s="8"/>
      <c r="L47" s="28"/>
      <c r="M47" s="28"/>
      <c r="N47" s="33"/>
      <c r="O47" s="34"/>
      <c r="P47" s="30"/>
      <c r="Q47" s="30"/>
      <c r="R47" s="31"/>
      <c r="S47" s="34"/>
      <c r="T47" s="30"/>
      <c r="U47" s="30"/>
      <c r="V47" s="30"/>
      <c r="W47" s="30"/>
      <c r="X47" s="30"/>
      <c r="Y47" s="30"/>
      <c r="Z47" s="30"/>
      <c r="AA47" s="34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>
        <v>1</v>
      </c>
      <c r="AT47" s="18"/>
      <c r="AU47" s="18"/>
      <c r="AV47" s="18"/>
      <c r="AW47" s="3"/>
      <c r="AX47" s="8"/>
      <c r="AY47" s="28"/>
      <c r="AZ47" s="28"/>
      <c r="BA47" s="28"/>
      <c r="BB47" s="2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</row>
    <row r="48" spans="1:70" x14ac:dyDescent="0.3">
      <c r="A48" s="11" t="str">
        <f t="shared" si="1"/>
        <v>22h</v>
      </c>
      <c r="B48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48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0C03C010</v>
      </c>
      <c r="D48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48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48" s="5"/>
      <c r="G48" s="15"/>
      <c r="H48" s="15"/>
      <c r="I48" s="15"/>
      <c r="J48" s="3"/>
      <c r="K48" s="8"/>
      <c r="L48" s="28"/>
      <c r="M48" s="28"/>
      <c r="N48" s="33"/>
      <c r="O48" s="34"/>
      <c r="P48" s="30"/>
      <c r="Q48" s="30"/>
      <c r="R48" s="31"/>
      <c r="S48" s="34"/>
      <c r="T48" s="30"/>
      <c r="U48" s="30"/>
      <c r="V48" s="30"/>
      <c r="W48" s="30"/>
      <c r="X48" s="30"/>
      <c r="Y48" s="30"/>
      <c r="Z48" s="30"/>
      <c r="AA48" s="34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>
        <v>1</v>
      </c>
      <c r="AR48" s="30">
        <v>1</v>
      </c>
      <c r="AS48" s="30"/>
      <c r="AT48" s="18"/>
      <c r="AU48" s="18"/>
      <c r="AV48" s="18"/>
      <c r="AW48" s="3"/>
      <c r="AX48" s="8"/>
      <c r="AY48" s="28"/>
      <c r="AZ48" s="28"/>
      <c r="BA48" s="28">
        <v>1</v>
      </c>
      <c r="BB48" s="28">
        <v>1</v>
      </c>
      <c r="BC48" s="18">
        <v>1</v>
      </c>
      <c r="BD48" s="18">
        <v>1</v>
      </c>
      <c r="BE48" s="18"/>
      <c r="BF48" s="18"/>
      <c r="BG48" s="18"/>
      <c r="BH48" s="18"/>
      <c r="BI48" s="18"/>
      <c r="BJ48" s="18"/>
      <c r="BK48" s="18"/>
      <c r="BL48" s="18"/>
      <c r="BM48" s="18"/>
      <c r="BN48" s="18">
        <v>1</v>
      </c>
      <c r="BO48" s="18"/>
      <c r="BP48" s="18"/>
      <c r="BQ48" s="18"/>
      <c r="BR48" s="18"/>
    </row>
    <row r="49" spans="1:70" x14ac:dyDescent="0.3">
      <c r="A49" s="11" t="str">
        <f t="shared" si="1"/>
        <v>23h</v>
      </c>
      <c r="B49" s="3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23700000</v>
      </c>
      <c r="C49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00000020</v>
      </c>
      <c r="D49" s="10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23</v>
      </c>
      <c r="E49" s="10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49" s="5"/>
      <c r="G49" s="15"/>
      <c r="H49" s="15"/>
      <c r="I49" s="15">
        <v>1</v>
      </c>
      <c r="J49" s="3"/>
      <c r="K49" s="8"/>
      <c r="L49" s="28"/>
      <c r="M49" s="28">
        <v>1</v>
      </c>
      <c r="N49" s="33">
        <v>1</v>
      </c>
      <c r="O49" s="34"/>
      <c r="P49" s="30">
        <v>1</v>
      </c>
      <c r="Q49" s="30">
        <v>1</v>
      </c>
      <c r="R49" s="31">
        <v>1</v>
      </c>
      <c r="S49" s="34"/>
      <c r="T49" s="30"/>
      <c r="U49" s="30"/>
      <c r="V49" s="30"/>
      <c r="W49" s="30"/>
      <c r="X49" s="30"/>
      <c r="Y49" s="30"/>
      <c r="Z49" s="30"/>
      <c r="AA49" s="34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18"/>
      <c r="AU49" s="18"/>
      <c r="AV49" s="18"/>
      <c r="AW49" s="3"/>
      <c r="AX49" s="8"/>
      <c r="AY49" s="28"/>
      <c r="AZ49" s="28"/>
      <c r="BA49" s="28"/>
      <c r="BB49" s="2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>
        <v>1</v>
      </c>
      <c r="BN49" s="18"/>
      <c r="BO49" s="18"/>
      <c r="BP49" s="18"/>
      <c r="BQ49" s="18"/>
      <c r="BR49" s="18"/>
    </row>
    <row r="50" spans="1:70" x14ac:dyDescent="0.3">
      <c r="A50" s="12" t="str">
        <f t="shared" ref="A50:A64" si="2">DEC2HEX(HEX2DEC(LEFT(A49,LEN(A49)-1))+1)&amp;"h"</f>
        <v>24h</v>
      </c>
      <c r="B50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50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0C03C018</v>
      </c>
      <c r="D50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50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50" s="5"/>
      <c r="G50" s="23"/>
      <c r="H50" s="23"/>
      <c r="I50" s="23"/>
      <c r="J50" s="21"/>
      <c r="K50" s="18"/>
      <c r="L50" s="18"/>
      <c r="M50" s="18"/>
      <c r="N50" s="5"/>
      <c r="O50" s="30"/>
      <c r="P50" s="18"/>
      <c r="Q50" s="18"/>
      <c r="R50" s="5"/>
      <c r="S50" s="65"/>
      <c r="T50" s="63"/>
      <c r="U50" s="63"/>
      <c r="V50" s="63"/>
      <c r="W50" s="63"/>
      <c r="X50" s="63"/>
      <c r="Y50" s="63"/>
      <c r="Z50" s="63"/>
      <c r="AA50" s="22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>
        <v>1</v>
      </c>
      <c r="AR50" s="18">
        <v>1</v>
      </c>
      <c r="AS50" s="18"/>
      <c r="AT50" s="18"/>
      <c r="AU50" s="18"/>
      <c r="AV50" s="18"/>
      <c r="AW50" s="18"/>
      <c r="AX50" s="18"/>
      <c r="AY50" s="18"/>
      <c r="AZ50" s="18"/>
      <c r="BA50" s="18">
        <v>1</v>
      </c>
      <c r="BB50" s="18">
        <v>1</v>
      </c>
      <c r="BC50" s="18">
        <v>1</v>
      </c>
      <c r="BD50" s="18">
        <v>1</v>
      </c>
      <c r="BE50" s="18"/>
      <c r="BF50" s="18"/>
      <c r="BG50" s="18"/>
      <c r="BH50" s="18"/>
      <c r="BI50" s="18"/>
      <c r="BJ50" s="18"/>
      <c r="BK50" s="18"/>
      <c r="BL50" s="18"/>
      <c r="BM50" s="18"/>
      <c r="BN50" s="18">
        <v>1</v>
      </c>
      <c r="BO50" s="18">
        <v>1</v>
      </c>
      <c r="BP50" s="18"/>
      <c r="BQ50" s="18"/>
      <c r="BR50" s="18"/>
    </row>
    <row r="51" spans="1:70" x14ac:dyDescent="0.3">
      <c r="A51" s="12" t="str">
        <f t="shared" si="2"/>
        <v>25h</v>
      </c>
      <c r="B51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25700000</v>
      </c>
      <c r="C51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00000020</v>
      </c>
      <c r="D51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25</v>
      </c>
      <c r="E51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51" s="5"/>
      <c r="G51" s="23"/>
      <c r="H51" s="23"/>
      <c r="I51" s="23">
        <v>1</v>
      </c>
      <c r="J51" s="21"/>
      <c r="K51" s="18"/>
      <c r="L51" s="18">
        <v>1</v>
      </c>
      <c r="M51" s="18"/>
      <c r="N51" s="5">
        <v>1</v>
      </c>
      <c r="O51" s="30"/>
      <c r="P51" s="18">
        <v>1</v>
      </c>
      <c r="Q51" s="18">
        <v>1</v>
      </c>
      <c r="R51" s="5">
        <v>1</v>
      </c>
      <c r="S51" s="65"/>
      <c r="T51" s="63"/>
      <c r="U51" s="63"/>
      <c r="V51" s="63"/>
      <c r="W51" s="63"/>
      <c r="X51" s="63"/>
      <c r="Y51" s="63"/>
      <c r="Z51" s="63"/>
      <c r="AA51" s="22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>
        <v>1</v>
      </c>
      <c r="BN51" s="18"/>
      <c r="BO51" s="18"/>
      <c r="BP51" s="18"/>
      <c r="BQ51" s="18"/>
      <c r="BR51" s="18"/>
    </row>
    <row r="52" spans="1:70" x14ac:dyDescent="0.3">
      <c r="A52" s="12" t="str">
        <f t="shared" si="2"/>
        <v>26h</v>
      </c>
      <c r="B52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22500000</v>
      </c>
      <c r="C52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10000000</v>
      </c>
      <c r="D52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22</v>
      </c>
      <c r="E52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5</v>
      </c>
      <c r="F52" s="5"/>
      <c r="G52" s="23"/>
      <c r="H52" s="23"/>
      <c r="I52" s="23">
        <v>1</v>
      </c>
      <c r="J52" s="21"/>
      <c r="K52" s="18"/>
      <c r="L52" s="18"/>
      <c r="M52" s="18">
        <v>1</v>
      </c>
      <c r="N52" s="5"/>
      <c r="O52" s="30"/>
      <c r="P52" s="18">
        <v>1</v>
      </c>
      <c r="Q52" s="18"/>
      <c r="R52" s="5">
        <v>1</v>
      </c>
      <c r="S52" s="65"/>
      <c r="T52" s="63"/>
      <c r="U52" s="63"/>
      <c r="V52" s="63"/>
      <c r="W52" s="63"/>
      <c r="X52" s="63"/>
      <c r="Y52" s="63"/>
      <c r="Z52" s="63"/>
      <c r="AA52" s="22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>
        <v>1</v>
      </c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</row>
    <row r="53" spans="1:70" x14ac:dyDescent="0.3">
      <c r="A53" s="12" t="str">
        <f t="shared" si="2"/>
        <v>27h</v>
      </c>
      <c r="B53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53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53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53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53" s="5"/>
      <c r="G53" s="23"/>
      <c r="H53" s="23"/>
      <c r="I53" s="23">
        <v>1</v>
      </c>
      <c r="J53" s="21">
        <v>1</v>
      </c>
      <c r="K53" s="18"/>
      <c r="L53" s="18"/>
      <c r="M53" s="18">
        <v>1</v>
      </c>
      <c r="N53" s="5"/>
      <c r="O53" s="30"/>
      <c r="P53" s="18"/>
      <c r="Q53" s="18"/>
      <c r="R53" s="5">
        <v>1</v>
      </c>
      <c r="S53" s="65"/>
      <c r="T53" s="63"/>
      <c r="U53" s="63"/>
      <c r="V53" s="63"/>
      <c r="W53" s="63"/>
      <c r="X53" s="63"/>
      <c r="Y53" s="63"/>
      <c r="Z53" s="63"/>
      <c r="AA53" s="22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</row>
    <row r="54" spans="1:70" x14ac:dyDescent="0.3">
      <c r="A54" s="12" t="str">
        <f t="shared" si="2"/>
        <v>28h</v>
      </c>
      <c r="B54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54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22000000</v>
      </c>
      <c r="D54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54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54" s="5"/>
      <c r="G54" s="23"/>
      <c r="H54" s="23"/>
      <c r="I54" s="23"/>
      <c r="J54" s="21"/>
      <c r="K54" s="18"/>
      <c r="L54" s="18"/>
      <c r="M54" s="18"/>
      <c r="N54" s="5"/>
      <c r="O54" s="30"/>
      <c r="P54" s="18"/>
      <c r="Q54" s="18"/>
      <c r="R54" s="5"/>
      <c r="S54" s="65"/>
      <c r="T54" s="63"/>
      <c r="U54" s="63"/>
      <c r="V54" s="63"/>
      <c r="W54" s="63"/>
      <c r="X54" s="63"/>
      <c r="Y54" s="63"/>
      <c r="Z54" s="63"/>
      <c r="AA54" s="22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>
        <v>1</v>
      </c>
      <c r="AP54" s="18"/>
      <c r="AQ54" s="18"/>
      <c r="AR54" s="18"/>
      <c r="AS54" s="18">
        <v>1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</row>
    <row r="55" spans="1:70" x14ac:dyDescent="0.3">
      <c r="A55" s="12" t="str">
        <f t="shared" si="2"/>
        <v>29h</v>
      </c>
      <c r="B55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55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00080000</v>
      </c>
      <c r="D55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55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55" s="5"/>
      <c r="G55" s="23"/>
      <c r="H55" s="23"/>
      <c r="I55" s="23"/>
      <c r="J55" s="21"/>
      <c r="K55" s="18"/>
      <c r="L55" s="18"/>
      <c r="M55" s="18"/>
      <c r="N55" s="5"/>
      <c r="O55" s="30"/>
      <c r="P55" s="18"/>
      <c r="Q55" s="18"/>
      <c r="R55" s="5"/>
      <c r="S55" s="65"/>
      <c r="T55" s="63"/>
      <c r="U55" s="63"/>
      <c r="V55" s="63"/>
      <c r="W55" s="63"/>
      <c r="X55" s="63"/>
      <c r="Y55" s="63"/>
      <c r="Z55" s="63"/>
      <c r="AA55" s="22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>
        <v>1</v>
      </c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</row>
    <row r="56" spans="1:70" x14ac:dyDescent="0.3">
      <c r="A56" s="12" t="str">
        <f t="shared" si="2"/>
        <v>2Ah</v>
      </c>
      <c r="B56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56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0009C000</v>
      </c>
      <c r="D56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56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56" s="5"/>
      <c r="G56" s="23"/>
      <c r="H56" s="23"/>
      <c r="I56" s="23"/>
      <c r="J56" s="21"/>
      <c r="K56" s="18"/>
      <c r="L56" s="18"/>
      <c r="M56" s="18"/>
      <c r="N56" s="5"/>
      <c r="O56" s="30"/>
      <c r="P56" s="18"/>
      <c r="Q56" s="18"/>
      <c r="R56" s="5"/>
      <c r="S56" s="65"/>
      <c r="T56" s="63"/>
      <c r="U56" s="63"/>
      <c r="V56" s="63"/>
      <c r="W56" s="63"/>
      <c r="X56" s="63"/>
      <c r="Y56" s="63"/>
      <c r="Z56" s="63"/>
      <c r="AA56" s="22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>
        <v>1</v>
      </c>
      <c r="AZ56" s="18"/>
      <c r="BA56" s="18"/>
      <c r="BB56" s="18">
        <v>1</v>
      </c>
      <c r="BC56" s="18">
        <v>1</v>
      </c>
      <c r="BD56" s="18">
        <v>1</v>
      </c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</row>
    <row r="57" spans="1:70" x14ac:dyDescent="0.3">
      <c r="A57" s="12" t="str">
        <f t="shared" si="2"/>
        <v>2Bh</v>
      </c>
      <c r="B57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2B700000</v>
      </c>
      <c r="C57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00100010</v>
      </c>
      <c r="D57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2B</v>
      </c>
      <c r="E57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57" s="5"/>
      <c r="G57" s="23"/>
      <c r="H57" s="23"/>
      <c r="I57" s="23">
        <v>1</v>
      </c>
      <c r="J57" s="21"/>
      <c r="K57" s="18">
        <v>1</v>
      </c>
      <c r="L57" s="18"/>
      <c r="M57" s="18">
        <v>1</v>
      </c>
      <c r="N57" s="5">
        <v>1</v>
      </c>
      <c r="O57" s="30"/>
      <c r="P57" s="18">
        <v>1</v>
      </c>
      <c r="Q57" s="18">
        <v>1</v>
      </c>
      <c r="R57" s="5">
        <v>1</v>
      </c>
      <c r="S57" s="65"/>
      <c r="T57" s="63"/>
      <c r="U57" s="63"/>
      <c r="V57" s="63"/>
      <c r="W57" s="63"/>
      <c r="X57" s="63"/>
      <c r="Y57" s="63"/>
      <c r="Z57" s="63"/>
      <c r="AA57" s="22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>
        <v>1</v>
      </c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>
        <v>1</v>
      </c>
      <c r="BO57" s="18"/>
      <c r="BP57" s="18"/>
      <c r="BQ57" s="18"/>
      <c r="BR57" s="18"/>
    </row>
    <row r="58" spans="1:70" x14ac:dyDescent="0.3">
      <c r="A58" s="12" t="str">
        <f t="shared" si="2"/>
        <v>2Ch</v>
      </c>
      <c r="B58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58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0021C000</v>
      </c>
      <c r="D58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58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58" s="5"/>
      <c r="G58" s="23"/>
      <c r="H58" s="23"/>
      <c r="I58" s="23"/>
      <c r="J58" s="21"/>
      <c r="K58" s="18"/>
      <c r="L58" s="18"/>
      <c r="M58" s="18"/>
      <c r="N58" s="5"/>
      <c r="O58" s="30"/>
      <c r="P58" s="18"/>
      <c r="Q58" s="18"/>
      <c r="R58" s="5"/>
      <c r="S58" s="65"/>
      <c r="T58" s="63"/>
      <c r="U58" s="63"/>
      <c r="V58" s="63"/>
      <c r="W58" s="63"/>
      <c r="X58" s="63"/>
      <c r="Y58" s="63"/>
      <c r="Z58" s="63"/>
      <c r="AA58" s="22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>
        <v>1</v>
      </c>
      <c r="AX58" s="18"/>
      <c r="AY58" s="18"/>
      <c r="AZ58" s="18"/>
      <c r="BA58" s="18"/>
      <c r="BB58" s="18">
        <v>1</v>
      </c>
      <c r="BC58" s="18">
        <v>1</v>
      </c>
      <c r="BD58" s="18">
        <v>1</v>
      </c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</row>
    <row r="59" spans="1:70" x14ac:dyDescent="0.3">
      <c r="A59" s="12" t="str">
        <f t="shared" si="2"/>
        <v>2Dh</v>
      </c>
      <c r="B59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2D700000</v>
      </c>
      <c r="C59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00100010</v>
      </c>
      <c r="D59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2D</v>
      </c>
      <c r="E59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7</v>
      </c>
      <c r="F59" s="5"/>
      <c r="G59" s="23"/>
      <c r="H59" s="23"/>
      <c r="I59" s="23">
        <v>1</v>
      </c>
      <c r="J59" s="21"/>
      <c r="K59" s="18">
        <v>1</v>
      </c>
      <c r="L59" s="18">
        <v>1</v>
      </c>
      <c r="M59" s="18"/>
      <c r="N59" s="5">
        <v>1</v>
      </c>
      <c r="O59" s="30"/>
      <c r="P59" s="18">
        <v>1</v>
      </c>
      <c r="Q59" s="18">
        <v>1</v>
      </c>
      <c r="R59" s="5">
        <v>1</v>
      </c>
      <c r="S59" s="65"/>
      <c r="T59" s="63"/>
      <c r="U59" s="63"/>
      <c r="V59" s="63"/>
      <c r="W59" s="63"/>
      <c r="X59" s="63"/>
      <c r="Y59" s="63"/>
      <c r="Z59" s="63"/>
      <c r="AA59" s="22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>
        <v>1</v>
      </c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>
        <v>1</v>
      </c>
      <c r="BO59" s="18"/>
      <c r="BP59" s="18"/>
      <c r="BQ59" s="18"/>
      <c r="BR59" s="18"/>
    </row>
    <row r="60" spans="1:70" x14ac:dyDescent="0.3">
      <c r="A60" s="24" t="str">
        <f t="shared" si="2"/>
        <v>2Eh</v>
      </c>
      <c r="B60" s="24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00000000</v>
      </c>
      <c r="C60" s="10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00400000</v>
      </c>
      <c r="D60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60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60" s="5"/>
      <c r="G60" s="23"/>
      <c r="H60" s="23"/>
      <c r="I60" s="23"/>
      <c r="J60" s="25"/>
      <c r="K60" s="26"/>
      <c r="L60" s="26"/>
      <c r="M60" s="26"/>
      <c r="N60" s="32"/>
      <c r="O60" s="35"/>
      <c r="P60" s="26"/>
      <c r="Q60" s="26"/>
      <c r="R60" s="32"/>
      <c r="S60" s="65"/>
      <c r="T60" s="63"/>
      <c r="U60" s="63"/>
      <c r="V60" s="63"/>
      <c r="W60" s="63"/>
      <c r="X60" s="63"/>
      <c r="Y60" s="63"/>
      <c r="Z60" s="63"/>
      <c r="AA60" s="22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>
        <v>1</v>
      </c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</row>
    <row r="61" spans="1:70" x14ac:dyDescent="0.3">
      <c r="A61" s="12" t="str">
        <f t="shared" si="2"/>
        <v>2Fh</v>
      </c>
      <c r="B61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29600000</v>
      </c>
      <c r="C61" s="13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C8000040</v>
      </c>
      <c r="D61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29</v>
      </c>
      <c r="E61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6</v>
      </c>
      <c r="F61" s="5"/>
      <c r="G61" s="23"/>
      <c r="H61" s="23"/>
      <c r="I61" s="23">
        <v>1</v>
      </c>
      <c r="J61" s="21"/>
      <c r="K61" s="18">
        <v>1</v>
      </c>
      <c r="L61" s="18"/>
      <c r="M61" s="18"/>
      <c r="N61" s="5">
        <v>1</v>
      </c>
      <c r="O61" s="30"/>
      <c r="P61" s="18">
        <v>1</v>
      </c>
      <c r="Q61" s="18">
        <v>1</v>
      </c>
      <c r="R61" s="5"/>
      <c r="S61" s="65"/>
      <c r="T61" s="63"/>
      <c r="U61" s="63"/>
      <c r="V61" s="63"/>
      <c r="W61" s="63"/>
      <c r="X61" s="63"/>
      <c r="Y61" s="63"/>
      <c r="Z61" s="63"/>
      <c r="AA61" s="65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>
        <v>1</v>
      </c>
      <c r="AN61" s="18">
        <v>1</v>
      </c>
      <c r="AO61" s="18"/>
      <c r="AP61" s="18"/>
      <c r="AQ61" s="18">
        <v>1</v>
      </c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>
        <v>1</v>
      </c>
      <c r="BM61" s="18"/>
      <c r="BN61" s="18"/>
      <c r="BO61" s="18"/>
      <c r="BP61" s="18"/>
      <c r="BQ61" s="18"/>
      <c r="BR61" s="18"/>
    </row>
    <row r="62" spans="1:70" x14ac:dyDescent="0.3">
      <c r="A62" s="12" t="str">
        <f t="shared" si="2"/>
        <v>30h</v>
      </c>
      <c r="B62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32100000</v>
      </c>
      <c r="C62" s="13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62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32</v>
      </c>
      <c r="E62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62" s="5"/>
      <c r="G62" s="23"/>
      <c r="H62" s="23"/>
      <c r="I62" s="23">
        <v>1</v>
      </c>
      <c r="J62" s="21">
        <v>1</v>
      </c>
      <c r="K62" s="18"/>
      <c r="L62" s="18"/>
      <c r="M62" s="18">
        <v>1</v>
      </c>
      <c r="N62" s="5"/>
      <c r="O62" s="30"/>
      <c r="P62" s="18"/>
      <c r="Q62" s="18"/>
      <c r="R62" s="5">
        <v>1</v>
      </c>
      <c r="S62" s="65"/>
      <c r="T62" s="63"/>
      <c r="U62" s="63"/>
      <c r="V62" s="63"/>
      <c r="W62" s="63"/>
      <c r="X62" s="63"/>
      <c r="Y62" s="63"/>
      <c r="Z62" s="63"/>
      <c r="AA62" s="65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</row>
    <row r="63" spans="1:70" x14ac:dyDescent="0.3">
      <c r="A63" s="12" t="str">
        <f t="shared" si="2"/>
        <v>31h</v>
      </c>
      <c r="B63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00000001</v>
      </c>
      <c r="C63" s="13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63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63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0</v>
      </c>
      <c r="F63" s="5"/>
      <c r="G63" s="23"/>
      <c r="H63" s="23"/>
      <c r="I63" s="23"/>
      <c r="J63" s="21"/>
      <c r="K63" s="18"/>
      <c r="L63" s="18"/>
      <c r="M63" s="18"/>
      <c r="N63" s="5"/>
      <c r="O63" s="30"/>
      <c r="P63" s="18"/>
      <c r="Q63" s="18"/>
      <c r="R63" s="5"/>
      <c r="S63" s="65"/>
      <c r="T63" s="63"/>
      <c r="U63" s="63"/>
      <c r="V63" s="63"/>
      <c r="W63" s="63"/>
      <c r="X63" s="63"/>
      <c r="Y63" s="63"/>
      <c r="Z63" s="63"/>
      <c r="AA63" s="65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1</v>
      </c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</row>
    <row r="64" spans="1:70" x14ac:dyDescent="0.3">
      <c r="A64" s="24" t="str">
        <f t="shared" si="2"/>
        <v>32h</v>
      </c>
      <c r="B64" s="12" t="str">
        <f>_xlfn.CONCAT(
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Row],[Column4]]),2),
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Row],[Column7]])&amp;
IF(ISBLANK(Table5[[#This Row],[Column70]]),0,Table5[[#This Row],[Column70]])&amp;
IF(ISBLANK(Table5[[#This Row],[Column69]]),0,Table5[[#This Row],[Column69]])&amp;
IF(ISBLANK(Table5[[#This Row],[Column68]]),0,Table5[[#This Row],[Column68]])&amp;
IF(ISBLANK(Table5[[#This Row],[Column67]]),0,Table5[[#This Row],[Column67]]),2),
BIN2HEX(
IF(ISBLANK(Table5[[#This Row],[Column66]]),0,Table5[[#This Row],[Column66]])&amp;
IF(ISBLANK(Table5[[#This Row],[Column65]]),0,Table5[[#This Row],[Column65]])&amp;
IF(ISBLANK(Table5[[#This Row],[Column64]]),0,Table5[[#This Row],[Column64]])&amp;
IF(ISBLANK(Table5[[#This Row],[Column63]]),0,Table5[[#This Row],[Column63]])&amp;
IF(ISBLANK(Table5[[#This Row],[Column40]]),0,Table5[[#This Row],[Column40]])&amp;
IF(ISBLANK(Table5[[#This Row],[Column39]]),0,Table5[[#This Row],[Column39]])&amp;
IF(ISBLANK(Table5[[#This Row],[Column38]]),0,Table5[[#This Row],[Column38]])&amp;
IF(ISBLANK(Table5[[#This Row],[Column37]]),0,Table5[[#This Row],[Column37]]),2),
BIN2HEX(
IF(ISBLANK(Table5[[#This Row],[Column36]]),0,Table5[[#This Row],[Column36]])&amp;
IF(ISBLANK(Table5[[#This Row],[Column35]]),0,Table5[[#This Row],[Column35]])&amp;
IF(ISBLANK(Table5[[#This Row],[Column34]]),0,Table5[[#This Row],[Column34]])&amp;
IF(ISBLANK(Table5[[#This Row],[Column33]]),0,Table5[[#This Row],[Column33]])&amp;
IF(ISBLANK(Table5[[#This Row],[Column32]]),0,Table5[[#This Row],[Column32]])&amp;
IF(ISBLANK(Table5[[#This Row],[Column31]]),0,Table5[[#This Row],[Column31]])&amp;
IF(ISBLANK(Table5[[#This Row],[Column28]]),0,Table5[[#This Row],[Column28]])&amp;
IF(ISBLANK(Table5[[#This Row],[Column24]]),0,Table5[[#This Row],[Column24]]),2)
)</f>
        <v>0010000C</v>
      </c>
      <c r="C64" s="13" t="str">
        <f>_xlfn.CONCAT(
BIN2HEX(
IF(ISBLANK(Table5[[#This Row],[Column23]]),0,Table5[[#This Row],[Column23]])&amp;
IF(ISBLANK(Table5[[#This Row],[Column22]]),0,Table5[[#This Row],[Column22]])&amp;
IF(ISBLANK(Table5[[#This Row],[Column21]]),0,Table5[[#This Row],[Column21]])&amp;
IF(ISBLANK(Table5[[#This Row],[Column20]]),0,Table5[[#This Row],[Column20]])&amp;
IF(ISBLANK(Table5[[#This Row],[Column19]]),0,Table5[[#This Row],[Column19]])&amp;
IF(ISBLANK(Table5[[#This Row],[Column18]]),0,Table5[[#This Row],[Column18]])&amp;
IF(ISBLANK(Table5[[#This Row],[Column8]]),0,Table5[[#This Row],[Column8]])&amp;
IF(ISBLANK(Table5[[#This Row],[Column9]]),0,Table5[[#This Row],[Column9]]),2),
BIN2HEX(
IF(ISBLANK(Table5[[#This Row],[Column10]]),0,Table5[[#This Row],[Column10]])&amp;
IF(ISBLANK(Table5[[#This Row],[Column11]]),0,Table5[[#This Row],[Column11]])&amp;
IF(ISBLANK(Table5[[#This Row],[Column12]]),0,Table5[[#This Row],[Column12]])&amp;
IF(ISBLANK(Table5[[#This Row],[Column13]]),0,Table5[[#This Row],[Column13]])&amp;
IF(ISBLANK(Table5[[#This Row],[Column14]]),0,Table5[[#This Row],[Column14]])&amp;
IF(ISBLANK(Table5[[#This Row],[Column15]]),0,Table5[[#This Row],[Column15]])&amp;
IF(ISBLANK(Table5[[#This Row],[Column16]]),0,Table5[[#This Row],[Column16]])&amp;
IF(ISBLANK(Table5[[#This Row],[Column17]]),0,Table5[[#This Row],[Column17]]),2),
BIN2HEX(
IF(ISBLANK(Table5[[#This Row],[Column42]]),0,Table5[[#This Row],[Column42]])&amp;
IF(ISBLANK(Table5[[#This Row],[Column47]]),0,Table5[[#This Row],[Column47]])&amp;
IF(ISBLANK(Table5[[#This Row],[Column48]]),0,Table5[[#This Row],[Column48]])&amp;
IF(ISBLANK(Table5[[#This Row],[Column49]]),0,Table5[[#This Row],[Column49]])&amp;
IF(ISBLANK(Table5[[#This Row],[Column50]]),0,Table5[[#This Row],[Column50]])&amp;
IF(ISBLANK(Table5[[#This Row],[Column51]]),0,Table5[[#This Row],[Column51]])&amp;
IF(ISBLANK(Table5[[#This Row],[Column52]]),0,Table5[[#This Row],[Column52]])&amp;
IF(ISBLANK(Table5[[#This Row],[Column53]]),0,Table5[[#This Row],[Column53]]),2),
BIN2HEX(
IF(ISBLANK(Table5[[#This Row],[Column54]]),0,Table5[[#This Row],[Column54]])&amp;
IF(ISBLANK(Table5[[#This Row],[Column55]]),0,Table5[[#This Row],[Column55]])&amp;
IF(ISBLANK(Table5[[#This Row],[Column56]]),0,Table5[[#This Row],[Column56]])&amp;
IF(ISBLANK(Table5[[#This Row],[Column57]]),0,Table5[[#This Row],[Column57]])&amp;
IF(ISBLANK(Table5[[#This Row],[Column58]]),0,Table5[[#This Row],[Column58]])&amp;
IF(ISBLANK(Table5[[#This Row],[Column59]]),0,Table5[[#This Row],[Column59]])&amp;
IF(ISBLANK(Table5[[#This Row],[Column60]]),0,Table5[[#This Row],[Column60]])&amp;
IF(ISBLANK(Table5[[#This Row],[Column61]]),0,Table5[[#This Row],[Column61]]),2)
)</f>
        <v>00000000</v>
      </c>
      <c r="D64" s="13" t="str">
        <f>BIN2HEX(
IF(ISBLANK(Table5[[#This Row],[Column46]]),0,Table5[[#This Row],[Column46]])&amp;
IF(ISBLANK(Table5[[#This Row],[Column45]]),0,Table5[[#This Row],[Column45]])&amp;
IF(ISBLANK(Table5[[#This Row],[Column44]]),0,Table5[[#This Row],[Column44]])&amp;
IF(ISBLANK(Table5[[#This Row],[Column41]]),0,Table5[[#This Row],[Column41]])&amp;
IF(ISBLANK(Table5[[#This Row],[Column1]]),0,Table5[[#This Row],[Column1]])&amp;
IF(ISBLANK(Table5[[#This Row],[Column2]]),0,Table5[[#This Row],[Column2]])&amp;
IF(ISBLANK(Table5[[#This Row],[Column3]]),0,Table5[[#This Row],[Column3]])&amp;
IF(ISBLANK(Table5[[#This Row],[Column4]]),0,Table5[[#This Row],[Column4]]),2)</f>
        <v>00</v>
      </c>
      <c r="E64" s="13" t="str">
        <f>BIN2HEX(
IF(ISBLANK(Table5[[#This Row],[Column43]]),0,Table5[[#This Row],[Column43]])&amp;
IF(ISBLANK(Table5[[#This Row],[Column5]]),0,Table5[[#This Row],[Column5]])&amp;
IF(ISBLANK(Table5[[#This Row],[Column6]]),0,Table5[[#This Row],[Column6]])&amp;
IF(ISBLANK(Table5[[#This Row],[Column7]]),0,Table5[[#This Row],[Column7]]))</f>
        <v>1</v>
      </c>
      <c r="F64" s="5"/>
      <c r="G64" s="23"/>
      <c r="H64" s="23"/>
      <c r="I64" s="23"/>
      <c r="J64" s="21"/>
      <c r="K64" s="18"/>
      <c r="L64" s="18"/>
      <c r="M64" s="18"/>
      <c r="N64" s="5"/>
      <c r="O64" s="30"/>
      <c r="P64" s="18"/>
      <c r="Q64" s="18"/>
      <c r="R64" s="5">
        <v>1</v>
      </c>
      <c r="S64" s="65"/>
      <c r="T64" s="63"/>
      <c r="U64" s="63"/>
      <c r="V64" s="63"/>
      <c r="W64" s="63"/>
      <c r="X64" s="63"/>
      <c r="Y64" s="63"/>
      <c r="Z64" s="63"/>
      <c r="AA64" s="65"/>
      <c r="AB64" s="18"/>
      <c r="AC64" s="18"/>
      <c r="AD64" s="18"/>
      <c r="AE64" s="18"/>
      <c r="AF64" s="18"/>
      <c r="AG64" s="18"/>
      <c r="AH64" s="18"/>
      <c r="AI64" s="18">
        <v>1</v>
      </c>
      <c r="AJ64" s="18">
        <v>1</v>
      </c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</row>
  </sheetData>
  <mergeCells count="22">
    <mergeCell ref="Q4:T4"/>
    <mergeCell ref="L5:O5"/>
    <mergeCell ref="A12:A13"/>
    <mergeCell ref="D12:D13"/>
    <mergeCell ref="E12:E13"/>
    <mergeCell ref="C12:C13"/>
    <mergeCell ref="G13:N13"/>
    <mergeCell ref="L9:O9"/>
    <mergeCell ref="L10:O10"/>
    <mergeCell ref="L4:O4"/>
    <mergeCell ref="F12:F13"/>
    <mergeCell ref="B12:B13"/>
    <mergeCell ref="O13:R13"/>
    <mergeCell ref="L6:O6"/>
    <mergeCell ref="L7:O7"/>
    <mergeCell ref="L8:O8"/>
    <mergeCell ref="V1:X1"/>
    <mergeCell ref="V2:X2"/>
    <mergeCell ref="Z1:AC1"/>
    <mergeCell ref="L1:O1"/>
    <mergeCell ref="L2:O2"/>
    <mergeCell ref="Q1:T1"/>
  </mergeCells>
  <conditionalFormatting sqref="G14:BR64">
    <cfRule type="cellIs" dxfId="4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D5AC-B4F4-471A-AA88-9700D537545A}">
  <dimension ref="A1:AG21"/>
  <sheetViews>
    <sheetView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H4" sqref="H4"/>
    </sheetView>
  </sheetViews>
  <sheetFormatPr defaultRowHeight="14.4" x14ac:dyDescent="0.3"/>
  <cols>
    <col min="1" max="1" width="8.88671875" style="1"/>
    <col min="2" max="4" width="11.6640625" style="1" customWidth="1"/>
    <col min="5" max="9" width="13.44140625" style="1" customWidth="1"/>
    <col min="10" max="10" width="11.44140625" style="1" customWidth="1"/>
    <col min="11" max="33" width="11.44140625" customWidth="1"/>
  </cols>
  <sheetData>
    <row r="1" spans="1:33" x14ac:dyDescent="0.3">
      <c r="L1" s="82" t="s">
        <v>7</v>
      </c>
      <c r="M1" s="82"/>
      <c r="N1" s="82"/>
      <c r="O1" s="82"/>
      <c r="P1" s="4" t="s">
        <v>10</v>
      </c>
      <c r="Q1" s="82" t="s">
        <v>11</v>
      </c>
      <c r="R1" s="82"/>
      <c r="S1" s="82"/>
      <c r="T1" s="82"/>
      <c r="U1" s="41"/>
      <c r="V1" s="67" t="s">
        <v>15</v>
      </c>
      <c r="W1" s="68"/>
      <c r="X1" s="69"/>
      <c r="Y1" s="4" t="s">
        <v>10</v>
      </c>
      <c r="Z1" s="73" t="s">
        <v>11</v>
      </c>
      <c r="AA1" s="68"/>
      <c r="AB1" s="68"/>
      <c r="AC1" s="69"/>
    </row>
    <row r="2" spans="1:33" x14ac:dyDescent="0.3">
      <c r="L2" s="74" t="s">
        <v>6</v>
      </c>
      <c r="M2" s="74"/>
      <c r="N2" s="74"/>
      <c r="O2" s="74"/>
      <c r="P2" s="5" t="str">
        <f>BIN2HEX(
IF(ISBLANK(Q2),0,Q2)&amp;
IF(ISBLANK(R2),0,R2)&amp;
IF(ISBLANK(S2),0,S2)&amp;
IF(ISBLANK(T2),0,T2))</f>
        <v>1</v>
      </c>
      <c r="Q2" s="36">
        <v>0</v>
      </c>
      <c r="R2" s="36">
        <v>0</v>
      </c>
      <c r="S2" s="36">
        <v>0</v>
      </c>
      <c r="T2" s="36">
        <v>1</v>
      </c>
      <c r="U2" s="1"/>
      <c r="V2" s="70" t="s">
        <v>58</v>
      </c>
      <c r="W2" s="71"/>
      <c r="X2" s="72"/>
      <c r="Y2" s="5" t="str">
        <f>BIN2HEX(
IF(ISBLANK(Z2),0,Z2)&amp;
IF(ISBLANK(AA2),0,AA2)&amp;
IF(ISBLANK(AB2),0,AB2)&amp;
IF(ISBLANK(AC2),0,AC2))</f>
        <v>5</v>
      </c>
      <c r="Z2" s="36">
        <v>0</v>
      </c>
      <c r="AA2" s="36">
        <v>1</v>
      </c>
      <c r="AB2" s="36">
        <v>0</v>
      </c>
      <c r="AC2" s="36">
        <v>1</v>
      </c>
    </row>
    <row r="4" spans="1:33" x14ac:dyDescent="0.3">
      <c r="L4" s="82" t="s">
        <v>8</v>
      </c>
      <c r="M4" s="82"/>
      <c r="N4" s="82"/>
      <c r="O4" s="82"/>
      <c r="P4" s="4" t="s">
        <v>10</v>
      </c>
      <c r="Q4" s="82" t="s">
        <v>11</v>
      </c>
      <c r="R4" s="82"/>
      <c r="S4" s="82"/>
      <c r="T4" s="82"/>
      <c r="U4" s="41"/>
      <c r="V4" s="1"/>
      <c r="W4" s="1"/>
      <c r="X4" s="1"/>
      <c r="Y4" s="1"/>
    </row>
    <row r="5" spans="1:33" x14ac:dyDescent="0.3">
      <c r="L5" s="74" t="s">
        <v>59</v>
      </c>
      <c r="M5" s="74"/>
      <c r="N5" s="74"/>
      <c r="O5" s="74"/>
      <c r="P5" s="5" t="str">
        <f>BIN2HEX(
IF(ISBLANK(Q5),0,Q5)&amp;
IF(ISBLANK(R5),0,R5)&amp;
IF(ISBLANK(S5),0,S5)&amp;
IF(ISBLANK(T5),0,T5))</f>
        <v>2</v>
      </c>
      <c r="Q5" s="36">
        <v>0</v>
      </c>
      <c r="R5" s="36">
        <v>0</v>
      </c>
      <c r="S5" s="36">
        <v>1</v>
      </c>
      <c r="T5" s="36">
        <v>0</v>
      </c>
      <c r="U5" s="1"/>
      <c r="V5" s="1"/>
      <c r="W5" s="1"/>
      <c r="X5" s="1"/>
      <c r="Y5" s="1"/>
    </row>
    <row r="6" spans="1:33" x14ac:dyDescent="0.3">
      <c r="L6" s="74" t="s">
        <v>60</v>
      </c>
      <c r="M6" s="74"/>
      <c r="N6" s="74"/>
      <c r="O6" s="74"/>
      <c r="P6" s="5" t="str">
        <f t="shared" ref="P6:P7" si="0">BIN2HEX(
IF(ISBLANK(Q6),0,Q6)&amp;
IF(ISBLANK(R6),0,R6)&amp;
IF(ISBLANK(S6),0,S6)&amp;
IF(ISBLANK(T6),0,T6))</f>
        <v>3</v>
      </c>
      <c r="Q6" s="36">
        <v>0</v>
      </c>
      <c r="R6" s="36">
        <v>0</v>
      </c>
      <c r="S6" s="36">
        <v>1</v>
      </c>
      <c r="T6" s="36">
        <v>1</v>
      </c>
      <c r="U6" s="1"/>
      <c r="V6" s="1"/>
      <c r="W6" s="1"/>
      <c r="X6" s="1"/>
      <c r="Y6" s="1"/>
    </row>
    <row r="7" spans="1:33" x14ac:dyDescent="0.3">
      <c r="L7" s="74" t="s">
        <v>57</v>
      </c>
      <c r="M7" s="74"/>
      <c r="N7" s="74"/>
      <c r="O7" s="74"/>
      <c r="P7" s="5" t="str">
        <f t="shared" si="0"/>
        <v>4</v>
      </c>
      <c r="Q7" s="36">
        <v>0</v>
      </c>
      <c r="R7" s="36">
        <v>1</v>
      </c>
      <c r="S7" s="36">
        <v>0</v>
      </c>
      <c r="T7" s="36">
        <v>0</v>
      </c>
      <c r="U7" s="1"/>
      <c r="V7" s="1"/>
      <c r="W7" s="1"/>
      <c r="X7" s="1"/>
      <c r="Y7" s="1"/>
    </row>
    <row r="9" spans="1:33" x14ac:dyDescent="0.3">
      <c r="A9" s="83" t="s">
        <v>0</v>
      </c>
      <c r="B9" s="83" t="s">
        <v>61</v>
      </c>
      <c r="C9" s="83" t="s">
        <v>12</v>
      </c>
      <c r="D9" s="83" t="s">
        <v>13</v>
      </c>
      <c r="E9" s="85" t="s">
        <v>9</v>
      </c>
      <c r="F9" s="42">
        <v>27</v>
      </c>
      <c r="G9" s="42">
        <v>26</v>
      </c>
      <c r="H9" s="42">
        <v>25</v>
      </c>
      <c r="I9" s="42">
        <v>24</v>
      </c>
      <c r="J9" s="42">
        <v>23</v>
      </c>
      <c r="K9" s="42">
        <v>22</v>
      </c>
      <c r="L9" s="42">
        <v>21</v>
      </c>
      <c r="M9" s="43">
        <v>20</v>
      </c>
      <c r="N9" s="44">
        <v>19</v>
      </c>
      <c r="O9" s="38">
        <v>18</v>
      </c>
      <c r="P9" s="19">
        <v>17</v>
      </c>
      <c r="Q9" s="4">
        <v>16</v>
      </c>
      <c r="R9" s="38">
        <v>15</v>
      </c>
      <c r="S9" s="38">
        <v>14</v>
      </c>
      <c r="T9" s="38">
        <v>13</v>
      </c>
      <c r="U9" s="38">
        <v>12</v>
      </c>
      <c r="V9" s="38">
        <v>11</v>
      </c>
      <c r="W9" s="38">
        <v>10</v>
      </c>
      <c r="X9" s="38">
        <v>9</v>
      </c>
      <c r="Y9" s="38">
        <v>8</v>
      </c>
      <c r="Z9" s="19">
        <v>7</v>
      </c>
      <c r="AA9" s="37">
        <v>6</v>
      </c>
      <c r="AB9" s="19">
        <v>5</v>
      </c>
      <c r="AC9" s="38">
        <v>4</v>
      </c>
      <c r="AD9" s="19">
        <v>3</v>
      </c>
      <c r="AE9" s="19">
        <v>2</v>
      </c>
      <c r="AF9" s="19">
        <v>1</v>
      </c>
      <c r="AG9" s="19">
        <v>0</v>
      </c>
    </row>
    <row r="10" spans="1:33" s="6" customFormat="1" ht="15" thickBot="1" x14ac:dyDescent="0.35">
      <c r="A10" s="84"/>
      <c r="B10" s="84"/>
      <c r="C10" s="84"/>
      <c r="D10" s="84"/>
      <c r="E10" s="86"/>
      <c r="F10" s="81" t="s">
        <v>5</v>
      </c>
      <c r="G10" s="77"/>
      <c r="H10" s="77"/>
      <c r="I10" s="77"/>
      <c r="J10" s="77"/>
      <c r="K10" s="77"/>
      <c r="L10" s="77"/>
      <c r="M10" s="78"/>
      <c r="N10" s="81" t="s">
        <v>4</v>
      </c>
      <c r="O10" s="77"/>
      <c r="P10" s="77"/>
      <c r="Q10" s="78"/>
      <c r="R10" s="9" t="s">
        <v>53</v>
      </c>
      <c r="S10" s="9" t="s">
        <v>53</v>
      </c>
      <c r="T10" s="9" t="s">
        <v>53</v>
      </c>
      <c r="U10" s="7" t="s">
        <v>53</v>
      </c>
      <c r="V10" s="7" t="s">
        <v>53</v>
      </c>
      <c r="W10" s="7" t="s">
        <v>53</v>
      </c>
      <c r="X10" s="7" t="s">
        <v>62</v>
      </c>
      <c r="Y10" s="7" t="s">
        <v>63</v>
      </c>
      <c r="Z10" s="7" t="s">
        <v>3</v>
      </c>
      <c r="AA10" s="7" t="s">
        <v>2</v>
      </c>
      <c r="AB10" s="7" t="s">
        <v>17</v>
      </c>
      <c r="AC10" s="7" t="s">
        <v>64</v>
      </c>
      <c r="AD10" s="7" t="s">
        <v>16</v>
      </c>
      <c r="AE10" s="7" t="s">
        <v>1</v>
      </c>
      <c r="AF10" s="7" t="s">
        <v>65</v>
      </c>
      <c r="AG10" s="7" t="s">
        <v>66</v>
      </c>
    </row>
    <row r="11" spans="1:33" ht="15" thickTop="1" x14ac:dyDescent="0.3">
      <c r="A11" s="3" t="s">
        <v>14</v>
      </c>
      <c r="B11" s="3" t="str">
        <f>_xlfn.CONCAT(
Table52[[#This Row],[Column30]],
Table52[[#This Row],[Column29]],
_xlfn.CONCAT(
BIN2HEX(
IF(ISBLANK(R11),0,R11)&amp;
IF(ISBLANK(S11),0,S11)&amp;
IF(ISBLANK(T11),0,T11)&amp;
IF(ISBLANK(U11),0,U11)&amp;
IF(ISBLANK(V11),0,V11)&amp;
IF(ISBLANK(W11),0,W11)&amp;
IF(ISBLANK(X11),0,X11)&amp;
IF(ISBLANK(Y11),0,Y11),2)),
_xlfn.CONCAT(
BIN2HEX(
IF(ISBLANK(Z11),0,Z11)&amp;
IF(ISBLANK(AA11),0,AA11)&amp;
IF(ISBLANK(AB11),0,AB11)&amp;
IF(ISBLANK(AC11),0,AC11)&amp;
IF(ISBLANK(AD11),0,AD11)&amp;
IF(ISBLANK(AE11),0,AE11)&amp;
IF(ISBLANK(AF11),0,AF11)&amp;
IF(ISBLANK(AG11),0,AG11),2)))</f>
        <v>0020000</v>
      </c>
      <c r="C11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00</v>
      </c>
      <c r="D11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2</v>
      </c>
      <c r="E11" s="45"/>
      <c r="F11" s="15"/>
      <c r="G11" s="3"/>
      <c r="H11" s="3"/>
      <c r="I11" s="3"/>
      <c r="J11" s="15"/>
      <c r="K11" s="46"/>
      <c r="L11" s="46"/>
      <c r="M11" s="47"/>
      <c r="N11" s="48">
        <v>0</v>
      </c>
      <c r="O11" s="49">
        <v>0</v>
      </c>
      <c r="P11" s="46">
        <v>1</v>
      </c>
      <c r="Q11" s="47">
        <v>0</v>
      </c>
      <c r="R11" s="50"/>
      <c r="S11" s="51"/>
      <c r="T11" s="52"/>
      <c r="U11" s="3"/>
      <c r="V11" s="3"/>
      <c r="W11" s="3"/>
      <c r="X11" s="3"/>
      <c r="Y11" s="3"/>
      <c r="Z11" s="3"/>
      <c r="AA11" s="10"/>
      <c r="AB11" s="3"/>
      <c r="AC11" s="49"/>
      <c r="AD11" s="46"/>
      <c r="AE11" s="46"/>
      <c r="AF11" s="46"/>
      <c r="AG11" s="46"/>
    </row>
    <row r="12" spans="1:33" x14ac:dyDescent="0.3">
      <c r="A12" s="36" t="str">
        <f t="shared" ref="A12:A21" si="1">DEC2HEX(HEX2DEC(LEFT(A11,LEN(A11)-1))+1)&amp;"h"</f>
        <v>1h</v>
      </c>
      <c r="B12" s="3" t="str">
        <f>_xlfn.CONCAT(
Table52[[#This Row],[Column30]],
Table52[[#This Row],[Column29]],
_xlfn.CONCAT(
BIN2HEX(
IF(ISBLANK(R12),0,R12)&amp;
IF(ISBLANK(S12),0,S12)&amp;
IF(ISBLANK(T12),0,T12)&amp;
IF(ISBLANK(U12),0,U12)&amp;
IF(ISBLANK(V12),0,V12)&amp;
IF(ISBLANK(W12),0,W12)&amp;
IF(ISBLANK(X12),0,X12)&amp;
IF(ISBLANK(Y12),0,Y12),2)),
_xlfn.CONCAT(
BIN2HEX(
IF(ISBLANK(Z12),0,Z12)&amp;
IF(ISBLANK(AA12),0,AA12)&amp;
IF(ISBLANK(AB12),0,AB12)&amp;
IF(ISBLANK(AC12),0,AC12)&amp;
IF(ISBLANK(AD12),0,AD12)&amp;
IF(ISBLANK(AE12),0,AE12)&amp;
IF(ISBLANK(AF12),0,AF12)&amp;
IF(ISBLANK(AG12),0,AG12),2)))</f>
        <v>0050000</v>
      </c>
      <c r="C12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00</v>
      </c>
      <c r="D12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5</v>
      </c>
      <c r="E12" s="5"/>
      <c r="F12" s="40"/>
      <c r="G12" s="36"/>
      <c r="H12" s="36"/>
      <c r="I12" s="36"/>
      <c r="J12" s="53"/>
      <c r="K12" s="54"/>
      <c r="L12" s="54"/>
      <c r="M12" s="55"/>
      <c r="N12" s="56">
        <v>0</v>
      </c>
      <c r="O12" s="53">
        <v>1</v>
      </c>
      <c r="P12" s="54">
        <v>0</v>
      </c>
      <c r="Q12" s="55">
        <v>1</v>
      </c>
      <c r="R12" s="50"/>
      <c r="S12" s="54"/>
      <c r="T12" s="54"/>
      <c r="U12" s="36"/>
      <c r="V12" s="36"/>
      <c r="W12" s="36"/>
      <c r="X12" s="36"/>
      <c r="Y12" s="36"/>
      <c r="Z12" s="36"/>
      <c r="AA12" s="39"/>
      <c r="AB12" s="36"/>
      <c r="AC12" s="53"/>
      <c r="AD12" s="54"/>
      <c r="AE12" s="54"/>
      <c r="AF12" s="54"/>
      <c r="AG12" s="54"/>
    </row>
    <row r="13" spans="1:33" x14ac:dyDescent="0.3">
      <c r="A13" s="36" t="str">
        <f t="shared" si="1"/>
        <v>2h</v>
      </c>
      <c r="B13" s="3" t="str">
        <f>_xlfn.CONCAT(
Table52[[#This Row],[Column30]],
Table52[[#This Row],[Column29]],
_xlfn.CONCAT(
BIN2HEX(
IF(ISBLANK(R13),0,R13)&amp;
IF(ISBLANK(S13),0,S13)&amp;
IF(ISBLANK(T13),0,T13)&amp;
IF(ISBLANK(U13),0,U13)&amp;
IF(ISBLANK(V13),0,V13)&amp;
IF(ISBLANK(W13),0,W13)&amp;
IF(ISBLANK(X13),0,X13)&amp;
IF(ISBLANK(Y13),0,Y13),2)),
_xlfn.CONCAT(
BIN2HEX(
IF(ISBLANK(Z13),0,Z13)&amp;
IF(ISBLANK(AA13),0,AA13)&amp;
IF(ISBLANK(AB13),0,AB13)&amp;
IF(ISBLANK(AC13),0,AC13)&amp;
IF(ISBLANK(AD13),0,AD13)&amp;
IF(ISBLANK(AE13),0,AE13)&amp;
IF(ISBLANK(AF13),0,AF13)&amp;
IF(ISBLANK(AG13),0,AG13),2)))</f>
        <v>0A10003</v>
      </c>
      <c r="C13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0A</v>
      </c>
      <c r="D13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1</v>
      </c>
      <c r="E13" s="5"/>
      <c r="F13" s="40">
        <v>0</v>
      </c>
      <c r="G13" s="36">
        <v>0</v>
      </c>
      <c r="H13" s="36">
        <v>0</v>
      </c>
      <c r="I13" s="36">
        <v>0</v>
      </c>
      <c r="J13" s="53">
        <v>1</v>
      </c>
      <c r="K13" s="54">
        <v>0</v>
      </c>
      <c r="L13" s="54">
        <v>1</v>
      </c>
      <c r="M13" s="55">
        <v>0</v>
      </c>
      <c r="N13" s="56">
        <v>0</v>
      </c>
      <c r="O13" s="53">
        <v>0</v>
      </c>
      <c r="P13" s="54">
        <v>0</v>
      </c>
      <c r="Q13" s="55">
        <v>1</v>
      </c>
      <c r="R13" s="50"/>
      <c r="S13" s="54"/>
      <c r="T13" s="54"/>
      <c r="U13" s="54"/>
      <c r="V13" s="54"/>
      <c r="W13" s="54"/>
      <c r="X13" s="54"/>
      <c r="Y13" s="54"/>
      <c r="Z13" s="54"/>
      <c r="AA13" s="57"/>
      <c r="AB13" s="54"/>
      <c r="AC13" s="53"/>
      <c r="AD13" s="54"/>
      <c r="AE13" s="54"/>
      <c r="AF13" s="54">
        <v>1</v>
      </c>
      <c r="AG13" s="54">
        <v>1</v>
      </c>
    </row>
    <row r="14" spans="1:33" x14ac:dyDescent="0.3">
      <c r="A14" s="36" t="str">
        <f t="shared" si="1"/>
        <v>3h</v>
      </c>
      <c r="B14" s="3" t="str">
        <f>_xlfn.CONCAT(
Table52[[#This Row],[Column30]],
Table52[[#This Row],[Column29]],
_xlfn.CONCAT(
BIN2HEX(
IF(ISBLANK(R14),0,R14)&amp;
IF(ISBLANK(S14),0,S14)&amp;
IF(ISBLANK(T14),0,T14)&amp;
IF(ISBLANK(U14),0,U14)&amp;
IF(ISBLANK(V14),0,V14)&amp;
IF(ISBLANK(W14),0,W14)&amp;
IF(ISBLANK(X14),0,X14)&amp;
IF(ISBLANK(Y14),0,Y14),2)),
_xlfn.CONCAT(
BIN2HEX(
IF(ISBLANK(Z14),0,Z14)&amp;
IF(ISBLANK(AA14),0,AA14)&amp;
IF(ISBLANK(AB14),0,AB14)&amp;
IF(ISBLANK(AC14),0,AC14)&amp;
IF(ISBLANK(AD14),0,AD14)&amp;
IF(ISBLANK(AE14),0,AE14)&amp;
IF(ISBLANK(AF14),0,AF14)&amp;
IF(ISBLANK(AG14),0,AG14),2)))</f>
        <v>071000C</v>
      </c>
      <c r="C14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07</v>
      </c>
      <c r="D14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1</v>
      </c>
      <c r="E14" s="5"/>
      <c r="F14" s="40">
        <v>0</v>
      </c>
      <c r="G14" s="36">
        <v>0</v>
      </c>
      <c r="H14" s="36">
        <v>0</v>
      </c>
      <c r="I14" s="36">
        <v>0</v>
      </c>
      <c r="J14" s="53">
        <v>0</v>
      </c>
      <c r="K14" s="54">
        <v>1</v>
      </c>
      <c r="L14" s="54">
        <v>1</v>
      </c>
      <c r="M14" s="55">
        <v>1</v>
      </c>
      <c r="N14" s="56">
        <v>0</v>
      </c>
      <c r="O14" s="53">
        <v>0</v>
      </c>
      <c r="P14" s="54">
        <v>0</v>
      </c>
      <c r="Q14" s="55">
        <v>1</v>
      </c>
      <c r="R14" s="50"/>
      <c r="S14" s="54"/>
      <c r="T14" s="54"/>
      <c r="U14" s="54"/>
      <c r="V14" s="54"/>
      <c r="W14" s="54"/>
      <c r="X14" s="54"/>
      <c r="Y14" s="54"/>
      <c r="Z14" s="54"/>
      <c r="AA14" s="57"/>
      <c r="AB14" s="54"/>
      <c r="AC14" s="53"/>
      <c r="AD14" s="54">
        <v>1</v>
      </c>
      <c r="AE14" s="54">
        <v>1</v>
      </c>
      <c r="AF14" s="54"/>
      <c r="AG14" s="54"/>
    </row>
    <row r="15" spans="1:33" x14ac:dyDescent="0.3">
      <c r="A15" s="36" t="str">
        <f t="shared" si="1"/>
        <v>4h</v>
      </c>
      <c r="B15" s="3" t="str">
        <f>_xlfn.CONCAT(
Table52[[#This Row],[Column30]],
Table52[[#This Row],[Column29]],
_xlfn.CONCAT(
BIN2HEX(
IF(ISBLANK(R15),0,R15)&amp;
IF(ISBLANK(S15),0,S15)&amp;
IF(ISBLANK(T15),0,T15)&amp;
IF(ISBLANK(U15),0,U15)&amp;
IF(ISBLANK(V15),0,V15)&amp;
IF(ISBLANK(W15),0,W15)&amp;
IF(ISBLANK(X15),0,X15)&amp;
IF(ISBLANK(Y15),0,Y15),2)),
_xlfn.CONCAT(
BIN2HEX(
IF(ISBLANK(Z15),0,Z15)&amp;
IF(ISBLANK(AA15),0,AA15)&amp;
IF(ISBLANK(AB15),0,AB15)&amp;
IF(ISBLANK(AC15),0,AC15)&amp;
IF(ISBLANK(AD15),0,AD15)&amp;
IF(ISBLANK(AE15),0,AE15)&amp;
IF(ISBLANK(AF15),0,AF15)&amp;
IF(ISBLANK(AG15),0,AG15),2)))</f>
        <v>0A30000</v>
      </c>
      <c r="C15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0A</v>
      </c>
      <c r="D15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3</v>
      </c>
      <c r="E15" s="5"/>
      <c r="F15" s="40">
        <v>0</v>
      </c>
      <c r="G15" s="36">
        <v>0</v>
      </c>
      <c r="H15" s="36">
        <v>0</v>
      </c>
      <c r="I15" s="36">
        <v>0</v>
      </c>
      <c r="J15" s="53">
        <v>1</v>
      </c>
      <c r="K15" s="54">
        <v>0</v>
      </c>
      <c r="L15" s="54">
        <v>1</v>
      </c>
      <c r="M15" s="55">
        <v>0</v>
      </c>
      <c r="N15" s="56">
        <v>0</v>
      </c>
      <c r="O15" s="53">
        <v>0</v>
      </c>
      <c r="P15" s="54">
        <v>1</v>
      </c>
      <c r="Q15" s="55">
        <v>1</v>
      </c>
      <c r="R15" s="50"/>
      <c r="S15" s="54"/>
      <c r="T15" s="54"/>
      <c r="U15" s="54"/>
      <c r="V15" s="54"/>
      <c r="W15" s="54"/>
      <c r="X15" s="54"/>
      <c r="Y15" s="54"/>
      <c r="Z15" s="54"/>
      <c r="AA15" s="57"/>
      <c r="AB15" s="54"/>
      <c r="AC15" s="53"/>
      <c r="AD15" s="54"/>
      <c r="AE15" s="54"/>
      <c r="AF15" s="54"/>
      <c r="AG15" s="54"/>
    </row>
    <row r="16" spans="1:33" x14ac:dyDescent="0.3">
      <c r="A16" s="36" t="str">
        <f t="shared" si="1"/>
        <v>5h</v>
      </c>
      <c r="B16" s="3" t="str">
        <f>_xlfn.CONCAT(
Table52[[#This Row],[Column30]],
Table52[[#This Row],[Column29]],
_xlfn.CONCAT(
BIN2HEX(
IF(ISBLANK(R16),0,R16)&amp;
IF(ISBLANK(S16),0,S16)&amp;
IF(ISBLANK(T16),0,T16)&amp;
IF(ISBLANK(U16),0,U16)&amp;
IF(ISBLANK(V16),0,V16)&amp;
IF(ISBLANK(W16),0,W16)&amp;
IF(ISBLANK(X16),0,X16)&amp;
IF(ISBLANK(Y16),0,Y16),2)),
_xlfn.CONCAT(
BIN2HEX(
IF(ISBLANK(Z16),0,Z16)&amp;
IF(ISBLANK(AA16),0,AA16)&amp;
IF(ISBLANK(AB16),0,AB16)&amp;
IF(ISBLANK(AC16),0,AC16)&amp;
IF(ISBLANK(AD16),0,AD16)&amp;
IF(ISBLANK(AE16),0,AE16)&amp;
IF(ISBLANK(AF16),0,AF16)&amp;
IF(ISBLANK(AG16),0,AG16),2)))</f>
        <v>0A10011</v>
      </c>
      <c r="C16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0A</v>
      </c>
      <c r="D16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1</v>
      </c>
      <c r="E16" s="5"/>
      <c r="F16" s="40">
        <v>0</v>
      </c>
      <c r="G16" s="36">
        <v>0</v>
      </c>
      <c r="H16" s="36">
        <v>0</v>
      </c>
      <c r="I16" s="36">
        <v>0</v>
      </c>
      <c r="J16" s="53">
        <v>1</v>
      </c>
      <c r="K16" s="54">
        <v>0</v>
      </c>
      <c r="L16" s="54">
        <v>1</v>
      </c>
      <c r="M16" s="55">
        <v>0</v>
      </c>
      <c r="N16" s="56">
        <v>0</v>
      </c>
      <c r="O16" s="53">
        <v>0</v>
      </c>
      <c r="P16" s="54">
        <v>0</v>
      </c>
      <c r="Q16" s="55">
        <v>1</v>
      </c>
      <c r="R16" s="50"/>
      <c r="S16" s="54"/>
      <c r="T16" s="54"/>
      <c r="U16" s="36"/>
      <c r="V16" s="36"/>
      <c r="W16" s="36"/>
      <c r="X16" s="36"/>
      <c r="Y16" s="36"/>
      <c r="Z16" s="36"/>
      <c r="AA16" s="57"/>
      <c r="AB16" s="54"/>
      <c r="AC16" s="53">
        <v>1</v>
      </c>
      <c r="AD16" s="54"/>
      <c r="AE16" s="54"/>
      <c r="AF16" s="54"/>
      <c r="AG16" s="54">
        <v>1</v>
      </c>
    </row>
    <row r="17" spans="1:33" x14ac:dyDescent="0.3">
      <c r="A17" s="36" t="str">
        <f t="shared" si="1"/>
        <v>6h</v>
      </c>
      <c r="B17" s="3" t="str">
        <f>_xlfn.CONCAT(
Table52[[#This Row],[Column30]],
Table52[[#This Row],[Column29]],
_xlfn.CONCAT(
BIN2HEX(
IF(ISBLANK(R17),0,R17)&amp;
IF(ISBLANK(S17),0,S17)&amp;
IF(ISBLANK(T17),0,T17)&amp;
IF(ISBLANK(U17),0,U17)&amp;
IF(ISBLANK(V17),0,V17)&amp;
IF(ISBLANK(W17),0,W17)&amp;
IF(ISBLANK(X17),0,X17)&amp;
IF(ISBLANK(Y17),0,Y17),2)),
_xlfn.CONCAT(
BIN2HEX(
IF(ISBLANK(Z17),0,Z17)&amp;
IF(ISBLANK(AA17),0,AA17)&amp;
IF(ISBLANK(AB17),0,AB17)&amp;
IF(ISBLANK(AC17),0,AC17)&amp;
IF(ISBLANK(AD17),0,AD17)&amp;
IF(ISBLANK(AE17),0,AE17)&amp;
IF(ISBLANK(AF17),0,AF17)&amp;
IF(ISBLANK(AG17),0,AG17),2)))</f>
        <v>0000024</v>
      </c>
      <c r="C17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00</v>
      </c>
      <c r="D17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0</v>
      </c>
      <c r="E17" s="5"/>
      <c r="F17" s="40"/>
      <c r="G17" s="36"/>
      <c r="H17" s="36"/>
      <c r="I17" s="36"/>
      <c r="J17" s="53"/>
      <c r="K17" s="54"/>
      <c r="L17" s="54"/>
      <c r="M17" s="55"/>
      <c r="N17" s="56"/>
      <c r="O17" s="53"/>
      <c r="P17" s="54"/>
      <c r="Q17" s="55"/>
      <c r="R17" s="50"/>
      <c r="S17" s="54"/>
      <c r="T17" s="54"/>
      <c r="U17" s="54"/>
      <c r="V17" s="54"/>
      <c r="W17" s="54"/>
      <c r="X17" s="54"/>
      <c r="Y17" s="54"/>
      <c r="Z17" s="54"/>
      <c r="AA17" s="57"/>
      <c r="AB17" s="54">
        <v>1</v>
      </c>
      <c r="AC17" s="53"/>
      <c r="AD17" s="54"/>
      <c r="AE17" s="54">
        <v>1</v>
      </c>
      <c r="AF17" s="54"/>
      <c r="AG17" s="54"/>
    </row>
    <row r="18" spans="1:33" x14ac:dyDescent="0.3">
      <c r="A18" s="36" t="str">
        <f t="shared" si="1"/>
        <v>7h</v>
      </c>
      <c r="B18" s="3" t="str">
        <f>_xlfn.CONCAT(
Table52[[#This Row],[Column30]],
Table52[[#This Row],[Column29]],
_xlfn.CONCAT(
BIN2HEX(
IF(ISBLANK(R18),0,R18)&amp;
IF(ISBLANK(S18),0,S18)&amp;
IF(ISBLANK(T18),0,T18)&amp;
IF(ISBLANK(U18),0,U18)&amp;
IF(ISBLANK(V18),0,V18)&amp;
IF(ISBLANK(W18),0,W18)&amp;
IF(ISBLANK(X18),0,X18)&amp;
IF(ISBLANK(Y18),0,Y18),2)),
_xlfn.CONCAT(
BIN2HEX(
IF(ISBLANK(Z18),0,Z18)&amp;
IF(ISBLANK(AA18),0,AA18)&amp;
IF(ISBLANK(AB18),0,AB18)&amp;
IF(ISBLANK(AC18),0,AC18)&amp;
IF(ISBLANK(AD18),0,AD18)&amp;
IF(ISBLANK(AE18),0,AE18)&amp;
IF(ISBLANK(AF18),0,AF18)&amp;
IF(ISBLANK(AG18),0,AG18),2)))</f>
        <v>0A30000</v>
      </c>
      <c r="C18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0A</v>
      </c>
      <c r="D18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3</v>
      </c>
      <c r="E18" s="5"/>
      <c r="F18" s="40">
        <v>0</v>
      </c>
      <c r="G18" s="36">
        <v>0</v>
      </c>
      <c r="H18" s="36">
        <v>0</v>
      </c>
      <c r="I18" s="36">
        <v>0</v>
      </c>
      <c r="J18" s="53">
        <v>1</v>
      </c>
      <c r="K18" s="54">
        <v>0</v>
      </c>
      <c r="L18" s="54">
        <v>1</v>
      </c>
      <c r="M18" s="55">
        <v>0</v>
      </c>
      <c r="N18" s="56">
        <v>0</v>
      </c>
      <c r="O18" s="53">
        <v>0</v>
      </c>
      <c r="P18" s="54">
        <v>1</v>
      </c>
      <c r="Q18" s="55">
        <v>1</v>
      </c>
      <c r="R18" s="50"/>
      <c r="S18" s="54"/>
      <c r="T18" s="54"/>
      <c r="U18" s="54"/>
      <c r="V18" s="54"/>
      <c r="W18" s="54"/>
      <c r="X18" s="54"/>
      <c r="Y18" s="54"/>
      <c r="Z18" s="54"/>
      <c r="AA18" s="57"/>
      <c r="AB18" s="54"/>
      <c r="AC18" s="53"/>
      <c r="AD18" s="54"/>
      <c r="AE18" s="54"/>
      <c r="AF18" s="54"/>
      <c r="AG18" s="54"/>
    </row>
    <row r="19" spans="1:33" x14ac:dyDescent="0.3">
      <c r="A19" s="36" t="str">
        <f t="shared" si="1"/>
        <v>8h</v>
      </c>
      <c r="B19" s="3" t="str">
        <f>_xlfn.CONCAT(
Table52[[#This Row],[Column30]],
Table52[[#This Row],[Column29]],
_xlfn.CONCAT(
BIN2HEX(
IF(ISBLANK(R19),0,R19)&amp;
IF(ISBLANK(S19),0,S19)&amp;
IF(ISBLANK(T19),0,T19)&amp;
IF(ISBLANK(U19),0,U19)&amp;
IF(ISBLANK(V19),0,V19)&amp;
IF(ISBLANK(W19),0,W19)&amp;
IF(ISBLANK(X19),0,X19)&amp;
IF(ISBLANK(Y19),0,Y19),2)),
_xlfn.CONCAT(
BIN2HEX(
IF(ISBLANK(Z19),0,Z19)&amp;
IF(ISBLANK(AA19),0,AA19)&amp;
IF(ISBLANK(AB19),0,AB19)&amp;
IF(ISBLANK(AC19),0,AC19)&amp;
IF(ISBLANK(AD19),0,AD19)&amp;
IF(ISBLANK(AE19),0,AE19)&amp;
IF(ISBLANK(AF19),0,AF19)&amp;
IF(ISBLANK(AG19),0,AG19),2)))</f>
        <v>08400C0</v>
      </c>
      <c r="C19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08</v>
      </c>
      <c r="D19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4</v>
      </c>
      <c r="E19" s="5"/>
      <c r="F19" s="40">
        <v>0</v>
      </c>
      <c r="G19" s="36">
        <v>0</v>
      </c>
      <c r="H19" s="36">
        <v>0</v>
      </c>
      <c r="I19" s="36">
        <v>0</v>
      </c>
      <c r="J19" s="53">
        <v>1</v>
      </c>
      <c r="K19" s="54">
        <v>0</v>
      </c>
      <c r="L19" s="54">
        <v>0</v>
      </c>
      <c r="M19" s="55">
        <v>0</v>
      </c>
      <c r="N19" s="56">
        <v>0</v>
      </c>
      <c r="O19" s="53">
        <v>1</v>
      </c>
      <c r="P19" s="54">
        <v>0</v>
      </c>
      <c r="Q19" s="55">
        <v>0</v>
      </c>
      <c r="R19" s="50"/>
      <c r="S19" s="54"/>
      <c r="T19" s="54"/>
      <c r="U19" s="36"/>
      <c r="V19" s="36"/>
      <c r="W19" s="36"/>
      <c r="X19" s="36"/>
      <c r="Y19" s="36"/>
      <c r="Z19" s="36">
        <v>1</v>
      </c>
      <c r="AA19" s="57">
        <v>1</v>
      </c>
      <c r="AB19" s="54"/>
      <c r="AC19" s="53"/>
      <c r="AD19" s="54"/>
      <c r="AE19" s="54"/>
      <c r="AF19" s="54"/>
      <c r="AG19" s="54"/>
    </row>
    <row r="20" spans="1:33" x14ac:dyDescent="0.3">
      <c r="A20" s="36" t="str">
        <f t="shared" si="1"/>
        <v>9h</v>
      </c>
      <c r="B20" s="3" t="str">
        <f>_xlfn.CONCAT(
Table52[[#This Row],[Column30]],
Table52[[#This Row],[Column29]],
_xlfn.CONCAT(
BIN2HEX(
IF(ISBLANK(R20),0,R20)&amp;
IF(ISBLANK(S20),0,S20)&amp;
IF(ISBLANK(T20),0,T20)&amp;
IF(ISBLANK(U20),0,U20)&amp;
IF(ISBLANK(V20),0,V20)&amp;
IF(ISBLANK(W20),0,W20)&amp;
IF(ISBLANK(X20),0,X20)&amp;
IF(ISBLANK(Y20),0,Y20),2)),
_xlfn.CONCAT(
BIN2HEX(
IF(ISBLANK(Z20),0,Z20)&amp;
IF(ISBLANK(AA20),0,AA20)&amp;
IF(ISBLANK(AB20),0,AB20)&amp;
IF(ISBLANK(AC20),0,AC20)&amp;
IF(ISBLANK(AD20),0,AD20)&amp;
IF(ISBLANK(AE20),0,AE20)&amp;
IF(ISBLANK(AF20),0,AF20)&amp;
IF(ISBLANK(AG20),0,AG20),2)))</f>
        <v>0000001</v>
      </c>
      <c r="C20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00</v>
      </c>
      <c r="D20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0</v>
      </c>
      <c r="E20" s="5"/>
      <c r="F20" s="40"/>
      <c r="G20" s="36"/>
      <c r="H20" s="36"/>
      <c r="I20" s="36"/>
      <c r="J20" s="53"/>
      <c r="K20" s="54"/>
      <c r="L20" s="54"/>
      <c r="M20" s="55"/>
      <c r="N20" s="56"/>
      <c r="O20" s="53"/>
      <c r="P20" s="54"/>
      <c r="Q20" s="55"/>
      <c r="R20" s="50"/>
      <c r="S20" s="54"/>
      <c r="T20" s="54"/>
      <c r="U20" s="54"/>
      <c r="V20" s="54"/>
      <c r="W20" s="54"/>
      <c r="X20" s="54"/>
      <c r="Y20" s="54"/>
      <c r="Z20" s="54"/>
      <c r="AA20" s="57"/>
      <c r="AB20" s="54"/>
      <c r="AC20" s="53"/>
      <c r="AD20" s="54"/>
      <c r="AE20" s="54"/>
      <c r="AF20" s="54"/>
      <c r="AG20" s="54">
        <v>1</v>
      </c>
    </row>
    <row r="21" spans="1:33" x14ac:dyDescent="0.3">
      <c r="A21" s="36" t="str">
        <f t="shared" si="1"/>
        <v>Ah</v>
      </c>
      <c r="B21" s="3" t="str">
        <f>_xlfn.CONCAT(
Table52[[#This Row],[Column30]],
Table52[[#This Row],[Column29]],
_xlfn.CONCAT(
BIN2HEX(
IF(ISBLANK(R21),0,R21)&amp;
IF(ISBLANK(S21),0,S21)&amp;
IF(ISBLANK(T21),0,T21)&amp;
IF(ISBLANK(U21),0,U21)&amp;
IF(ISBLANK(V21),0,V21)&amp;
IF(ISBLANK(W21),0,W21)&amp;
IF(ISBLANK(X21),0,X21)&amp;
IF(ISBLANK(Y21),0,Y21),2)),
_xlfn.CONCAT(
BIN2HEX(
IF(ISBLANK(Z21),0,Z21)&amp;
IF(ISBLANK(AA21),0,AA21)&amp;
IF(ISBLANK(AB21),0,AB21)&amp;
IF(ISBLANK(AC21),0,AC21)&amp;
IF(ISBLANK(AD21),0,AD21)&amp;
IF(ISBLANK(AE21),0,AE21)&amp;
IF(ISBLANK(AF21),0,AF21)&amp;
IF(ISBLANK(AG21),0,AG21),2)))</f>
        <v>0010300</v>
      </c>
      <c r="C21" s="10" t="str">
        <f>BIN2HEX(
IF(ISBLANK(Table52[[#This Row],[Column33]]),0,Table52[[#This Row],[Column33]])&amp;
IF(ISBLANK(Table52[[#This Row],[Column32]]),0,Table52[[#This Row],[Column32]])&amp;
IF(ISBLANK(Table52[[#This Row],[Column31]]),0,Table52[[#This Row],[Column31]])&amp;
IF(ISBLANK(Table52[[#This Row],[Column28]]),0,Table52[[#This Row],[Column28]])&amp;
IF(ISBLANK(Table52[[#This Row],[Column1]]),0,Table52[[#This Row],[Column1]])&amp;
IF(ISBLANK(Table52[[#This Row],[Column2]]),0,Table52[[#This Row],[Column2]])&amp;
IF(ISBLANK(Table52[[#This Row],[Column3]]),0,Table52[[#This Row],[Column3]])&amp;
IF(ISBLANK(Table52[[#This Row],[Column4]]),0,Table52[[#This Row],[Column4]]),2)</f>
        <v>00</v>
      </c>
      <c r="D21" s="10" t="str">
        <f>BIN2HEX(
IF(ISBLANK(Table52[[#This Row],[Column18]]),0,Table52[[#This Row],[Column18]]) &amp;
IF(ISBLANK(Table52[[#This Row],[Column5]]),0,Table52[[#This Row],[Column5]])&amp;
IF(ISBLANK(Table52[[#This Row],[Column6]]),0,Table52[[#This Row],[Column6]])&amp;
IF(ISBLANK(Table52[[#This Row],[Column7]]),0,Table52[[#This Row],[Column7]]))</f>
        <v>1</v>
      </c>
      <c r="E21" s="5"/>
      <c r="F21" s="40">
        <v>0</v>
      </c>
      <c r="G21" s="36">
        <v>0</v>
      </c>
      <c r="H21" s="36">
        <v>0</v>
      </c>
      <c r="I21" s="36">
        <v>0</v>
      </c>
      <c r="J21" s="53">
        <v>0</v>
      </c>
      <c r="K21" s="54">
        <v>0</v>
      </c>
      <c r="L21" s="54">
        <v>0</v>
      </c>
      <c r="M21" s="55">
        <v>0</v>
      </c>
      <c r="N21" s="56">
        <v>0</v>
      </c>
      <c r="O21" s="53">
        <v>0</v>
      </c>
      <c r="P21" s="54">
        <v>0</v>
      </c>
      <c r="Q21" s="55">
        <v>1</v>
      </c>
      <c r="R21" s="50"/>
      <c r="S21" s="54"/>
      <c r="T21" s="54"/>
      <c r="U21" s="54"/>
      <c r="V21" s="54"/>
      <c r="W21" s="54"/>
      <c r="X21" s="54">
        <v>1</v>
      </c>
      <c r="Y21" s="54">
        <v>1</v>
      </c>
      <c r="Z21" s="54"/>
      <c r="AA21" s="57"/>
      <c r="AB21" s="54"/>
      <c r="AC21" s="53"/>
      <c r="AD21" s="54"/>
      <c r="AE21" s="54"/>
      <c r="AF21" s="54"/>
      <c r="AG21" s="54"/>
    </row>
  </sheetData>
  <mergeCells count="18">
    <mergeCell ref="F10:M10"/>
    <mergeCell ref="N10:Q10"/>
    <mergeCell ref="L4:O4"/>
    <mergeCell ref="Q4:T4"/>
    <mergeCell ref="L5:O5"/>
    <mergeCell ref="L6:O6"/>
    <mergeCell ref="L7:O7"/>
    <mergeCell ref="A9:A10"/>
    <mergeCell ref="B9:B10"/>
    <mergeCell ref="C9:C10"/>
    <mergeCell ref="D9:D10"/>
    <mergeCell ref="E9:E10"/>
    <mergeCell ref="L1:O1"/>
    <mergeCell ref="Q1:T1"/>
    <mergeCell ref="V1:X1"/>
    <mergeCell ref="Z1:AC1"/>
    <mergeCell ref="L2:O2"/>
    <mergeCell ref="V2:X2"/>
  </mergeCells>
  <conditionalFormatting sqref="F11:AG21">
    <cfRule type="cellIs" dxfId="3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D4AA-AFED-4D6F-B8BE-2F19E9577996}">
  <dimension ref="A1:AC30"/>
  <sheetViews>
    <sheetView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B26" sqref="B26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" spans="1:29" x14ac:dyDescent="0.3">
      <c r="J1" s="82" t="s">
        <v>7</v>
      </c>
      <c r="K1" s="82"/>
      <c r="L1" s="82"/>
      <c r="M1" s="4" t="s">
        <v>10</v>
      </c>
      <c r="N1" s="68" t="s">
        <v>11</v>
      </c>
      <c r="O1" s="68"/>
      <c r="P1" s="68"/>
      <c r="Q1" s="69"/>
    </row>
    <row r="2" spans="1:29" x14ac:dyDescent="0.3">
      <c r="J2" s="74" t="s">
        <v>6</v>
      </c>
      <c r="K2" s="74"/>
      <c r="L2" s="74"/>
      <c r="M2" s="5" t="str">
        <f>BIN2HEX(N2&amp;O2&amp;P2&amp;Q2)</f>
        <v>1</v>
      </c>
      <c r="N2" s="40">
        <v>0</v>
      </c>
      <c r="O2" s="36">
        <v>0</v>
      </c>
      <c r="P2" s="36">
        <v>0</v>
      </c>
      <c r="Q2" s="36">
        <v>1</v>
      </c>
    </row>
    <row r="4" spans="1:29" x14ac:dyDescent="0.3">
      <c r="J4" s="82" t="s">
        <v>8</v>
      </c>
      <c r="K4" s="82"/>
      <c r="L4" s="82"/>
      <c r="M4" s="4" t="s">
        <v>10</v>
      </c>
      <c r="N4" s="68" t="s">
        <v>11</v>
      </c>
      <c r="O4" s="68"/>
      <c r="P4" s="68"/>
      <c r="Q4" s="69"/>
    </row>
    <row r="5" spans="1:29" x14ac:dyDescent="0.3">
      <c r="J5" s="74" t="s">
        <v>67</v>
      </c>
      <c r="K5" s="74"/>
      <c r="L5" s="74"/>
      <c r="M5" s="5">
        <v>2</v>
      </c>
      <c r="N5" s="40">
        <v>0</v>
      </c>
      <c r="O5" s="36">
        <v>0</v>
      </c>
      <c r="P5" s="36">
        <v>1</v>
      </c>
      <c r="Q5" s="36">
        <v>0</v>
      </c>
    </row>
    <row r="6" spans="1:29" x14ac:dyDescent="0.3">
      <c r="J6" s="70" t="s">
        <v>68</v>
      </c>
      <c r="K6" s="71"/>
      <c r="L6" s="72"/>
      <c r="M6" s="5">
        <v>3</v>
      </c>
      <c r="N6" s="40">
        <v>0</v>
      </c>
      <c r="O6" s="36">
        <v>0</v>
      </c>
      <c r="P6" s="36">
        <v>1</v>
      </c>
      <c r="Q6" s="36">
        <v>1</v>
      </c>
    </row>
    <row r="7" spans="1:29" x14ac:dyDescent="0.3">
      <c r="J7" s="74" t="s">
        <v>69</v>
      </c>
      <c r="K7" s="74"/>
      <c r="L7" s="74"/>
      <c r="M7" s="5">
        <v>4</v>
      </c>
      <c r="N7" s="40">
        <v>0</v>
      </c>
      <c r="O7" s="36">
        <v>1</v>
      </c>
      <c r="P7" s="36">
        <v>0</v>
      </c>
      <c r="Q7" s="36">
        <v>0</v>
      </c>
    </row>
    <row r="8" spans="1:29" x14ac:dyDescent="0.3">
      <c r="J8" s="74" t="s">
        <v>70</v>
      </c>
      <c r="K8" s="74"/>
      <c r="L8" s="74"/>
      <c r="M8" s="5">
        <v>5</v>
      </c>
      <c r="N8" s="40">
        <v>0</v>
      </c>
      <c r="O8" s="36">
        <v>1</v>
      </c>
      <c r="P8" s="36">
        <v>0</v>
      </c>
      <c r="Q8" s="36">
        <v>1</v>
      </c>
    </row>
    <row r="9" spans="1:29" x14ac:dyDescent="0.3">
      <c r="J9" s="74" t="s">
        <v>71</v>
      </c>
      <c r="K9" s="74"/>
      <c r="L9" s="74"/>
      <c r="M9" s="5">
        <v>6</v>
      </c>
      <c r="N9" s="40">
        <v>0</v>
      </c>
      <c r="O9" s="36">
        <v>1</v>
      </c>
      <c r="P9" s="36">
        <v>1</v>
      </c>
      <c r="Q9" s="36">
        <v>0</v>
      </c>
    </row>
    <row r="10" spans="1:29" x14ac:dyDescent="0.3">
      <c r="J10" s="74" t="s">
        <v>72</v>
      </c>
      <c r="K10" s="74"/>
      <c r="L10" s="74"/>
      <c r="M10" s="5">
        <v>7</v>
      </c>
      <c r="N10" s="40">
        <v>0</v>
      </c>
      <c r="O10" s="36">
        <v>1</v>
      </c>
      <c r="P10" s="36">
        <v>1</v>
      </c>
      <c r="Q10" s="36">
        <v>1</v>
      </c>
    </row>
    <row r="11" spans="1:29" x14ac:dyDescent="0.3">
      <c r="J11" s="74" t="s">
        <v>73</v>
      </c>
      <c r="K11" s="74"/>
      <c r="L11" s="74"/>
      <c r="M11" s="5">
        <v>8</v>
      </c>
      <c r="N11" s="40">
        <v>1</v>
      </c>
      <c r="O11" s="36">
        <v>0</v>
      </c>
      <c r="P11" s="36">
        <v>0</v>
      </c>
      <c r="Q11" s="36">
        <v>0</v>
      </c>
    </row>
    <row r="12" spans="1:29" x14ac:dyDescent="0.3">
      <c r="J12" s="87"/>
      <c r="K12" s="87"/>
      <c r="L12" s="87"/>
      <c r="M12" s="1"/>
      <c r="N12" s="1"/>
      <c r="O12" s="1"/>
      <c r="P12" s="1"/>
      <c r="Q12" s="1"/>
    </row>
    <row r="14" spans="1:29" x14ac:dyDescent="0.3">
      <c r="A14" s="83" t="s">
        <v>0</v>
      </c>
      <c r="B14" s="83" t="s">
        <v>61</v>
      </c>
      <c r="C14" s="83" t="s">
        <v>12</v>
      </c>
      <c r="D14" s="83" t="s">
        <v>13</v>
      </c>
      <c r="E14" s="85" t="s">
        <v>9</v>
      </c>
      <c r="F14" s="38">
        <v>23</v>
      </c>
      <c r="G14" s="19">
        <v>22</v>
      </c>
      <c r="H14" s="19">
        <v>21</v>
      </c>
      <c r="I14" s="19">
        <v>20</v>
      </c>
      <c r="J14" s="19">
        <v>19</v>
      </c>
      <c r="K14" s="19">
        <v>18</v>
      </c>
      <c r="L14" s="19">
        <v>17</v>
      </c>
      <c r="M14" s="4">
        <v>16</v>
      </c>
      <c r="N14" s="38">
        <v>15</v>
      </c>
      <c r="O14" s="19">
        <v>14</v>
      </c>
      <c r="P14" s="19">
        <v>13</v>
      </c>
      <c r="Q14" s="4">
        <v>12</v>
      </c>
      <c r="R14" s="38">
        <v>11</v>
      </c>
      <c r="S14" s="19">
        <v>10</v>
      </c>
      <c r="T14" s="19">
        <v>9</v>
      </c>
      <c r="U14" s="19">
        <v>8</v>
      </c>
      <c r="V14" s="19">
        <v>7</v>
      </c>
      <c r="W14" s="19">
        <v>6</v>
      </c>
      <c r="X14" s="19">
        <v>5</v>
      </c>
      <c r="Y14" s="19">
        <v>4</v>
      </c>
      <c r="Z14" s="19">
        <v>3</v>
      </c>
      <c r="AA14" s="19">
        <v>2</v>
      </c>
      <c r="AB14" s="19">
        <v>1</v>
      </c>
      <c r="AC14" s="19">
        <v>0</v>
      </c>
    </row>
    <row r="15" spans="1:29" s="6" customFormat="1" ht="15" thickBot="1" x14ac:dyDescent="0.35">
      <c r="A15" s="84"/>
      <c r="B15" s="84"/>
      <c r="C15" s="84"/>
      <c r="D15" s="84"/>
      <c r="E15" s="86"/>
      <c r="F15" s="77" t="s">
        <v>5</v>
      </c>
      <c r="G15" s="77"/>
      <c r="H15" s="77"/>
      <c r="I15" s="77"/>
      <c r="J15" s="77"/>
      <c r="K15" s="77"/>
      <c r="L15" s="77"/>
      <c r="M15" s="78"/>
      <c r="N15" s="77" t="s">
        <v>4</v>
      </c>
      <c r="O15" s="77"/>
      <c r="P15" s="77"/>
      <c r="Q15" s="78"/>
      <c r="R15" s="9" t="s">
        <v>53</v>
      </c>
      <c r="S15" s="7" t="s">
        <v>53</v>
      </c>
      <c r="T15" s="7" t="s">
        <v>62</v>
      </c>
      <c r="U15" s="7" t="s">
        <v>74</v>
      </c>
      <c r="V15" s="7" t="s">
        <v>75</v>
      </c>
      <c r="W15" s="7" t="s">
        <v>76</v>
      </c>
      <c r="X15" s="7" t="s">
        <v>77</v>
      </c>
      <c r="Y15" s="7" t="s">
        <v>78</v>
      </c>
      <c r="Z15" s="7" t="s">
        <v>3</v>
      </c>
      <c r="AA15" s="7" t="s">
        <v>2</v>
      </c>
      <c r="AB15" s="7" t="s">
        <v>79</v>
      </c>
      <c r="AC15" s="7" t="s">
        <v>1</v>
      </c>
    </row>
    <row r="16" spans="1:29" ht="15" thickTop="1" x14ac:dyDescent="0.3">
      <c r="A16" s="3" t="s">
        <v>14</v>
      </c>
      <c r="B16" s="3" t="str">
        <f t="shared" ref="B16:B30" si="0">BIN2HEX(
IF(ISBLANK(F16),0,F16) &amp;
IF(ISBLANK(G16),0,G16)&amp;
IF(ISBLANK(H16),0,H16)&amp;
IF(ISBLANK(I16),0,I16)&amp;
IF(ISBLANK(J16),0,J16) &amp;
IF(ISBLANK(K16),0,K16)&amp;
IF(ISBLANK(L16),0,L16) &amp;
IF(ISBLANK(M16),0,M16),2)&amp;
BIN2HEX(
IF(ISBLANK(N16),0,N16) &amp;
IF(ISBLANK(O16),0,O16)&amp;
IF(ISBLANK(P16),0,P16)&amp;
IF(ISBLANK(Q16),0,Q16)&amp;
IF(ISBLANK(R16),0,R16) &amp;
IF(ISBLANK(S16),0,S16)&amp;
IF(ISBLANK(T16),0,T16) &amp;
IF(ISBLANK(U16),0,U16),2)&amp;
BIN2HEX(
IF(ISBLANK(V16),0,V16) &amp;
IF(ISBLANK(W16),0,W16)&amp;
IF(ISBLANK(X16),0,X16)&amp;
IF(ISBLANK(Y16),0,Y16)&amp;
IF(ISBLANK(Z16),0,Z16) &amp;
IF(ISBLANK(AA16),0,AA16)&amp;
IF(ISBLANK(AB16),0,AB16) &amp;
IF(ISBLANK(AC16),0,AC16),2)</f>
        <v>002000</v>
      </c>
      <c r="C16" s="10" t="str">
        <f t="shared" ref="C16:C30" si="1">BIN2HEX(
IF(ISBLANK(F16),0,F16) &amp;
IF(ISBLANK(G16),0,G16)&amp;
IF(ISBLANK(H16),0,H16)&amp;
IF(ISBLANK(I16),0,I16)&amp;
IF(ISBLANK(J16),0,J16) &amp;
IF(ISBLANK(K16),0,K16)&amp;
IF(ISBLANK(L16),0,L16) &amp;
IF(ISBLANK(M16),0,M16))</f>
        <v>0</v>
      </c>
      <c r="D16" s="10" t="str">
        <f t="shared" ref="D16:D30" si="2">BIN2HEX(
IF(ISBLANK(N16),0,N16) &amp;
IF(ISBLANK(O16),0,O16)&amp;
IF(ISBLANK(P16),0,P16)&amp;
IF(ISBLANK(Q16),0,Q16))</f>
        <v>2</v>
      </c>
      <c r="E16" s="58"/>
      <c r="F16" s="15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7">
        <v>0</v>
      </c>
      <c r="N16" s="15">
        <v>0</v>
      </c>
      <c r="O16" s="3">
        <v>0</v>
      </c>
      <c r="P16" s="3">
        <v>1</v>
      </c>
      <c r="Q16" s="58">
        <v>0</v>
      </c>
      <c r="R16" s="49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</row>
    <row r="17" spans="1:29" x14ac:dyDescent="0.3">
      <c r="A17" s="36" t="str">
        <f t="shared" ref="A17:A30" si="3">DEC2HEX(HEX2DEC(LEFT(A16,LEN(A16)-1))+1)&amp;"h"</f>
        <v>1h</v>
      </c>
      <c r="B17" s="3" t="str">
        <f t="shared" si="0"/>
        <v>000003</v>
      </c>
      <c r="C17" s="10" t="str">
        <f t="shared" si="1"/>
        <v>0</v>
      </c>
      <c r="D17" s="10" t="str">
        <f t="shared" si="2"/>
        <v>0</v>
      </c>
      <c r="E17" s="5"/>
      <c r="F17" s="53"/>
      <c r="G17" s="54"/>
      <c r="H17" s="54"/>
      <c r="I17" s="54"/>
      <c r="J17" s="54"/>
      <c r="K17" s="54"/>
      <c r="L17" s="54"/>
      <c r="M17" s="55"/>
      <c r="N17" s="40"/>
      <c r="O17" s="36"/>
      <c r="P17" s="36"/>
      <c r="Q17" s="5"/>
      <c r="R17" s="53"/>
      <c r="S17" s="54"/>
      <c r="T17" s="54"/>
      <c r="U17" s="54"/>
      <c r="V17" s="54"/>
      <c r="W17" s="54"/>
      <c r="X17" s="54"/>
      <c r="Y17" s="54"/>
      <c r="Z17" s="54"/>
      <c r="AA17" s="54"/>
      <c r="AB17" s="54">
        <v>1</v>
      </c>
      <c r="AC17" s="54">
        <v>1</v>
      </c>
    </row>
    <row r="18" spans="1:29" x14ac:dyDescent="0.3">
      <c r="A18" s="36" t="str">
        <f t="shared" si="3"/>
        <v>2h</v>
      </c>
      <c r="B18" s="3" t="str">
        <f t="shared" si="0"/>
        <v>02800C</v>
      </c>
      <c r="C18" s="10" t="str">
        <f t="shared" si="1"/>
        <v>2</v>
      </c>
      <c r="D18" s="10" t="str">
        <f t="shared" si="2"/>
        <v>8</v>
      </c>
      <c r="E18" s="5"/>
      <c r="F18" s="53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1</v>
      </c>
      <c r="M18" s="55">
        <v>0</v>
      </c>
      <c r="N18" s="53">
        <v>1</v>
      </c>
      <c r="O18" s="54">
        <v>0</v>
      </c>
      <c r="P18" s="54">
        <v>0</v>
      </c>
      <c r="Q18" s="55">
        <v>0</v>
      </c>
      <c r="R18" s="53"/>
      <c r="S18" s="54"/>
      <c r="T18" s="54"/>
      <c r="U18" s="54"/>
      <c r="V18" s="54"/>
      <c r="W18" s="54"/>
      <c r="X18" s="54"/>
      <c r="Y18" s="54"/>
      <c r="Z18" s="54">
        <v>1</v>
      </c>
      <c r="AA18" s="54">
        <v>1</v>
      </c>
      <c r="AB18" s="54"/>
      <c r="AC18" s="54"/>
    </row>
    <row r="19" spans="1:29" x14ac:dyDescent="0.3">
      <c r="A19" s="36" t="str">
        <f t="shared" si="3"/>
        <v>3h</v>
      </c>
      <c r="B19" s="3" t="str">
        <f t="shared" si="0"/>
        <v>000010</v>
      </c>
      <c r="C19" s="10" t="str">
        <f t="shared" si="1"/>
        <v>0</v>
      </c>
      <c r="D19" s="10" t="str">
        <f t="shared" si="2"/>
        <v>0</v>
      </c>
      <c r="E19" s="5"/>
      <c r="F19" s="53"/>
      <c r="G19" s="54"/>
      <c r="H19" s="54"/>
      <c r="I19" s="54"/>
      <c r="J19" s="54"/>
      <c r="K19" s="54"/>
      <c r="L19" s="54"/>
      <c r="M19" s="55"/>
      <c r="N19" s="53"/>
      <c r="O19" s="54"/>
      <c r="P19" s="54"/>
      <c r="Q19" s="55"/>
      <c r="R19" s="53"/>
      <c r="S19" s="54"/>
      <c r="T19" s="54"/>
      <c r="U19" s="54"/>
      <c r="V19" s="54"/>
      <c r="W19" s="54"/>
      <c r="X19" s="54"/>
      <c r="Y19" s="54">
        <v>1</v>
      </c>
      <c r="Z19" s="54"/>
      <c r="AA19" s="54"/>
      <c r="AB19" s="54"/>
      <c r="AC19" s="54"/>
    </row>
    <row r="20" spans="1:29" x14ac:dyDescent="0.3">
      <c r="A20" s="36" t="str">
        <f t="shared" si="3"/>
        <v>4h</v>
      </c>
      <c r="B20" s="3" t="str">
        <f t="shared" si="0"/>
        <v>013000</v>
      </c>
      <c r="C20" s="10" t="str">
        <f t="shared" si="1"/>
        <v>1</v>
      </c>
      <c r="D20" s="10" t="str">
        <f t="shared" si="2"/>
        <v>3</v>
      </c>
      <c r="E20" s="5"/>
      <c r="F20" s="53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5">
        <v>1</v>
      </c>
      <c r="N20" s="53">
        <v>0</v>
      </c>
      <c r="O20" s="54">
        <v>0</v>
      </c>
      <c r="P20" s="54">
        <v>1</v>
      </c>
      <c r="Q20" s="55">
        <v>1</v>
      </c>
      <c r="R20" s="53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 spans="1:29" x14ac:dyDescent="0.3">
      <c r="A21" s="36" t="str">
        <f t="shared" si="3"/>
        <v>5h</v>
      </c>
      <c r="B21" s="3" t="str">
        <f t="shared" si="0"/>
        <v>0E4000</v>
      </c>
      <c r="C21" s="10" t="str">
        <f t="shared" si="1"/>
        <v>E</v>
      </c>
      <c r="D21" s="10" t="str">
        <f t="shared" si="2"/>
        <v>4</v>
      </c>
      <c r="E21" s="5"/>
      <c r="F21" s="53">
        <v>0</v>
      </c>
      <c r="G21" s="54">
        <v>0</v>
      </c>
      <c r="H21" s="54">
        <v>0</v>
      </c>
      <c r="I21" s="54">
        <v>0</v>
      </c>
      <c r="J21" s="54">
        <v>1</v>
      </c>
      <c r="K21" s="54">
        <v>1</v>
      </c>
      <c r="L21" s="54">
        <v>1</v>
      </c>
      <c r="M21" s="55">
        <v>0</v>
      </c>
      <c r="N21" s="40">
        <v>0</v>
      </c>
      <c r="O21" s="36">
        <v>1</v>
      </c>
      <c r="P21" s="54">
        <v>0</v>
      </c>
      <c r="Q21" s="55">
        <v>0</v>
      </c>
      <c r="R21" s="53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 spans="1:29" x14ac:dyDescent="0.3">
      <c r="A22" s="36" t="str">
        <f t="shared" si="3"/>
        <v>6h</v>
      </c>
      <c r="B22" s="3" t="str">
        <f t="shared" si="0"/>
        <v>000003</v>
      </c>
      <c r="C22" s="10" t="str">
        <f t="shared" si="1"/>
        <v>0</v>
      </c>
      <c r="D22" s="10" t="str">
        <f t="shared" si="2"/>
        <v>0</v>
      </c>
      <c r="E22" s="5"/>
      <c r="F22" s="53"/>
      <c r="G22" s="54"/>
      <c r="H22" s="54"/>
      <c r="I22" s="54"/>
      <c r="J22" s="54"/>
      <c r="K22" s="54"/>
      <c r="L22" s="54"/>
      <c r="M22" s="55"/>
      <c r="N22" s="53"/>
      <c r="O22" s="54"/>
      <c r="P22" s="54"/>
      <c r="Q22" s="55"/>
      <c r="R22" s="53"/>
      <c r="S22" s="54"/>
      <c r="T22" s="54"/>
      <c r="U22" s="54"/>
      <c r="V22" s="54"/>
      <c r="W22" s="54"/>
      <c r="X22" s="54"/>
      <c r="Y22" s="54"/>
      <c r="Z22" s="54"/>
      <c r="AA22" s="54"/>
      <c r="AB22" s="54">
        <v>1</v>
      </c>
      <c r="AC22" s="54">
        <v>1</v>
      </c>
    </row>
    <row r="23" spans="1:29" x14ac:dyDescent="0.3">
      <c r="A23" s="36" t="str">
        <f t="shared" si="3"/>
        <v>7h</v>
      </c>
      <c r="B23" s="3" t="str">
        <f t="shared" si="0"/>
        <v>07800C</v>
      </c>
      <c r="C23" s="10" t="str">
        <f t="shared" si="1"/>
        <v>7</v>
      </c>
      <c r="D23" s="10" t="str">
        <f t="shared" si="2"/>
        <v>8</v>
      </c>
      <c r="E23" s="5"/>
      <c r="F23" s="53">
        <v>0</v>
      </c>
      <c r="G23" s="54">
        <v>0</v>
      </c>
      <c r="H23" s="54">
        <v>0</v>
      </c>
      <c r="I23" s="54">
        <v>0</v>
      </c>
      <c r="J23" s="54">
        <v>0</v>
      </c>
      <c r="K23" s="54">
        <v>1</v>
      </c>
      <c r="L23" s="54">
        <v>1</v>
      </c>
      <c r="M23" s="55">
        <v>1</v>
      </c>
      <c r="N23" s="53">
        <v>1</v>
      </c>
      <c r="O23" s="54">
        <v>0</v>
      </c>
      <c r="P23" s="54">
        <v>0</v>
      </c>
      <c r="Q23" s="55">
        <v>0</v>
      </c>
      <c r="R23" s="53"/>
      <c r="S23" s="54"/>
      <c r="T23" s="54"/>
      <c r="U23" s="54"/>
      <c r="V23" s="54"/>
      <c r="W23" s="54"/>
      <c r="X23" s="54"/>
      <c r="Y23" s="54"/>
      <c r="Z23" s="54">
        <v>1</v>
      </c>
      <c r="AA23" s="54">
        <v>1</v>
      </c>
      <c r="AB23" s="54"/>
      <c r="AC23" s="54"/>
    </row>
    <row r="24" spans="1:29" x14ac:dyDescent="0.3">
      <c r="A24" s="36" t="str">
        <f t="shared" si="3"/>
        <v>8h</v>
      </c>
      <c r="B24" s="3" t="str">
        <f t="shared" si="0"/>
        <v>0E5020</v>
      </c>
      <c r="C24" s="10" t="str">
        <f t="shared" si="1"/>
        <v>E</v>
      </c>
      <c r="D24" s="10" t="str">
        <f t="shared" si="2"/>
        <v>5</v>
      </c>
      <c r="E24" s="5"/>
      <c r="F24" s="53">
        <v>0</v>
      </c>
      <c r="G24" s="54">
        <v>0</v>
      </c>
      <c r="H24" s="54">
        <v>0</v>
      </c>
      <c r="I24" s="54">
        <v>0</v>
      </c>
      <c r="J24" s="54">
        <v>1</v>
      </c>
      <c r="K24" s="54">
        <v>1</v>
      </c>
      <c r="L24" s="54">
        <v>1</v>
      </c>
      <c r="M24" s="55">
        <v>0</v>
      </c>
      <c r="N24" s="40">
        <v>0</v>
      </c>
      <c r="O24" s="36">
        <v>1</v>
      </c>
      <c r="P24" s="54">
        <v>0</v>
      </c>
      <c r="Q24" s="55">
        <v>1</v>
      </c>
      <c r="R24" s="53"/>
      <c r="S24" s="54"/>
      <c r="T24" s="54"/>
      <c r="U24" s="54"/>
      <c r="V24" s="54"/>
      <c r="W24" s="54"/>
      <c r="X24" s="54">
        <v>1</v>
      </c>
      <c r="Y24" s="54"/>
      <c r="Z24" s="54"/>
      <c r="AA24" s="54"/>
      <c r="AB24" s="54"/>
      <c r="AC24" s="54"/>
    </row>
    <row r="25" spans="1:29" x14ac:dyDescent="0.3">
      <c r="A25" s="36" t="str">
        <f t="shared" si="3"/>
        <v>9h</v>
      </c>
      <c r="B25" s="3" t="str">
        <f t="shared" si="0"/>
        <v>0D6000</v>
      </c>
      <c r="C25" s="10" t="str">
        <f t="shared" si="1"/>
        <v>D</v>
      </c>
      <c r="D25" s="10" t="str">
        <f t="shared" si="2"/>
        <v>6</v>
      </c>
      <c r="E25" s="5"/>
      <c r="F25" s="53">
        <v>0</v>
      </c>
      <c r="G25" s="54">
        <v>0</v>
      </c>
      <c r="H25" s="54">
        <v>0</v>
      </c>
      <c r="I25" s="54">
        <v>0</v>
      </c>
      <c r="J25" s="54">
        <v>1</v>
      </c>
      <c r="K25" s="54">
        <v>1</v>
      </c>
      <c r="L25" s="54">
        <v>0</v>
      </c>
      <c r="M25" s="55">
        <v>1</v>
      </c>
      <c r="N25" s="53">
        <v>0</v>
      </c>
      <c r="O25" s="54">
        <v>1</v>
      </c>
      <c r="P25" s="54">
        <v>1</v>
      </c>
      <c r="Q25" s="55">
        <v>0</v>
      </c>
      <c r="R25" s="53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 spans="1:29" x14ac:dyDescent="0.3">
      <c r="A26" s="36" t="str">
        <f t="shared" si="3"/>
        <v>Ah</v>
      </c>
      <c r="B26" s="3" t="str">
        <f t="shared" si="0"/>
        <v>000003</v>
      </c>
      <c r="C26" s="10" t="str">
        <f t="shared" si="1"/>
        <v>0</v>
      </c>
      <c r="D26" s="10" t="str">
        <f t="shared" si="2"/>
        <v>0</v>
      </c>
      <c r="E26" s="5"/>
      <c r="F26" s="53"/>
      <c r="G26" s="54"/>
      <c r="H26" s="54"/>
      <c r="I26" s="54"/>
      <c r="J26" s="54"/>
      <c r="K26" s="54"/>
      <c r="L26" s="54"/>
      <c r="M26" s="55"/>
      <c r="N26" s="53"/>
      <c r="O26" s="54"/>
      <c r="P26" s="54"/>
      <c r="Q26" s="55"/>
      <c r="R26" s="53"/>
      <c r="S26" s="54"/>
      <c r="T26" s="54"/>
      <c r="U26" s="54"/>
      <c r="V26" s="54"/>
      <c r="W26" s="54"/>
      <c r="X26" s="54"/>
      <c r="Y26" s="54"/>
      <c r="Z26" s="54"/>
      <c r="AA26" s="54"/>
      <c r="AB26" s="54">
        <v>1</v>
      </c>
      <c r="AC26" s="54">
        <v>1</v>
      </c>
    </row>
    <row r="27" spans="1:29" x14ac:dyDescent="0.3">
      <c r="A27" s="36" t="str">
        <f t="shared" si="3"/>
        <v>Bh</v>
      </c>
      <c r="B27" s="3" t="str">
        <f t="shared" si="0"/>
        <v>0B800C</v>
      </c>
      <c r="C27" s="10" t="str">
        <f t="shared" si="1"/>
        <v>B</v>
      </c>
      <c r="D27" s="10" t="str">
        <f t="shared" si="2"/>
        <v>8</v>
      </c>
      <c r="E27" s="5"/>
      <c r="F27" s="53">
        <v>0</v>
      </c>
      <c r="G27" s="54">
        <v>0</v>
      </c>
      <c r="H27" s="54">
        <v>0</v>
      </c>
      <c r="I27" s="54">
        <v>0</v>
      </c>
      <c r="J27" s="54">
        <v>1</v>
      </c>
      <c r="K27" s="54">
        <v>0</v>
      </c>
      <c r="L27" s="54">
        <v>1</v>
      </c>
      <c r="M27" s="55">
        <v>1</v>
      </c>
      <c r="N27" s="53">
        <v>1</v>
      </c>
      <c r="O27" s="54">
        <v>0</v>
      </c>
      <c r="P27" s="54">
        <v>0</v>
      </c>
      <c r="Q27" s="55">
        <v>0</v>
      </c>
      <c r="R27" s="53"/>
      <c r="S27" s="54"/>
      <c r="T27" s="54"/>
      <c r="U27" s="54"/>
      <c r="V27" s="54"/>
      <c r="W27" s="54"/>
      <c r="X27" s="54"/>
      <c r="Y27" s="54"/>
      <c r="Z27" s="54">
        <v>1</v>
      </c>
      <c r="AA27" s="54">
        <v>1</v>
      </c>
      <c r="AB27" s="54"/>
      <c r="AC27" s="54"/>
    </row>
    <row r="28" spans="1:29" x14ac:dyDescent="0.3">
      <c r="A28" s="36" t="str">
        <f t="shared" si="3"/>
        <v>Ch</v>
      </c>
      <c r="B28" s="3" t="str">
        <f t="shared" si="0"/>
        <v>0E7040</v>
      </c>
      <c r="C28" s="10" t="str">
        <f t="shared" si="1"/>
        <v>E</v>
      </c>
      <c r="D28" s="10" t="str">
        <f t="shared" si="2"/>
        <v>7</v>
      </c>
      <c r="E28" s="5"/>
      <c r="F28" s="53">
        <v>0</v>
      </c>
      <c r="G28" s="54">
        <v>0</v>
      </c>
      <c r="H28" s="54">
        <v>0</v>
      </c>
      <c r="I28" s="54">
        <v>0</v>
      </c>
      <c r="J28" s="54">
        <v>1</v>
      </c>
      <c r="K28" s="54">
        <v>1</v>
      </c>
      <c r="L28" s="54">
        <v>1</v>
      </c>
      <c r="M28" s="55">
        <v>0</v>
      </c>
      <c r="N28" s="53">
        <v>0</v>
      </c>
      <c r="O28" s="54">
        <v>1</v>
      </c>
      <c r="P28" s="54">
        <v>1</v>
      </c>
      <c r="Q28" s="55">
        <v>1</v>
      </c>
      <c r="R28" s="53"/>
      <c r="S28" s="54"/>
      <c r="T28" s="54"/>
      <c r="U28" s="54"/>
      <c r="V28" s="54"/>
      <c r="W28" s="54">
        <v>1</v>
      </c>
      <c r="X28" s="54"/>
      <c r="Y28" s="54"/>
      <c r="Z28" s="54"/>
      <c r="AA28" s="54"/>
      <c r="AB28" s="54"/>
      <c r="AC28" s="54"/>
    </row>
    <row r="29" spans="1:29" x14ac:dyDescent="0.3">
      <c r="A29" s="36" t="str">
        <f t="shared" si="3"/>
        <v>Dh</v>
      </c>
      <c r="B29" s="3" t="str">
        <f t="shared" si="0"/>
        <v>001180</v>
      </c>
      <c r="C29" s="10" t="str">
        <f t="shared" si="1"/>
        <v>0</v>
      </c>
      <c r="D29" s="10" t="str">
        <f t="shared" si="2"/>
        <v>1</v>
      </c>
      <c r="E29" s="5"/>
      <c r="F29" s="53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5">
        <v>0</v>
      </c>
      <c r="N29" s="53">
        <v>0</v>
      </c>
      <c r="O29" s="54">
        <v>0</v>
      </c>
      <c r="P29" s="54">
        <v>0</v>
      </c>
      <c r="Q29" s="55">
        <v>1</v>
      </c>
      <c r="R29" s="53"/>
      <c r="S29" s="54"/>
      <c r="T29" s="54"/>
      <c r="U29" s="54">
        <v>1</v>
      </c>
      <c r="V29" s="54">
        <v>1</v>
      </c>
      <c r="W29" s="54"/>
      <c r="X29" s="54"/>
      <c r="Y29" s="54"/>
      <c r="Z29" s="54"/>
      <c r="AA29" s="54"/>
      <c r="AB29" s="54"/>
      <c r="AC29" s="54"/>
    </row>
    <row r="30" spans="1:29" x14ac:dyDescent="0.3">
      <c r="A30" s="26" t="str">
        <f t="shared" si="3"/>
        <v>Eh</v>
      </c>
      <c r="B30" s="26" t="str">
        <f t="shared" si="0"/>
        <v>001280</v>
      </c>
      <c r="C30" s="59" t="str">
        <f t="shared" si="1"/>
        <v>0</v>
      </c>
      <c r="D30" s="59" t="str">
        <f t="shared" si="2"/>
        <v>1</v>
      </c>
      <c r="E30" s="60"/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62">
        <v>0</v>
      </c>
      <c r="N30" s="61">
        <v>0</v>
      </c>
      <c r="O30" s="61">
        <v>0</v>
      </c>
      <c r="P30" s="61">
        <v>0</v>
      </c>
      <c r="Q30" s="61">
        <v>1</v>
      </c>
      <c r="R30" s="61"/>
      <c r="S30" s="61"/>
      <c r="T30" s="61">
        <v>1</v>
      </c>
      <c r="U30" s="61"/>
      <c r="V30" s="61">
        <v>1</v>
      </c>
      <c r="W30" s="61"/>
      <c r="X30" s="61"/>
      <c r="Y30" s="61"/>
      <c r="Z30" s="61"/>
      <c r="AA30" s="61"/>
      <c r="AB30" s="61"/>
      <c r="AC30" s="61"/>
    </row>
  </sheetData>
  <mergeCells count="20">
    <mergeCell ref="N15:Q15"/>
    <mergeCell ref="J12:L12"/>
    <mergeCell ref="A14:A15"/>
    <mergeCell ref="B14:B15"/>
    <mergeCell ref="C14:C15"/>
    <mergeCell ref="D14:D15"/>
    <mergeCell ref="E14:E15"/>
    <mergeCell ref="F15:M15"/>
    <mergeCell ref="J11:L11"/>
    <mergeCell ref="J1:L1"/>
    <mergeCell ref="N1:Q1"/>
    <mergeCell ref="J2:L2"/>
    <mergeCell ref="J4:L4"/>
    <mergeCell ref="N4:Q4"/>
    <mergeCell ref="J5:L5"/>
    <mergeCell ref="J6:L6"/>
    <mergeCell ref="J7:L7"/>
    <mergeCell ref="J8:L8"/>
    <mergeCell ref="J9:L9"/>
    <mergeCell ref="J10:L10"/>
  </mergeCells>
  <conditionalFormatting sqref="F16:AC30">
    <cfRule type="cellIs" dxfId="2" priority="2" operator="equal">
      <formula>1</formula>
    </cfRule>
  </conditionalFormatting>
  <conditionalFormatting sqref="F30:AC30"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EDA78B984D904194E8E59EF850E9BB" ma:contentTypeVersion="7" ma:contentTypeDescription="Create a new document." ma:contentTypeScope="" ma:versionID="c40510fdf5743531bcaf1029fc19cb31">
  <xsd:schema xmlns:xsd="http://www.w3.org/2001/XMLSchema" xmlns:xs="http://www.w3.org/2001/XMLSchema" xmlns:p="http://schemas.microsoft.com/office/2006/metadata/properties" xmlns:ns2="e83cc6b0-2103-47c1-aacb-7b2fa13b6617" xmlns:ns3="6a7f365a-a70e-488e-828d-ec00153eda81" targetNamespace="http://schemas.microsoft.com/office/2006/metadata/properties" ma:root="true" ma:fieldsID="9522f433baf96b318365ff9d34e9e1bf" ns2:_="" ns3:_="">
    <xsd:import namespace="e83cc6b0-2103-47c1-aacb-7b2fa13b6617"/>
    <xsd:import namespace="6a7f365a-a70e-488e-828d-ec00153ed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cc6b0-2103-47c1-aacb-7b2fa13b6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f365a-a70e-488e-828d-ec00153ed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3C5BE4-AC8A-4E48-9965-703CB0DFD0B6}"/>
</file>

<file path=customXml/itemProps2.xml><?xml version="1.0" encoding="utf-8"?>
<ds:datastoreItem xmlns:ds="http://schemas.openxmlformats.org/officeDocument/2006/customXml" ds:itemID="{C7A74DEA-199D-4BAF-8843-6A4088FC617A}"/>
</file>

<file path=customXml/itemProps3.xml><?xml version="1.0" encoding="utf-8"?>
<ds:datastoreItem xmlns:ds="http://schemas.openxmlformats.org/officeDocument/2006/customXml" ds:itemID="{4756FB9F-1310-4B89-A0ED-93DDEB89F9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</vt:lpstr>
      <vt:lpstr>ADDR</vt:lpstr>
      <vt:lpstr>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2020-12-14T14:57:27Z</dcterms:created>
  <dcterms:modified xsi:type="dcterms:W3CDTF">2022-01-04T12:31:36Z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0x01010001EDA78B984D904194E8E59EF850E9BB</vt:lpwstr>
  </property>
</Properties>
</file>