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z" sheetId="1" r:id="rId3"/>
    <sheet state="visible" name="Mapa Riesgo" sheetId="2" r:id="rId4"/>
    <sheet state="visible" name="Resumen" sheetId="3" r:id="rId5"/>
  </sheets>
  <definedNames>
    <definedName name="probabilidad">Matriz!$Z$2:$AE$5</definedName>
    <definedName name="jerarquia">'Mapa Riesgo'!$E$5:$H$8</definedName>
    <definedName name="valoracion">Matriz!$AB$2:$AE$5</definedName>
    <definedName name="lista">Matriz!$AD$3:$AD$5</definedName>
    <definedName hidden="1" localSheetId="0" name="_xlnm._FilterDatabase">Matriz!$B$5:$O$13</definedName>
  </definedNames>
  <calcPr/>
  <pivotCaches>
    <pivotCache cacheId="0" r:id="rId6"/>
  </pivotCaches>
</workbook>
</file>

<file path=xl/sharedStrings.xml><?xml version="1.0" encoding="utf-8"?>
<sst xmlns="http://schemas.openxmlformats.org/spreadsheetml/2006/main" count="88" uniqueCount="44">
  <si>
    <t>Matriz de Riesgo del Producto</t>
  </si>
  <si>
    <t>Impacto</t>
  </si>
  <si>
    <t>MIN prob</t>
  </si>
  <si>
    <t>MAX prob</t>
  </si>
  <si>
    <t>MIN</t>
  </si>
  <si>
    <t>MAX</t>
  </si>
  <si>
    <t>probabilidad</t>
  </si>
  <si>
    <t>NA</t>
  </si>
  <si>
    <t>No hay</t>
  </si>
  <si>
    <t>CRM</t>
  </si>
  <si>
    <t>Bajo</t>
  </si>
  <si>
    <t>Medio</t>
  </si>
  <si>
    <t>Critico</t>
  </si>
  <si>
    <t>fila/columna</t>
  </si>
  <si>
    <t>Probabilidad</t>
  </si>
  <si>
    <t>Alto</t>
  </si>
  <si>
    <r>
      <rPr/>
      <t xml:space="preserve">La </t>
    </r>
    <r>
      <rPr>
        <rFont val="Arial"/>
        <b/>
        <i/>
        <color rgb="FFFF0000"/>
        <sz val="10.0"/>
      </rPr>
      <t>probabilidad</t>
    </r>
    <r>
      <rPr>
        <rFont val="Arial"/>
        <i/>
        <color rgb="FFFF0000"/>
        <sz val="10.0"/>
      </rPr>
      <t xml:space="preserve"> menor es 1% la maxima 100%</t>
    </r>
  </si>
  <si>
    <t>La evaluación de impacto menor es 1 la maxima 10</t>
  </si>
  <si>
    <t>Numeración</t>
  </si>
  <si>
    <t>Descripción de Riesgo</t>
  </si>
  <si>
    <t>ICM</t>
  </si>
  <si>
    <t>IMJ</t>
  </si>
  <si>
    <t>JAQ</t>
  </si>
  <si>
    <t>promedio prob</t>
  </si>
  <si>
    <t>Promedio impacto</t>
  </si>
  <si>
    <t>Evaluación</t>
  </si>
  <si>
    <t>Actividades para disminuir riesgo</t>
  </si>
  <si>
    <t>Los reportes generados por el sistema no muestran los datos correctos</t>
  </si>
  <si>
    <t>A. Realizar las pruebas junto con el cliente para validar que los datos ingresados para el cálculo de los reportes son válidos</t>
  </si>
  <si>
    <t>El sistema no da una respuesta luego de un determinado periodo de tiempo</t>
  </si>
  <si>
    <t>A. Programar respuestas automáticas sobre desconexión luego de no recibir una respuesta de parte del servidor despues de un determinado periodo de tiempo
B. Validar el estado de la red donde se va a implementar el software</t>
  </si>
  <si>
    <t>Se desconecta la red mientras se está trabajando con el sistema</t>
  </si>
  <si>
    <t>A. Implementar una solución con bases de datos locales que se sincronicen con el servidor una vez que vuelva la red
B. Hace una analisis de la red para considerar mejorarla</t>
  </si>
  <si>
    <t>El programa se detiene en medio de una subida o actualización de datos</t>
  </si>
  <si>
    <t>A. Realizar pruebas de estres y obligar al programa a detenerse
B. Tener una base de datos local que permita almacenar los valores que no han sido guardados</t>
  </si>
  <si>
    <t>La portabilidad no se de en algunos dispositivos correctamente</t>
  </si>
  <si>
    <t>A. Realizar pruebas de portabilidad en varios equipos.</t>
  </si>
  <si>
    <t>La portabilidad no se de en algunos sistemas operativos o navegador web correctamente</t>
  </si>
  <si>
    <t>A. Realizar pruebas de portabilidad en varios sistemas operativos y navegador web(Los de más demanda)</t>
  </si>
  <si>
    <t>Los manuales de usuario no son lo suficientemente claros</t>
  </si>
  <si>
    <t>A. Realizar inspecciones de usabilidad de los manuales de usuario</t>
  </si>
  <si>
    <t>El programa no cumple correctamente con los requerimientos establecidos.</t>
  </si>
  <si>
    <t>A.Realizar revisiones del programa y verificar que este acorde a los requeriminetos dados.
B.Revisiones de las desviaciones que se den.</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</si>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</sst>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font>
    <font>
      <sz val="10.0"/>
      <name val="Arial"/>
    </font>
    <font>
      <sz val="16.0"/>
      <name val="Arial"/>
    </font>
    <font>
      <b/>
      <sz val="10.0"/>
      <name val="Arial"/>
    </font>
    <font/>
    <font>
      <sz val="12.0"/>
      <name val="Arial"/>
    </font>
    <font>
      <i/>
      <sz val="10.0"/>
      <color rgb="FFFF0000"/>
      <name val="Arial"/>
    </font>
    <font>
      <sz val="10.0"/>
      <color rgb="FFFFFFFF"/>
      <name val="Arial"/>
    </font>
    <font>
      <color rgb="FF000000"/>
      <name val="Arial"/>
    </font>
  </fonts>
  <fills count="10">
    <fill>
      <patternFill patternType="none"/>
    </fill>
    <fill>
      <patternFill patternType="lightGray"/>
    </fill>
    <fill>
      <patternFill patternType="solid">
        <fgColor rgb="FFFFCC00"/>
        <bgColor rgb="FFFFCC00"/>
      </patternFill>
    </fill>
    <fill>
      <patternFill patternType="solid">
        <fgColor rgb="FFFFFF99"/>
        <bgColor rgb="FFFFFF99"/>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CCFFFF"/>
        <bgColor rgb="FFCCFFFF"/>
      </patternFill>
    </fill>
    <fill>
      <patternFill patternType="solid">
        <fgColor rgb="FFCCFFCC"/>
        <bgColor rgb="FFCCFFCC"/>
      </patternFill>
    </fill>
    <fill>
      <patternFill patternType="solid">
        <fgColor rgb="FFFFFFFF"/>
        <bgColor rgb="FFFFFFFF"/>
      </patternFill>
    </fill>
  </fills>
  <borders count="16">
    <border/>
    <border>
      <left style="thin">
        <color rgb="FF000000"/>
      </lef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left/>
      <right/>
      <top/>
      <bottom/>
    </border>
    <border>
      <left style="thin">
        <color rgb="FF000000"/>
      </left>
      <right style="thin">
        <color rgb="FF000000"/>
      </right>
    </border>
    <border>
      <left style="thin">
        <color rgb="FF000000"/>
      </left>
      <right style="thin">
        <color rgb="FF000000"/>
      </right>
      <bottom style="thin">
        <color rgb="FF000000"/>
      </bottom>
    </border>
    <border>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wrapText="0"/>
    </xf>
    <xf borderId="1" fillId="0" fontId="1" numFmtId="0" xfId="0" applyAlignment="1" applyBorder="1" applyFont="1">
      <alignment shrinkToFit="0" wrapText="0"/>
    </xf>
    <xf borderId="2" fillId="0" fontId="1" numFmtId="0" xfId="0" applyAlignment="1" applyBorder="1" applyFont="1">
      <alignment shrinkToFit="0" wrapText="0"/>
    </xf>
    <xf borderId="0" fillId="0" fontId="2" numFmtId="0" xfId="0" applyAlignment="1" applyFont="1">
      <alignment shrinkToFit="0" wrapText="0"/>
    </xf>
    <xf borderId="0" fillId="0" fontId="1" numFmtId="0" xfId="0" applyAlignment="1" applyFont="1">
      <alignment horizontal="center" shrinkToFit="0" wrapText="0"/>
    </xf>
    <xf borderId="3" fillId="2" fontId="3" numFmtId="0" xfId="0" applyAlignment="1" applyBorder="1" applyFill="1" applyFont="1">
      <alignment horizontal="center" shrinkToFit="0" wrapText="0"/>
    </xf>
    <xf borderId="0" fillId="0" fontId="1" numFmtId="164" xfId="0" applyAlignment="1" applyFont="1" applyNumberFormat="1">
      <alignment shrinkToFit="0" wrapText="0"/>
    </xf>
    <xf borderId="4" fillId="0" fontId="4" numFmtId="0" xfId="0" applyBorder="1" applyFont="1"/>
    <xf borderId="5" fillId="3" fontId="1" numFmtId="0" xfId="0" applyAlignment="1" applyBorder="1" applyFill="1" applyFont="1">
      <alignment horizontal="center" shrinkToFit="0" wrapText="0"/>
    </xf>
    <xf borderId="6" fillId="0" fontId="4" numFmtId="0" xfId="0" applyBorder="1" applyFont="1"/>
    <xf borderId="7" fillId="4" fontId="5" numFmtId="0" xfId="0" applyAlignment="1" applyBorder="1" applyFill="1" applyFont="1">
      <alignment shrinkToFit="0" vertical="center" wrapText="1"/>
    </xf>
    <xf borderId="8" fillId="0" fontId="4" numFmtId="0" xfId="0" applyBorder="1" applyFont="1"/>
    <xf borderId="0" fillId="0" fontId="5" numFmtId="0" xfId="0" applyAlignment="1" applyFont="1">
      <alignment shrinkToFit="0" vertical="center" wrapText="1"/>
    </xf>
    <xf borderId="5" fillId="0" fontId="3" numFmtId="0" xfId="0" applyAlignment="1" applyBorder="1" applyFont="1">
      <alignment horizontal="center" shrinkToFit="0" wrapText="0"/>
    </xf>
    <xf borderId="5" fillId="0" fontId="1" numFmtId="0" xfId="0" applyAlignment="1" applyBorder="1" applyFont="1">
      <alignment horizontal="center" shrinkToFit="0" wrapText="0"/>
    </xf>
    <xf borderId="2" fillId="2" fontId="3" numFmtId="0" xfId="0" applyAlignment="1" applyBorder="1" applyFont="1">
      <alignment horizontal="left" shrinkToFit="0" textRotation="90" vertical="center" wrapText="0"/>
    </xf>
    <xf borderId="5" fillId="0" fontId="3" numFmtId="0" xfId="0" applyAlignment="1" applyBorder="1" applyFont="1">
      <alignment shrinkToFit="0" wrapText="0"/>
    </xf>
    <xf borderId="3" fillId="0" fontId="1" numFmtId="0" xfId="0" applyAlignment="1" applyBorder="1" applyFont="1">
      <alignment horizontal="center" shrinkToFit="0" wrapText="0"/>
    </xf>
    <xf borderId="9" fillId="5" fontId="1" numFmtId="0" xfId="0" applyAlignment="1" applyBorder="1" applyFill="1" applyFont="1">
      <alignment horizontal="center" shrinkToFit="0" wrapText="0"/>
    </xf>
    <xf borderId="5" fillId="6" fontId="1" numFmtId="0" xfId="0" applyAlignment="1" applyBorder="1" applyFill="1" applyFont="1">
      <alignment horizontal="center" shrinkToFit="0" wrapText="0"/>
    </xf>
    <xf borderId="0" fillId="0" fontId="1" numFmtId="0" xfId="0" applyAlignment="1" applyFont="1">
      <alignment shrinkToFit="0" vertical="center" wrapText="1"/>
    </xf>
    <xf borderId="10" fillId="0" fontId="4" numFmtId="0" xfId="0" applyBorder="1" applyFont="1"/>
    <xf borderId="5" fillId="4" fontId="1" numFmtId="0" xfId="0" applyAlignment="1" applyBorder="1" applyFont="1">
      <alignment horizontal="center" shrinkToFit="0" wrapText="0"/>
    </xf>
    <xf borderId="5" fillId="5" fontId="1" numFmtId="0" xfId="0" applyAlignment="1" applyBorder="1" applyFont="1">
      <alignment horizontal="center" shrinkToFit="0" wrapText="0"/>
    </xf>
    <xf borderId="11" fillId="0" fontId="4" numFmtId="0" xfId="0" applyBorder="1" applyFont="1"/>
    <xf borderId="12" fillId="0" fontId="6" numFmtId="0" xfId="0" applyAlignment="1" applyBorder="1" applyFont="1">
      <alignment horizontal="center" shrinkToFit="0" vertical="center" wrapText="1"/>
    </xf>
    <xf borderId="12" fillId="0" fontId="4" numFmtId="0" xfId="0" applyBorder="1" applyFont="1"/>
    <xf borderId="9" fillId="4" fontId="1" numFmtId="0" xfId="0" applyAlignment="1" applyBorder="1" applyFont="1">
      <alignment horizontal="center" shrinkToFit="0" wrapText="0"/>
    </xf>
    <xf borderId="13" fillId="3" fontId="3" numFmtId="0" xfId="0" applyAlignment="1" applyBorder="1" applyFont="1">
      <alignment shrinkToFit="0" vertical="center" wrapText="1"/>
    </xf>
    <xf borderId="14" fillId="3" fontId="3" numFmtId="0" xfId="0" applyAlignment="1" applyBorder="1" applyFont="1">
      <alignment shrinkToFit="0" vertical="center" wrapText="1"/>
    </xf>
    <xf borderId="14" fillId="7" fontId="1" numFmtId="0" xfId="0" applyAlignment="1" applyBorder="1" applyFill="1" applyFont="1">
      <alignment shrinkToFit="0" vertical="center" wrapText="1"/>
    </xf>
    <xf borderId="14" fillId="7" fontId="3" numFmtId="0" xfId="0" applyAlignment="1" applyBorder="1" applyFont="1">
      <alignment shrinkToFit="0" vertical="center" wrapText="1"/>
    </xf>
    <xf borderId="14" fillId="3" fontId="3" numFmtId="0" xfId="0" applyAlignment="1" applyBorder="1" applyFont="1">
      <alignment horizontal="center" shrinkToFit="0" vertical="center" wrapText="1"/>
    </xf>
    <xf borderId="14" fillId="8" fontId="1" numFmtId="0" xfId="0" applyAlignment="1" applyBorder="1" applyFill="1" applyFont="1">
      <alignment horizontal="center" shrinkToFit="0" vertical="center" wrapText="1"/>
    </xf>
    <xf borderId="14" fillId="8" fontId="3" numFmtId="0" xfId="0" applyAlignment="1" applyBorder="1" applyFont="1">
      <alignment horizontal="center" shrinkToFit="0" vertical="center" wrapText="1"/>
    </xf>
    <xf borderId="15" fillId="3" fontId="3" numFmtId="0" xfId="0" applyAlignment="1" applyBorder="1" applyFont="1">
      <alignment shrinkToFit="0" vertical="center" wrapText="1"/>
    </xf>
    <xf borderId="9" fillId="6" fontId="7" numFmtId="0" xfId="0" applyAlignment="1" applyBorder="1" applyFont="1">
      <alignment horizontal="center" shrinkToFit="0" wrapText="0"/>
    </xf>
    <xf borderId="5" fillId="0" fontId="1" numFmtId="0" xfId="0" applyAlignment="1" applyBorder="1" applyFont="1">
      <alignment horizontal="center" shrinkToFit="0" vertical="center" wrapText="1"/>
    </xf>
    <xf borderId="2" fillId="0" fontId="1" numFmtId="0" xfId="0" applyAlignment="1" applyBorder="1" applyFont="1">
      <alignment horizontal="left" shrinkToFit="0" vertical="center" wrapText="1"/>
    </xf>
    <xf borderId="2" fillId="0" fontId="1" numFmtId="9" xfId="0" applyAlignment="1" applyBorder="1" applyFont="1" applyNumberFormat="1">
      <alignment horizontal="center" shrinkToFit="0" vertical="center" wrapText="1"/>
    </xf>
    <xf borderId="2" fillId="0" fontId="1" numFmtId="164" xfId="0" applyAlignment="1" applyBorder="1" applyFont="1" applyNumberFormat="1">
      <alignment horizontal="center" shrinkToFit="0" vertical="center" wrapText="1"/>
    </xf>
    <xf borderId="2" fillId="0" fontId="1" numFmtId="0" xfId="0" applyAlignment="1" applyBorder="1" applyFont="1">
      <alignment horizontal="center" shrinkToFit="0" vertical="center" wrapText="1"/>
    </xf>
    <xf borderId="2" fillId="0" fontId="1" numFmtId="4" xfId="0" applyAlignment="1" applyBorder="1" applyFont="1" applyNumberFormat="1">
      <alignment horizontal="center"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left" shrinkToFit="0" vertical="center" wrapText="1"/>
    </xf>
    <xf borderId="5" fillId="9" fontId="8" numFmtId="0" xfId="0" applyAlignment="1" applyBorder="1" applyFill="1" applyFont="1">
      <alignment horizontal="left" shrinkToFit="0" vertical="center" wrapText="1"/>
    </xf>
    <xf borderId="5" fillId="0" fontId="1" numFmtId="0" xfId="0" applyAlignment="1" applyBorder="1" applyFont="1">
      <alignment shrinkToFit="0" wrapText="0"/>
    </xf>
    <xf borderId="5" fillId="6" fontId="7" numFmtId="0" xfId="0" applyAlignment="1" applyBorder="1" applyFont="1">
      <alignment horizontal="center" shrinkToFit="0" wrapText="0"/>
    </xf>
    <xf borderId="2" fillId="0" fontId="1" numFmtId="0" xfId="0" applyAlignment="1" applyBorder="1" applyFont="1">
      <alignment horizontal="center" shrinkToFit="0" wrapText="0"/>
    </xf>
  </cellXfs>
  <cellStyles count="1">
    <cellStyle xfId="0" name="Normal" builtinId="0"/>
  </cellStyles>
  <dxfs count="3">
    <dxf>
      <font/>
      <fill>
        <patternFill patternType="solid">
          <fgColor rgb="FF00FF00"/>
          <bgColor rgb="FF00FF00"/>
        </patternFill>
      </fill>
      <alignment shrinkToFit="0" wrapText="0"/>
      <border/>
    </dxf>
    <dxf>
      <font/>
      <fill>
        <patternFill patternType="solid">
          <fgColor rgb="FFFFFF00"/>
          <bgColor rgb="FFFFFF00"/>
        </patternFill>
      </fill>
      <alignment shrinkToFit="0" wrapText="0"/>
      <border/>
    </dxf>
    <dxf>
      <font>
        <color rgb="FFFFFFFF"/>
      </font>
      <fill>
        <patternFill patternType="solid">
          <fgColor rgb="FFFF0000"/>
          <bgColor rgb="FFFF0000"/>
        </patternFill>
      </fill>
      <alignment shrinkToFit="0" wrapText="0"/>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5:O13" sheet="Matriz"/>
  </cacheSource>
  <cacheFields>
    <cacheField name="Numeración" numFmtId="0">
      <sharedItems containsSemiMixedTypes="0" containsString="0" containsNumber="1" containsInteger="1">
        <n v="1.0"/>
        <n v="2.0"/>
        <n v="3.0"/>
        <n v="4.0"/>
        <n v="5.0"/>
        <n v="6.0"/>
        <n v="7.0"/>
        <n v="8.0"/>
      </sharedItems>
    </cacheField>
    <cacheField name="Descripción de Riesgo" numFmtId="0">
      <sharedItems>
        <s v="Los reportes generados por el sistema no muestran los datos correctos"/>
        <s v="El sistema no da una respuesta luego de un determinado periodo de tiempo"/>
        <s v="Se desconecta la red mientras se está trabajando con el sistema"/>
        <s v="El programa se detiene en medio de una subida o actualización de datos"/>
        <s v="La portabilidad no se de en algunos dispositivos correctamente"/>
        <s v="La portabilidad no se de en algunos sistemas operativos o navegador web correctamente"/>
        <s v="Los manuales de usuario no son lo suficientemente claros"/>
        <s v="El programa no cumple correctamente con los requerimientos establecidos."/>
      </sharedItems>
    </cacheField>
    <cacheField name="ICM" numFmtId="9">
      <sharedItems containsSemiMixedTypes="0" containsString="0" containsNumber="1">
        <n v="0.4"/>
        <n v="0.2"/>
        <n v="0.15"/>
        <n v="0.09"/>
        <n v="0.1"/>
        <n v="0.05"/>
      </sharedItems>
    </cacheField>
    <cacheField name="IMJ" numFmtId="9">
      <sharedItems containsSemiMixedTypes="0" containsString="0" containsNumber="1">
        <n v="0.2"/>
        <n v="0.1"/>
        <n v="0.05"/>
        <n v="0.12"/>
        <n v="0.25"/>
        <n v="0.15"/>
      </sharedItems>
    </cacheField>
    <cacheField name="JAQ" numFmtId="9">
      <sharedItems containsSemiMixedTypes="0" containsString="0" containsNumber="1">
        <n v="0.5"/>
        <n v="0.15"/>
        <n v="0.2"/>
        <n v="0.11"/>
        <n v="0.1"/>
        <n v="0.05"/>
      </sharedItems>
    </cacheField>
    <cacheField name="promedio prob" numFmtId="164">
      <sharedItems containsSemiMixedTypes="0" containsString="0" containsNumber="1">
        <n v="0.3666666666666667"/>
        <n v="0.15000000000000002"/>
        <n v="0.13333333333333333"/>
        <n v="0.10666666666666667"/>
        <n v="0.16666666666666666"/>
        <n v="0.11666666666666665"/>
        <n v="0.06666666666666667"/>
        <n v="0.09999999999999999"/>
      </sharedItems>
    </cacheField>
    <cacheField name="Probabilidad" numFmtId="0">
      <sharedItems>
        <s v="Medio"/>
        <s v="Bajo"/>
        <s v="NA"/>
      </sharedItems>
    </cacheField>
    <cacheField name="icm2" numFmtId="0">
      <sharedItems containsSemiMixedTypes="0" containsString="0" containsNumber="1" containsInteger="1">
        <n v="6.0"/>
        <n v="8.0"/>
        <n v="2.0"/>
        <n v="3.0"/>
        <n v="1.0"/>
      </sharedItems>
    </cacheField>
    <cacheField name="imj2" numFmtId="0">
      <sharedItems containsSemiMixedTypes="0" containsString="0" containsNumber="1" containsInteger="1">
        <n v="6.0"/>
        <n v="7.0"/>
        <n v="4.0"/>
        <n v="5.0"/>
        <n v="2.0"/>
      </sharedItems>
    </cacheField>
    <cacheField name="jaq2" numFmtId="0">
      <sharedItems containsSemiMixedTypes="0" containsString="0" containsNumber="1" containsInteger="1">
        <n v="5.0"/>
        <n v="3.0"/>
        <n v="7.0"/>
        <n v="2.0"/>
      </sharedItems>
    </cacheField>
    <cacheField name="Promedio impacto" numFmtId="4">
      <sharedItems containsSemiMixedTypes="0" containsString="0" containsNumber="1">
        <n v="5.666666666666667"/>
        <n v="6.666666666666667"/>
        <n v="3.0"/>
        <n v="6.0"/>
        <n v="2.6666666666666665"/>
        <n v="3.3333333333333335"/>
        <n v="2.0"/>
      </sharedItems>
    </cacheField>
    <cacheField name="Impacto" numFmtId="0">
      <sharedItems>
        <s v="Medio"/>
        <s v="Critico"/>
        <s v="Bajo"/>
      </sharedItems>
    </cacheField>
    <cacheField name="Evaluación" numFmtId="0">
      <sharedItems>
        <s v="Medio"/>
        <s v="Alto"/>
        <s v="NA"/>
      </sharedItems>
    </cacheField>
    <cacheField name="Actividades para disminuir riesgo" numFmtId="0">
      <sharedItems>
        <s v="A. Realizar las pruebas junto con el cliente para validar que los datos ingresados para el cálculo de los reportes son válidos"/>
        <s v="A. Programar respuestas automáticas sobre desconexión luego de no recibir una respuesta de parte del servidor despues de un determinado periodo de tiempo B. Validar el estado de la red donde se va a implementar el software"/>
        <s v="A. Implementar una solución con bases de datos locales que se sincronicen con el servidor una vez que vuelva la red B. Hace una analisis de la red para considerar mejorarla"/>
        <s v="A. Realizar pruebas de estres y obligar al programa a detenerse B. Tener una base de datos local que permita almacenar los valores que no han sido guardados"/>
        <s v="A. Realizar pruebas de portabilidad en varios equipos."/>
        <s v="A. Realizar pruebas de portabilidad en varios sistemas operativos y navegador web(Los de más demanda)"/>
        <s v="A. Realizar inspecciones de usabilidad de los manuales de usuario"/>
        <s v="A.Realizar revisiones del programa y verificar que este acorde a los requeriminetos dados. B.Revisiones de las desviaciones que se de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sumen" cacheId="0" dataCaption="">
  <location ref="A3:F10" firstHeaderRow="1" firstDataRow="3" firstDataCol="1"/>
  <pivotFields>
    <pivotField name="Numeración" outline="0" multipleItemSelectionAllowed="1" showAll="0">
      <items>
        <item x="0"/>
        <item x="1"/>
        <item x="2"/>
        <item x="3"/>
        <item x="4"/>
        <item x="5"/>
        <item x="6"/>
        <item x="7"/>
        <item t="default"/>
      </items>
    </pivotField>
    <pivotField name="Descripción de Riesgo" outline="0" multipleItemSelectionAllowed="1" showAll="0">
      <items>
        <item x="0"/>
        <item x="1"/>
        <item x="2"/>
        <item x="3"/>
        <item x="4"/>
        <item x="5"/>
        <item x="6"/>
        <item x="7"/>
        <item t="default"/>
      </items>
    </pivotField>
    <pivotField name="ICM" numFmtId="9" outline="0" multipleItemSelectionAllowed="1" showAll="0">
      <items>
        <item x="0"/>
        <item x="1"/>
        <item x="2"/>
        <item x="3"/>
        <item x="4"/>
        <item x="5"/>
        <item t="default"/>
      </items>
    </pivotField>
    <pivotField name="IMJ" numFmtId="9" outline="0" multipleItemSelectionAllowed="1" showAll="0">
      <items>
        <item x="0"/>
        <item x="1"/>
        <item x="2"/>
        <item x="3"/>
        <item x="4"/>
        <item x="5"/>
        <item t="default"/>
      </items>
    </pivotField>
    <pivotField name="JAQ" numFmtId="9" outline="0" multipleItemSelectionAllowed="1" showAll="0">
      <items>
        <item x="0"/>
        <item x="1"/>
        <item x="2"/>
        <item x="3"/>
        <item x="4"/>
        <item x="5"/>
        <item t="default"/>
      </items>
    </pivotField>
    <pivotField name="promedio prob" numFmtId="164" outline="0" multipleItemSelectionAllowed="1" showAll="0">
      <items>
        <item x="0"/>
        <item x="1"/>
        <item x="2"/>
        <item x="3"/>
        <item x="4"/>
        <item x="5"/>
        <item x="6"/>
        <item x="7"/>
        <item t="default"/>
      </items>
    </pivotField>
    <pivotField name="Probabilidad" axis="axisRow" outline="0" multipleItemSelectionAllowed="1" showAll="0">
      <items>
        <item x="0"/>
        <item x="1"/>
        <item x="2"/>
        <item t="default"/>
      </items>
    </pivotField>
    <pivotField name="icm2" outline="0" multipleItemSelectionAllowed="1" showAll="0">
      <items>
        <item x="0"/>
        <item x="1"/>
        <item x="2"/>
        <item x="3"/>
        <item x="4"/>
        <item t="default"/>
      </items>
    </pivotField>
    <pivotField name="imj2" outline="0" multipleItemSelectionAllowed="1" showAll="0">
      <items>
        <item x="0"/>
        <item x="1"/>
        <item x="2"/>
        <item x="3"/>
        <item x="4"/>
        <item t="default"/>
      </items>
    </pivotField>
    <pivotField name="jaq2" outline="0" multipleItemSelectionAllowed="1" showAll="0">
      <items>
        <item x="0"/>
        <item x="1"/>
        <item x="2"/>
        <item x="3"/>
        <item t="default"/>
      </items>
    </pivotField>
    <pivotField name="Promedio impacto" numFmtId="4" outline="0" multipleItemSelectionAllowed="1" showAll="0">
      <items>
        <item x="0"/>
        <item x="1"/>
        <item x="2"/>
        <item x="3"/>
        <item x="4"/>
        <item x="5"/>
        <item x="6"/>
        <item t="default"/>
      </items>
    </pivotField>
    <pivotField name="Impacto" axis="axisRow" outline="0" multipleItemSelectionAllowed="1" showAll="0" defaultSubtotal="0">
      <items>
        <item x="0"/>
        <item x="1"/>
        <item x="2"/>
      </items>
    </pivotField>
    <pivotField name="Evaluación" axis="axisCol" dataField="1" outline="0" multipleItemSelectionAllowed="1" showAll="0">
      <items>
        <item x="0"/>
        <item x="1"/>
        <item x="2"/>
        <item t="default"/>
      </items>
    </pivotField>
    <pivotField name="Actividades para disminuir riesgo" outline="0" multipleItemSelectionAllowed="1" showAll="0">
      <items>
        <item x="0"/>
        <item x="1"/>
        <item x="2"/>
        <item x="3"/>
        <item x="4"/>
        <item x="5"/>
        <item x="6"/>
        <item x="7"/>
        <item t="default"/>
      </items>
    </pivotField>
  </pivotFields>
  <rowFields>
    <field x="11"/>
    <field x="6"/>
  </rowFields>
  <colFields>
    <field x="12"/>
  </colFields>
  <dataFields>
    <dataField name="COUNTA of Evaluación" fld="12"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cols>
    <col customWidth="1" min="1" max="1" width="3.0"/>
    <col customWidth="1" min="2" max="2" width="15.29"/>
    <col customWidth="1" min="3" max="3" width="36.43"/>
    <col customWidth="1" min="4" max="4" width="9.14"/>
    <col customWidth="1" min="5" max="5" width="7.14"/>
    <col customWidth="1" min="6" max="6" width="7.86"/>
    <col customWidth="1" min="7" max="7" width="12.43"/>
    <col customWidth="1" min="8" max="8" width="15.29"/>
    <col customWidth="1" min="9" max="9" width="7.57"/>
    <col customWidth="1" min="10" max="10" width="7.14"/>
    <col customWidth="1" min="11" max="11" width="7.86"/>
    <col customWidth="1" min="12" max="12" width="12.57"/>
    <col customWidth="1" min="13" max="14" width="13.71"/>
    <col customWidth="1" min="15" max="15" width="40.0"/>
    <col customWidth="1" min="16" max="27" width="8.0"/>
    <col customWidth="1" min="28" max="29" width="9.14"/>
    <col customWidth="1" min="30" max="30" width="10.86"/>
    <col customWidth="1" min="31" max="31" width="7.57"/>
  </cols>
  <sheetData>
    <row r="1" ht="19.5" customHeight="1">
      <c r="A1" s="1"/>
      <c r="B1" s="4" t="s">
        <v>0</v>
      </c>
      <c r="D1" s="4"/>
      <c r="E1" s="4"/>
      <c r="F1" s="4"/>
      <c r="G1" s="4"/>
      <c r="H1" s="4"/>
      <c r="I1" s="4"/>
      <c r="J1" s="4"/>
      <c r="K1" s="4"/>
      <c r="L1" s="4"/>
      <c r="M1" s="4"/>
      <c r="N1" s="4"/>
      <c r="O1" s="4"/>
      <c r="Z1" s="1" t="s">
        <v>2</v>
      </c>
      <c r="AA1" s="1" t="s">
        <v>3</v>
      </c>
      <c r="AB1" s="5" t="s">
        <v>4</v>
      </c>
      <c r="AC1" s="5" t="s">
        <v>5</v>
      </c>
      <c r="AD1" s="1" t="s">
        <v>6</v>
      </c>
      <c r="AE1" s="1" t="s">
        <v>1</v>
      </c>
    </row>
    <row r="2" ht="6.75" customHeight="1">
      <c r="A2" s="1"/>
      <c r="B2" s="1"/>
      <c r="C2" s="1"/>
      <c r="D2" s="1"/>
      <c r="E2" s="1"/>
      <c r="F2" s="1"/>
      <c r="G2" s="1"/>
      <c r="H2" s="1"/>
      <c r="I2" s="1"/>
      <c r="J2" s="1"/>
      <c r="K2" s="1"/>
      <c r="L2" s="1"/>
      <c r="M2" s="1"/>
      <c r="N2" s="1"/>
      <c r="O2" s="1"/>
      <c r="Z2" s="7">
        <v>0.0</v>
      </c>
      <c r="AA2" s="7">
        <v>0.1</v>
      </c>
      <c r="AB2" s="5">
        <v>0.0</v>
      </c>
      <c r="AC2" s="9">
        <v>1.5</v>
      </c>
      <c r="AD2" s="5" t="s">
        <v>7</v>
      </c>
      <c r="AE2" s="1" t="s">
        <v>8</v>
      </c>
    </row>
    <row r="3" ht="6.75" customHeight="1">
      <c r="A3" s="1"/>
      <c r="B3" s="11" t="s">
        <v>9</v>
      </c>
      <c r="C3" s="12"/>
      <c r="D3" s="13"/>
      <c r="E3" s="13"/>
      <c r="F3" s="13"/>
      <c r="G3" s="13"/>
      <c r="H3" s="13"/>
      <c r="I3" s="13"/>
      <c r="J3" s="13"/>
      <c r="K3" s="13"/>
      <c r="L3" s="13"/>
      <c r="M3" s="13"/>
      <c r="N3" s="13"/>
      <c r="O3" s="13"/>
      <c r="Z3" s="7">
        <f t="shared" ref="Z3:Z5" si="1">AA2+0.1%</f>
        <v>0.101</v>
      </c>
      <c r="AA3" s="7">
        <v>0.3</v>
      </c>
      <c r="AB3" s="5">
        <f t="shared" ref="AB3:AB5" si="2">+AC2+0.01</f>
        <v>1.51</v>
      </c>
      <c r="AC3" s="9">
        <v>3.0</v>
      </c>
      <c r="AD3" s="19" t="s">
        <v>10</v>
      </c>
      <c r="AE3" s="19" t="s">
        <v>10</v>
      </c>
    </row>
    <row r="4" ht="15.75" customHeight="1">
      <c r="A4" s="1"/>
      <c r="B4" s="21"/>
      <c r="C4" s="21"/>
      <c r="D4" s="26" t="s">
        <v>16</v>
      </c>
      <c r="E4" s="27"/>
      <c r="F4" s="27"/>
      <c r="G4" s="27"/>
      <c r="H4" s="21"/>
      <c r="I4" s="26" t="s">
        <v>17</v>
      </c>
      <c r="J4" s="27"/>
      <c r="K4" s="27"/>
      <c r="L4" s="27"/>
      <c r="M4" s="21"/>
      <c r="N4" s="21"/>
      <c r="O4" s="21"/>
      <c r="Z4" s="7">
        <f t="shared" si="1"/>
        <v>0.301</v>
      </c>
      <c r="AA4" s="7">
        <v>0.6</v>
      </c>
      <c r="AB4" s="5">
        <f t="shared" si="2"/>
        <v>3.01</v>
      </c>
      <c r="AC4" s="9">
        <v>6.0</v>
      </c>
      <c r="AD4" s="28" t="s">
        <v>11</v>
      </c>
      <c r="AE4" s="28" t="s">
        <v>11</v>
      </c>
    </row>
    <row r="5" ht="31.5" customHeight="1">
      <c r="A5" s="1"/>
      <c r="B5" s="29" t="s">
        <v>18</v>
      </c>
      <c r="C5" s="30" t="s">
        <v>19</v>
      </c>
      <c r="D5" s="31" t="s">
        <v>20</v>
      </c>
      <c r="E5" s="32" t="s">
        <v>21</v>
      </c>
      <c r="F5" s="32" t="s">
        <v>22</v>
      </c>
      <c r="G5" s="32" t="s">
        <v>23</v>
      </c>
      <c r="H5" s="33" t="s">
        <v>14</v>
      </c>
      <c r="I5" s="34" t="s">
        <v>20</v>
      </c>
      <c r="J5" s="34" t="s">
        <v>21</v>
      </c>
      <c r="K5" s="34" t="s">
        <v>22</v>
      </c>
      <c r="L5" s="35" t="s">
        <v>24</v>
      </c>
      <c r="M5" s="33" t="s">
        <v>1</v>
      </c>
      <c r="N5" s="33" t="s">
        <v>25</v>
      </c>
      <c r="O5" s="36" t="s">
        <v>26</v>
      </c>
      <c r="Z5" s="7">
        <f t="shared" si="1"/>
        <v>0.601</v>
      </c>
      <c r="AA5" s="7">
        <v>1.0</v>
      </c>
      <c r="AB5" s="5">
        <f t="shared" si="2"/>
        <v>6.01</v>
      </c>
      <c r="AC5" s="9">
        <v>10.0</v>
      </c>
      <c r="AD5" s="37" t="s">
        <v>15</v>
      </c>
      <c r="AE5" s="37" t="s">
        <v>12</v>
      </c>
    </row>
    <row r="6">
      <c r="A6" s="1"/>
      <c r="B6" s="38">
        <v>1.0</v>
      </c>
      <c r="C6" s="39" t="s">
        <v>27</v>
      </c>
      <c r="D6" s="40">
        <v>0.4</v>
      </c>
      <c r="E6" s="40">
        <v>0.2</v>
      </c>
      <c r="F6" s="40">
        <v>0.5</v>
      </c>
      <c r="G6" s="41">
        <f t="shared" ref="G6:G13" si="3">IF(ISERROR(AVERAGE(D6:F6)),0,AVERAGE(D6:F6))</f>
        <v>0.3666666667</v>
      </c>
      <c r="H6" s="42" t="str">
        <f>VLOOKUP(G6,probabilidad,5)</f>
        <v>Medio</v>
      </c>
      <c r="I6" s="42">
        <v>6.0</v>
      </c>
      <c r="J6" s="42">
        <v>6.0</v>
      </c>
      <c r="K6" s="42">
        <v>5.0</v>
      </c>
      <c r="L6" s="43">
        <f t="shared" ref="L6:L13" si="4">IF(ISERROR(AVERAGE(I6:K6)),0,AVERAGE(I6:K6))</f>
        <v>5.666666667</v>
      </c>
      <c r="M6" s="42" t="str">
        <f>VLOOKUP(L6,valoracion,4)</f>
        <v>Medio</v>
      </c>
      <c r="N6" s="42" t="str">
        <f t="array" ref="N6">INDEX(jerarquia,VLOOKUP(H6,'Mapa Riesgo'!$C$5:$D$8,2,FALSE),HLOOKUP(M6,'Mapa Riesgo'!$E$3:$H$4,2,FALSE))</f>
        <v>Medio</v>
      </c>
      <c r="O6" s="44" t="s">
        <v>28</v>
      </c>
      <c r="AB6" s="5"/>
      <c r="AC6" s="5"/>
      <c r="AD6" s="1"/>
      <c r="AE6" s="1"/>
    </row>
    <row r="7">
      <c r="A7" s="1"/>
      <c r="B7" s="38">
        <f t="shared" ref="B7:B8" si="5">B6+1</f>
        <v>2</v>
      </c>
      <c r="C7" s="39" t="s">
        <v>29</v>
      </c>
      <c r="D7" s="40">
        <v>0.2</v>
      </c>
      <c r="E7" s="40">
        <v>0.1</v>
      </c>
      <c r="F7" s="40">
        <v>0.15</v>
      </c>
      <c r="G7" s="41">
        <f t="shared" si="3"/>
        <v>0.15</v>
      </c>
      <c r="H7" s="42" t="str">
        <f>VLOOKUP(G7,probabilidad,5)</f>
        <v>Bajo</v>
      </c>
      <c r="I7" s="42">
        <v>8.0</v>
      </c>
      <c r="J7" s="42">
        <v>7.0</v>
      </c>
      <c r="K7" s="42">
        <v>5.0</v>
      </c>
      <c r="L7" s="43">
        <f t="shared" si="4"/>
        <v>6.666666667</v>
      </c>
      <c r="M7" s="42" t="str">
        <f>VLOOKUP(L7,valoracion,4)</f>
        <v>Critico</v>
      </c>
      <c r="N7" s="42" t="str">
        <f t="array" ref="N7">INDEX(jerarquia,VLOOKUP(H7,'Mapa Riesgo'!$C$5:$D$8,2,FALSE),HLOOKUP(M7,'Mapa Riesgo'!$E$3:$H$4,2,FALSE))</f>
        <v>Alto</v>
      </c>
      <c r="O7" s="44" t="s">
        <v>30</v>
      </c>
      <c r="AB7" s="5"/>
      <c r="AC7" s="5"/>
      <c r="AD7" s="1"/>
      <c r="AE7" s="1"/>
    </row>
    <row r="8">
      <c r="A8" s="1"/>
      <c r="B8" s="38">
        <f t="shared" si="5"/>
        <v>3</v>
      </c>
      <c r="C8" s="39" t="s">
        <v>31</v>
      </c>
      <c r="D8" s="40">
        <v>0.15</v>
      </c>
      <c r="E8" s="40">
        <v>0.05</v>
      </c>
      <c r="F8" s="40">
        <v>0.2</v>
      </c>
      <c r="G8" s="41">
        <f t="shared" si="3"/>
        <v>0.1333333333</v>
      </c>
      <c r="H8" s="42" t="str">
        <f>VLOOKUP(G8,probabilidad,5)</f>
        <v>Bajo</v>
      </c>
      <c r="I8" s="42">
        <v>2.0</v>
      </c>
      <c r="J8" s="42">
        <v>4.0</v>
      </c>
      <c r="K8" s="42">
        <v>3.0</v>
      </c>
      <c r="L8" s="43">
        <f t="shared" si="4"/>
        <v>3</v>
      </c>
      <c r="M8" s="42" t="str">
        <f>VLOOKUP(L8,valoracion,4)</f>
        <v>Bajo</v>
      </c>
      <c r="N8" s="42" t="str">
        <f t="array" ref="N8">INDEX(jerarquia,VLOOKUP(H8,'Mapa Riesgo'!$C$5:$D$8,2,FALSE),HLOOKUP(M8,'Mapa Riesgo'!$E$3:$H$4,2,FALSE))</f>
        <v>Medio</v>
      </c>
      <c r="O8" s="44" t="s">
        <v>32</v>
      </c>
      <c r="AB8" s="5"/>
      <c r="AC8" s="5"/>
      <c r="AD8" s="1"/>
      <c r="AE8" s="1"/>
    </row>
    <row r="9">
      <c r="A9" s="1"/>
      <c r="B9" s="38">
        <v>4.0</v>
      </c>
      <c r="C9" s="45" t="s">
        <v>33</v>
      </c>
      <c r="D9" s="40">
        <v>0.09</v>
      </c>
      <c r="E9" s="40">
        <v>0.12</v>
      </c>
      <c r="F9" s="40">
        <v>0.11</v>
      </c>
      <c r="G9" s="41">
        <f t="shared" si="3"/>
        <v>0.1066666667</v>
      </c>
      <c r="H9" s="42" t="str">
        <f>VLOOKUP(G9,probabilidad,5)</f>
        <v>Bajo</v>
      </c>
      <c r="I9" s="38">
        <v>6.0</v>
      </c>
      <c r="J9" s="38">
        <v>5.0</v>
      </c>
      <c r="K9" s="38">
        <v>7.0</v>
      </c>
      <c r="L9" s="43">
        <f t="shared" si="4"/>
        <v>6</v>
      </c>
      <c r="M9" s="42" t="str">
        <f>VLOOKUP(L9,valoracion,4)</f>
        <v>Medio</v>
      </c>
      <c r="N9" s="42" t="str">
        <f t="array" ref="N9">INDEX(jerarquia,VLOOKUP(H9,'Mapa Riesgo'!$C$5:$D$8,2,FALSE),HLOOKUP(M9,'Mapa Riesgo'!$E$3:$H$4,2,FALSE))</f>
        <v>Alto</v>
      </c>
      <c r="O9" s="44" t="s">
        <v>34</v>
      </c>
      <c r="AB9" s="5"/>
      <c r="AC9" s="5"/>
      <c r="AD9" s="1"/>
      <c r="AE9" s="1"/>
    </row>
    <row r="10">
      <c r="A10" s="1"/>
      <c r="B10" s="38">
        <v>5.0</v>
      </c>
      <c r="C10" s="45" t="s">
        <v>35</v>
      </c>
      <c r="D10" s="40">
        <v>0.15</v>
      </c>
      <c r="E10" s="40">
        <v>0.25</v>
      </c>
      <c r="F10" s="40">
        <v>0.1</v>
      </c>
      <c r="G10" s="41">
        <f t="shared" si="3"/>
        <v>0.1666666667</v>
      </c>
      <c r="H10" s="42" t="str">
        <f>VLOOKUP(G10,probabilidad,5)</f>
        <v>Bajo</v>
      </c>
      <c r="I10" s="38">
        <v>2.0</v>
      </c>
      <c r="J10" s="38">
        <v>4.0</v>
      </c>
      <c r="K10" s="38">
        <v>2.0</v>
      </c>
      <c r="L10" s="43">
        <f t="shared" si="4"/>
        <v>2.666666667</v>
      </c>
      <c r="M10" s="42" t="str">
        <f>VLOOKUP(L10,valoracion,4)</f>
        <v>Bajo</v>
      </c>
      <c r="N10" s="42" t="str">
        <f t="array" ref="N10">INDEX(jerarquia,VLOOKUP(H10,'Mapa Riesgo'!$C$5:$D$8,2,FALSE),HLOOKUP(M10,'Mapa Riesgo'!$E$3:$H$4,2,FALSE))</f>
        <v>Medio</v>
      </c>
      <c r="O10" s="46" t="s">
        <v>36</v>
      </c>
      <c r="AB10" s="5"/>
      <c r="AC10" s="5"/>
      <c r="AD10" s="1"/>
      <c r="AE10" s="1"/>
    </row>
    <row r="11" ht="35.25" customHeight="1">
      <c r="A11" s="1"/>
      <c r="B11" s="38">
        <v>6.0</v>
      </c>
      <c r="C11" s="45" t="s">
        <v>37</v>
      </c>
      <c r="D11" s="40">
        <v>0.1</v>
      </c>
      <c r="E11" s="40">
        <v>0.15</v>
      </c>
      <c r="F11" s="40">
        <v>0.1</v>
      </c>
      <c r="G11" s="41">
        <f t="shared" si="3"/>
        <v>0.1166666667</v>
      </c>
      <c r="H11" s="42" t="str">
        <f>VLOOKUP(G11,probabilidad,5)</f>
        <v>Bajo</v>
      </c>
      <c r="I11" s="38">
        <v>3.0</v>
      </c>
      <c r="J11" s="38">
        <v>4.0</v>
      </c>
      <c r="K11" s="38">
        <v>3.0</v>
      </c>
      <c r="L11" s="43">
        <f t="shared" si="4"/>
        <v>3.333333333</v>
      </c>
      <c r="M11" s="42" t="str">
        <f>VLOOKUP(L11,valoracion,4)</f>
        <v>Medio</v>
      </c>
      <c r="N11" s="42" t="str">
        <f t="array" ref="N11">INDEX(jerarquia,VLOOKUP(H11,'Mapa Riesgo'!$C$5:$D$8,2,FALSE),HLOOKUP(M11,'Mapa Riesgo'!$E$3:$H$4,2,FALSE))</f>
        <v>Alto</v>
      </c>
      <c r="O11" s="46" t="s">
        <v>38</v>
      </c>
      <c r="AB11" s="5"/>
      <c r="AC11" s="5"/>
      <c r="AD11" s="1"/>
      <c r="AE11" s="1"/>
    </row>
    <row r="12" ht="35.25" customHeight="1">
      <c r="A12" s="1"/>
      <c r="B12" s="38">
        <v>7.0</v>
      </c>
      <c r="C12" s="45" t="s">
        <v>39</v>
      </c>
      <c r="D12" s="40">
        <v>0.05</v>
      </c>
      <c r="E12" s="40">
        <v>0.1</v>
      </c>
      <c r="F12" s="40">
        <v>0.05</v>
      </c>
      <c r="G12" s="41">
        <f t="shared" si="3"/>
        <v>0.06666666667</v>
      </c>
      <c r="H12" s="42" t="str">
        <f>VLOOKUP(G12,probabilidad,5)</f>
        <v>NA</v>
      </c>
      <c r="I12" s="38">
        <v>1.0</v>
      </c>
      <c r="J12" s="38">
        <v>2.0</v>
      </c>
      <c r="K12" s="38">
        <v>3.0</v>
      </c>
      <c r="L12" s="43">
        <f t="shared" si="4"/>
        <v>2</v>
      </c>
      <c r="M12" s="42" t="str">
        <f>VLOOKUP(L12,valoracion,4)</f>
        <v>Bajo</v>
      </c>
      <c r="N12" s="42" t="str">
        <f t="array" ref="N12">INDEX(jerarquia,VLOOKUP(H12,'Mapa Riesgo'!$C$5:$D$8,2,FALSE),HLOOKUP(M12,'Mapa Riesgo'!$E$3:$H$4,2,FALSE))</f>
        <v>NA</v>
      </c>
      <c r="O12" s="46" t="s">
        <v>40</v>
      </c>
      <c r="AB12" s="5"/>
      <c r="AC12" s="5"/>
      <c r="AD12" s="1"/>
      <c r="AE12" s="1"/>
    </row>
    <row r="13" ht="35.25" customHeight="1">
      <c r="A13" s="1"/>
      <c r="B13" s="38">
        <v>8.0</v>
      </c>
      <c r="C13" s="45" t="s">
        <v>41</v>
      </c>
      <c r="D13" s="40">
        <v>0.1</v>
      </c>
      <c r="E13" s="40">
        <v>0.15</v>
      </c>
      <c r="F13" s="40">
        <v>0.05</v>
      </c>
      <c r="G13" s="41">
        <f t="shared" si="3"/>
        <v>0.1</v>
      </c>
      <c r="H13" s="42" t="str">
        <f>VLOOKUP(G13,probabilidad,5)</f>
        <v>NA</v>
      </c>
      <c r="I13" s="38">
        <v>3.0</v>
      </c>
      <c r="J13" s="38">
        <v>4.0</v>
      </c>
      <c r="K13" s="38">
        <v>2.0</v>
      </c>
      <c r="L13" s="43">
        <f t="shared" si="4"/>
        <v>3</v>
      </c>
      <c r="M13" s="42" t="str">
        <f>VLOOKUP(L13,valoracion,4)</f>
        <v>Bajo</v>
      </c>
      <c r="N13" s="42" t="str">
        <f t="array" ref="N13">INDEX(jerarquia,VLOOKUP(H13,'Mapa Riesgo'!$C$5:$D$8,2,FALSE),HLOOKUP(M13,'Mapa Riesgo'!$E$3:$H$4,2,FALSE))</f>
        <v>NA</v>
      </c>
      <c r="O13" s="46" t="s">
        <v>42</v>
      </c>
      <c r="AB13" s="5"/>
      <c r="AC13" s="5"/>
      <c r="AD13" s="1"/>
      <c r="AE13" s="1"/>
    </row>
    <row r="14" ht="12.75" customHeight="1">
      <c r="A14" s="1"/>
      <c r="B14" s="1"/>
      <c r="C14" s="1"/>
      <c r="D14" s="1"/>
      <c r="E14" s="1"/>
      <c r="F14" s="1"/>
      <c r="G14" s="1"/>
      <c r="H14" s="1"/>
      <c r="I14" s="1"/>
      <c r="J14" s="1"/>
      <c r="K14" s="1"/>
      <c r="L14" s="1"/>
      <c r="M14" s="1"/>
      <c r="N14" s="1"/>
      <c r="O14" s="1"/>
      <c r="AB14" s="5"/>
      <c r="AC14" s="5"/>
      <c r="AD14" s="1"/>
      <c r="AE14" s="1"/>
    </row>
    <row r="15" ht="12.75" customHeight="1">
      <c r="A15" s="1"/>
      <c r="B15" s="1"/>
      <c r="C15" s="1"/>
      <c r="D15" s="1"/>
      <c r="E15" s="1"/>
      <c r="F15" s="1"/>
      <c r="G15" s="1"/>
      <c r="H15" s="1"/>
      <c r="I15" s="1"/>
      <c r="J15" s="1"/>
      <c r="K15" s="1"/>
      <c r="L15" s="1"/>
      <c r="M15" s="1"/>
      <c r="N15" s="1"/>
      <c r="O15" s="1"/>
      <c r="AB15" s="5"/>
      <c r="AC15" s="5"/>
      <c r="AD15" s="1"/>
      <c r="AE15" s="1"/>
    </row>
    <row r="16" ht="12.75" customHeight="1">
      <c r="A16" s="1"/>
      <c r="B16" s="1"/>
      <c r="C16" s="1"/>
      <c r="D16" s="1"/>
      <c r="E16" s="1"/>
      <c r="F16" s="1"/>
      <c r="G16" s="1"/>
      <c r="H16" s="1"/>
      <c r="I16" s="1"/>
      <c r="J16" s="1"/>
      <c r="K16" s="1"/>
      <c r="L16" s="1"/>
      <c r="M16" s="1"/>
      <c r="N16" s="1"/>
      <c r="O16" s="1"/>
      <c r="AB16" s="5"/>
      <c r="AC16" s="5"/>
      <c r="AD16" s="1"/>
      <c r="AE16" s="1"/>
    </row>
    <row r="17" ht="12.75" customHeight="1">
      <c r="A17" s="1"/>
      <c r="B17" s="1"/>
      <c r="C17" s="1"/>
      <c r="D17" s="1"/>
      <c r="E17" s="1"/>
      <c r="F17" s="1"/>
      <c r="G17" s="1"/>
      <c r="H17" s="1"/>
      <c r="I17" s="1"/>
      <c r="J17" s="1"/>
      <c r="K17" s="1"/>
      <c r="L17" s="1"/>
      <c r="M17" s="1"/>
      <c r="N17" s="1"/>
      <c r="O17" s="1"/>
      <c r="AB17" s="5"/>
      <c r="AC17" s="5"/>
      <c r="AD17" s="1"/>
      <c r="AE17" s="1"/>
    </row>
    <row r="18" ht="12.75" customHeight="1">
      <c r="A18" s="1"/>
      <c r="B18" s="1"/>
      <c r="C18" s="1"/>
      <c r="D18" s="1"/>
      <c r="E18" s="1"/>
      <c r="F18" s="1"/>
      <c r="G18" s="1"/>
      <c r="H18" s="1"/>
      <c r="I18" s="1"/>
      <c r="J18" s="1"/>
      <c r="K18" s="1"/>
      <c r="L18" s="1"/>
      <c r="M18" s="1"/>
      <c r="N18" s="1"/>
      <c r="O18" s="1"/>
      <c r="AB18" s="5"/>
      <c r="AC18" s="5"/>
      <c r="AD18" s="1"/>
      <c r="AE18" s="1"/>
    </row>
    <row r="19" ht="12.75" customHeight="1">
      <c r="A19" s="1"/>
      <c r="B19" s="1"/>
      <c r="C19" s="1"/>
      <c r="D19" s="1"/>
      <c r="E19" s="1"/>
      <c r="F19" s="1"/>
      <c r="G19" s="1"/>
      <c r="H19" s="1"/>
      <c r="I19" s="1"/>
      <c r="J19" s="1"/>
      <c r="K19" s="1"/>
      <c r="L19" s="1"/>
      <c r="M19" s="1"/>
      <c r="N19" s="1"/>
      <c r="O19" s="1"/>
      <c r="AB19" s="5"/>
      <c r="AC19" s="5"/>
      <c r="AD19" s="1"/>
      <c r="AE19" s="1"/>
    </row>
    <row r="20" ht="12.75" customHeight="1">
      <c r="A20" s="1"/>
      <c r="B20" s="1"/>
      <c r="C20" s="1"/>
      <c r="D20" s="1"/>
      <c r="E20" s="1"/>
      <c r="F20" s="1"/>
      <c r="G20" s="1"/>
      <c r="H20" s="1"/>
      <c r="I20" s="1"/>
      <c r="J20" s="1"/>
      <c r="K20" s="1"/>
      <c r="L20" s="1"/>
      <c r="M20" s="1"/>
      <c r="N20" s="1"/>
      <c r="O20" s="1"/>
      <c r="AB20" s="5"/>
      <c r="AC20" s="5"/>
      <c r="AD20" s="1"/>
      <c r="AE20" s="1"/>
    </row>
    <row r="21" ht="12.75" customHeight="1">
      <c r="A21" s="1"/>
      <c r="B21" s="1"/>
      <c r="C21" s="1"/>
      <c r="D21" s="1"/>
      <c r="E21" s="1"/>
      <c r="F21" s="1"/>
      <c r="G21" s="1"/>
      <c r="H21" s="1"/>
      <c r="I21" s="1"/>
      <c r="J21" s="1"/>
      <c r="K21" s="1"/>
      <c r="L21" s="1"/>
      <c r="M21" s="1"/>
      <c r="N21" s="1"/>
      <c r="O21" s="1"/>
      <c r="AB21" s="5"/>
      <c r="AC21" s="5"/>
      <c r="AD21" s="1"/>
      <c r="AE21" s="1"/>
    </row>
  </sheetData>
  <autoFilter ref="$B$5:$O$13"/>
  <mergeCells count="4">
    <mergeCell ref="D4:G4"/>
    <mergeCell ref="I4:L4"/>
    <mergeCell ref="B1:C1"/>
    <mergeCell ref="B3:C3"/>
  </mergeCells>
  <conditionalFormatting sqref="H6:H13 N6:N13">
    <cfRule type="cellIs" dxfId="0" priority="1" operator="equal">
      <formula>$AD$3</formula>
    </cfRule>
  </conditionalFormatting>
  <conditionalFormatting sqref="H6:H13 N6:N13">
    <cfRule type="cellIs" dxfId="1" priority="2" operator="equal">
      <formula>$AD$4</formula>
    </cfRule>
  </conditionalFormatting>
  <conditionalFormatting sqref="H6:H13 N6:N13">
    <cfRule type="cellIs" dxfId="2" priority="3" operator="equal">
      <formula>$AD$5</formula>
    </cfRule>
  </conditionalFormatting>
  <conditionalFormatting sqref="M6:M13">
    <cfRule type="cellIs" dxfId="0" priority="4" operator="equal">
      <formula>$AE$3</formula>
    </cfRule>
  </conditionalFormatting>
  <conditionalFormatting sqref="M6:M13">
    <cfRule type="cellIs" dxfId="1" priority="5" operator="equal">
      <formula>$AE$4</formula>
    </cfRule>
  </conditionalFormatting>
  <conditionalFormatting sqref="M6:M13">
    <cfRule type="cellIs" dxfId="2" priority="6" operator="equal">
      <formula>$AE$5</formula>
    </cfRule>
  </conditionalFormatting>
  <dataValidations>
    <dataValidation type="list" allowBlank="1" showInputMessage="1" showErrorMessage="1" prompt=" - " sqref="I6:K13">
      <formula1>"1.0,2.0,3.0,4.0,5.0,6.0,7.0,8.0,9.0,10.0"</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3.86"/>
    <col customWidth="1" min="2" max="2" width="3.29"/>
    <col customWidth="1" min="3" max="3" width="6.0"/>
    <col customWidth="1" hidden="1" min="4" max="4" width="10.86"/>
    <col customWidth="1" min="5" max="18" width="8.0"/>
  </cols>
  <sheetData>
    <row r="1" ht="12.75" customHeight="1">
      <c r="A1" s="1"/>
      <c r="B1" s="1"/>
      <c r="C1" s="1"/>
      <c r="D1" s="1"/>
    </row>
    <row r="2" ht="12.75" customHeight="1">
      <c r="A2" s="1"/>
      <c r="B2" s="1"/>
      <c r="C2" s="1"/>
      <c r="D2" s="1"/>
      <c r="E2" s="6" t="s">
        <v>1</v>
      </c>
      <c r="F2" s="8"/>
      <c r="G2" s="8"/>
      <c r="H2" s="10"/>
    </row>
    <row r="3" ht="12.75" customHeight="1">
      <c r="A3" s="1"/>
      <c r="B3" s="1"/>
      <c r="C3" s="1"/>
      <c r="D3" s="1"/>
      <c r="E3" s="14" t="s">
        <v>8</v>
      </c>
      <c r="F3" s="14" t="s">
        <v>10</v>
      </c>
      <c r="G3" s="14" t="s">
        <v>11</v>
      </c>
      <c r="H3" s="14" t="s">
        <v>12</v>
      </c>
    </row>
    <row r="4" ht="12.75" hidden="1" customHeight="1">
      <c r="A4" s="1"/>
      <c r="B4" s="1"/>
      <c r="C4" s="1"/>
      <c r="D4" s="5" t="s">
        <v>13</v>
      </c>
      <c r="E4" s="15">
        <v>1.0</v>
      </c>
      <c r="F4" s="15">
        <v>2.0</v>
      </c>
      <c r="G4" s="15">
        <v>3.0</v>
      </c>
      <c r="H4" s="15">
        <v>4.0</v>
      </c>
    </row>
    <row r="5" ht="21.0" customHeight="1">
      <c r="A5" s="1"/>
      <c r="B5" s="16" t="s">
        <v>14</v>
      </c>
      <c r="C5" s="17" t="s">
        <v>7</v>
      </c>
      <c r="D5" s="18">
        <v>1.0</v>
      </c>
      <c r="E5" s="15" t="s">
        <v>7</v>
      </c>
      <c r="F5" s="15" t="s">
        <v>7</v>
      </c>
      <c r="G5" s="20" t="s">
        <v>15</v>
      </c>
      <c r="H5" s="20" t="s">
        <v>15</v>
      </c>
    </row>
    <row r="6" ht="21.0" customHeight="1">
      <c r="A6" s="1"/>
      <c r="B6" s="22"/>
      <c r="C6" s="17" t="s">
        <v>10</v>
      </c>
      <c r="D6" s="18">
        <v>2.0</v>
      </c>
      <c r="E6" s="15" t="s">
        <v>7</v>
      </c>
      <c r="F6" s="23" t="s">
        <v>11</v>
      </c>
      <c r="G6" s="20" t="s">
        <v>15</v>
      </c>
      <c r="H6" s="20" t="s">
        <v>15</v>
      </c>
    </row>
    <row r="7" ht="21.0" customHeight="1">
      <c r="A7" s="1"/>
      <c r="B7" s="22"/>
      <c r="C7" s="17" t="s">
        <v>11</v>
      </c>
      <c r="D7" s="18">
        <v>3.0</v>
      </c>
      <c r="E7" s="24" t="s">
        <v>10</v>
      </c>
      <c r="F7" s="23" t="s">
        <v>11</v>
      </c>
      <c r="G7" s="23" t="s">
        <v>11</v>
      </c>
      <c r="H7" s="20" t="s">
        <v>15</v>
      </c>
    </row>
    <row r="8" ht="21.0" customHeight="1">
      <c r="A8" s="1"/>
      <c r="B8" s="25"/>
      <c r="C8" s="17" t="s">
        <v>15</v>
      </c>
      <c r="D8" s="18">
        <v>4.0</v>
      </c>
      <c r="E8" s="24" t="s">
        <v>10</v>
      </c>
      <c r="F8" s="24" t="s">
        <v>10</v>
      </c>
      <c r="G8" s="23" t="s">
        <v>11</v>
      </c>
      <c r="H8" s="20" t="s">
        <v>15</v>
      </c>
    </row>
    <row r="9" ht="12.75" customHeight="1">
      <c r="A9" s="1"/>
      <c r="B9" s="1"/>
      <c r="C9" s="1"/>
      <c r="D9" s="1"/>
    </row>
    <row r="10" ht="12.75" customHeight="1">
      <c r="A10" s="1"/>
      <c r="B10" s="1"/>
      <c r="C10" s="1"/>
      <c r="D10" s="1"/>
    </row>
    <row r="11" ht="12.75" customHeight="1">
      <c r="A11" s="1"/>
      <c r="B11" s="1"/>
      <c r="C11" s="1"/>
      <c r="D11" s="1"/>
    </row>
    <row r="12" ht="12.75" customHeight="1">
      <c r="A12" s="1"/>
      <c r="B12" s="1"/>
      <c r="C12" s="1"/>
      <c r="D12" s="1"/>
    </row>
    <row r="13" ht="12.75" customHeight="1">
      <c r="A13" s="1"/>
      <c r="B13" s="1"/>
      <c r="C13" s="1"/>
      <c r="D13" s="1"/>
    </row>
    <row r="14" ht="12.75" customHeight="1">
      <c r="A14" s="1"/>
      <c r="B14" s="1"/>
      <c r="C14" s="1"/>
      <c r="D14" s="1"/>
    </row>
    <row r="15" ht="12.75" customHeight="1">
      <c r="A15" s="1"/>
      <c r="B15" s="1"/>
      <c r="C15" s="1"/>
      <c r="D15" s="1"/>
    </row>
    <row r="16" ht="12.75" customHeight="1">
      <c r="A16" s="1"/>
      <c r="B16" s="1"/>
      <c r="C16" s="1"/>
      <c r="D16" s="1"/>
    </row>
    <row r="17" ht="12.75" customHeight="1">
      <c r="A17" s="1"/>
      <c r="B17" s="1"/>
      <c r="C17" s="1"/>
      <c r="D17" s="1"/>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sheetData>
  <mergeCells count="2">
    <mergeCell ref="B5:B8"/>
    <mergeCell ref="E2:H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57"/>
    <col customWidth="1" min="2" max="2" width="13.29"/>
    <col customWidth="1" min="3" max="5" width="12.0"/>
    <col customWidth="1" min="6" max="8" width="10.57"/>
    <col customWidth="1" min="9" max="10" width="8.0"/>
  </cols>
  <sheetData>
    <row r="1" ht="12.75" customHeight="1">
      <c r="A1" s="1"/>
      <c r="B1" s="1"/>
      <c r="C1" s="1"/>
      <c r="D1" s="1"/>
      <c r="E1" s="1"/>
      <c r="F1" s="1"/>
      <c r="G1" s="1"/>
      <c r="H1" s="1"/>
    </row>
    <row r="2" ht="12.75" customHeight="1">
      <c r="A2" s="1"/>
      <c r="B2" s="1"/>
      <c r="C2" s="1"/>
      <c r="D2" s="1"/>
      <c r="E2" s="1"/>
      <c r="F2" s="1"/>
      <c r="G2" s="1"/>
      <c r="H2" s="1"/>
    </row>
    <row r="3" ht="12.75" customHeight="1">
      <c r="A3" s="2"/>
      <c r="B3" s="2"/>
      <c r="C3" s="2"/>
      <c r="D3" s="2"/>
      <c r="E3" s="2"/>
      <c r="F3" s="3"/>
      <c r="G3" s="1"/>
      <c r="H3" s="1"/>
    </row>
    <row r="4" ht="12.75" customHeight="1">
      <c r="G4" s="1"/>
      <c r="H4" s="1"/>
    </row>
    <row r="5" ht="12.75" customHeight="1">
      <c r="G5" s="1"/>
      <c r="H5" s="1"/>
    </row>
    <row r="6" ht="12.75" customHeight="1">
      <c r="G6" s="1"/>
      <c r="H6" s="1"/>
    </row>
    <row r="7" ht="12.75" customHeight="1">
      <c r="G7" s="1"/>
      <c r="H7" s="1"/>
    </row>
    <row r="8" ht="12.75" customHeight="1">
      <c r="G8" s="1"/>
      <c r="H8" s="1"/>
    </row>
    <row r="9" ht="12.75" customHeight="1">
      <c r="G9" s="1"/>
      <c r="H9" s="1"/>
    </row>
    <row r="10" ht="12.75" customHeight="1">
      <c r="G10" s="1"/>
      <c r="H10" s="1"/>
    </row>
    <row r="11" ht="12.75" customHeight="1">
      <c r="A11" s="47"/>
      <c r="B11" s="47"/>
      <c r="C11" s="48"/>
      <c r="D11" s="24"/>
      <c r="E11" s="23"/>
      <c r="F11" s="49"/>
      <c r="G11" s="1"/>
      <c r="H11" s="1"/>
    </row>
    <row r="12" ht="12.75" customHeight="1">
      <c r="A12" s="47"/>
      <c r="B12" s="47"/>
      <c r="C12" s="48"/>
      <c r="D12" s="24"/>
      <c r="E12" s="23"/>
      <c r="F12" s="15"/>
      <c r="G12" s="1"/>
      <c r="H12" s="1"/>
    </row>
    <row r="13" ht="12.75" customHeight="1">
      <c r="A13" s="1"/>
      <c r="B13" s="1"/>
      <c r="C13" s="1"/>
      <c r="D13" s="1"/>
      <c r="E13" s="1"/>
      <c r="F13" s="1"/>
      <c r="G13" s="1"/>
      <c r="H13" s="1"/>
    </row>
    <row r="14" ht="12.75" customHeight="1">
      <c r="A14" s="1"/>
      <c r="B14" s="1"/>
      <c r="C14" s="1"/>
      <c r="D14" s="1"/>
      <c r="E14" s="1"/>
      <c r="F14" s="1"/>
      <c r="G14" s="1"/>
      <c r="H14" s="1"/>
    </row>
    <row r="15" ht="12.75" customHeight="1">
      <c r="A15" s="1"/>
      <c r="B15" s="1"/>
      <c r="C15" s="1"/>
      <c r="D15" s="1"/>
      <c r="E15" s="1"/>
      <c r="F15" s="1"/>
      <c r="G15" s="1"/>
      <c r="H15" s="1"/>
    </row>
    <row r="16" ht="12.75" customHeight="1">
      <c r="A16" s="1"/>
      <c r="B16" s="1"/>
      <c r="C16" s="1"/>
      <c r="D16" s="1"/>
      <c r="E16" s="1"/>
      <c r="F16" s="1"/>
      <c r="G16" s="1"/>
      <c r="H16" s="1"/>
    </row>
    <row r="17" ht="12.75" customHeight="1">
      <c r="A17" s="1"/>
      <c r="B17" s="1"/>
      <c r="C17" s="1"/>
      <c r="D17" s="1"/>
      <c r="E17" s="1"/>
      <c r="F17" s="1"/>
      <c r="G17" s="1"/>
      <c r="H17" s="1"/>
    </row>
    <row r="18" ht="12.75" customHeight="1">
      <c r="A18" s="1"/>
      <c r="B18" s="1"/>
      <c r="C18" s="1"/>
      <c r="D18" s="1"/>
      <c r="E18" s="1"/>
      <c r="F18" s="1"/>
      <c r="G18" s="1"/>
      <c r="H18" s="1"/>
    </row>
    <row r="19" ht="12.75" customHeight="1">
      <c r="A19" s="1"/>
      <c r="B19" s="1"/>
      <c r="C19" s="1"/>
      <c r="D19" s="1"/>
      <c r="E19" s="1"/>
      <c r="F19" s="1"/>
      <c r="G19" s="1"/>
      <c r="H19" s="1"/>
    </row>
    <row r="20" ht="12.75" customHeight="1">
      <c r="A20" s="1"/>
      <c r="B20" s="1"/>
      <c r="C20" s="1"/>
      <c r="D20" s="1"/>
      <c r="E20" s="1"/>
      <c r="F20" s="1"/>
      <c r="G20" s="1"/>
      <c r="H20" s="1"/>
    </row>
    <row r="21" ht="12.75" customHeight="1">
      <c r="A21" s="1"/>
      <c r="B21" s="1"/>
      <c r="C21" s="1"/>
      <c r="D21" s="1"/>
      <c r="E21" s="1"/>
      <c r="F21" s="1"/>
      <c r="G21" s="1"/>
      <c r="H21" s="1"/>
    </row>
  </sheetData>
  <drawing r:id="rId2"/>
</worksheet>
</file>