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naed\Projects\MSP Project\"/>
    </mc:Choice>
  </mc:AlternateContent>
  <xr:revisionPtr revIDLastSave="0" documentId="13_ncr:1_{A284C77D-88D3-4055-93EE-AF0750398169}" xr6:coauthVersionLast="47" xr6:coauthVersionMax="47" xr10:uidLastSave="{00000000-0000-0000-0000-000000000000}"/>
  <bookViews>
    <workbookView xWindow="-108" yWindow="-108" windowWidth="23256" windowHeight="12576" activeTab="3" xr2:uid="{B4AAC1D6-2701-49F0-BE6B-1A91F9B05C7F}"/>
  </bookViews>
  <sheets>
    <sheet name="Budget" sheetId="1" r:id="rId1"/>
    <sheet name="Budget Distribution" sheetId="2" r:id="rId2"/>
    <sheet name="Actuals Data (06-28-2024)" sheetId="4" r:id="rId3"/>
    <sheet name="EAC (actuals till 06-28-2024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  <c r="J54" i="4"/>
  <c r="K54" i="4"/>
  <c r="L54" i="4"/>
  <c r="H54" i="4"/>
  <c r="G66" i="4"/>
  <c r="G62" i="4"/>
  <c r="G58" i="4"/>
  <c r="G65" i="4"/>
  <c r="G61" i="4"/>
  <c r="G57" i="4"/>
  <c r="G53" i="4"/>
  <c r="G64" i="4"/>
  <c r="G60" i="4"/>
  <c r="G56" i="4"/>
  <c r="G52" i="4"/>
  <c r="G15" i="3"/>
  <c r="G14" i="3"/>
  <c r="G12" i="3"/>
  <c r="G11" i="3"/>
  <c r="G9" i="3"/>
  <c r="G8" i="3"/>
  <c r="G5" i="3"/>
  <c r="G6" i="3"/>
  <c r="Q45" i="4"/>
  <c r="P45" i="4"/>
  <c r="O45" i="4"/>
  <c r="N45" i="4"/>
  <c r="M45" i="4"/>
  <c r="R45" i="4" s="1"/>
  <c r="R44" i="4"/>
  <c r="Q41" i="4"/>
  <c r="P41" i="4"/>
  <c r="O41" i="4"/>
  <c r="N41" i="4"/>
  <c r="M41" i="4"/>
  <c r="R40" i="4"/>
  <c r="Q37" i="4"/>
  <c r="P37" i="4"/>
  <c r="O37" i="4"/>
  <c r="N37" i="4"/>
  <c r="M37" i="4"/>
  <c r="R37" i="4" s="1"/>
  <c r="R36" i="4"/>
  <c r="P32" i="4"/>
  <c r="O32" i="4"/>
  <c r="N32" i="4"/>
  <c r="M32" i="4"/>
  <c r="R32" i="4" s="1"/>
  <c r="R31" i="4"/>
  <c r="P28" i="4"/>
  <c r="O28" i="4"/>
  <c r="N28" i="4"/>
  <c r="M28" i="4"/>
  <c r="R27" i="4"/>
  <c r="P23" i="4"/>
  <c r="O23" i="4"/>
  <c r="N23" i="4"/>
  <c r="M23" i="4"/>
  <c r="R23" i="4" s="1"/>
  <c r="R22" i="4"/>
  <c r="Q19" i="4"/>
  <c r="P19" i="4"/>
  <c r="O19" i="4"/>
  <c r="N19" i="4"/>
  <c r="M19" i="4"/>
  <c r="R18" i="4"/>
  <c r="Q14" i="4"/>
  <c r="P14" i="4"/>
  <c r="O14" i="4"/>
  <c r="N14" i="4"/>
  <c r="M14" i="4"/>
  <c r="R13" i="4"/>
  <c r="Q10" i="4"/>
  <c r="P10" i="4"/>
  <c r="O10" i="4"/>
  <c r="N10" i="4"/>
  <c r="M10" i="4"/>
  <c r="R9" i="4"/>
  <c r="K45" i="4"/>
  <c r="J45" i="4"/>
  <c r="I45" i="4"/>
  <c r="H45" i="4"/>
  <c r="G45" i="4"/>
  <c r="L44" i="4"/>
  <c r="S44" i="4" s="1"/>
  <c r="K41" i="4"/>
  <c r="J41" i="4"/>
  <c r="I41" i="4"/>
  <c r="H41" i="4"/>
  <c r="G41" i="4"/>
  <c r="L40" i="4"/>
  <c r="K37" i="4"/>
  <c r="J37" i="4"/>
  <c r="I37" i="4"/>
  <c r="H37" i="4"/>
  <c r="G37" i="4"/>
  <c r="L36" i="4"/>
  <c r="S36" i="4" s="1"/>
  <c r="J32" i="4"/>
  <c r="I32" i="4"/>
  <c r="H32" i="4"/>
  <c r="G32" i="4"/>
  <c r="L31" i="4"/>
  <c r="J28" i="4"/>
  <c r="I28" i="4"/>
  <c r="H28" i="4"/>
  <c r="G28" i="4"/>
  <c r="L27" i="4"/>
  <c r="J23" i="4"/>
  <c r="I23" i="4"/>
  <c r="H23" i="4"/>
  <c r="G23" i="4"/>
  <c r="L22" i="4"/>
  <c r="K19" i="4"/>
  <c r="J19" i="4"/>
  <c r="I19" i="4"/>
  <c r="H19" i="4"/>
  <c r="G19" i="4"/>
  <c r="L18" i="4"/>
  <c r="K14" i="4"/>
  <c r="J14" i="4"/>
  <c r="I14" i="4"/>
  <c r="H14" i="4"/>
  <c r="G14" i="4"/>
  <c r="L13" i="4"/>
  <c r="K10" i="4"/>
  <c r="J10" i="4"/>
  <c r="I10" i="4"/>
  <c r="H10" i="4"/>
  <c r="G10" i="4"/>
  <c r="L9" i="4"/>
  <c r="G14" i="2"/>
  <c r="G11" i="2"/>
  <c r="G8" i="2"/>
  <c r="G5" i="2"/>
  <c r="J44" i="1"/>
  <c r="J40" i="1"/>
  <c r="J36" i="1"/>
  <c r="J31" i="1"/>
  <c r="J27" i="1"/>
  <c r="J22" i="1"/>
  <c r="J18" i="1"/>
  <c r="J13" i="1"/>
  <c r="J9" i="1"/>
  <c r="J37" i="1"/>
  <c r="G19" i="1"/>
  <c r="I19" i="1"/>
  <c r="G14" i="1"/>
  <c r="I14" i="1"/>
  <c r="H10" i="1"/>
  <c r="G10" i="1"/>
  <c r="I10" i="1"/>
  <c r="I45" i="1"/>
  <c r="G45" i="1"/>
  <c r="H45" i="1"/>
  <c r="F45" i="1"/>
  <c r="E45" i="1"/>
  <c r="J45" i="1" s="1"/>
  <c r="I41" i="1"/>
  <c r="G41" i="1"/>
  <c r="H41" i="1"/>
  <c r="F41" i="1"/>
  <c r="J41" i="1" s="1"/>
  <c r="E41" i="1"/>
  <c r="I37" i="1"/>
  <c r="G37" i="1"/>
  <c r="H37" i="1"/>
  <c r="F37" i="1"/>
  <c r="E37" i="1"/>
  <c r="G32" i="1"/>
  <c r="H32" i="1"/>
  <c r="F32" i="1"/>
  <c r="E32" i="1"/>
  <c r="J32" i="1" s="1"/>
  <c r="G28" i="1"/>
  <c r="H28" i="1"/>
  <c r="J28" i="1" s="1"/>
  <c r="F28" i="1"/>
  <c r="E28" i="1"/>
  <c r="G23" i="1"/>
  <c r="H23" i="1"/>
  <c r="F23" i="1"/>
  <c r="E23" i="1"/>
  <c r="J23" i="1" s="1"/>
  <c r="H14" i="1"/>
  <c r="F14" i="1"/>
  <c r="E14" i="1"/>
  <c r="J14" i="1" s="1"/>
  <c r="F10" i="1"/>
  <c r="E10" i="1"/>
  <c r="J10" i="1" s="1"/>
  <c r="F19" i="1"/>
  <c r="J19" i="1" s="1"/>
  <c r="H19" i="1"/>
  <c r="E19" i="1"/>
  <c r="G54" i="4" l="1"/>
  <c r="S40" i="4"/>
  <c r="S9" i="4"/>
  <c r="S18" i="4"/>
  <c r="S27" i="4"/>
  <c r="S31" i="4"/>
  <c r="R19" i="4"/>
  <c r="R28" i="4"/>
  <c r="S13" i="4"/>
  <c r="S22" i="4"/>
  <c r="L45" i="4"/>
  <c r="R41" i="4"/>
  <c r="R14" i="4"/>
  <c r="R46" i="4"/>
  <c r="L14" i="4"/>
  <c r="R10" i="4"/>
  <c r="L37" i="4"/>
  <c r="L28" i="4"/>
  <c r="L41" i="4"/>
  <c r="L32" i="4"/>
  <c r="L23" i="4"/>
  <c r="L46" i="4"/>
  <c r="L10" i="4"/>
  <c r="L19" i="4"/>
  <c r="J46" i="1"/>
  <c r="J47" i="1"/>
  <c r="S46" i="4" l="1"/>
  <c r="R47" i="4"/>
  <c r="L47" i="4"/>
</calcChain>
</file>

<file path=xl/sharedStrings.xml><?xml version="1.0" encoding="utf-8"?>
<sst xmlns="http://schemas.openxmlformats.org/spreadsheetml/2006/main" count="470" uniqueCount="84">
  <si>
    <t>Task Name</t>
  </si>
  <si>
    <t>Duration</t>
  </si>
  <si>
    <t>Start</t>
  </si>
  <si>
    <t>Finish</t>
  </si>
  <si>
    <t>Simple Project</t>
  </si>
  <si>
    <t>255 days</t>
  </si>
  <si>
    <t>Mon 4/29/24</t>
  </si>
  <si>
    <t>Fri 4/18/25</t>
  </si>
  <si>
    <t>Fri 6/28/24</t>
  </si>
  <si>
    <t>Fri 12/13/24</t>
  </si>
  <si>
    <t xml:space="preserve">   Top Task 1</t>
  </si>
  <si>
    <t>125 days</t>
  </si>
  <si>
    <t>Fri 10/18/24</t>
  </si>
  <si>
    <t>15 days</t>
  </si>
  <si>
    <t>Fri 5/17/24</t>
  </si>
  <si>
    <t>30 days</t>
  </si>
  <si>
    <t>Mon 5/20/24</t>
  </si>
  <si>
    <t>80 days</t>
  </si>
  <si>
    <t>Mon 7/1/24</t>
  </si>
  <si>
    <t>60 days</t>
  </si>
  <si>
    <t>Fri 9/20/24</t>
  </si>
  <si>
    <t>20 days</t>
  </si>
  <si>
    <t>Mon 9/23/24</t>
  </si>
  <si>
    <t xml:space="preserve">   Top Task 2</t>
  </si>
  <si>
    <t>120 days</t>
  </si>
  <si>
    <t>90 days</t>
  </si>
  <si>
    <t>Fri 11/1/24</t>
  </si>
  <si>
    <t>Mon 11/4/24</t>
  </si>
  <si>
    <t xml:space="preserve">   Top Task 3</t>
  </si>
  <si>
    <t>Mon 12/16/24</t>
  </si>
  <si>
    <t>Fri 1/24/25</t>
  </si>
  <si>
    <t>40 days</t>
  </si>
  <si>
    <t>Mon 1/27/25</t>
  </si>
  <si>
    <t>Fri 3/21/25</t>
  </si>
  <si>
    <t>Mon 3/24/25</t>
  </si>
  <si>
    <t xml:space="preserve">    Sub-Task 1.1</t>
  </si>
  <si>
    <t xml:space="preserve">     Sub-Task 1.2</t>
  </si>
  <si>
    <t xml:space="preserve">     Sub-Task 1.3</t>
  </si>
  <si>
    <t xml:space="preserve">        Activity 1.3.1</t>
  </si>
  <si>
    <t xml:space="preserve">        Activity 1.3.2</t>
  </si>
  <si>
    <t xml:space="preserve">     Sub-Task 2.1</t>
  </si>
  <si>
    <t xml:space="preserve">     Sub Task 2.2</t>
  </si>
  <si>
    <t xml:space="preserve">    Sub-Task 3.1</t>
  </si>
  <si>
    <t xml:space="preserve">    Sub-Task 3.2</t>
  </si>
  <si>
    <t xml:space="preserve">    Sub-Task 3.3</t>
  </si>
  <si>
    <t>Document provided by the Project Manager and Task Managers</t>
  </si>
  <si>
    <t>Resources</t>
  </si>
  <si>
    <t>Designer</t>
  </si>
  <si>
    <t>Engineer</t>
  </si>
  <si>
    <t>Software</t>
  </si>
  <si>
    <t>Consultant</t>
  </si>
  <si>
    <t>Testing Software</t>
  </si>
  <si>
    <t>Total Budget (Hours and Cost)</t>
  </si>
  <si>
    <t>Project Duration</t>
  </si>
  <si>
    <t>Project Budget</t>
  </si>
  <si>
    <t>Work</t>
  </si>
  <si>
    <t>2,198 hrs</t>
  </si>
  <si>
    <t>752 hrs</t>
  </si>
  <si>
    <t>600 hrs</t>
  </si>
  <si>
    <t>846 hrs</t>
  </si>
  <si>
    <t>Q2</t>
  </si>
  <si>
    <t>Q3</t>
  </si>
  <si>
    <t>Q4</t>
  </si>
  <si>
    <t>Q1</t>
  </si>
  <si>
    <t>Cummulative</t>
  </si>
  <si>
    <t>Simple Project - Budgeted Cashflow</t>
  </si>
  <si>
    <t>Year</t>
  </si>
  <si>
    <t>Quarter</t>
  </si>
  <si>
    <t>Distribution</t>
  </si>
  <si>
    <t>Document provided by the Project Manager and Task Managers (Actuals Update on 06-28-2024)</t>
  </si>
  <si>
    <t>Actual Start</t>
  </si>
  <si>
    <t>Actual Finish</t>
  </si>
  <si>
    <t>Fri 6/7/24</t>
  </si>
  <si>
    <t>Wed 6/12/24</t>
  </si>
  <si>
    <t>Actual Resources</t>
  </si>
  <si>
    <t>Remaining Resources</t>
  </si>
  <si>
    <t>Total Actual (Hours and Cost)</t>
  </si>
  <si>
    <t>EAC Hours</t>
  </si>
  <si>
    <t>Fri 5/2/25</t>
  </si>
  <si>
    <t>Mon 7/15/24</t>
  </si>
  <si>
    <t>Fri 12/27/24</t>
  </si>
  <si>
    <t>Mon 12/30/24</t>
  </si>
  <si>
    <t>Simple Project - Estimate At Completion (EAC) Cashflow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</si>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</sst>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0\ &quot;Hrs&quot;"/>
    <numFmt numFmtId="167" formatCode="0\ &quot;Days&quot;"/>
    <numFmt numFmtId="168" formatCode="0\ &quot;hrs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363636"/>
      <name val="Segoe UI"/>
      <family val="2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vertical="center" wrapText="1"/>
    </xf>
    <xf numFmtId="165" fontId="4" fillId="3" borderId="1" xfId="1" applyFont="1" applyFill="1" applyBorder="1" applyAlignment="1">
      <alignment vertical="center" wrapText="1"/>
    </xf>
    <xf numFmtId="165" fontId="0" fillId="0" borderId="1" xfId="1" applyFont="1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1" xfId="1" applyFont="1" applyFill="1" applyBorder="1"/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164" fontId="0" fillId="0" borderId="1" xfId="0" applyNumberFormat="1" applyBorder="1"/>
    <xf numFmtId="0" fontId="6" fillId="0" borderId="0" xfId="0" applyFon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164" fontId="2" fillId="4" borderId="1" xfId="0" applyNumberFormat="1" applyFont="1" applyFill="1" applyBorder="1"/>
    <xf numFmtId="164" fontId="0" fillId="4" borderId="1" xfId="0" applyNumberFormat="1" applyFill="1" applyBorder="1"/>
    <xf numFmtId="0" fontId="2" fillId="0" borderId="3" xfId="0" applyFont="1" applyBorder="1"/>
    <xf numFmtId="0" fontId="2" fillId="0" borderId="4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166" fontId="0" fillId="0" borderId="0" xfId="0" applyNumberFormat="1"/>
    <xf numFmtId="165" fontId="0" fillId="0" borderId="0" xfId="1" applyFont="1" applyBorder="1"/>
    <xf numFmtId="2" fontId="0" fillId="0" borderId="1" xfId="0" applyNumberFormat="1" applyBorder="1"/>
    <xf numFmtId="164" fontId="3" fillId="4" borderId="0" xfId="0" applyNumberFormat="1" applyFont="1" applyFill="1" applyAlignment="1">
      <alignment horizontal="right" vertical="center" wrapText="1"/>
    </xf>
    <xf numFmtId="0" fontId="2" fillId="0" borderId="2" xfId="0" applyFont="1" applyBorder="1"/>
    <xf numFmtId="0" fontId="0" fillId="0" borderId="2" xfId="0" applyBorder="1"/>
    <xf numFmtId="164" fontId="3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4" fontId="3" fillId="4" borderId="1" xfId="0" applyNumberFormat="1" applyFont="1" applyFill="1" applyBorder="1" applyAlignment="1">
      <alignment horizontal="right" vertical="center" wrapText="1"/>
    </xf>
    <xf numFmtId="167" fontId="3" fillId="4" borderId="1" xfId="0" applyNumberFormat="1" applyFont="1" applyFill="1" applyBorder="1" applyAlignment="1">
      <alignment horizontal="left" vertical="center" wrapText="1"/>
    </xf>
    <xf numFmtId="168" fontId="3" fillId="4" borderId="1" xfId="0" applyNumberFormat="1" applyFont="1" applyFill="1" applyBorder="1" applyAlignment="1">
      <alignment horizontal="right" vertical="center" wrapText="1"/>
    </xf>
    <xf numFmtId="168" fontId="3" fillId="3" borderId="1" xfId="0" applyNumberFormat="1" applyFont="1" applyFill="1" applyBorder="1" applyAlignment="1">
      <alignment horizontal="righ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Cashflow</a:t>
            </a:r>
            <a:r>
              <a:rPr lang="en-US" baseline="0"/>
              <a:t> and Budget S -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Quarterly Cashflow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'Budget Distribution'!$H$3:$L$4</c:f>
              <c:multiLvlStrCache>
                <c:ptCount val="5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'Budget Distribution'!$H$5:$L$5</c:f>
              <c:numCache>
                <c:formatCode>"$"#,##0.00_);[Red]\("$"#,##0.00\)</c:formatCode>
                <c:ptCount val="5"/>
                <c:pt idx="0">
                  <c:v>56900</c:v>
                </c:pt>
                <c:pt idx="1">
                  <c:v>38348</c:v>
                </c:pt>
                <c:pt idx="2">
                  <c:v>66992</c:v>
                </c:pt>
                <c:pt idx="3">
                  <c:v>64864</c:v>
                </c:pt>
                <c:pt idx="4">
                  <c:v>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862-9E06-8FBA640E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327791"/>
        <c:axId val="1207574111"/>
      </c:barChart>
      <c:lineChart>
        <c:grouping val="standard"/>
        <c:varyColors val="0"/>
        <c:ser>
          <c:idx val="1"/>
          <c:order val="1"/>
          <c:tx>
            <c:v>Cummulative Cashflow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'Budget Distribution'!$H$3:$L$4</c:f>
              <c:multiLvlStrCache>
                <c:ptCount val="5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'Budget Distribution'!$H$6:$L$6</c:f>
              <c:numCache>
                <c:formatCode>"$"#,##0.00_);[Red]\("$"#,##0.00\)</c:formatCode>
                <c:ptCount val="5"/>
                <c:pt idx="0">
                  <c:v>56900</c:v>
                </c:pt>
                <c:pt idx="1">
                  <c:v>95248</c:v>
                </c:pt>
                <c:pt idx="2">
                  <c:v>162240</c:v>
                </c:pt>
                <c:pt idx="3">
                  <c:v>227104</c:v>
                </c:pt>
                <c:pt idx="4">
                  <c:v>236460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F-4862-9E06-8FBA640E0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31919"/>
        <c:axId val="1978831439"/>
      </c:lineChart>
      <c:catAx>
        <c:axId val="19723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4111"/>
        <c:crosses val="autoZero"/>
        <c:auto val="1"/>
        <c:lblAlgn val="ctr"/>
        <c:lblOffset val="100"/>
        <c:noMultiLvlLbl val="0"/>
      </c:catAx>
      <c:valAx>
        <c:axId val="12075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27791"/>
        <c:crosses val="autoZero"/>
        <c:crossBetween val="between"/>
      </c:valAx>
      <c:valAx>
        <c:axId val="1978831439"/>
        <c:scaling>
          <c:orientation val="minMax"/>
        </c:scaling>
        <c:delete val="0"/>
        <c:axPos val="r"/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1919"/>
        <c:crosses val="max"/>
        <c:crossBetween val="between"/>
      </c:valAx>
      <c:catAx>
        <c:axId val="197883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831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Cashflow</a:t>
            </a:r>
            <a:r>
              <a:rPr lang="en-US" baseline="0"/>
              <a:t> and Actuals till 06-28-2024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Quarterly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'Actuals Data (06-28-2024)'!$H$51:$L$51</c:f>
              <c:strCache>
                <c:ptCount val="5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Q1</c:v>
                </c:pt>
                <c:pt idx="4">
                  <c:v>Q2</c:v>
                </c:pt>
              </c:strCache>
            </c:strRef>
          </c:cat>
          <c:val>
            <c:numRef>
              <c:f>'Actuals Data (06-28-2024)'!$H$52:$L$52</c:f>
              <c:numCache>
                <c:formatCode>"$"#,##0.00_);[Red]\("$"#,##0.00\)</c:formatCode>
                <c:ptCount val="5"/>
                <c:pt idx="0">
                  <c:v>56900</c:v>
                </c:pt>
                <c:pt idx="1">
                  <c:v>38348</c:v>
                </c:pt>
                <c:pt idx="2">
                  <c:v>66992</c:v>
                </c:pt>
                <c:pt idx="3">
                  <c:v>64864</c:v>
                </c:pt>
                <c:pt idx="4">
                  <c:v>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C-4911-8577-ACD877658CCC}"/>
            </c:ext>
          </c:extLst>
        </c:ser>
        <c:ser>
          <c:idx val="2"/>
          <c:order val="1"/>
          <c:tx>
            <c:v>Actuals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'Actuals Data (06-28-2024)'!$H$51:$L$51</c:f>
              <c:strCache>
                <c:ptCount val="5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Q1</c:v>
                </c:pt>
                <c:pt idx="4">
                  <c:v>Q2</c:v>
                </c:pt>
              </c:strCache>
            </c:strRef>
          </c:cat>
          <c:val>
            <c:numRef>
              <c:f>'Actuals Data (06-28-2024)'!$H$54:$L$54</c:f>
              <c:numCache>
                <c:formatCode>"$"#,##0.00_);[Red]\("$"#,##0.00\)</c:formatCode>
                <c:ptCount val="5"/>
                <c:pt idx="0">
                  <c:v>27380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C-4911-8577-ACD87765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327791"/>
        <c:axId val="1207574111"/>
      </c:barChart>
      <c:catAx>
        <c:axId val="19723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4111"/>
        <c:crosses val="autoZero"/>
        <c:auto val="1"/>
        <c:lblAlgn val="ctr"/>
        <c:lblOffset val="100"/>
        <c:noMultiLvlLbl val="0"/>
      </c:catAx>
      <c:valAx>
        <c:axId val="12075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27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Cashflow</a:t>
            </a:r>
            <a:r>
              <a:rPr lang="en-US" baseline="0"/>
              <a:t> and EAC S -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Quarterly EAC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'EAC (actuals till 06-28-2024)'!$H$3:$L$4</c:f>
              <c:multiLvlStrCache>
                <c:ptCount val="5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'EAC (actuals till 06-28-2024)'!$H$5:$L$5</c:f>
              <c:numCache>
                <c:formatCode>"$"#,##0.00_);[Red]\("$"#,##0.00\)</c:formatCode>
                <c:ptCount val="5"/>
                <c:pt idx="0">
                  <c:v>42426.36</c:v>
                </c:pt>
                <c:pt idx="1">
                  <c:v>49478.98</c:v>
                </c:pt>
                <c:pt idx="2">
                  <c:v>60674.67</c:v>
                </c:pt>
                <c:pt idx="3">
                  <c:v>71590</c:v>
                </c:pt>
                <c:pt idx="4">
                  <c:v>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B-45E5-8642-2B02A914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2327791"/>
        <c:axId val="1207574111"/>
      </c:barChart>
      <c:lineChart>
        <c:grouping val="standard"/>
        <c:varyColors val="0"/>
        <c:ser>
          <c:idx val="1"/>
          <c:order val="1"/>
          <c:tx>
            <c:v>Cumm. EAC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'EAC (actuals till 06-28-2024)'!$H$3:$L$4</c:f>
              <c:multiLvlStrCache>
                <c:ptCount val="5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'EAC (actuals till 06-28-2024)'!$H$6:$L$6</c:f>
              <c:numCache>
                <c:formatCode>"$"#,##0.00_);[Red]\("$"#,##0.00\)</c:formatCode>
                <c:ptCount val="5"/>
                <c:pt idx="0">
                  <c:v>42426.36</c:v>
                </c:pt>
                <c:pt idx="1">
                  <c:v>91905.33</c:v>
                </c:pt>
                <c:pt idx="2">
                  <c:v>152580</c:v>
                </c:pt>
                <c:pt idx="3">
                  <c:v>224170</c:v>
                </c:pt>
                <c:pt idx="4">
                  <c:v>241100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B-45E5-8642-2B02A914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67935"/>
        <c:axId val="1365959775"/>
      </c:lineChart>
      <c:catAx>
        <c:axId val="19723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4111"/>
        <c:crosses val="autoZero"/>
        <c:auto val="1"/>
        <c:lblAlgn val="ctr"/>
        <c:lblOffset val="100"/>
        <c:noMultiLvlLbl val="0"/>
      </c:catAx>
      <c:valAx>
        <c:axId val="12075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27791"/>
        <c:crosses val="autoZero"/>
        <c:crossBetween val="between"/>
      </c:valAx>
      <c:valAx>
        <c:axId val="1365959775"/>
        <c:scaling>
          <c:orientation val="minMax"/>
        </c:scaling>
        <c:delete val="0"/>
        <c:axPos val="r"/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67935"/>
        <c:crosses val="max"/>
        <c:crossBetween val="between"/>
      </c:valAx>
      <c:catAx>
        <c:axId val="1365967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95977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16</xdr:row>
      <xdr:rowOff>61912</xdr:rowOff>
    </xdr:from>
    <xdr:to>
      <xdr:col>13</xdr:col>
      <xdr:colOff>247649</xdr:colOff>
      <xdr:row>30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85A9A-6822-6BBB-0506-57487E3D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67</xdr:row>
      <xdr:rowOff>180975</xdr:rowOff>
    </xdr:from>
    <xdr:to>
      <xdr:col>12</xdr:col>
      <xdr:colOff>476250</xdr:colOff>
      <xdr:row>89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2AEE3-3CB1-41AE-906A-92A3BEA34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581024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880D-C8B7-4C2D-A34B-666F64A00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FAC1-E1B2-447D-854B-12EB8EB7988E}">
  <dimension ref="A2:J47"/>
  <sheetViews>
    <sheetView showGridLines="0" zoomScaleNormal="100" workbookViewId="0">
      <selection activeCell="P53" sqref="P53"/>
    </sheetView>
  </sheetViews>
  <sheetFormatPr defaultRowHeight="14.4" x14ac:dyDescent="0.3"/>
  <cols>
    <col min="1" max="1" width="20.33203125" style="1" customWidth="1"/>
    <col min="2" max="2" width="20.5546875" customWidth="1"/>
    <col min="3" max="3" width="14.109375" customWidth="1"/>
    <col min="4" max="4" width="20.88671875" customWidth="1"/>
    <col min="5" max="5" width="11.5546875" bestFit="1" customWidth="1"/>
    <col min="6" max="6" width="12.6640625" customWidth="1"/>
    <col min="7" max="7" width="11.6640625" customWidth="1"/>
    <col min="8" max="8" width="17.109375" customWidth="1"/>
    <col min="9" max="9" width="20" customWidth="1"/>
    <col min="10" max="10" width="14.109375" customWidth="1"/>
  </cols>
  <sheetData>
    <row r="2" spans="1:10" x14ac:dyDescent="0.3">
      <c r="A2" s="2" t="s">
        <v>45</v>
      </c>
    </row>
    <row r="4" spans="1:10" ht="39.6" x14ac:dyDescent="0.3">
      <c r="A4" s="13" t="s">
        <v>0</v>
      </c>
      <c r="B4" s="14" t="s">
        <v>1</v>
      </c>
      <c r="C4" s="14" t="s">
        <v>2</v>
      </c>
      <c r="D4" s="14" t="s">
        <v>3</v>
      </c>
      <c r="E4" s="43" t="s">
        <v>46</v>
      </c>
      <c r="F4" s="44"/>
      <c r="G4" s="44"/>
      <c r="H4" s="44"/>
      <c r="I4" s="45"/>
      <c r="J4" s="14" t="s">
        <v>52</v>
      </c>
    </row>
    <row r="5" spans="1:10" x14ac:dyDescent="0.3">
      <c r="A5" s="3" t="s">
        <v>4</v>
      </c>
      <c r="B5" s="4" t="s">
        <v>5</v>
      </c>
      <c r="C5" s="4" t="s">
        <v>6</v>
      </c>
      <c r="D5" s="4" t="s">
        <v>7</v>
      </c>
      <c r="E5" s="5"/>
      <c r="F5" s="5"/>
      <c r="G5" s="5"/>
      <c r="H5" s="5"/>
      <c r="I5" s="5"/>
      <c r="J5" s="5"/>
    </row>
    <row r="6" spans="1:10" x14ac:dyDescent="0.3">
      <c r="A6" s="3" t="s">
        <v>10</v>
      </c>
      <c r="B6" s="4" t="s">
        <v>11</v>
      </c>
      <c r="C6" s="4" t="s">
        <v>6</v>
      </c>
      <c r="D6" s="4" t="s">
        <v>12</v>
      </c>
      <c r="E6" s="5"/>
      <c r="F6" s="5"/>
      <c r="G6" s="5"/>
      <c r="H6" s="5"/>
      <c r="I6" s="5"/>
      <c r="J6" s="5"/>
    </row>
    <row r="7" spans="1:10" x14ac:dyDescent="0.3">
      <c r="A7" s="3" t="s">
        <v>35</v>
      </c>
      <c r="B7" s="6" t="s">
        <v>13</v>
      </c>
      <c r="C7" s="6" t="s">
        <v>6</v>
      </c>
      <c r="D7" s="6" t="s">
        <v>14</v>
      </c>
      <c r="E7" s="6" t="s">
        <v>47</v>
      </c>
      <c r="F7" s="6" t="s">
        <v>48</v>
      </c>
      <c r="G7" s="6" t="s">
        <v>50</v>
      </c>
      <c r="H7" s="6" t="s">
        <v>49</v>
      </c>
      <c r="I7" s="6" t="s">
        <v>51</v>
      </c>
      <c r="J7" s="5"/>
    </row>
    <row r="8" spans="1:10" x14ac:dyDescent="0.3">
      <c r="A8" s="3"/>
      <c r="B8" s="6"/>
      <c r="C8" s="6"/>
      <c r="D8" s="6"/>
      <c r="E8" s="7">
        <v>100</v>
      </c>
      <c r="F8" s="7">
        <v>120</v>
      </c>
      <c r="G8" s="8">
        <v>90</v>
      </c>
      <c r="H8" s="8">
        <v>500</v>
      </c>
      <c r="I8" s="8">
        <v>200</v>
      </c>
      <c r="J8" s="5"/>
    </row>
    <row r="9" spans="1:10" x14ac:dyDescent="0.3">
      <c r="A9" s="3"/>
      <c r="B9" s="6"/>
      <c r="C9" s="6"/>
      <c r="D9" s="6"/>
      <c r="E9" s="9">
        <v>100</v>
      </c>
      <c r="F9" s="9">
        <v>60</v>
      </c>
      <c r="G9" s="5">
        <v>0</v>
      </c>
      <c r="H9" s="5">
        <v>0</v>
      </c>
      <c r="I9" s="5">
        <v>0</v>
      </c>
      <c r="J9" s="9">
        <f>SUM(E9:G9)</f>
        <v>160</v>
      </c>
    </row>
    <row r="10" spans="1:10" hidden="1" x14ac:dyDescent="0.3">
      <c r="A10" s="3"/>
      <c r="B10" s="6"/>
      <c r="C10" s="6"/>
      <c r="D10" s="6"/>
      <c r="E10" s="8">
        <f>E8*E9</f>
        <v>10000</v>
      </c>
      <c r="F10" s="8">
        <f t="shared" ref="F10" si="0">F8*F9</f>
        <v>7200</v>
      </c>
      <c r="G10" s="8">
        <f t="shared" ref="G10" si="1">G8*G9</f>
        <v>0</v>
      </c>
      <c r="H10" s="8">
        <f t="shared" ref="H10" si="2">H8*H9</f>
        <v>0</v>
      </c>
      <c r="I10" s="8">
        <f t="shared" ref="I10" si="3">I8*I9</f>
        <v>0</v>
      </c>
      <c r="J10" s="10">
        <f>SUM(E10:I10)</f>
        <v>17200</v>
      </c>
    </row>
    <row r="11" spans="1:10" x14ac:dyDescent="0.3">
      <c r="A11" s="3" t="s">
        <v>36</v>
      </c>
      <c r="B11" s="6" t="s">
        <v>15</v>
      </c>
      <c r="C11" s="6" t="s">
        <v>16</v>
      </c>
      <c r="D11" s="6" t="s">
        <v>8</v>
      </c>
      <c r="E11" s="6" t="s">
        <v>47</v>
      </c>
      <c r="F11" s="6" t="s">
        <v>48</v>
      </c>
      <c r="G11" s="6" t="s">
        <v>50</v>
      </c>
      <c r="H11" s="6" t="s">
        <v>49</v>
      </c>
      <c r="I11" s="6" t="s">
        <v>51</v>
      </c>
      <c r="J11" s="5"/>
    </row>
    <row r="12" spans="1:10" x14ac:dyDescent="0.3">
      <c r="A12" s="3"/>
      <c r="B12" s="6"/>
      <c r="C12" s="6"/>
      <c r="D12" s="6"/>
      <c r="E12" s="7">
        <v>100</v>
      </c>
      <c r="F12" s="7">
        <v>120</v>
      </c>
      <c r="G12" s="8">
        <v>90</v>
      </c>
      <c r="H12" s="8">
        <v>500</v>
      </c>
      <c r="I12" s="8">
        <v>200</v>
      </c>
      <c r="J12" s="5"/>
    </row>
    <row r="13" spans="1:10" x14ac:dyDescent="0.3">
      <c r="A13" s="3"/>
      <c r="B13" s="6"/>
      <c r="C13" s="6"/>
      <c r="D13" s="6"/>
      <c r="E13" s="9">
        <v>200</v>
      </c>
      <c r="F13" s="9">
        <v>160</v>
      </c>
      <c r="G13" s="5"/>
      <c r="H13" s="5">
        <v>1</v>
      </c>
      <c r="I13" s="5"/>
      <c r="J13" s="9">
        <f>SUM(E13:G13)</f>
        <v>360</v>
      </c>
    </row>
    <row r="14" spans="1:10" hidden="1" x14ac:dyDescent="0.3">
      <c r="A14" s="3"/>
      <c r="B14" s="6"/>
      <c r="C14" s="6"/>
      <c r="D14" s="6"/>
      <c r="E14" s="8">
        <f>E12*E13</f>
        <v>20000</v>
      </c>
      <c r="F14" s="8">
        <f t="shared" ref="F14" si="4">F12*F13</f>
        <v>19200</v>
      </c>
      <c r="G14" s="8">
        <f>G12*G13</f>
        <v>0</v>
      </c>
      <c r="H14" s="8">
        <f>H12*H13</f>
        <v>500</v>
      </c>
      <c r="I14" s="8">
        <f t="shared" ref="I14" si="5">I12*I13</f>
        <v>0</v>
      </c>
      <c r="J14" s="10">
        <f>SUM(E14:I14)</f>
        <v>39700</v>
      </c>
    </row>
    <row r="15" spans="1:10" x14ac:dyDescent="0.3">
      <c r="A15" s="3" t="s">
        <v>37</v>
      </c>
      <c r="B15" s="4" t="s">
        <v>17</v>
      </c>
      <c r="C15" s="4" t="s">
        <v>18</v>
      </c>
      <c r="D15" s="4" t="s">
        <v>12</v>
      </c>
      <c r="E15" s="5"/>
      <c r="F15" s="5"/>
      <c r="G15" s="5"/>
      <c r="H15" s="5"/>
      <c r="I15" s="5"/>
      <c r="J15" s="5"/>
    </row>
    <row r="16" spans="1:10" x14ac:dyDescent="0.3">
      <c r="A16" s="3" t="s">
        <v>38</v>
      </c>
      <c r="B16" s="6" t="s">
        <v>19</v>
      </c>
      <c r="C16" s="6" t="s">
        <v>18</v>
      </c>
      <c r="D16" s="6" t="s">
        <v>20</v>
      </c>
      <c r="E16" s="6" t="s">
        <v>47</v>
      </c>
      <c r="F16" s="6" t="s">
        <v>48</v>
      </c>
      <c r="G16" s="6" t="s">
        <v>50</v>
      </c>
      <c r="H16" s="6" t="s">
        <v>49</v>
      </c>
      <c r="I16" s="6" t="s">
        <v>51</v>
      </c>
      <c r="J16" s="5"/>
    </row>
    <row r="17" spans="1:10" x14ac:dyDescent="0.3">
      <c r="A17" s="3"/>
      <c r="B17" s="6"/>
      <c r="C17" s="6"/>
      <c r="D17" s="6"/>
      <c r="E17" s="7">
        <v>100</v>
      </c>
      <c r="F17" s="7">
        <v>120</v>
      </c>
      <c r="G17" s="8">
        <v>90</v>
      </c>
      <c r="H17" s="8">
        <v>500</v>
      </c>
      <c r="I17" s="8">
        <v>200</v>
      </c>
      <c r="J17" s="5"/>
    </row>
    <row r="18" spans="1:10" x14ac:dyDescent="0.3">
      <c r="A18" s="3"/>
      <c r="B18" s="6"/>
      <c r="C18" s="6"/>
      <c r="D18" s="6"/>
      <c r="E18" s="9">
        <v>48</v>
      </c>
      <c r="F18" s="9">
        <v>96</v>
      </c>
      <c r="G18" s="5">
        <v>0</v>
      </c>
      <c r="H18" s="5">
        <v>1</v>
      </c>
      <c r="I18" s="5">
        <v>0</v>
      </c>
      <c r="J18" s="9">
        <f>SUM(E18:G18)</f>
        <v>144</v>
      </c>
    </row>
    <row r="19" spans="1:10" hidden="1" x14ac:dyDescent="0.3">
      <c r="A19" s="3"/>
      <c r="B19" s="6"/>
      <c r="C19" s="6"/>
      <c r="D19" s="6"/>
      <c r="E19" s="8">
        <f>E17*E18</f>
        <v>4800</v>
      </c>
      <c r="F19" s="8">
        <f t="shared" ref="F19:H19" si="6">F17*F18</f>
        <v>11520</v>
      </c>
      <c r="G19" s="8">
        <f t="shared" ref="G19" si="7">G17*G18</f>
        <v>0</v>
      </c>
      <c r="H19" s="8">
        <f t="shared" si="6"/>
        <v>500</v>
      </c>
      <c r="I19" s="8">
        <f t="shared" ref="I19" si="8">I17*I18</f>
        <v>0</v>
      </c>
      <c r="J19" s="10">
        <f>SUM(E19:I19)</f>
        <v>16820</v>
      </c>
    </row>
    <row r="20" spans="1:10" x14ac:dyDescent="0.3">
      <c r="A20" s="3" t="s">
        <v>39</v>
      </c>
      <c r="B20" s="6" t="s">
        <v>21</v>
      </c>
      <c r="C20" s="6" t="s">
        <v>22</v>
      </c>
      <c r="D20" s="6" t="s">
        <v>12</v>
      </c>
      <c r="E20" s="6" t="s">
        <v>47</v>
      </c>
      <c r="F20" s="6" t="s">
        <v>48</v>
      </c>
      <c r="G20" s="6" t="s">
        <v>50</v>
      </c>
      <c r="H20" s="6" t="s">
        <v>49</v>
      </c>
      <c r="I20" s="6" t="s">
        <v>51</v>
      </c>
      <c r="J20" s="5"/>
    </row>
    <row r="21" spans="1:10" x14ac:dyDescent="0.3">
      <c r="A21" s="3"/>
      <c r="B21" s="6"/>
      <c r="C21" s="6"/>
      <c r="D21" s="6"/>
      <c r="E21" s="7">
        <v>100</v>
      </c>
      <c r="F21" s="7">
        <v>120</v>
      </c>
      <c r="G21" s="8">
        <v>90</v>
      </c>
      <c r="H21" s="8">
        <v>500</v>
      </c>
      <c r="I21" s="8">
        <v>200</v>
      </c>
      <c r="J21" s="5"/>
    </row>
    <row r="22" spans="1:10" x14ac:dyDescent="0.3">
      <c r="A22" s="3"/>
      <c r="B22" s="6"/>
      <c r="C22" s="6"/>
      <c r="D22" s="6"/>
      <c r="E22" s="9">
        <v>40</v>
      </c>
      <c r="F22" s="9">
        <v>48</v>
      </c>
      <c r="G22" s="5"/>
      <c r="H22" s="5">
        <v>1</v>
      </c>
      <c r="I22" s="5"/>
      <c r="J22" s="9">
        <f>SUM(E22:G22)</f>
        <v>88</v>
      </c>
    </row>
    <row r="23" spans="1:10" hidden="1" x14ac:dyDescent="0.3">
      <c r="A23" s="3"/>
      <c r="B23" s="6"/>
      <c r="C23" s="6"/>
      <c r="D23" s="6"/>
      <c r="E23" s="8">
        <f t="shared" ref="E23:H23" si="9">E21*E22</f>
        <v>4000</v>
      </c>
      <c r="F23" s="8">
        <f t="shared" si="9"/>
        <v>5760</v>
      </c>
      <c r="G23" s="8">
        <f>G21*G22</f>
        <v>0</v>
      </c>
      <c r="H23" s="8">
        <f t="shared" si="9"/>
        <v>500</v>
      </c>
      <c r="I23" s="5"/>
      <c r="J23" s="10">
        <f>SUM(E23:I23)</f>
        <v>10260</v>
      </c>
    </row>
    <row r="24" spans="1:10" x14ac:dyDescent="0.3">
      <c r="A24" s="3" t="s">
        <v>23</v>
      </c>
      <c r="B24" s="4" t="s">
        <v>24</v>
      </c>
      <c r="C24" s="4" t="s">
        <v>18</v>
      </c>
      <c r="D24" s="4" t="s">
        <v>9</v>
      </c>
      <c r="E24" s="5"/>
      <c r="F24" s="5"/>
      <c r="G24" s="5"/>
      <c r="H24" s="5"/>
      <c r="I24" s="5"/>
      <c r="J24" s="5"/>
    </row>
    <row r="25" spans="1:10" x14ac:dyDescent="0.3">
      <c r="A25" s="3" t="s">
        <v>40</v>
      </c>
      <c r="B25" s="6" t="s">
        <v>25</v>
      </c>
      <c r="C25" s="6" t="s">
        <v>18</v>
      </c>
      <c r="D25" s="6" t="s">
        <v>26</v>
      </c>
      <c r="E25" s="6" t="s">
        <v>47</v>
      </c>
      <c r="F25" s="6" t="s">
        <v>48</v>
      </c>
      <c r="G25" s="6" t="s">
        <v>50</v>
      </c>
      <c r="H25" s="6" t="s">
        <v>49</v>
      </c>
      <c r="I25" s="6" t="s">
        <v>51</v>
      </c>
      <c r="J25" s="5"/>
    </row>
    <row r="26" spans="1:10" x14ac:dyDescent="0.3">
      <c r="A26" s="3"/>
      <c r="B26" s="6"/>
      <c r="C26" s="6"/>
      <c r="D26" s="6"/>
      <c r="E26" s="7">
        <v>100</v>
      </c>
      <c r="F26" s="7">
        <v>120</v>
      </c>
      <c r="G26" s="8">
        <v>90</v>
      </c>
      <c r="H26" s="8">
        <v>500</v>
      </c>
      <c r="I26" s="8">
        <v>200</v>
      </c>
      <c r="J26" s="5"/>
    </row>
    <row r="27" spans="1:10" x14ac:dyDescent="0.3">
      <c r="A27" s="3"/>
      <c r="B27" s="6"/>
      <c r="C27" s="6"/>
      <c r="D27" s="6"/>
      <c r="E27" s="9">
        <v>240</v>
      </c>
      <c r="F27" s="9"/>
      <c r="G27" s="5"/>
      <c r="H27" s="5">
        <v>1</v>
      </c>
      <c r="I27" s="5"/>
      <c r="J27" s="9">
        <f>SUM(E27:G27)</f>
        <v>240</v>
      </c>
    </row>
    <row r="28" spans="1:10" hidden="1" x14ac:dyDescent="0.3">
      <c r="A28" s="3"/>
      <c r="B28" s="6"/>
      <c r="C28" s="6"/>
      <c r="D28" s="6"/>
      <c r="E28" s="8">
        <f t="shared" ref="E28:H28" si="10">E26*E27</f>
        <v>24000</v>
      </c>
      <c r="F28" s="8">
        <f t="shared" si="10"/>
        <v>0</v>
      </c>
      <c r="G28" s="8">
        <f>G26*G27</f>
        <v>0</v>
      </c>
      <c r="H28" s="8">
        <f t="shared" si="10"/>
        <v>500</v>
      </c>
      <c r="I28" s="5"/>
      <c r="J28" s="10">
        <f>SUM(E28:I28)</f>
        <v>24500</v>
      </c>
    </row>
    <row r="29" spans="1:10" x14ac:dyDescent="0.3">
      <c r="A29" s="3" t="s">
        <v>41</v>
      </c>
      <c r="B29" s="6" t="s">
        <v>15</v>
      </c>
      <c r="C29" s="6" t="s">
        <v>27</v>
      </c>
      <c r="D29" s="6" t="s">
        <v>9</v>
      </c>
      <c r="E29" s="6" t="s">
        <v>47</v>
      </c>
      <c r="F29" s="6" t="s">
        <v>48</v>
      </c>
      <c r="G29" s="6" t="s">
        <v>50</v>
      </c>
      <c r="H29" s="6" t="s">
        <v>49</v>
      </c>
      <c r="I29" s="6" t="s">
        <v>51</v>
      </c>
      <c r="J29" s="5"/>
    </row>
    <row r="30" spans="1:10" x14ac:dyDescent="0.3">
      <c r="A30" s="3"/>
      <c r="B30" s="6"/>
      <c r="C30" s="6"/>
      <c r="D30" s="6"/>
      <c r="E30" s="7">
        <v>100</v>
      </c>
      <c r="F30" s="7">
        <v>120</v>
      </c>
      <c r="G30" s="8">
        <v>90</v>
      </c>
      <c r="H30" s="8">
        <v>500</v>
      </c>
      <c r="I30" s="8">
        <v>200</v>
      </c>
      <c r="J30" s="5"/>
    </row>
    <row r="31" spans="1:10" x14ac:dyDescent="0.3">
      <c r="A31" s="3"/>
      <c r="B31" s="6"/>
      <c r="C31" s="6"/>
      <c r="D31" s="6"/>
      <c r="E31" s="9">
        <v>240</v>
      </c>
      <c r="F31" s="9"/>
      <c r="G31" s="9">
        <v>120</v>
      </c>
      <c r="H31" s="5">
        <v>1</v>
      </c>
      <c r="I31" s="5"/>
      <c r="J31" s="9">
        <f>SUM(E31:G31)</f>
        <v>360</v>
      </c>
    </row>
    <row r="32" spans="1:10" hidden="1" x14ac:dyDescent="0.3">
      <c r="A32" s="3"/>
      <c r="B32" s="6"/>
      <c r="C32" s="6"/>
      <c r="D32" s="6"/>
      <c r="E32" s="8">
        <f t="shared" ref="E32:H32" si="11">E30*E31</f>
        <v>24000</v>
      </c>
      <c r="F32" s="8">
        <f t="shared" si="11"/>
        <v>0</v>
      </c>
      <c r="G32" s="8">
        <f>G30*G31</f>
        <v>10800</v>
      </c>
      <c r="H32" s="8">
        <f t="shared" si="11"/>
        <v>500</v>
      </c>
      <c r="I32" s="5"/>
      <c r="J32" s="10">
        <f>SUM(E32:I32)</f>
        <v>35300</v>
      </c>
    </row>
    <row r="33" spans="1:10" x14ac:dyDescent="0.3">
      <c r="A33" s="3" t="s">
        <v>28</v>
      </c>
      <c r="B33" s="4" t="s">
        <v>25</v>
      </c>
      <c r="C33" s="4" t="s">
        <v>29</v>
      </c>
      <c r="D33" s="4" t="s">
        <v>7</v>
      </c>
      <c r="E33" s="5"/>
      <c r="F33" s="5"/>
      <c r="G33" s="5"/>
      <c r="H33" s="5"/>
      <c r="I33" s="5"/>
      <c r="J33" s="5"/>
    </row>
    <row r="34" spans="1:10" x14ac:dyDescent="0.3">
      <c r="A34" s="3" t="s">
        <v>42</v>
      </c>
      <c r="B34" s="6" t="s">
        <v>15</v>
      </c>
      <c r="C34" s="6" t="s">
        <v>29</v>
      </c>
      <c r="D34" s="6" t="s">
        <v>30</v>
      </c>
      <c r="E34" s="6" t="s">
        <v>47</v>
      </c>
      <c r="F34" s="6" t="s">
        <v>48</v>
      </c>
      <c r="G34" s="6" t="s">
        <v>50</v>
      </c>
      <c r="H34" s="6" t="s">
        <v>49</v>
      </c>
      <c r="I34" s="6" t="s">
        <v>51</v>
      </c>
      <c r="J34" s="5"/>
    </row>
    <row r="35" spans="1:10" x14ac:dyDescent="0.3">
      <c r="A35" s="3"/>
      <c r="B35" s="6"/>
      <c r="C35" s="6"/>
      <c r="D35" s="6"/>
      <c r="E35" s="7">
        <v>100</v>
      </c>
      <c r="F35" s="7">
        <v>120</v>
      </c>
      <c r="G35" s="8">
        <v>90</v>
      </c>
      <c r="H35" s="8">
        <v>500</v>
      </c>
      <c r="I35" s="8">
        <v>200</v>
      </c>
      <c r="J35" s="5"/>
    </row>
    <row r="36" spans="1:10" x14ac:dyDescent="0.3">
      <c r="A36" s="3"/>
      <c r="B36" s="6"/>
      <c r="C36" s="6"/>
      <c r="D36" s="6"/>
      <c r="E36" s="9">
        <v>180</v>
      </c>
      <c r="F36" s="9">
        <v>120</v>
      </c>
      <c r="G36" s="9">
        <v>90</v>
      </c>
      <c r="H36" s="5">
        <v>1</v>
      </c>
      <c r="I36" s="5"/>
      <c r="J36" s="9">
        <f>SUM(E36:G36)</f>
        <v>390</v>
      </c>
    </row>
    <row r="37" spans="1:10" hidden="1" x14ac:dyDescent="0.3">
      <c r="A37" s="3"/>
      <c r="B37" s="6"/>
      <c r="C37" s="6"/>
      <c r="D37" s="6"/>
      <c r="E37" s="8">
        <f t="shared" ref="E37:I37" si="12">E35*E36</f>
        <v>18000</v>
      </c>
      <c r="F37" s="8">
        <f t="shared" si="12"/>
        <v>14400</v>
      </c>
      <c r="G37" s="8">
        <f>G35*G36</f>
        <v>8100</v>
      </c>
      <c r="H37" s="8">
        <f t="shared" si="12"/>
        <v>500</v>
      </c>
      <c r="I37" s="8">
        <f t="shared" si="12"/>
        <v>0</v>
      </c>
      <c r="J37" s="10">
        <f>SUM(E37:I37)</f>
        <v>41000</v>
      </c>
    </row>
    <row r="38" spans="1:10" x14ac:dyDescent="0.3">
      <c r="A38" s="3" t="s">
        <v>43</v>
      </c>
      <c r="B38" s="6" t="s">
        <v>31</v>
      </c>
      <c r="C38" s="6" t="s">
        <v>32</v>
      </c>
      <c r="D38" s="6" t="s">
        <v>33</v>
      </c>
      <c r="E38" s="6" t="s">
        <v>47</v>
      </c>
      <c r="F38" s="6" t="s">
        <v>48</v>
      </c>
      <c r="G38" s="6" t="s">
        <v>50</v>
      </c>
      <c r="H38" s="6" t="s">
        <v>49</v>
      </c>
      <c r="I38" s="6" t="s">
        <v>51</v>
      </c>
      <c r="J38" s="5"/>
    </row>
    <row r="39" spans="1:10" x14ac:dyDescent="0.3">
      <c r="A39" s="3"/>
      <c r="B39" s="6"/>
      <c r="C39" s="6"/>
      <c r="D39" s="6"/>
      <c r="E39" s="7">
        <v>100</v>
      </c>
      <c r="F39" s="7">
        <v>120</v>
      </c>
      <c r="G39" s="8">
        <v>90</v>
      </c>
      <c r="H39" s="8">
        <v>500</v>
      </c>
      <c r="I39" s="8">
        <v>200</v>
      </c>
      <c r="J39" s="5"/>
    </row>
    <row r="40" spans="1:10" x14ac:dyDescent="0.3">
      <c r="A40" s="3"/>
      <c r="B40" s="6"/>
      <c r="C40" s="6"/>
      <c r="D40" s="6"/>
      <c r="E40" s="9">
        <v>120</v>
      </c>
      <c r="F40" s="9">
        <v>84</v>
      </c>
      <c r="G40" s="9">
        <v>120</v>
      </c>
      <c r="H40" s="11">
        <v>1</v>
      </c>
      <c r="I40" s="5">
        <v>1</v>
      </c>
      <c r="J40" s="9">
        <f>SUM(E40:G40)</f>
        <v>324</v>
      </c>
    </row>
    <row r="41" spans="1:10" hidden="1" x14ac:dyDescent="0.3">
      <c r="A41" s="3"/>
      <c r="B41" s="6"/>
      <c r="C41" s="6"/>
      <c r="D41" s="6"/>
      <c r="E41" s="8">
        <f t="shared" ref="E41:I41" si="13">E39*E40</f>
        <v>12000</v>
      </c>
      <c r="F41" s="8">
        <f t="shared" si="13"/>
        <v>10080</v>
      </c>
      <c r="G41" s="8">
        <f>G39*G40</f>
        <v>10800</v>
      </c>
      <c r="H41" s="8">
        <f t="shared" si="13"/>
        <v>500</v>
      </c>
      <c r="I41" s="8">
        <f t="shared" si="13"/>
        <v>200</v>
      </c>
      <c r="J41" s="10">
        <f>SUM(E41:I41)</f>
        <v>33580</v>
      </c>
    </row>
    <row r="42" spans="1:10" x14ac:dyDescent="0.3">
      <c r="A42" s="3" t="s">
        <v>44</v>
      </c>
      <c r="B42" s="6" t="s">
        <v>21</v>
      </c>
      <c r="C42" s="6" t="s">
        <v>34</v>
      </c>
      <c r="D42" s="6" t="s">
        <v>7</v>
      </c>
      <c r="E42" s="6" t="s">
        <v>47</v>
      </c>
      <c r="F42" s="6" t="s">
        <v>48</v>
      </c>
      <c r="G42" s="6" t="s">
        <v>50</v>
      </c>
      <c r="H42" s="6" t="s">
        <v>49</v>
      </c>
      <c r="I42" s="6" t="s">
        <v>51</v>
      </c>
      <c r="J42" s="5"/>
    </row>
    <row r="43" spans="1:10" x14ac:dyDescent="0.3">
      <c r="A43" s="3"/>
      <c r="B43" s="6"/>
      <c r="C43" s="6"/>
      <c r="D43" s="6"/>
      <c r="E43" s="7">
        <v>100</v>
      </c>
      <c r="F43" s="7">
        <v>120</v>
      </c>
      <c r="G43" s="8">
        <v>90</v>
      </c>
      <c r="H43" s="8">
        <v>500</v>
      </c>
      <c r="I43" s="8">
        <v>200</v>
      </c>
      <c r="J43" s="5"/>
    </row>
    <row r="44" spans="1:10" x14ac:dyDescent="0.3">
      <c r="A44" s="3"/>
      <c r="B44" s="6"/>
      <c r="C44" s="6"/>
      <c r="D44" s="6"/>
      <c r="E44" s="9">
        <v>60</v>
      </c>
      <c r="F44" s="9">
        <v>0</v>
      </c>
      <c r="G44" s="9">
        <v>72</v>
      </c>
      <c r="H44" s="11">
        <v>0</v>
      </c>
      <c r="I44" s="11">
        <v>1</v>
      </c>
      <c r="J44" s="9">
        <f>SUM(E44:G44)</f>
        <v>132</v>
      </c>
    </row>
    <row r="45" spans="1:10" hidden="1" x14ac:dyDescent="0.3">
      <c r="A45" s="12"/>
      <c r="B45" s="5"/>
      <c r="C45" s="5"/>
      <c r="D45" s="5"/>
      <c r="E45" s="8">
        <f t="shared" ref="E45:I45" si="14">E43*E44</f>
        <v>6000</v>
      </c>
      <c r="F45" s="8">
        <f t="shared" si="14"/>
        <v>0</v>
      </c>
      <c r="G45" s="8">
        <f>G43*G44</f>
        <v>6480</v>
      </c>
      <c r="H45" s="8">
        <f t="shared" si="14"/>
        <v>0</v>
      </c>
      <c r="I45" s="8">
        <f t="shared" si="14"/>
        <v>200</v>
      </c>
      <c r="J45" s="10">
        <f>SUM(E45:I45)</f>
        <v>12680</v>
      </c>
    </row>
    <row r="46" spans="1:10" x14ac:dyDescent="0.3">
      <c r="A46" s="42" t="s">
        <v>53</v>
      </c>
      <c r="B46" s="42"/>
      <c r="C46" s="42"/>
      <c r="D46" s="42"/>
      <c r="E46" s="42"/>
      <c r="F46" s="42"/>
      <c r="G46" s="42"/>
      <c r="H46" s="42"/>
      <c r="I46" s="42"/>
      <c r="J46" s="9">
        <f>SUM(J9,J13,J18,J22,J27,J31,J36,J40,J44)</f>
        <v>2198</v>
      </c>
    </row>
    <row r="47" spans="1:10" hidden="1" x14ac:dyDescent="0.3">
      <c r="A47" s="42" t="s">
        <v>54</v>
      </c>
      <c r="B47" s="42"/>
      <c r="C47" s="42"/>
      <c r="D47" s="42"/>
      <c r="E47" s="42"/>
      <c r="F47" s="42"/>
      <c r="G47" s="42"/>
      <c r="H47" s="42"/>
      <c r="I47" s="42"/>
      <c r="J47" s="8">
        <f>SUM(J10,J14,J19,J23,J28,J32,J37,J41,J45)</f>
        <v>231040</v>
      </c>
    </row>
  </sheetData>
  <mergeCells count="3">
    <mergeCell ref="A46:I46"/>
    <mergeCell ref="A47:I47"/>
    <mergeCell ref="E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3ABF-790C-49AB-B844-ABDB8D3B7E53}">
  <dimension ref="A1:L15"/>
  <sheetViews>
    <sheetView showGridLines="0" workbookViewId="0">
      <selection activeCell="A4" sqref="A4:L15"/>
    </sheetView>
  </sheetViews>
  <sheetFormatPr defaultRowHeight="14.4" x14ac:dyDescent="0.3"/>
  <cols>
    <col min="1" max="1" width="24.109375" customWidth="1"/>
    <col min="4" max="4" width="15.33203125" customWidth="1"/>
    <col min="5" max="5" width="13" customWidth="1"/>
    <col min="6" max="6" width="15.5546875" customWidth="1"/>
    <col min="7" max="7" width="11.88671875" bestFit="1" customWidth="1"/>
    <col min="8" max="9" width="10.88671875" bestFit="1" customWidth="1"/>
    <col min="10" max="12" width="11.88671875" bestFit="1" customWidth="1"/>
  </cols>
  <sheetData>
    <row r="1" spans="1:12" x14ac:dyDescent="0.3">
      <c r="A1" s="48" t="s">
        <v>65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3">
      <c r="G3" s="19" t="s">
        <v>66</v>
      </c>
      <c r="H3" s="46">
        <v>2024</v>
      </c>
      <c r="I3" s="47"/>
      <c r="J3" s="47"/>
      <c r="K3" s="25">
        <v>2025</v>
      </c>
      <c r="L3" s="26"/>
    </row>
    <row r="4" spans="1:12" x14ac:dyDescent="0.3">
      <c r="A4" s="14" t="s">
        <v>0</v>
      </c>
      <c r="B4" s="14" t="s">
        <v>55</v>
      </c>
      <c r="C4" s="14" t="s">
        <v>1</v>
      </c>
      <c r="D4" s="14" t="s">
        <v>2</v>
      </c>
      <c r="E4" s="14" t="s">
        <v>3</v>
      </c>
      <c r="F4" s="19"/>
      <c r="G4" s="19" t="s">
        <v>67</v>
      </c>
      <c r="H4" s="14" t="s">
        <v>60</v>
      </c>
      <c r="I4" s="14" t="s">
        <v>61</v>
      </c>
      <c r="J4" s="14" t="s">
        <v>62</v>
      </c>
      <c r="K4" s="14" t="s">
        <v>63</v>
      </c>
      <c r="L4" s="14" t="s">
        <v>60</v>
      </c>
    </row>
    <row r="5" spans="1:12" x14ac:dyDescent="0.3">
      <c r="A5" s="21" t="s">
        <v>4</v>
      </c>
      <c r="B5" s="22" t="s">
        <v>56</v>
      </c>
      <c r="C5" s="21" t="s">
        <v>5</v>
      </c>
      <c r="D5" s="22" t="s">
        <v>6</v>
      </c>
      <c r="E5" s="22" t="s">
        <v>7</v>
      </c>
      <c r="F5" s="22" t="s">
        <v>68</v>
      </c>
      <c r="G5" s="23">
        <f>SUM(H5:L5)</f>
        <v>236460</v>
      </c>
      <c r="H5" s="24">
        <v>56900</v>
      </c>
      <c r="I5" s="24">
        <v>38348</v>
      </c>
      <c r="J5" s="24">
        <v>66992</v>
      </c>
      <c r="K5" s="24">
        <v>64864</v>
      </c>
      <c r="L5" s="24">
        <v>9356</v>
      </c>
    </row>
    <row r="6" spans="1:12" x14ac:dyDescent="0.3">
      <c r="A6" s="21" t="s">
        <v>4</v>
      </c>
      <c r="B6" s="22" t="s">
        <v>56</v>
      </c>
      <c r="C6" s="21" t="s">
        <v>5</v>
      </c>
      <c r="D6" s="22" t="s">
        <v>6</v>
      </c>
      <c r="E6" s="22" t="s">
        <v>7</v>
      </c>
      <c r="F6" s="22" t="s">
        <v>64</v>
      </c>
      <c r="G6" s="22"/>
      <c r="H6" s="24">
        <v>56900</v>
      </c>
      <c r="I6" s="24">
        <v>95248</v>
      </c>
      <c r="J6" s="24">
        <v>162240</v>
      </c>
      <c r="K6" s="24">
        <v>227104</v>
      </c>
      <c r="L6" s="24">
        <v>236460</v>
      </c>
    </row>
    <row r="7" spans="1:12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">
      <c r="A8" s="4" t="s">
        <v>10</v>
      </c>
      <c r="B8" s="16" t="s">
        <v>57</v>
      </c>
      <c r="C8" s="4" t="s">
        <v>11</v>
      </c>
      <c r="D8" s="16" t="s">
        <v>6</v>
      </c>
      <c r="E8" s="16" t="s">
        <v>12</v>
      </c>
      <c r="F8" s="16" t="s">
        <v>68</v>
      </c>
      <c r="G8" s="20">
        <f>SUM(H8:L8)</f>
        <v>83980</v>
      </c>
      <c r="H8" s="17">
        <v>56900</v>
      </c>
      <c r="I8" s="17">
        <v>20248</v>
      </c>
      <c r="J8" s="17">
        <v>6832</v>
      </c>
      <c r="K8" s="5"/>
      <c r="L8" s="5"/>
    </row>
    <row r="9" spans="1:12" x14ac:dyDescent="0.3">
      <c r="A9" s="4" t="s">
        <v>10</v>
      </c>
      <c r="B9" s="16" t="s">
        <v>57</v>
      </c>
      <c r="C9" s="4" t="s">
        <v>11</v>
      </c>
      <c r="D9" s="16" t="s">
        <v>6</v>
      </c>
      <c r="E9" s="16" t="s">
        <v>12</v>
      </c>
      <c r="F9" s="16" t="s">
        <v>64</v>
      </c>
      <c r="G9" s="16"/>
      <c r="H9" s="17">
        <v>56900</v>
      </c>
      <c r="I9" s="17">
        <v>77148</v>
      </c>
      <c r="J9" s="17">
        <v>83980</v>
      </c>
      <c r="K9" s="17">
        <v>83980</v>
      </c>
      <c r="L9" s="17">
        <v>83980</v>
      </c>
    </row>
    <row r="10" spans="1:12" x14ac:dyDescent="0.3">
      <c r="A10" s="4"/>
      <c r="B10" s="16"/>
      <c r="C10" s="4"/>
      <c r="D10" s="16"/>
      <c r="E10" s="16"/>
      <c r="F10" s="16"/>
      <c r="G10" s="16"/>
      <c r="H10" s="17"/>
      <c r="I10" s="17"/>
      <c r="J10" s="17"/>
      <c r="K10" s="17"/>
      <c r="L10" s="17"/>
    </row>
    <row r="11" spans="1:12" x14ac:dyDescent="0.3">
      <c r="A11" s="4" t="s">
        <v>23</v>
      </c>
      <c r="B11" s="16" t="s">
        <v>58</v>
      </c>
      <c r="C11" s="4" t="s">
        <v>24</v>
      </c>
      <c r="D11" s="16" t="s">
        <v>18</v>
      </c>
      <c r="E11" s="16" t="s">
        <v>9</v>
      </c>
      <c r="F11" s="16" t="s">
        <v>68</v>
      </c>
      <c r="G11" s="20">
        <f>SUM(H11:L11)</f>
        <v>60600</v>
      </c>
      <c r="H11" s="5"/>
      <c r="I11" s="17">
        <v>18100</v>
      </c>
      <c r="J11" s="17">
        <v>42500</v>
      </c>
      <c r="K11" s="5"/>
      <c r="L11" s="5"/>
    </row>
    <row r="12" spans="1:12" x14ac:dyDescent="0.3">
      <c r="A12" s="4" t="s">
        <v>23</v>
      </c>
      <c r="B12" s="16" t="s">
        <v>58</v>
      </c>
      <c r="C12" s="4" t="s">
        <v>24</v>
      </c>
      <c r="D12" s="16" t="s">
        <v>18</v>
      </c>
      <c r="E12" s="16" t="s">
        <v>9</v>
      </c>
      <c r="F12" s="16" t="s">
        <v>64</v>
      </c>
      <c r="G12" s="16"/>
      <c r="H12" s="5"/>
      <c r="I12" s="17">
        <v>18100</v>
      </c>
      <c r="J12" s="17">
        <v>60600</v>
      </c>
      <c r="K12" s="17">
        <v>60600</v>
      </c>
      <c r="L12" s="17">
        <v>60600</v>
      </c>
    </row>
    <row r="13" spans="1:12" x14ac:dyDescent="0.3">
      <c r="A13" s="4"/>
      <c r="B13" s="16"/>
      <c r="C13" s="4"/>
      <c r="D13" s="16"/>
      <c r="E13" s="16"/>
      <c r="F13" s="16"/>
      <c r="G13" s="16"/>
      <c r="H13" s="5"/>
      <c r="I13" s="17"/>
      <c r="J13" s="17"/>
      <c r="K13" s="17"/>
      <c r="L13" s="17"/>
    </row>
    <row r="14" spans="1:12" x14ac:dyDescent="0.3">
      <c r="A14" s="4" t="s">
        <v>28</v>
      </c>
      <c r="B14" s="16" t="s">
        <v>59</v>
      </c>
      <c r="C14" s="4" t="s">
        <v>25</v>
      </c>
      <c r="D14" s="16" t="s">
        <v>29</v>
      </c>
      <c r="E14" s="16" t="s">
        <v>7</v>
      </c>
      <c r="F14" s="16" t="s">
        <v>68</v>
      </c>
      <c r="G14" s="20">
        <f>SUM(H14:L14)</f>
        <v>91880</v>
      </c>
      <c r="H14" s="5"/>
      <c r="I14" s="5"/>
      <c r="J14" s="17">
        <v>17660</v>
      </c>
      <c r="K14" s="17">
        <v>64864</v>
      </c>
      <c r="L14" s="17">
        <v>9356</v>
      </c>
    </row>
    <row r="15" spans="1:12" x14ac:dyDescent="0.3">
      <c r="A15" s="4" t="s">
        <v>28</v>
      </c>
      <c r="B15" s="16" t="s">
        <v>59</v>
      </c>
      <c r="C15" s="4" t="s">
        <v>25</v>
      </c>
      <c r="D15" s="16" t="s">
        <v>29</v>
      </c>
      <c r="E15" s="16" t="s">
        <v>7</v>
      </c>
      <c r="F15" s="16" t="s">
        <v>64</v>
      </c>
      <c r="G15" s="16"/>
      <c r="H15" s="5"/>
      <c r="I15" s="5"/>
      <c r="J15" s="17">
        <v>17660</v>
      </c>
      <c r="K15" s="17">
        <v>82524</v>
      </c>
      <c r="L15" s="17">
        <v>91880</v>
      </c>
    </row>
  </sheetData>
  <mergeCells count="2">
    <mergeCell ref="H3:J3"/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1214-698F-493C-A7E7-104645648EFF}">
  <dimension ref="A2:S66"/>
  <sheetViews>
    <sheetView showGridLines="0" topLeftCell="A49" zoomScaleNormal="100" workbookViewId="0">
      <selection activeCell="E78" sqref="E78"/>
    </sheetView>
  </sheetViews>
  <sheetFormatPr defaultRowHeight="14.4" x14ac:dyDescent="0.3"/>
  <cols>
    <col min="1" max="1" width="20.33203125" style="1" customWidth="1"/>
    <col min="2" max="2" width="20.5546875" customWidth="1"/>
    <col min="3" max="3" width="14.109375" customWidth="1"/>
    <col min="4" max="6" width="20.88671875" customWidth="1"/>
    <col min="7" max="7" width="12.33203125" bestFit="1" customWidth="1"/>
    <col min="8" max="8" width="12.6640625" customWidth="1"/>
    <col min="9" max="9" width="11.6640625" customWidth="1"/>
    <col min="10" max="10" width="17.109375" customWidth="1"/>
    <col min="11" max="11" width="20" customWidth="1"/>
    <col min="12" max="12" width="14.109375" customWidth="1"/>
    <col min="13" max="13" width="11.5546875" bestFit="1" customWidth="1"/>
    <col min="14" max="14" width="12.6640625" customWidth="1"/>
    <col min="15" max="15" width="11.6640625" customWidth="1"/>
    <col min="16" max="16" width="17.109375" customWidth="1"/>
    <col min="17" max="17" width="20" customWidth="1"/>
    <col min="18" max="18" width="14.109375" customWidth="1"/>
    <col min="19" max="19" width="11" bestFit="1" customWidth="1"/>
  </cols>
  <sheetData>
    <row r="2" spans="1:19" x14ac:dyDescent="0.3">
      <c r="A2" s="2" t="s">
        <v>69</v>
      </c>
    </row>
    <row r="4" spans="1:19" ht="39.6" x14ac:dyDescent="0.3">
      <c r="A4" s="27" t="s">
        <v>0</v>
      </c>
      <c r="B4" s="27" t="s">
        <v>1</v>
      </c>
      <c r="C4" s="27" t="s">
        <v>2</v>
      </c>
      <c r="D4" s="27" t="s">
        <v>3</v>
      </c>
      <c r="E4" s="15" t="s">
        <v>70</v>
      </c>
      <c r="F4" s="15" t="s">
        <v>71</v>
      </c>
      <c r="G4" s="43" t="s">
        <v>74</v>
      </c>
      <c r="H4" s="44"/>
      <c r="I4" s="44"/>
      <c r="J4" s="44"/>
      <c r="K4" s="45"/>
      <c r="L4" s="14" t="s">
        <v>76</v>
      </c>
      <c r="M4" s="43" t="s">
        <v>75</v>
      </c>
      <c r="N4" s="44"/>
      <c r="O4" s="44"/>
      <c r="P4" s="44"/>
      <c r="Q4" s="45"/>
      <c r="R4" s="14" t="s">
        <v>76</v>
      </c>
      <c r="S4" s="14" t="s">
        <v>77</v>
      </c>
    </row>
    <row r="5" spans="1:19" x14ac:dyDescent="0.3">
      <c r="A5" s="3" t="s">
        <v>4</v>
      </c>
      <c r="B5" s="4" t="s">
        <v>5</v>
      </c>
      <c r="C5" s="4" t="s">
        <v>6</v>
      </c>
      <c r="D5" s="4" t="s">
        <v>7</v>
      </c>
      <c r="E5" s="4" t="s">
        <v>6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3">
      <c r="A6" s="3" t="s">
        <v>10</v>
      </c>
      <c r="B6" s="4" t="s">
        <v>11</v>
      </c>
      <c r="C6" s="4" t="s">
        <v>6</v>
      </c>
      <c r="D6" s="4" t="s">
        <v>12</v>
      </c>
      <c r="E6" s="4" t="s">
        <v>6</v>
      </c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3">
      <c r="A7" s="3" t="s">
        <v>35</v>
      </c>
      <c r="B7" s="6" t="s">
        <v>13</v>
      </c>
      <c r="C7" s="6" t="s">
        <v>6</v>
      </c>
      <c r="D7" s="6" t="s">
        <v>14</v>
      </c>
      <c r="E7" s="6" t="s">
        <v>6</v>
      </c>
      <c r="F7" s="28" t="s">
        <v>72</v>
      </c>
      <c r="G7" s="6" t="s">
        <v>47</v>
      </c>
      <c r="H7" s="6" t="s">
        <v>48</v>
      </c>
      <c r="I7" s="6" t="s">
        <v>50</v>
      </c>
      <c r="J7" s="6" t="s">
        <v>49</v>
      </c>
      <c r="K7" s="6" t="s">
        <v>51</v>
      </c>
      <c r="L7" s="5"/>
      <c r="M7" s="6" t="s">
        <v>47</v>
      </c>
      <c r="N7" s="6" t="s">
        <v>48</v>
      </c>
      <c r="O7" s="6" t="s">
        <v>50</v>
      </c>
      <c r="P7" s="6" t="s">
        <v>49</v>
      </c>
      <c r="Q7" s="6" t="s">
        <v>51</v>
      </c>
      <c r="R7" s="5"/>
      <c r="S7" s="5"/>
    </row>
    <row r="8" spans="1:19" x14ac:dyDescent="0.3">
      <c r="A8" s="3"/>
      <c r="B8" s="6"/>
      <c r="C8" s="6"/>
      <c r="D8" s="6"/>
      <c r="E8" s="6"/>
      <c r="F8" s="6"/>
      <c r="G8" s="7">
        <v>100</v>
      </c>
      <c r="H8" s="7">
        <v>120</v>
      </c>
      <c r="I8" s="8">
        <v>90</v>
      </c>
      <c r="J8" s="8">
        <v>500</v>
      </c>
      <c r="K8" s="8">
        <v>200</v>
      </c>
      <c r="L8" s="5"/>
      <c r="M8" s="7">
        <v>100</v>
      </c>
      <c r="N8" s="7">
        <v>120</v>
      </c>
      <c r="O8" s="8">
        <v>90</v>
      </c>
      <c r="P8" s="8">
        <v>500</v>
      </c>
      <c r="Q8" s="8">
        <v>200</v>
      </c>
      <c r="R8" s="5"/>
      <c r="S8" s="5"/>
    </row>
    <row r="9" spans="1:19" x14ac:dyDescent="0.3">
      <c r="A9" s="3"/>
      <c r="B9" s="6"/>
      <c r="C9" s="6"/>
      <c r="D9" s="6"/>
      <c r="E9" s="6"/>
      <c r="F9" s="6"/>
      <c r="G9" s="9">
        <v>120</v>
      </c>
      <c r="H9" s="9">
        <v>72</v>
      </c>
      <c r="I9" s="5">
        <v>0</v>
      </c>
      <c r="J9" s="5">
        <v>0</v>
      </c>
      <c r="K9" s="5">
        <v>0</v>
      </c>
      <c r="L9" s="9">
        <f>SUM(G9:I9)</f>
        <v>192</v>
      </c>
      <c r="M9" s="9">
        <v>0</v>
      </c>
      <c r="N9" s="9">
        <v>0</v>
      </c>
      <c r="O9" s="5">
        <v>0</v>
      </c>
      <c r="P9" s="5">
        <v>0</v>
      </c>
      <c r="Q9" s="5">
        <v>0</v>
      </c>
      <c r="R9" s="9">
        <f>SUM(M9:O9)</f>
        <v>0</v>
      </c>
      <c r="S9" s="31">
        <f>L9+R9</f>
        <v>192</v>
      </c>
    </row>
    <row r="10" spans="1:19" x14ac:dyDescent="0.3">
      <c r="A10" s="3"/>
      <c r="B10" s="6"/>
      <c r="C10" s="6"/>
      <c r="D10" s="6"/>
      <c r="E10" s="6"/>
      <c r="F10" s="6"/>
      <c r="G10" s="8">
        <f>G8*G9</f>
        <v>12000</v>
      </c>
      <c r="H10" s="8">
        <f t="shared" ref="H10:K10" si="0">H8*H9</f>
        <v>8640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10">
        <f>SUM(G10:K10)</f>
        <v>20640</v>
      </c>
      <c r="M10" s="8">
        <f>M8*M9</f>
        <v>0</v>
      </c>
      <c r="N10" s="8">
        <f t="shared" ref="N10:Q10" si="1">N8*N9</f>
        <v>0</v>
      </c>
      <c r="O10" s="8">
        <f t="shared" si="1"/>
        <v>0</v>
      </c>
      <c r="P10" s="8">
        <f t="shared" si="1"/>
        <v>0</v>
      </c>
      <c r="Q10" s="8">
        <f t="shared" si="1"/>
        <v>0</v>
      </c>
      <c r="R10" s="10">
        <f>SUM(M10:Q10)</f>
        <v>0</v>
      </c>
      <c r="S10" s="5"/>
    </row>
    <row r="11" spans="1:19" x14ac:dyDescent="0.3">
      <c r="A11" s="3" t="s">
        <v>36</v>
      </c>
      <c r="B11" s="6" t="s">
        <v>15</v>
      </c>
      <c r="C11" s="6" t="s">
        <v>16</v>
      </c>
      <c r="D11" s="6" t="s">
        <v>8</v>
      </c>
      <c r="E11" s="28" t="s">
        <v>73</v>
      </c>
      <c r="F11" s="6"/>
      <c r="G11" s="6" t="s">
        <v>47</v>
      </c>
      <c r="H11" s="6" t="s">
        <v>48</v>
      </c>
      <c r="I11" s="6" t="s">
        <v>50</v>
      </c>
      <c r="J11" s="6" t="s">
        <v>49</v>
      </c>
      <c r="K11" s="6" t="s">
        <v>51</v>
      </c>
      <c r="L11" s="5"/>
      <c r="M11" s="6" t="s">
        <v>47</v>
      </c>
      <c r="N11" s="6" t="s">
        <v>48</v>
      </c>
      <c r="O11" s="6" t="s">
        <v>50</v>
      </c>
      <c r="P11" s="6" t="s">
        <v>49</v>
      </c>
      <c r="Q11" s="6" t="s">
        <v>51</v>
      </c>
      <c r="R11" s="5"/>
      <c r="S11" s="5"/>
    </row>
    <row r="12" spans="1:19" x14ac:dyDescent="0.3">
      <c r="A12" s="3"/>
      <c r="B12" s="6"/>
      <c r="C12" s="6"/>
      <c r="D12" s="6"/>
      <c r="E12" s="6"/>
      <c r="F12" s="6"/>
      <c r="G12" s="7">
        <v>100</v>
      </c>
      <c r="H12" s="7">
        <v>120</v>
      </c>
      <c r="I12" s="8">
        <v>0</v>
      </c>
      <c r="J12" s="8">
        <v>500</v>
      </c>
      <c r="K12" s="8">
        <v>0</v>
      </c>
      <c r="L12" s="5"/>
      <c r="M12" s="7">
        <v>100</v>
      </c>
      <c r="N12" s="7">
        <v>120</v>
      </c>
      <c r="O12" s="8">
        <v>90</v>
      </c>
      <c r="P12" s="8">
        <v>500</v>
      </c>
      <c r="Q12" s="8">
        <v>200</v>
      </c>
      <c r="R12" s="5"/>
      <c r="S12" s="5"/>
    </row>
    <row r="13" spans="1:19" x14ac:dyDescent="0.3">
      <c r="A13" s="3"/>
      <c r="B13" s="6"/>
      <c r="C13" s="6"/>
      <c r="D13" s="6"/>
      <c r="E13" s="6"/>
      <c r="F13" s="6"/>
      <c r="G13" s="9">
        <v>24</v>
      </c>
      <c r="H13" s="9">
        <v>32</v>
      </c>
      <c r="I13" s="5"/>
      <c r="J13" s="5">
        <v>0</v>
      </c>
      <c r="K13" s="5"/>
      <c r="L13" s="9">
        <f>SUM(G13:I13)</f>
        <v>56</v>
      </c>
      <c r="M13" s="9">
        <v>180</v>
      </c>
      <c r="N13" s="9">
        <v>128</v>
      </c>
      <c r="O13" s="5"/>
      <c r="P13" s="5">
        <v>1</v>
      </c>
      <c r="Q13" s="5"/>
      <c r="R13" s="9">
        <f>SUM(M13:O13)</f>
        <v>308</v>
      </c>
      <c r="S13" s="31">
        <f>L13+R13</f>
        <v>364</v>
      </c>
    </row>
    <row r="14" spans="1:19" x14ac:dyDescent="0.3">
      <c r="A14" s="3"/>
      <c r="B14" s="6"/>
      <c r="C14" s="6"/>
      <c r="D14" s="6"/>
      <c r="E14" s="6"/>
      <c r="F14" s="6"/>
      <c r="G14" s="8">
        <f>G12*G13</f>
        <v>2400</v>
      </c>
      <c r="H14" s="8">
        <f t="shared" ref="H14" si="2">H12*H13</f>
        <v>3840</v>
      </c>
      <c r="I14" s="8">
        <f>I12*I13</f>
        <v>0</v>
      </c>
      <c r="J14" s="8">
        <f>J12*J13</f>
        <v>0</v>
      </c>
      <c r="K14" s="8">
        <f t="shared" ref="K14" si="3">K12*K13</f>
        <v>0</v>
      </c>
      <c r="L14" s="10">
        <f>SUM(G14:K14)</f>
        <v>6240</v>
      </c>
      <c r="M14" s="8">
        <f>M12*M13</f>
        <v>18000</v>
      </c>
      <c r="N14" s="8">
        <f t="shared" ref="N14" si="4">N12*N13</f>
        <v>15360</v>
      </c>
      <c r="O14" s="8">
        <f>O12*O13</f>
        <v>0</v>
      </c>
      <c r="P14" s="8">
        <f>P12*P13</f>
        <v>500</v>
      </c>
      <c r="Q14" s="8">
        <f t="shared" ref="Q14" si="5">Q12*Q13</f>
        <v>0</v>
      </c>
      <c r="R14" s="10">
        <f>SUM(M14:Q14)</f>
        <v>33860</v>
      </c>
      <c r="S14" s="5"/>
    </row>
    <row r="15" spans="1:19" x14ac:dyDescent="0.3">
      <c r="A15" s="3" t="s">
        <v>37</v>
      </c>
      <c r="B15" s="4" t="s">
        <v>17</v>
      </c>
      <c r="C15" s="4" t="s">
        <v>18</v>
      </c>
      <c r="D15" s="4" t="s">
        <v>12</v>
      </c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3">
      <c r="A16" s="3" t="s">
        <v>38</v>
      </c>
      <c r="B16" s="6" t="s">
        <v>19</v>
      </c>
      <c r="C16" s="6" t="s">
        <v>18</v>
      </c>
      <c r="D16" s="6" t="s">
        <v>20</v>
      </c>
      <c r="E16" s="6"/>
      <c r="F16" s="6"/>
      <c r="G16" s="6" t="s">
        <v>47</v>
      </c>
      <c r="H16" s="6" t="s">
        <v>48</v>
      </c>
      <c r="I16" s="6" t="s">
        <v>50</v>
      </c>
      <c r="J16" s="6" t="s">
        <v>49</v>
      </c>
      <c r="K16" s="6" t="s">
        <v>51</v>
      </c>
      <c r="L16" s="5"/>
      <c r="M16" s="6" t="s">
        <v>47</v>
      </c>
      <c r="N16" s="6" t="s">
        <v>48</v>
      </c>
      <c r="O16" s="6" t="s">
        <v>50</v>
      </c>
      <c r="P16" s="6" t="s">
        <v>49</v>
      </c>
      <c r="Q16" s="6" t="s">
        <v>51</v>
      </c>
      <c r="R16" s="5"/>
      <c r="S16" s="5"/>
    </row>
    <row r="17" spans="1:19" x14ac:dyDescent="0.3">
      <c r="A17" s="3"/>
      <c r="B17" s="6"/>
      <c r="C17" s="6"/>
      <c r="D17" s="6"/>
      <c r="E17" s="6"/>
      <c r="F17" s="6"/>
      <c r="G17" s="7">
        <v>100</v>
      </c>
      <c r="H17" s="7">
        <v>120</v>
      </c>
      <c r="I17" s="8">
        <v>90</v>
      </c>
      <c r="J17" s="8">
        <v>500</v>
      </c>
      <c r="K17" s="8">
        <v>200</v>
      </c>
      <c r="L17" s="5"/>
      <c r="M17" s="7">
        <v>100</v>
      </c>
      <c r="N17" s="7">
        <v>120</v>
      </c>
      <c r="O17" s="8">
        <v>90</v>
      </c>
      <c r="P17" s="8">
        <v>500</v>
      </c>
      <c r="Q17" s="8">
        <v>200</v>
      </c>
      <c r="R17" s="5"/>
      <c r="S17" s="5"/>
    </row>
    <row r="18" spans="1:19" x14ac:dyDescent="0.3">
      <c r="A18" s="3"/>
      <c r="B18" s="6"/>
      <c r="C18" s="6"/>
      <c r="D18" s="6"/>
      <c r="E18" s="6"/>
      <c r="F18" s="6"/>
      <c r="G18" s="9">
        <v>0</v>
      </c>
      <c r="H18" s="9">
        <v>0</v>
      </c>
      <c r="I18" s="5">
        <v>0</v>
      </c>
      <c r="J18" s="5">
        <v>0</v>
      </c>
      <c r="K18" s="5">
        <v>0</v>
      </c>
      <c r="L18" s="9">
        <f>SUM(G18:I18)</f>
        <v>0</v>
      </c>
      <c r="M18" s="9">
        <v>42</v>
      </c>
      <c r="N18" s="9">
        <v>90</v>
      </c>
      <c r="O18" s="5">
        <v>0</v>
      </c>
      <c r="P18" s="5">
        <v>1</v>
      </c>
      <c r="Q18" s="5">
        <v>0</v>
      </c>
      <c r="R18" s="9">
        <f>SUM(M18:O18)</f>
        <v>132</v>
      </c>
      <c r="S18" s="31">
        <f>L18+R18</f>
        <v>132</v>
      </c>
    </row>
    <row r="19" spans="1:19" hidden="1" x14ac:dyDescent="0.3">
      <c r="A19" s="3"/>
      <c r="B19" s="6"/>
      <c r="C19" s="6"/>
      <c r="D19" s="6"/>
      <c r="E19" s="6"/>
      <c r="F19" s="6"/>
      <c r="G19" s="8">
        <f>G17*G18</f>
        <v>0</v>
      </c>
      <c r="H19" s="8">
        <f t="shared" ref="H19:K19" si="6">H17*H18</f>
        <v>0</v>
      </c>
      <c r="I19" s="8">
        <f t="shared" si="6"/>
        <v>0</v>
      </c>
      <c r="J19" s="8">
        <f t="shared" si="6"/>
        <v>0</v>
      </c>
      <c r="K19" s="8">
        <f t="shared" si="6"/>
        <v>0</v>
      </c>
      <c r="L19" s="10">
        <f>SUM(G19:K19)</f>
        <v>0</v>
      </c>
      <c r="M19" s="8">
        <f>M17*M18</f>
        <v>4200</v>
      </c>
      <c r="N19" s="8">
        <f t="shared" ref="N19:Q19" si="7">N17*N18</f>
        <v>10800</v>
      </c>
      <c r="O19" s="8">
        <f t="shared" si="7"/>
        <v>0</v>
      </c>
      <c r="P19" s="8">
        <f t="shared" si="7"/>
        <v>500</v>
      </c>
      <c r="Q19" s="8">
        <f t="shared" si="7"/>
        <v>0</v>
      </c>
      <c r="R19" s="10">
        <f>SUM(M19:Q19)</f>
        <v>15500</v>
      </c>
      <c r="S19" s="5"/>
    </row>
    <row r="20" spans="1:19" x14ac:dyDescent="0.3">
      <c r="A20" s="3" t="s">
        <v>39</v>
      </c>
      <c r="B20" s="6" t="s">
        <v>21</v>
      </c>
      <c r="C20" s="6" t="s">
        <v>22</v>
      </c>
      <c r="D20" s="6" t="s">
        <v>12</v>
      </c>
      <c r="E20" s="6"/>
      <c r="F20" s="6"/>
      <c r="G20" s="6" t="s">
        <v>47</v>
      </c>
      <c r="H20" s="6" t="s">
        <v>48</v>
      </c>
      <c r="I20" s="6" t="s">
        <v>50</v>
      </c>
      <c r="J20" s="6" t="s">
        <v>49</v>
      </c>
      <c r="K20" s="6" t="s">
        <v>51</v>
      </c>
      <c r="L20" s="5"/>
      <c r="M20" s="6" t="s">
        <v>47</v>
      </c>
      <c r="N20" s="6" t="s">
        <v>48</v>
      </c>
      <c r="O20" s="6" t="s">
        <v>50</v>
      </c>
      <c r="P20" s="6" t="s">
        <v>49</v>
      </c>
      <c r="Q20" s="6" t="s">
        <v>51</v>
      </c>
      <c r="R20" s="5"/>
      <c r="S20" s="5"/>
    </row>
    <row r="21" spans="1:19" x14ac:dyDescent="0.3">
      <c r="A21" s="3"/>
      <c r="B21" s="6"/>
      <c r="C21" s="6"/>
      <c r="D21" s="6"/>
      <c r="E21" s="6"/>
      <c r="F21" s="6"/>
      <c r="G21" s="7">
        <v>100</v>
      </c>
      <c r="H21" s="7">
        <v>120</v>
      </c>
      <c r="I21" s="8">
        <v>90</v>
      </c>
      <c r="J21" s="8">
        <v>500</v>
      </c>
      <c r="K21" s="8">
        <v>200</v>
      </c>
      <c r="L21" s="5"/>
      <c r="M21" s="7">
        <v>100</v>
      </c>
      <c r="N21" s="7">
        <v>120</v>
      </c>
      <c r="O21" s="8">
        <v>90</v>
      </c>
      <c r="P21" s="8">
        <v>500</v>
      </c>
      <c r="Q21" s="8">
        <v>200</v>
      </c>
      <c r="R21" s="5"/>
      <c r="S21" s="5"/>
    </row>
    <row r="22" spans="1:19" x14ac:dyDescent="0.3">
      <c r="A22" s="3"/>
      <c r="B22" s="6"/>
      <c r="C22" s="6"/>
      <c r="D22" s="6"/>
      <c r="E22" s="6"/>
      <c r="F22" s="6"/>
      <c r="G22" s="9">
        <v>0</v>
      </c>
      <c r="H22" s="9">
        <v>0</v>
      </c>
      <c r="I22" s="5"/>
      <c r="J22" s="5">
        <v>0</v>
      </c>
      <c r="K22" s="5"/>
      <c r="L22" s="9">
        <f>SUM(G22:I22)</f>
        <v>0</v>
      </c>
      <c r="M22" s="9">
        <v>40</v>
      </c>
      <c r="N22" s="9">
        <v>48</v>
      </c>
      <c r="O22" s="5"/>
      <c r="P22" s="5">
        <v>1</v>
      </c>
      <c r="Q22" s="5"/>
      <c r="R22" s="9">
        <f>SUM(M22:O22)</f>
        <v>88</v>
      </c>
      <c r="S22" s="31">
        <f>L22+R22</f>
        <v>88</v>
      </c>
    </row>
    <row r="23" spans="1:19" hidden="1" x14ac:dyDescent="0.3">
      <c r="A23" s="3"/>
      <c r="B23" s="6"/>
      <c r="C23" s="6"/>
      <c r="D23" s="6"/>
      <c r="E23" s="6"/>
      <c r="F23" s="6"/>
      <c r="G23" s="8">
        <f t="shared" ref="G23:J23" si="8">G21*G22</f>
        <v>0</v>
      </c>
      <c r="H23" s="8">
        <f t="shared" si="8"/>
        <v>0</v>
      </c>
      <c r="I23" s="8">
        <f>I21*I22</f>
        <v>0</v>
      </c>
      <c r="J23" s="8">
        <f t="shared" si="8"/>
        <v>0</v>
      </c>
      <c r="K23" s="5"/>
      <c r="L23" s="10">
        <f>SUM(G23:K23)</f>
        <v>0</v>
      </c>
      <c r="M23" s="8">
        <f t="shared" ref="M23:N23" si="9">M21*M22</f>
        <v>4000</v>
      </c>
      <c r="N23" s="8">
        <f t="shared" si="9"/>
        <v>5760</v>
      </c>
      <c r="O23" s="8">
        <f>O21*O22</f>
        <v>0</v>
      </c>
      <c r="P23" s="8">
        <f t="shared" ref="P23" si="10">P21*P22</f>
        <v>500</v>
      </c>
      <c r="Q23" s="5"/>
      <c r="R23" s="10">
        <f>SUM(M23:Q23)</f>
        <v>10260</v>
      </c>
      <c r="S23" s="5"/>
    </row>
    <row r="24" spans="1:19" x14ac:dyDescent="0.3">
      <c r="A24" s="3" t="s">
        <v>23</v>
      </c>
      <c r="B24" s="4" t="s">
        <v>24</v>
      </c>
      <c r="C24" s="4" t="s">
        <v>18</v>
      </c>
      <c r="D24" s="4" t="s">
        <v>9</v>
      </c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">
      <c r="A25" s="3" t="s">
        <v>40</v>
      </c>
      <c r="B25" s="6" t="s">
        <v>25</v>
      </c>
      <c r="C25" s="6" t="s">
        <v>18</v>
      </c>
      <c r="D25" s="6" t="s">
        <v>26</v>
      </c>
      <c r="E25" s="6"/>
      <c r="F25" s="6"/>
      <c r="G25" s="6" t="s">
        <v>47</v>
      </c>
      <c r="H25" s="6" t="s">
        <v>48</v>
      </c>
      <c r="I25" s="6" t="s">
        <v>50</v>
      </c>
      <c r="J25" s="6" t="s">
        <v>49</v>
      </c>
      <c r="K25" s="6" t="s">
        <v>51</v>
      </c>
      <c r="L25" s="5"/>
      <c r="M25" s="6" t="s">
        <v>47</v>
      </c>
      <c r="N25" s="6" t="s">
        <v>48</v>
      </c>
      <c r="O25" s="6" t="s">
        <v>50</v>
      </c>
      <c r="P25" s="6" t="s">
        <v>49</v>
      </c>
      <c r="Q25" s="6" t="s">
        <v>51</v>
      </c>
      <c r="R25" s="5"/>
      <c r="S25" s="5"/>
    </row>
    <row r="26" spans="1:19" x14ac:dyDescent="0.3">
      <c r="A26" s="3"/>
      <c r="B26" s="6"/>
      <c r="C26" s="6"/>
      <c r="D26" s="6"/>
      <c r="E26" s="6"/>
      <c r="F26" s="6"/>
      <c r="G26" s="7">
        <v>100</v>
      </c>
      <c r="H26" s="7">
        <v>120</v>
      </c>
      <c r="I26" s="8">
        <v>90</v>
      </c>
      <c r="J26" s="8">
        <v>500</v>
      </c>
      <c r="K26" s="8">
        <v>200</v>
      </c>
      <c r="L26" s="5"/>
      <c r="M26" s="7">
        <v>100</v>
      </c>
      <c r="N26" s="7">
        <v>120</v>
      </c>
      <c r="O26" s="8">
        <v>90</v>
      </c>
      <c r="P26" s="8">
        <v>500</v>
      </c>
      <c r="Q26" s="8">
        <v>200</v>
      </c>
      <c r="R26" s="5"/>
      <c r="S26" s="5"/>
    </row>
    <row r="27" spans="1:19" x14ac:dyDescent="0.3">
      <c r="A27" s="3"/>
      <c r="B27" s="6"/>
      <c r="C27" s="6"/>
      <c r="D27" s="6"/>
      <c r="E27" s="6"/>
      <c r="F27" s="6"/>
      <c r="G27" s="9">
        <v>0</v>
      </c>
      <c r="H27" s="9"/>
      <c r="I27" s="5"/>
      <c r="J27" s="5">
        <v>0</v>
      </c>
      <c r="K27" s="5"/>
      <c r="L27" s="9">
        <f>SUM(G27:I27)</f>
        <v>0</v>
      </c>
      <c r="M27" s="9">
        <v>240</v>
      </c>
      <c r="N27" s="9"/>
      <c r="O27" s="5"/>
      <c r="P27" s="5">
        <v>1</v>
      </c>
      <c r="Q27" s="5"/>
      <c r="R27" s="9">
        <f>SUM(M27:O27)</f>
        <v>240</v>
      </c>
      <c r="S27" s="31">
        <f>L27+R27</f>
        <v>240</v>
      </c>
    </row>
    <row r="28" spans="1:19" hidden="1" x14ac:dyDescent="0.3">
      <c r="A28" s="3"/>
      <c r="B28" s="6"/>
      <c r="C28" s="6"/>
      <c r="D28" s="6"/>
      <c r="E28" s="6"/>
      <c r="F28" s="6"/>
      <c r="G28" s="8">
        <f t="shared" ref="G28:J28" si="11">G26*G27</f>
        <v>0</v>
      </c>
      <c r="H28" s="8">
        <f t="shared" si="11"/>
        <v>0</v>
      </c>
      <c r="I28" s="8">
        <f>I26*I27</f>
        <v>0</v>
      </c>
      <c r="J28" s="8">
        <f t="shared" si="11"/>
        <v>0</v>
      </c>
      <c r="K28" s="5"/>
      <c r="L28" s="10">
        <f>SUM(G28:K28)</f>
        <v>0</v>
      </c>
      <c r="M28" s="8">
        <f t="shared" ref="M28:N28" si="12">M26*M27</f>
        <v>24000</v>
      </c>
      <c r="N28" s="8">
        <f t="shared" si="12"/>
        <v>0</v>
      </c>
      <c r="O28" s="8">
        <f>O26*O27</f>
        <v>0</v>
      </c>
      <c r="P28" s="8">
        <f t="shared" ref="P28" si="13">P26*P27</f>
        <v>500</v>
      </c>
      <c r="Q28" s="5"/>
      <c r="R28" s="10">
        <f>SUM(M28:Q28)</f>
        <v>24500</v>
      </c>
      <c r="S28" s="5"/>
    </row>
    <row r="29" spans="1:19" x14ac:dyDescent="0.3">
      <c r="A29" s="3" t="s">
        <v>41</v>
      </c>
      <c r="B29" s="6" t="s">
        <v>15</v>
      </c>
      <c r="C29" s="6" t="s">
        <v>27</v>
      </c>
      <c r="D29" s="6" t="s">
        <v>9</v>
      </c>
      <c r="E29" s="6"/>
      <c r="F29" s="6"/>
      <c r="G29" s="6" t="s">
        <v>47</v>
      </c>
      <c r="H29" s="6" t="s">
        <v>48</v>
      </c>
      <c r="I29" s="6" t="s">
        <v>50</v>
      </c>
      <c r="J29" s="6" t="s">
        <v>49</v>
      </c>
      <c r="K29" s="6" t="s">
        <v>51</v>
      </c>
      <c r="L29" s="5"/>
      <c r="M29" s="6" t="s">
        <v>47</v>
      </c>
      <c r="N29" s="6" t="s">
        <v>48</v>
      </c>
      <c r="O29" s="6" t="s">
        <v>50</v>
      </c>
      <c r="P29" s="6" t="s">
        <v>49</v>
      </c>
      <c r="Q29" s="6" t="s">
        <v>51</v>
      </c>
      <c r="R29" s="5"/>
      <c r="S29" s="5"/>
    </row>
    <row r="30" spans="1:19" x14ac:dyDescent="0.3">
      <c r="A30" s="3"/>
      <c r="B30" s="6"/>
      <c r="C30" s="6"/>
      <c r="D30" s="6"/>
      <c r="E30" s="6"/>
      <c r="F30" s="6"/>
      <c r="G30" s="7">
        <v>100</v>
      </c>
      <c r="H30" s="7">
        <v>120</v>
      </c>
      <c r="I30" s="8">
        <v>90</v>
      </c>
      <c r="J30" s="8">
        <v>500</v>
      </c>
      <c r="K30" s="8">
        <v>200</v>
      </c>
      <c r="L30" s="5"/>
      <c r="M30" s="7">
        <v>100</v>
      </c>
      <c r="N30" s="7">
        <v>120</v>
      </c>
      <c r="O30" s="8">
        <v>90</v>
      </c>
      <c r="P30" s="8">
        <v>500</v>
      </c>
      <c r="Q30" s="8">
        <v>200</v>
      </c>
      <c r="R30" s="5"/>
      <c r="S30" s="5"/>
    </row>
    <row r="31" spans="1:19" x14ac:dyDescent="0.3">
      <c r="A31" s="3"/>
      <c r="B31" s="6"/>
      <c r="C31" s="6"/>
      <c r="D31" s="6"/>
      <c r="E31" s="6"/>
      <c r="F31" s="6"/>
      <c r="G31" s="9">
        <v>0</v>
      </c>
      <c r="H31" s="9"/>
      <c r="I31" s="9">
        <v>0</v>
      </c>
      <c r="J31" s="5">
        <v>0</v>
      </c>
      <c r="K31" s="5"/>
      <c r="L31" s="9">
        <f>SUM(G31:I31)</f>
        <v>0</v>
      </c>
      <c r="M31" s="9">
        <v>240</v>
      </c>
      <c r="N31" s="9"/>
      <c r="O31" s="9">
        <v>120</v>
      </c>
      <c r="P31" s="5">
        <v>1</v>
      </c>
      <c r="Q31" s="5"/>
      <c r="R31" s="9">
        <f>SUM(M31:O31)</f>
        <v>360</v>
      </c>
      <c r="S31" s="31">
        <f>L31+R31</f>
        <v>360</v>
      </c>
    </row>
    <row r="32" spans="1:19" hidden="1" x14ac:dyDescent="0.3">
      <c r="A32" s="3"/>
      <c r="B32" s="6"/>
      <c r="C32" s="6"/>
      <c r="D32" s="6"/>
      <c r="E32" s="6"/>
      <c r="F32" s="6"/>
      <c r="G32" s="8">
        <f t="shared" ref="G32:J32" si="14">G30*G31</f>
        <v>0</v>
      </c>
      <c r="H32" s="8">
        <f t="shared" si="14"/>
        <v>0</v>
      </c>
      <c r="I32" s="8">
        <f>I30*I31</f>
        <v>0</v>
      </c>
      <c r="J32" s="8">
        <f t="shared" si="14"/>
        <v>0</v>
      </c>
      <c r="K32" s="5"/>
      <c r="L32" s="10">
        <f>SUM(G32:K32)</f>
        <v>0</v>
      </c>
      <c r="M32" s="8">
        <f t="shared" ref="M32:N32" si="15">M30*M31</f>
        <v>24000</v>
      </c>
      <c r="N32" s="8">
        <f t="shared" si="15"/>
        <v>0</v>
      </c>
      <c r="O32" s="8">
        <f>O30*O31</f>
        <v>10800</v>
      </c>
      <c r="P32" s="8">
        <f t="shared" ref="P32" si="16">P30*P31</f>
        <v>500</v>
      </c>
      <c r="Q32" s="5"/>
      <c r="R32" s="10">
        <f>SUM(M32:Q32)</f>
        <v>35300</v>
      </c>
      <c r="S32" s="5"/>
    </row>
    <row r="33" spans="1:19" x14ac:dyDescent="0.3">
      <c r="A33" s="3" t="s">
        <v>28</v>
      </c>
      <c r="B33" s="4" t="s">
        <v>25</v>
      </c>
      <c r="C33" s="4" t="s">
        <v>29</v>
      </c>
      <c r="D33" s="4" t="s">
        <v>7</v>
      </c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3">
      <c r="A34" s="3" t="s">
        <v>42</v>
      </c>
      <c r="B34" s="6" t="s">
        <v>15</v>
      </c>
      <c r="C34" s="6" t="s">
        <v>29</v>
      </c>
      <c r="D34" s="6" t="s">
        <v>30</v>
      </c>
      <c r="E34" s="6"/>
      <c r="F34" s="6"/>
      <c r="G34" s="6" t="s">
        <v>47</v>
      </c>
      <c r="H34" s="6" t="s">
        <v>48</v>
      </c>
      <c r="I34" s="6" t="s">
        <v>50</v>
      </c>
      <c r="J34" s="6" t="s">
        <v>49</v>
      </c>
      <c r="K34" s="6" t="s">
        <v>51</v>
      </c>
      <c r="L34" s="5"/>
      <c r="M34" s="6" t="s">
        <v>47</v>
      </c>
      <c r="N34" s="6" t="s">
        <v>48</v>
      </c>
      <c r="O34" s="6" t="s">
        <v>50</v>
      </c>
      <c r="P34" s="6" t="s">
        <v>49</v>
      </c>
      <c r="Q34" s="6" t="s">
        <v>51</v>
      </c>
      <c r="R34" s="5"/>
      <c r="S34" s="5"/>
    </row>
    <row r="35" spans="1:19" x14ac:dyDescent="0.3">
      <c r="A35" s="3"/>
      <c r="B35" s="6"/>
      <c r="C35" s="6"/>
      <c r="D35" s="6"/>
      <c r="E35" s="6"/>
      <c r="F35" s="6"/>
      <c r="G35" s="7">
        <v>100</v>
      </c>
      <c r="H35" s="7">
        <v>120</v>
      </c>
      <c r="I35" s="8">
        <v>90</v>
      </c>
      <c r="J35" s="8">
        <v>500</v>
      </c>
      <c r="K35" s="8">
        <v>200</v>
      </c>
      <c r="L35" s="5"/>
      <c r="M35" s="7">
        <v>100</v>
      </c>
      <c r="N35" s="7">
        <v>120</v>
      </c>
      <c r="O35" s="8">
        <v>90</v>
      </c>
      <c r="P35" s="8">
        <v>500</v>
      </c>
      <c r="Q35" s="8">
        <v>200</v>
      </c>
      <c r="R35" s="5"/>
      <c r="S35" s="5"/>
    </row>
    <row r="36" spans="1:19" x14ac:dyDescent="0.3">
      <c r="A36" s="3"/>
      <c r="B36" s="6"/>
      <c r="C36" s="6"/>
      <c r="D36" s="6"/>
      <c r="E36" s="6"/>
      <c r="F36" s="6"/>
      <c r="G36" s="9">
        <v>0</v>
      </c>
      <c r="H36" s="9">
        <v>0</v>
      </c>
      <c r="I36" s="9">
        <v>0</v>
      </c>
      <c r="J36" s="5">
        <v>0</v>
      </c>
      <c r="K36" s="5"/>
      <c r="L36" s="9">
        <f>SUM(G36:I36)</f>
        <v>0</v>
      </c>
      <c r="M36" s="9">
        <v>180</v>
      </c>
      <c r="N36" s="9">
        <v>120</v>
      </c>
      <c r="O36" s="9">
        <v>90</v>
      </c>
      <c r="P36" s="5">
        <v>1</v>
      </c>
      <c r="Q36" s="5"/>
      <c r="R36" s="9">
        <f>SUM(M36:O36)</f>
        <v>390</v>
      </c>
      <c r="S36" s="31">
        <f>L36+R36</f>
        <v>390</v>
      </c>
    </row>
    <row r="37" spans="1:19" hidden="1" x14ac:dyDescent="0.3">
      <c r="A37" s="3"/>
      <c r="B37" s="6"/>
      <c r="C37" s="6"/>
      <c r="D37" s="6"/>
      <c r="E37" s="6"/>
      <c r="F37" s="6"/>
      <c r="G37" s="8">
        <f t="shared" ref="G37:K37" si="17">G35*G36</f>
        <v>0</v>
      </c>
      <c r="H37" s="8">
        <f t="shared" si="17"/>
        <v>0</v>
      </c>
      <c r="I37" s="8">
        <f>I35*I36</f>
        <v>0</v>
      </c>
      <c r="J37" s="8">
        <f t="shared" si="17"/>
        <v>0</v>
      </c>
      <c r="K37" s="8">
        <f t="shared" si="17"/>
        <v>0</v>
      </c>
      <c r="L37" s="10">
        <f>SUM(G37:K37)</f>
        <v>0</v>
      </c>
      <c r="M37" s="8">
        <f t="shared" ref="M37:N37" si="18">M35*M36</f>
        <v>18000</v>
      </c>
      <c r="N37" s="8">
        <f t="shared" si="18"/>
        <v>14400</v>
      </c>
      <c r="O37" s="8">
        <f>O35*O36</f>
        <v>8100</v>
      </c>
      <c r="P37" s="8">
        <f t="shared" ref="P37:Q37" si="19">P35*P36</f>
        <v>500</v>
      </c>
      <c r="Q37" s="8">
        <f t="shared" si="19"/>
        <v>0</v>
      </c>
      <c r="R37" s="10">
        <f>SUM(M37:Q37)</f>
        <v>41000</v>
      </c>
      <c r="S37" s="5"/>
    </row>
    <row r="38" spans="1:19" x14ac:dyDescent="0.3">
      <c r="A38" s="3" t="s">
        <v>43</v>
      </c>
      <c r="B38" s="6" t="s">
        <v>31</v>
      </c>
      <c r="C38" s="6" t="s">
        <v>32</v>
      </c>
      <c r="D38" s="6" t="s">
        <v>33</v>
      </c>
      <c r="E38" s="6"/>
      <c r="F38" s="6"/>
      <c r="G38" s="6" t="s">
        <v>47</v>
      </c>
      <c r="H38" s="6" t="s">
        <v>48</v>
      </c>
      <c r="I38" s="6" t="s">
        <v>50</v>
      </c>
      <c r="J38" s="6" t="s">
        <v>49</v>
      </c>
      <c r="K38" s="6" t="s">
        <v>51</v>
      </c>
      <c r="L38" s="5"/>
      <c r="M38" s="6" t="s">
        <v>47</v>
      </c>
      <c r="N38" s="6" t="s">
        <v>48</v>
      </c>
      <c r="O38" s="6" t="s">
        <v>50</v>
      </c>
      <c r="P38" s="6" t="s">
        <v>49</v>
      </c>
      <c r="Q38" s="6" t="s">
        <v>51</v>
      </c>
      <c r="R38" s="5"/>
      <c r="S38" s="5"/>
    </row>
    <row r="39" spans="1:19" x14ac:dyDescent="0.3">
      <c r="A39" s="3"/>
      <c r="B39" s="6"/>
      <c r="C39" s="6"/>
      <c r="D39" s="6"/>
      <c r="E39" s="6"/>
      <c r="F39" s="6"/>
      <c r="G39" s="7">
        <v>100</v>
      </c>
      <c r="H39" s="7">
        <v>120</v>
      </c>
      <c r="I39" s="8">
        <v>90</v>
      </c>
      <c r="J39" s="8">
        <v>500</v>
      </c>
      <c r="K39" s="8">
        <v>200</v>
      </c>
      <c r="L39" s="5"/>
      <c r="M39" s="7">
        <v>100</v>
      </c>
      <c r="N39" s="7">
        <v>120</v>
      </c>
      <c r="O39" s="8">
        <v>90</v>
      </c>
      <c r="P39" s="8">
        <v>500</v>
      </c>
      <c r="Q39" s="8">
        <v>200</v>
      </c>
      <c r="R39" s="5"/>
      <c r="S39" s="5"/>
    </row>
    <row r="40" spans="1:19" x14ac:dyDescent="0.3">
      <c r="A40" s="3"/>
      <c r="B40" s="6"/>
      <c r="C40" s="6"/>
      <c r="D40" s="6"/>
      <c r="E40" s="6"/>
      <c r="F40" s="6"/>
      <c r="G40" s="9">
        <v>0</v>
      </c>
      <c r="H40" s="9">
        <v>0</v>
      </c>
      <c r="I40" s="9">
        <v>0</v>
      </c>
      <c r="J40" s="11">
        <v>0</v>
      </c>
      <c r="K40" s="5">
        <v>0</v>
      </c>
      <c r="L40" s="9">
        <f>SUM(G40:I40)</f>
        <v>0</v>
      </c>
      <c r="M40" s="9">
        <v>120</v>
      </c>
      <c r="N40" s="9">
        <v>84</v>
      </c>
      <c r="O40" s="9">
        <v>120</v>
      </c>
      <c r="P40" s="11">
        <v>1</v>
      </c>
      <c r="Q40" s="5">
        <v>1</v>
      </c>
      <c r="R40" s="9">
        <f>SUM(M40:O40)</f>
        <v>324</v>
      </c>
      <c r="S40" s="31">
        <f>L40+R40</f>
        <v>324</v>
      </c>
    </row>
    <row r="41" spans="1:19" hidden="1" x14ac:dyDescent="0.3">
      <c r="A41" s="3"/>
      <c r="B41" s="6"/>
      <c r="C41" s="6"/>
      <c r="D41" s="6"/>
      <c r="E41" s="6"/>
      <c r="F41" s="6"/>
      <c r="G41" s="8">
        <f t="shared" ref="G41:K41" si="20">G39*G40</f>
        <v>0</v>
      </c>
      <c r="H41" s="8">
        <f t="shared" si="20"/>
        <v>0</v>
      </c>
      <c r="I41" s="8">
        <f>I39*I40</f>
        <v>0</v>
      </c>
      <c r="J41" s="8">
        <f t="shared" si="20"/>
        <v>0</v>
      </c>
      <c r="K41" s="8">
        <f t="shared" si="20"/>
        <v>0</v>
      </c>
      <c r="L41" s="10">
        <f>SUM(G41:K41)</f>
        <v>0</v>
      </c>
      <c r="M41" s="8">
        <f t="shared" ref="M41:N41" si="21">M39*M40</f>
        <v>12000</v>
      </c>
      <c r="N41" s="8">
        <f t="shared" si="21"/>
        <v>10080</v>
      </c>
      <c r="O41" s="8">
        <f>O39*O40</f>
        <v>10800</v>
      </c>
      <c r="P41" s="8">
        <f t="shared" ref="P41:Q41" si="22">P39*P40</f>
        <v>500</v>
      </c>
      <c r="Q41" s="8">
        <f t="shared" si="22"/>
        <v>200</v>
      </c>
      <c r="R41" s="10">
        <f>SUM(M41:Q41)</f>
        <v>33580</v>
      </c>
      <c r="S41" s="5"/>
    </row>
    <row r="42" spans="1:19" x14ac:dyDescent="0.3">
      <c r="A42" s="3" t="s">
        <v>44</v>
      </c>
      <c r="B42" s="6" t="s">
        <v>21</v>
      </c>
      <c r="C42" s="6" t="s">
        <v>34</v>
      </c>
      <c r="D42" s="6" t="s">
        <v>7</v>
      </c>
      <c r="E42" s="6"/>
      <c r="F42" s="6"/>
      <c r="G42" s="6" t="s">
        <v>47</v>
      </c>
      <c r="H42" s="6" t="s">
        <v>48</v>
      </c>
      <c r="I42" s="6" t="s">
        <v>50</v>
      </c>
      <c r="J42" s="6" t="s">
        <v>49</v>
      </c>
      <c r="K42" s="6" t="s">
        <v>51</v>
      </c>
      <c r="L42" s="5"/>
      <c r="M42" s="6" t="s">
        <v>47</v>
      </c>
      <c r="N42" s="6" t="s">
        <v>48</v>
      </c>
      <c r="O42" s="6" t="s">
        <v>50</v>
      </c>
      <c r="P42" s="6" t="s">
        <v>49</v>
      </c>
      <c r="Q42" s="6" t="s">
        <v>51</v>
      </c>
      <c r="R42" s="5"/>
      <c r="S42" s="5"/>
    </row>
    <row r="43" spans="1:19" x14ac:dyDescent="0.3">
      <c r="A43" s="3"/>
      <c r="B43" s="6"/>
      <c r="C43" s="6"/>
      <c r="D43" s="6"/>
      <c r="E43" s="6"/>
      <c r="F43" s="6"/>
      <c r="G43" s="7">
        <v>100</v>
      </c>
      <c r="H43" s="7">
        <v>120</v>
      </c>
      <c r="I43" s="8">
        <v>90</v>
      </c>
      <c r="J43" s="8">
        <v>500</v>
      </c>
      <c r="K43" s="8">
        <v>200</v>
      </c>
      <c r="L43" s="5"/>
      <c r="M43" s="7">
        <v>100</v>
      </c>
      <c r="N43" s="7">
        <v>120</v>
      </c>
      <c r="O43" s="8">
        <v>90</v>
      </c>
      <c r="P43" s="8">
        <v>500</v>
      </c>
      <c r="Q43" s="8">
        <v>200</v>
      </c>
      <c r="R43" s="5"/>
      <c r="S43" s="5"/>
    </row>
    <row r="44" spans="1:19" x14ac:dyDescent="0.3">
      <c r="A44" s="3"/>
      <c r="B44" s="6"/>
      <c r="C44" s="6"/>
      <c r="D44" s="6"/>
      <c r="E44" s="6"/>
      <c r="F44" s="6"/>
      <c r="G44" s="9">
        <v>0</v>
      </c>
      <c r="H44" s="9">
        <v>0</v>
      </c>
      <c r="I44" s="9">
        <v>0</v>
      </c>
      <c r="J44" s="11">
        <v>0</v>
      </c>
      <c r="K44" s="11">
        <v>0</v>
      </c>
      <c r="L44" s="9">
        <f>SUM(G44:I44)</f>
        <v>0</v>
      </c>
      <c r="M44" s="9">
        <v>60</v>
      </c>
      <c r="N44" s="9">
        <v>0</v>
      </c>
      <c r="O44" s="9">
        <v>72</v>
      </c>
      <c r="P44" s="11">
        <v>0</v>
      </c>
      <c r="Q44" s="11">
        <v>1</v>
      </c>
      <c r="R44" s="9">
        <f>SUM(M44:O44)</f>
        <v>132</v>
      </c>
      <c r="S44" s="31">
        <f>L44+R44</f>
        <v>132</v>
      </c>
    </row>
    <row r="45" spans="1:19" hidden="1" x14ac:dyDescent="0.3">
      <c r="A45" s="12"/>
      <c r="B45" s="5"/>
      <c r="C45" s="5"/>
      <c r="D45" s="5"/>
      <c r="E45" s="5"/>
      <c r="F45" s="5"/>
      <c r="G45" s="8">
        <f t="shared" ref="G45:K45" si="23">G43*G44</f>
        <v>0</v>
      </c>
      <c r="H45" s="8">
        <f t="shared" si="23"/>
        <v>0</v>
      </c>
      <c r="I45" s="8">
        <f>I43*I44</f>
        <v>0</v>
      </c>
      <c r="J45" s="8">
        <f t="shared" si="23"/>
        <v>0</v>
      </c>
      <c r="K45" s="8">
        <f t="shared" si="23"/>
        <v>0</v>
      </c>
      <c r="L45" s="10">
        <f>SUM(G45:K45)</f>
        <v>0</v>
      </c>
      <c r="M45" s="8">
        <f t="shared" ref="M45:N45" si="24">M43*M44</f>
        <v>6000</v>
      </c>
      <c r="N45" s="8">
        <f t="shared" si="24"/>
        <v>0</v>
      </c>
      <c r="O45" s="8">
        <f>O43*O44</f>
        <v>6480</v>
      </c>
      <c r="P45" s="8">
        <f t="shared" ref="P45:Q45" si="25">P43*P44</f>
        <v>0</v>
      </c>
      <c r="Q45" s="8">
        <f t="shared" si="25"/>
        <v>200</v>
      </c>
      <c r="R45" s="10">
        <f>SUM(M45:Q45)</f>
        <v>12680</v>
      </c>
      <c r="S45" s="5"/>
    </row>
    <row r="46" spans="1:19" x14ac:dyDescent="0.3">
      <c r="A46" s="42" t="s">
        <v>53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9">
        <f>SUM(L9,L13,L18,L22,L27,L31,L36,L40,L44)</f>
        <v>248</v>
      </c>
      <c r="M46" s="29"/>
      <c r="N46" s="29"/>
      <c r="O46" s="29"/>
      <c r="P46" s="29"/>
      <c r="Q46" s="29"/>
      <c r="R46" s="9">
        <f>SUM(R9,R13,R18,R22,R27,R31,R36,R40,R44)</f>
        <v>1974</v>
      </c>
      <c r="S46" s="9">
        <f>SUM(S9,S13,S18,S22,S27,S31,S36,S40,S44)</f>
        <v>2222</v>
      </c>
    </row>
    <row r="47" spans="1:19" hidden="1" x14ac:dyDescent="0.3">
      <c r="A47" s="42" t="s">
        <v>54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8">
        <f>SUM(L10,L14,L19,L23,L28,L32,L37,L41,L45)</f>
        <v>26880</v>
      </c>
      <c r="M47" s="30"/>
      <c r="N47" s="30"/>
      <c r="O47" s="30"/>
      <c r="P47" s="30"/>
      <c r="Q47" s="30"/>
      <c r="R47" s="8">
        <f>SUM(R10,R14,R19,R23,R28,R32,R37,R41,R45)</f>
        <v>206680</v>
      </c>
    </row>
    <row r="51" spans="1:12" x14ac:dyDescent="0.3">
      <c r="A51" s="14" t="s">
        <v>0</v>
      </c>
      <c r="B51" s="14" t="s">
        <v>55</v>
      </c>
      <c r="C51" s="14" t="s">
        <v>1</v>
      </c>
      <c r="D51" s="14" t="s">
        <v>2</v>
      </c>
      <c r="E51" s="14" t="s">
        <v>3</v>
      </c>
      <c r="F51" s="19"/>
      <c r="G51" s="19" t="s">
        <v>67</v>
      </c>
      <c r="H51" s="14" t="s">
        <v>60</v>
      </c>
      <c r="I51" s="14" t="s">
        <v>61</v>
      </c>
      <c r="J51" s="14" t="s">
        <v>62</v>
      </c>
      <c r="K51" s="14" t="s">
        <v>63</v>
      </c>
      <c r="L51" s="14" t="s">
        <v>60</v>
      </c>
    </row>
    <row r="52" spans="1:12" x14ac:dyDescent="0.3">
      <c r="A52" s="21" t="s">
        <v>4</v>
      </c>
      <c r="B52" s="22" t="s">
        <v>56</v>
      </c>
      <c r="C52" s="21" t="s">
        <v>5</v>
      </c>
      <c r="D52" s="22" t="s">
        <v>6</v>
      </c>
      <c r="E52" s="22" t="s">
        <v>7</v>
      </c>
      <c r="F52" s="22" t="s">
        <v>68</v>
      </c>
      <c r="G52" s="23">
        <f>SUM(H52:L52)</f>
        <v>236460</v>
      </c>
      <c r="H52" s="24">
        <v>56900</v>
      </c>
      <c r="I52" s="24">
        <v>38348</v>
      </c>
      <c r="J52" s="24">
        <v>66992</v>
      </c>
      <c r="K52" s="24">
        <v>64864</v>
      </c>
      <c r="L52" s="24">
        <v>9356</v>
      </c>
    </row>
    <row r="53" spans="1:12" x14ac:dyDescent="0.3">
      <c r="A53" s="21" t="s">
        <v>4</v>
      </c>
      <c r="B53" s="22" t="s">
        <v>56</v>
      </c>
      <c r="C53" s="21" t="s">
        <v>5</v>
      </c>
      <c r="D53" s="22" t="s">
        <v>6</v>
      </c>
      <c r="E53" s="22" t="s">
        <v>7</v>
      </c>
      <c r="F53" s="22" t="s">
        <v>64</v>
      </c>
      <c r="G53" s="23">
        <f>L53</f>
        <v>236460</v>
      </c>
      <c r="H53" s="24">
        <v>56900</v>
      </c>
      <c r="I53" s="24">
        <v>95248</v>
      </c>
      <c r="J53" s="24">
        <v>162240</v>
      </c>
      <c r="K53" s="24">
        <v>227104</v>
      </c>
      <c r="L53" s="24">
        <v>236460</v>
      </c>
    </row>
    <row r="54" spans="1:12" x14ac:dyDescent="0.3">
      <c r="A54" s="21" t="s">
        <v>4</v>
      </c>
      <c r="B54" s="39">
        <v>2262</v>
      </c>
      <c r="C54" s="38">
        <v>265</v>
      </c>
      <c r="D54" s="22" t="s">
        <v>6</v>
      </c>
      <c r="E54" s="22" t="s">
        <v>78</v>
      </c>
      <c r="F54" s="22" t="s">
        <v>83</v>
      </c>
      <c r="G54" s="23">
        <f>SUM(H54:L54)</f>
        <v>27380</v>
      </c>
      <c r="H54" s="24">
        <f>H58+H62+H66</f>
        <v>27380</v>
      </c>
      <c r="I54" s="24">
        <f t="shared" ref="I54:L54" si="26">I58+I62+I66</f>
        <v>0</v>
      </c>
      <c r="J54" s="24">
        <f t="shared" si="26"/>
        <v>0</v>
      </c>
      <c r="K54" s="24">
        <f t="shared" si="26"/>
        <v>0</v>
      </c>
      <c r="L54" s="24">
        <f t="shared" si="26"/>
        <v>0</v>
      </c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">
      <c r="A56" s="4" t="s">
        <v>10</v>
      </c>
      <c r="B56" s="16" t="s">
        <v>57</v>
      </c>
      <c r="C56" s="4" t="s">
        <v>11</v>
      </c>
      <c r="D56" s="16" t="s">
        <v>6</v>
      </c>
      <c r="E56" s="16" t="s">
        <v>12</v>
      </c>
      <c r="F56" s="16" t="s">
        <v>68</v>
      </c>
      <c r="G56" s="20">
        <f>SUM(H56:L56)</f>
        <v>83980</v>
      </c>
      <c r="H56" s="17">
        <v>56900</v>
      </c>
      <c r="I56" s="17">
        <v>20248</v>
      </c>
      <c r="J56" s="17">
        <v>6832</v>
      </c>
      <c r="K56" s="5"/>
      <c r="L56" s="5"/>
    </row>
    <row r="57" spans="1:12" x14ac:dyDescent="0.3">
      <c r="A57" s="4" t="s">
        <v>10</v>
      </c>
      <c r="B57" s="16" t="s">
        <v>57</v>
      </c>
      <c r="C57" s="4" t="s">
        <v>11</v>
      </c>
      <c r="D57" s="16" t="s">
        <v>6</v>
      </c>
      <c r="E57" s="16" t="s">
        <v>12</v>
      </c>
      <c r="F57" s="16" t="s">
        <v>64</v>
      </c>
      <c r="G57" s="20">
        <f>L57</f>
        <v>83980</v>
      </c>
      <c r="H57" s="17">
        <v>56900</v>
      </c>
      <c r="I57" s="17">
        <v>77148</v>
      </c>
      <c r="J57" s="17">
        <v>83980</v>
      </c>
      <c r="K57" s="17">
        <v>83980</v>
      </c>
      <c r="L57" s="17">
        <v>83980</v>
      </c>
    </row>
    <row r="58" spans="1:12" x14ac:dyDescent="0.3">
      <c r="A58" s="4"/>
      <c r="B58" s="40">
        <v>816</v>
      </c>
      <c r="C58" s="41">
        <v>134</v>
      </c>
      <c r="D58" s="16" t="s">
        <v>6</v>
      </c>
      <c r="E58" s="16" t="s">
        <v>26</v>
      </c>
      <c r="F58" s="16" t="s">
        <v>83</v>
      </c>
      <c r="G58" s="20">
        <f>SUM(H58:L58)</f>
        <v>27380</v>
      </c>
      <c r="H58" s="17">
        <v>27380</v>
      </c>
      <c r="I58" s="17"/>
      <c r="J58" s="17"/>
      <c r="K58" s="17"/>
      <c r="L58" s="17"/>
    </row>
    <row r="59" spans="1:12" x14ac:dyDescent="0.3">
      <c r="A59" s="4"/>
      <c r="B59" s="16"/>
      <c r="C59" s="4"/>
      <c r="D59" s="16"/>
      <c r="E59" s="16"/>
      <c r="F59" s="16"/>
      <c r="G59" s="16"/>
      <c r="H59" s="17"/>
      <c r="I59" s="17"/>
      <c r="J59" s="17"/>
      <c r="K59" s="17"/>
      <c r="L59" s="17"/>
    </row>
    <row r="60" spans="1:12" x14ac:dyDescent="0.3">
      <c r="A60" s="4" t="s">
        <v>23</v>
      </c>
      <c r="B60" s="16" t="s">
        <v>58</v>
      </c>
      <c r="C60" s="4" t="s">
        <v>24</v>
      </c>
      <c r="D60" s="16" t="s">
        <v>18</v>
      </c>
      <c r="E60" s="16" t="s">
        <v>9</v>
      </c>
      <c r="F60" s="16" t="s">
        <v>68</v>
      </c>
      <c r="G60" s="20">
        <f>SUM(H60:L60)</f>
        <v>60600</v>
      </c>
      <c r="H60" s="5"/>
      <c r="I60" s="17">
        <v>18100</v>
      </c>
      <c r="J60" s="17">
        <v>42500</v>
      </c>
      <c r="K60" s="5"/>
      <c r="L60" s="5"/>
    </row>
    <row r="61" spans="1:12" x14ac:dyDescent="0.3">
      <c r="A61" s="4" t="s">
        <v>23</v>
      </c>
      <c r="B61" s="16" t="s">
        <v>58</v>
      </c>
      <c r="C61" s="4" t="s">
        <v>24</v>
      </c>
      <c r="D61" s="16" t="s">
        <v>18</v>
      </c>
      <c r="E61" s="16" t="s">
        <v>9</v>
      </c>
      <c r="F61" s="16" t="s">
        <v>64</v>
      </c>
      <c r="G61" s="20">
        <f>L61</f>
        <v>60600</v>
      </c>
      <c r="H61" s="5"/>
      <c r="I61" s="17">
        <v>18100</v>
      </c>
      <c r="J61" s="17">
        <v>60600</v>
      </c>
      <c r="K61" s="17">
        <v>60600</v>
      </c>
      <c r="L61" s="17">
        <v>60600</v>
      </c>
    </row>
    <row r="62" spans="1:12" x14ac:dyDescent="0.3">
      <c r="A62" s="4"/>
      <c r="B62" s="40">
        <v>0</v>
      </c>
      <c r="C62" s="41">
        <v>0</v>
      </c>
      <c r="D62" s="16" t="s">
        <v>79</v>
      </c>
      <c r="E62" s="16" t="s">
        <v>80</v>
      </c>
      <c r="F62" s="16" t="s">
        <v>83</v>
      </c>
      <c r="G62" s="20">
        <f>SUM(H62:L62)</f>
        <v>0</v>
      </c>
      <c r="H62" s="5"/>
      <c r="I62" s="17"/>
      <c r="J62" s="17"/>
      <c r="K62" s="17"/>
      <c r="L62" s="17"/>
    </row>
    <row r="63" spans="1:12" x14ac:dyDescent="0.3">
      <c r="A63" s="4"/>
      <c r="B63" s="16"/>
      <c r="C63" s="4"/>
      <c r="D63" s="16"/>
      <c r="E63" s="16"/>
      <c r="F63" s="16"/>
      <c r="G63" s="16"/>
      <c r="H63" s="5"/>
      <c r="I63" s="17"/>
      <c r="J63" s="17"/>
      <c r="K63" s="17"/>
      <c r="L63" s="17"/>
    </row>
    <row r="64" spans="1:12" x14ac:dyDescent="0.3">
      <c r="A64" s="4" t="s">
        <v>28</v>
      </c>
      <c r="B64" s="16" t="s">
        <v>59</v>
      </c>
      <c r="C64" s="4" t="s">
        <v>25</v>
      </c>
      <c r="D64" s="16" t="s">
        <v>29</v>
      </c>
      <c r="E64" s="16" t="s">
        <v>7</v>
      </c>
      <c r="F64" s="16" t="s">
        <v>68</v>
      </c>
      <c r="G64" s="20">
        <f>SUM(H64:L64)</f>
        <v>91880</v>
      </c>
      <c r="H64" s="5"/>
      <c r="I64" s="5"/>
      <c r="J64" s="17">
        <v>17660</v>
      </c>
      <c r="K64" s="17">
        <v>64864</v>
      </c>
      <c r="L64" s="17">
        <v>9356</v>
      </c>
    </row>
    <row r="65" spans="1:12" x14ac:dyDescent="0.3">
      <c r="A65" s="4" t="s">
        <v>28</v>
      </c>
      <c r="B65" s="16" t="s">
        <v>59</v>
      </c>
      <c r="C65" s="4" t="s">
        <v>25</v>
      </c>
      <c r="D65" s="16" t="s">
        <v>29</v>
      </c>
      <c r="E65" s="16" t="s">
        <v>7</v>
      </c>
      <c r="F65" s="16" t="s">
        <v>64</v>
      </c>
      <c r="G65" s="20">
        <f>L65</f>
        <v>91880</v>
      </c>
      <c r="H65" s="5"/>
      <c r="I65" s="5"/>
      <c r="J65" s="17">
        <v>17660</v>
      </c>
      <c r="K65" s="17">
        <v>82524</v>
      </c>
      <c r="L65" s="17">
        <v>91880</v>
      </c>
    </row>
    <row r="66" spans="1:12" x14ac:dyDescent="0.3">
      <c r="A66" s="4" t="s">
        <v>28</v>
      </c>
      <c r="B66" s="40">
        <v>0</v>
      </c>
      <c r="C66" s="41">
        <v>0</v>
      </c>
      <c r="D66" s="16" t="s">
        <v>81</v>
      </c>
      <c r="E66" s="16" t="s">
        <v>78</v>
      </c>
      <c r="F66" s="16" t="s">
        <v>83</v>
      </c>
      <c r="G66" s="20">
        <f>SUM(H66:L66)</f>
        <v>0</v>
      </c>
      <c r="H66" s="5"/>
      <c r="I66" s="5"/>
      <c r="J66" s="17"/>
      <c r="K66" s="17"/>
      <c r="L66" s="17"/>
    </row>
  </sheetData>
  <mergeCells count="4">
    <mergeCell ref="G4:K4"/>
    <mergeCell ref="A46:K46"/>
    <mergeCell ref="A47:K47"/>
    <mergeCell ref="M4:Q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233F-2971-47A9-84E1-C36C40C9E33E}">
  <dimension ref="A1:L15"/>
  <sheetViews>
    <sheetView showGridLines="0" tabSelected="1" topLeftCell="B1" zoomScale="120" zoomScaleNormal="120" workbookViewId="0">
      <selection activeCell="P12" sqref="P12"/>
    </sheetView>
  </sheetViews>
  <sheetFormatPr defaultRowHeight="14.4" x14ac:dyDescent="0.3"/>
  <cols>
    <col min="1" max="1" width="14.5546875" customWidth="1"/>
    <col min="2" max="2" width="8.6640625" bestFit="1" customWidth="1"/>
    <col min="3" max="4" width="13.88671875" customWidth="1"/>
    <col min="5" max="5" width="11.44140625" bestFit="1" customWidth="1"/>
    <col min="6" max="7" width="15.6640625" customWidth="1"/>
    <col min="8" max="9" width="11.44140625" bestFit="1" customWidth="1"/>
    <col min="10" max="12" width="12.5546875" bestFit="1" customWidth="1"/>
  </cols>
  <sheetData>
    <row r="1" spans="1:12" x14ac:dyDescent="0.3">
      <c r="A1" s="48" t="s">
        <v>82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3" spans="1:12" x14ac:dyDescent="0.3">
      <c r="G3" s="19" t="s">
        <v>66</v>
      </c>
      <c r="H3" s="46">
        <v>2024</v>
      </c>
      <c r="I3" s="47"/>
      <c r="J3" s="47"/>
      <c r="K3" s="25">
        <v>2025</v>
      </c>
      <c r="L3" s="26"/>
    </row>
    <row r="4" spans="1:12" x14ac:dyDescent="0.3">
      <c r="A4" s="14" t="s">
        <v>0</v>
      </c>
      <c r="B4" s="14" t="s">
        <v>55</v>
      </c>
      <c r="C4" s="14" t="s">
        <v>1</v>
      </c>
      <c r="D4" s="14" t="s">
        <v>2</v>
      </c>
      <c r="E4" s="14" t="s">
        <v>3</v>
      </c>
      <c r="F4" s="19"/>
      <c r="G4" s="33" t="s">
        <v>67</v>
      </c>
      <c r="H4" s="14" t="s">
        <v>60</v>
      </c>
      <c r="I4" s="14" t="s">
        <v>61</v>
      </c>
      <c r="J4" s="14" t="s">
        <v>62</v>
      </c>
      <c r="K4" s="14" t="s">
        <v>63</v>
      </c>
      <c r="L4" s="14" t="s">
        <v>60</v>
      </c>
    </row>
    <row r="5" spans="1:12" x14ac:dyDescent="0.3">
      <c r="A5" s="21" t="s">
        <v>4</v>
      </c>
      <c r="B5" s="22" t="s">
        <v>56</v>
      </c>
      <c r="C5" s="21" t="s">
        <v>5</v>
      </c>
      <c r="D5" s="22" t="s">
        <v>6</v>
      </c>
      <c r="E5" s="22" t="s">
        <v>78</v>
      </c>
      <c r="F5" s="22" t="s">
        <v>68</v>
      </c>
      <c r="G5" s="37">
        <f>SUM(H5:L5)</f>
        <v>241100.01</v>
      </c>
      <c r="H5" s="17">
        <v>42426.36</v>
      </c>
      <c r="I5" s="17">
        <v>49478.98</v>
      </c>
      <c r="J5" s="17">
        <v>60674.67</v>
      </c>
      <c r="K5" s="17">
        <v>71590</v>
      </c>
      <c r="L5" s="17">
        <v>16930</v>
      </c>
    </row>
    <row r="6" spans="1:12" x14ac:dyDescent="0.3">
      <c r="A6" s="21" t="s">
        <v>4</v>
      </c>
      <c r="B6" s="22" t="s">
        <v>56</v>
      </c>
      <c r="C6" s="21" t="s">
        <v>5</v>
      </c>
      <c r="D6" s="22" t="s">
        <v>6</v>
      </c>
      <c r="E6" s="22" t="s">
        <v>78</v>
      </c>
      <c r="F6" s="22" t="s">
        <v>64</v>
      </c>
      <c r="G6" s="32">
        <f>L6</f>
        <v>241100</v>
      </c>
      <c r="H6" s="17">
        <v>42426.36</v>
      </c>
      <c r="I6" s="17">
        <v>91905.33</v>
      </c>
      <c r="J6" s="17">
        <v>152580</v>
      </c>
      <c r="K6" s="17">
        <v>224170</v>
      </c>
      <c r="L6" s="17">
        <v>241100</v>
      </c>
    </row>
    <row r="7" spans="1:12" x14ac:dyDescent="0.3">
      <c r="A7" s="5"/>
      <c r="B7" s="5"/>
      <c r="C7" s="5"/>
      <c r="D7" s="5"/>
      <c r="E7" s="5"/>
      <c r="F7" s="5"/>
      <c r="G7" s="34"/>
      <c r="H7" s="5"/>
      <c r="I7" s="5"/>
      <c r="J7" s="5"/>
      <c r="K7" s="5"/>
      <c r="L7" s="5"/>
    </row>
    <row r="8" spans="1:12" x14ac:dyDescent="0.3">
      <c r="A8" s="4" t="s">
        <v>10</v>
      </c>
      <c r="B8" s="16" t="s">
        <v>57</v>
      </c>
      <c r="C8" s="4" t="s">
        <v>11</v>
      </c>
      <c r="D8" s="16" t="s">
        <v>6</v>
      </c>
      <c r="E8" s="16" t="s">
        <v>26</v>
      </c>
      <c r="F8" s="16" t="s">
        <v>68</v>
      </c>
      <c r="G8" s="35">
        <f>SUM(H8:L8)</f>
        <v>87820</v>
      </c>
      <c r="H8" s="17">
        <v>42426.36</v>
      </c>
      <c r="I8" s="17">
        <v>34045.64</v>
      </c>
      <c r="J8" s="17">
        <v>11348</v>
      </c>
      <c r="K8" s="5"/>
      <c r="L8" s="5"/>
    </row>
    <row r="9" spans="1:12" x14ac:dyDescent="0.3">
      <c r="A9" s="4" t="s">
        <v>10</v>
      </c>
      <c r="B9" s="16" t="s">
        <v>57</v>
      </c>
      <c r="C9" s="4" t="s">
        <v>11</v>
      </c>
      <c r="D9" s="16" t="s">
        <v>6</v>
      </c>
      <c r="E9" s="16" t="s">
        <v>26</v>
      </c>
      <c r="F9" s="16" t="s">
        <v>64</v>
      </c>
      <c r="G9" s="35">
        <f>L9</f>
        <v>87820</v>
      </c>
      <c r="H9" s="17">
        <v>42426.36</v>
      </c>
      <c r="I9" s="17">
        <v>76472</v>
      </c>
      <c r="J9" s="17">
        <v>87820</v>
      </c>
      <c r="K9" s="17">
        <v>87820</v>
      </c>
      <c r="L9" s="17">
        <v>87820</v>
      </c>
    </row>
    <row r="10" spans="1:12" x14ac:dyDescent="0.3">
      <c r="A10" s="4"/>
      <c r="B10" s="16"/>
      <c r="C10" s="4"/>
      <c r="D10" s="16"/>
      <c r="E10" s="16"/>
      <c r="F10" s="16"/>
      <c r="G10" s="36"/>
      <c r="H10" s="17"/>
      <c r="I10" s="17"/>
      <c r="J10" s="17"/>
      <c r="K10" s="17"/>
      <c r="L10" s="17"/>
    </row>
    <row r="11" spans="1:12" ht="30" customHeight="1" x14ac:dyDescent="0.3">
      <c r="A11" s="4" t="s">
        <v>23</v>
      </c>
      <c r="B11" s="16" t="s">
        <v>58</v>
      </c>
      <c r="C11" s="4" t="s">
        <v>24</v>
      </c>
      <c r="D11" s="16" t="s">
        <v>79</v>
      </c>
      <c r="E11" s="16" t="s">
        <v>80</v>
      </c>
      <c r="F11" s="16" t="s">
        <v>68</v>
      </c>
      <c r="G11" s="35">
        <f>SUM(H11:L11)</f>
        <v>61400</v>
      </c>
      <c r="H11" s="5"/>
      <c r="I11" s="17">
        <v>15433.33</v>
      </c>
      <c r="J11" s="17">
        <v>45966.67</v>
      </c>
      <c r="K11" s="5"/>
      <c r="L11" s="5"/>
    </row>
    <row r="12" spans="1:12" ht="30" customHeight="1" x14ac:dyDescent="0.3">
      <c r="A12" s="4" t="s">
        <v>23</v>
      </c>
      <c r="B12" s="16" t="s">
        <v>58</v>
      </c>
      <c r="C12" s="4" t="s">
        <v>24</v>
      </c>
      <c r="D12" s="16" t="s">
        <v>79</v>
      </c>
      <c r="E12" s="16" t="s">
        <v>80</v>
      </c>
      <c r="F12" s="16" t="s">
        <v>64</v>
      </c>
      <c r="G12" s="35">
        <f>L12</f>
        <v>61400</v>
      </c>
      <c r="H12" s="5"/>
      <c r="I12" s="17">
        <v>15433.33</v>
      </c>
      <c r="J12" s="17">
        <v>61400</v>
      </c>
      <c r="K12" s="17">
        <v>61400</v>
      </c>
      <c r="L12" s="17">
        <v>61400</v>
      </c>
    </row>
    <row r="13" spans="1:12" x14ac:dyDescent="0.3">
      <c r="A13" s="4"/>
      <c r="B13" s="16"/>
      <c r="C13" s="4"/>
      <c r="D13" s="16"/>
      <c r="E13" s="16"/>
      <c r="F13" s="16"/>
      <c r="G13" s="36"/>
      <c r="H13" s="5"/>
      <c r="I13" s="17"/>
      <c r="J13" s="17"/>
      <c r="K13" s="17"/>
      <c r="L13" s="17"/>
    </row>
    <row r="14" spans="1:12" x14ac:dyDescent="0.3">
      <c r="A14" s="4" t="s">
        <v>28</v>
      </c>
      <c r="B14" s="16" t="s">
        <v>59</v>
      </c>
      <c r="C14" s="4" t="s">
        <v>25</v>
      </c>
      <c r="D14" s="16" t="s">
        <v>81</v>
      </c>
      <c r="E14" s="16" t="s">
        <v>78</v>
      </c>
      <c r="F14" s="16" t="s">
        <v>68</v>
      </c>
      <c r="G14" s="35">
        <f>SUM(H14:L14)</f>
        <v>91880</v>
      </c>
      <c r="H14" s="5"/>
      <c r="I14" s="5"/>
      <c r="J14" s="17">
        <v>3360</v>
      </c>
      <c r="K14" s="17">
        <v>71590</v>
      </c>
      <c r="L14" s="17">
        <v>16930</v>
      </c>
    </row>
    <row r="15" spans="1:12" x14ac:dyDescent="0.3">
      <c r="A15" s="4" t="s">
        <v>28</v>
      </c>
      <c r="B15" s="16" t="s">
        <v>59</v>
      </c>
      <c r="C15" s="4" t="s">
        <v>25</v>
      </c>
      <c r="D15" s="16" t="s">
        <v>81</v>
      </c>
      <c r="E15" s="16" t="s">
        <v>78</v>
      </c>
      <c r="F15" s="16" t="s">
        <v>64</v>
      </c>
      <c r="G15" s="35">
        <f>L15</f>
        <v>91880</v>
      </c>
      <c r="H15" s="5"/>
      <c r="I15" s="5"/>
      <c r="J15" s="17">
        <v>3360</v>
      </c>
      <c r="K15" s="17">
        <v>74950</v>
      </c>
      <c r="L15" s="17">
        <v>91880</v>
      </c>
    </row>
  </sheetData>
  <mergeCells count="2">
    <mergeCell ref="A1:L1"/>
    <mergeCell ref="H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Budget Distribution</vt:lpstr>
      <vt:lpstr>Actuals Data (06-28-2024)</vt:lpstr>
      <vt:lpstr>EAC (actuals till 06-28-2024)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Alam, Jonaed</dc:creator>
  <cp:lastModifiedBy>Jonaed Alam</cp:lastModifiedBy>
  <dcterms:created xsi:type="dcterms:W3CDTF">2024-07-14T13:45:33Z</dcterms:created>
  <dcterms:modified xsi:type="dcterms:W3CDTF">2024-07-22T03:50:35Z</dcterms:modified>
</cp:coreProperties>
</file>