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O:\DCF\JonahB\R Projects\LCI-Otolith-TM-analysis\output\tables\"/>
    </mc:Choice>
  </mc:AlternateContent>
  <xr:revisionPtr revIDLastSave="0" documentId="8_{4FDBC5A5-E406-4025-9F25-DE16DA541AE7}" xr6:coauthVersionLast="47" xr6:coauthVersionMax="47" xr10:uidLastSave="{00000000-0000-0000-0000-000000000000}"/>
  <bookViews>
    <workbookView xWindow="-120" yWindow="-120" windowWidth="29040" windowHeight="15720" firstSheet="9" activeTab="13" xr2:uid="{00000000-000D-0000-FFFF-FFFF00000000}"/>
  </bookViews>
  <sheets>
    <sheet name="table2" sheetId="1" r:id="rId1"/>
    <sheet name="table3" sheetId="2" r:id="rId2"/>
    <sheet name="table4" sheetId="3" r:id="rId3"/>
    <sheet name="table5" sheetId="4" r:id="rId4"/>
    <sheet name="table6" sheetId="5" r:id="rId5"/>
    <sheet name="table7" sheetId="6" r:id="rId6"/>
    <sheet name="table8" sheetId="7" r:id="rId7"/>
    <sheet name="appendixB" sheetId="8" r:id="rId8"/>
    <sheet name="appendixC" sheetId="9" r:id="rId9"/>
    <sheet name="appendixD1" sheetId="10" r:id="rId10"/>
    <sheet name="appendixD2" sheetId="11" r:id="rId11"/>
    <sheet name="appendixD3" sheetId="12" r:id="rId12"/>
    <sheet name="appendixD4" sheetId="13" r:id="rId13"/>
    <sheet name="appendixD5" sheetId="14" r:id="rId14"/>
    <sheet name="appendixD6" sheetId="15" r:id="rId15"/>
    <sheet name="appendixE1" sheetId="16" r:id="rId16"/>
    <sheet name="appendixE2" sheetId="17" r:id="rId17"/>
    <sheet name="appendixE3" sheetId="18" r:id="rId18"/>
    <sheet name="appendixE4" sheetId="19" r:id="rId19"/>
    <sheet name="appendixE5" sheetId="20" r:id="rId20"/>
    <sheet name="appendixE6" sheetId="21" r:id="rId21"/>
    <sheet name="appendixF" sheetId="22" r:id="rId22"/>
    <sheet name="appendixG" sheetId="23" r:id="rId23"/>
    <sheet name="appendixH" sheetId="24" r:id="rId24"/>
    <sheet name="appendixI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" i="14" l="1"/>
  <c r="AM13" i="13"/>
  <c r="AJ13" i="13"/>
  <c r="AG13" i="13"/>
  <c r="AD13" i="13"/>
  <c r="AA13" i="13"/>
  <c r="Y13" i="13"/>
  <c r="X13" i="13"/>
  <c r="AM6" i="15"/>
  <c r="AJ6" i="15"/>
  <c r="AG6" i="15"/>
  <c r="AD6" i="15"/>
  <c r="AA6" i="15"/>
  <c r="Y6" i="15"/>
  <c r="X6" i="15"/>
  <c r="AL6" i="15" s="1"/>
  <c r="AQ22" i="14"/>
  <c r="AN22" i="14"/>
  <c r="AK22" i="14"/>
  <c r="AE22" i="14"/>
  <c r="AC22" i="14"/>
  <c r="AB22" i="14"/>
  <c r="AM22" i="14" s="1"/>
  <c r="AM7" i="12"/>
  <c r="AJ7" i="12"/>
  <c r="AG7" i="12"/>
  <c r="AD7" i="12"/>
  <c r="AA7" i="12"/>
  <c r="Y7" i="12"/>
  <c r="X7" i="12"/>
  <c r="AF7" i="12" s="1"/>
  <c r="Z31" i="11"/>
  <c r="AL31" i="11"/>
  <c r="AI31" i="11"/>
  <c r="AF31" i="11"/>
  <c r="AC31" i="11"/>
  <c r="AG31" i="11"/>
  <c r="AD31" i="11"/>
  <c r="AA31" i="11"/>
  <c r="AB31" i="11"/>
  <c r="AE31" i="11"/>
  <c r="AH31" i="11"/>
  <c r="AJ31" i="11"/>
  <c r="AK31" i="11"/>
  <c r="AM31" i="11"/>
  <c r="Y31" i="11"/>
  <c r="X31" i="11"/>
  <c r="T42" i="10"/>
  <c r="Q42" i="10"/>
  <c r="N42" i="10"/>
  <c r="K42" i="10"/>
  <c r="H42" i="10"/>
  <c r="U42" i="10"/>
  <c r="R42" i="10"/>
  <c r="O42" i="10"/>
  <c r="L42" i="10"/>
  <c r="I42" i="10"/>
  <c r="G42" i="10"/>
  <c r="F42" i="10"/>
  <c r="P17" i="4"/>
  <c r="Q17" i="4" s="1"/>
  <c r="N17" i="4"/>
  <c r="O17" i="4" s="1"/>
  <c r="I17" i="4"/>
  <c r="G17" i="4"/>
  <c r="L17" i="4"/>
  <c r="M17" i="4" s="1"/>
  <c r="J17" i="4"/>
  <c r="K17" i="4" s="1"/>
  <c r="H17" i="4"/>
  <c r="F17" i="4"/>
  <c r="E17" i="4"/>
  <c r="T23" i="3"/>
  <c r="S23" i="3"/>
  <c r="P23" i="3"/>
  <c r="U23" i="3" s="1"/>
  <c r="T22" i="3"/>
  <c r="S22" i="3"/>
  <c r="P22" i="3"/>
  <c r="U22" i="3" s="1"/>
  <c r="T21" i="3"/>
  <c r="S21" i="3"/>
  <c r="P21" i="3"/>
  <c r="U21" i="3" s="1"/>
  <c r="T20" i="3"/>
  <c r="S20" i="3"/>
  <c r="P20" i="3"/>
  <c r="U20" i="3" s="1"/>
  <c r="T19" i="3"/>
  <c r="S19" i="3"/>
  <c r="P19" i="3"/>
  <c r="U19" i="3" s="1"/>
  <c r="T23" i="2"/>
  <c r="S23" i="2"/>
  <c r="P23" i="2"/>
  <c r="T22" i="2"/>
  <c r="S22" i="2"/>
  <c r="P22" i="2"/>
  <c r="U22" i="2" s="1"/>
  <c r="T21" i="2"/>
  <c r="S21" i="2"/>
  <c r="P21" i="2"/>
  <c r="T20" i="2"/>
  <c r="S20" i="2"/>
  <c r="P20" i="2"/>
  <c r="U20" i="2" s="1"/>
  <c r="T19" i="2"/>
  <c r="S19" i="2"/>
  <c r="P19" i="2"/>
  <c r="U19" i="2" s="1"/>
  <c r="U37" i="1"/>
  <c r="T37" i="1"/>
  <c r="R37" i="1"/>
  <c r="Q37" i="1"/>
  <c r="O37" i="1"/>
  <c r="N37" i="1"/>
  <c r="U36" i="1"/>
  <c r="T36" i="1"/>
  <c r="R36" i="1"/>
  <c r="Q36" i="1"/>
  <c r="O36" i="1"/>
  <c r="N36" i="1"/>
  <c r="U35" i="1"/>
  <c r="T35" i="1"/>
  <c r="R35" i="1"/>
  <c r="Q35" i="1"/>
  <c r="O35" i="1"/>
  <c r="N35" i="1"/>
  <c r="U34" i="1"/>
  <c r="U38" i="1" s="1"/>
  <c r="T34" i="1"/>
  <c r="T38" i="1" s="1"/>
  <c r="R34" i="1"/>
  <c r="R38" i="1" s="1"/>
  <c r="Q34" i="1"/>
  <c r="Q38" i="1" s="1"/>
  <c r="O34" i="1"/>
  <c r="O38" i="1" s="1"/>
  <c r="N34" i="1"/>
  <c r="N38" i="1" s="1"/>
  <c r="U32" i="1"/>
  <c r="T32" i="1"/>
  <c r="R32" i="1"/>
  <c r="Q32" i="1"/>
  <c r="O32" i="1"/>
  <c r="N32" i="1"/>
  <c r="U26" i="1"/>
  <c r="T26" i="1"/>
  <c r="R26" i="1"/>
  <c r="Q26" i="1"/>
  <c r="O26" i="1"/>
  <c r="N26" i="1"/>
  <c r="U20" i="1"/>
  <c r="T20" i="1"/>
  <c r="R20" i="1"/>
  <c r="Q20" i="1"/>
  <c r="O20" i="1"/>
  <c r="N20" i="1"/>
  <c r="U14" i="1"/>
  <c r="T14" i="1"/>
  <c r="R14" i="1"/>
  <c r="Q14" i="1"/>
  <c r="O14" i="1"/>
  <c r="N14" i="1"/>
  <c r="U8" i="1"/>
  <c r="T8" i="1"/>
  <c r="R8" i="1"/>
  <c r="Q8" i="1"/>
  <c r="O8" i="1"/>
  <c r="N8" i="1"/>
  <c r="AG22" i="14" l="1"/>
  <c r="AL13" i="13"/>
  <c r="AI13" i="13"/>
  <c r="Z13" i="13"/>
  <c r="AC13" i="13"/>
  <c r="AF13" i="13"/>
  <c r="AC7" i="12"/>
  <c r="AI7" i="12"/>
  <c r="AL7" i="12"/>
  <c r="AI6" i="15"/>
  <c r="Z6" i="15"/>
  <c r="AC6" i="15"/>
  <c r="AF6" i="15"/>
  <c r="Z7" i="12"/>
  <c r="AP22" i="14"/>
  <c r="AD22" i="14"/>
  <c r="AJ22" i="14"/>
  <c r="U23" i="2"/>
  <c r="U21" i="2"/>
</calcChain>
</file>

<file path=xl/sharedStrings.xml><?xml version="1.0" encoding="utf-8"?>
<sst xmlns="http://schemas.openxmlformats.org/spreadsheetml/2006/main" count="4709" uniqueCount="508">
  <si>
    <t>Year</t>
  </si>
  <si>
    <t>Species</t>
  </si>
  <si>
    <t>Gear</t>
  </si>
  <si>
    <t>N.events_CCP</t>
  </si>
  <si>
    <t>N.samples_CCP</t>
  </si>
  <si>
    <t>N.events_HCR</t>
  </si>
  <si>
    <t>N.samples_HCR</t>
  </si>
  <si>
    <t>N.events_Total</t>
  </si>
  <si>
    <t>N.samples_Total</t>
  </si>
  <si>
    <t>2018</t>
  </si>
  <si>
    <t>Sockeye</t>
  </si>
  <si>
    <t>SGN</t>
  </si>
  <si>
    <t>PS</t>
  </si>
  <si>
    <t>Pink</t>
  </si>
  <si>
    <t>2019</t>
  </si>
  <si>
    <t>2020</t>
  </si>
  <si>
    <t>2021</t>
  </si>
  <si>
    <t>2022</t>
  </si>
  <si>
    <t>Source</t>
  </si>
  <si>
    <t>n_Sampled</t>
  </si>
  <si>
    <t>Harvest_Sampled</t>
  </si>
  <si>
    <t>n_Unsampled</t>
  </si>
  <si>
    <t>Harvest_Unsampled</t>
  </si>
  <si>
    <t>Harvest_Total</t>
  </si>
  <si>
    <t>Percent_Sampled</t>
  </si>
  <si>
    <t>CCP</t>
  </si>
  <si>
    <t>HCR</t>
  </si>
  <si>
    <t>Catch</t>
  </si>
  <si>
    <t>N.LCI</t>
  </si>
  <si>
    <t>HatcheryProportion_LCI</t>
  </si>
  <si>
    <t>N.PWS</t>
  </si>
  <si>
    <t>HatcheryProportion_PWS</t>
  </si>
  <si>
    <t>N.KOD</t>
  </si>
  <si>
    <t>HatcheryProportion_KOD</t>
  </si>
  <si>
    <t>N.Other</t>
  </si>
  <si>
    <t>HatcheryProportion_Other</t>
  </si>
  <si>
    <t>Total_Hatchery</t>
  </si>
  <si>
    <t>Percent_Hatchery</t>
  </si>
  <si>
    <t>Total_Wild</t>
  </si>
  <si>
    <t>Percent_Wild</t>
  </si>
  <si>
    <t>2397 (2307-2487)</t>
  </si>
  <si>
    <t>169 (147-190)</t>
  </si>
  <si>
    <t>113 (95-130)</t>
  </si>
  <si>
    <t>0 (0-0)</t>
  </si>
  <si>
    <t>2678 (2582-2775)</t>
  </si>
  <si>
    <t>12581 (12484-12677)</t>
  </si>
  <si>
    <t>2468 (2357-2580)</t>
  </si>
  <si>
    <t>112 (86-137)</t>
  </si>
  <si>
    <t>227 (190-264)</t>
  </si>
  <si>
    <t>2807 (2685-2928)</t>
  </si>
  <si>
    <t>26574 (26453-26696)</t>
  </si>
  <si>
    <t>774 (733-815)</t>
  </si>
  <si>
    <t>132 (110-153)</t>
  </si>
  <si>
    <t>53 (41-65)</t>
  </si>
  <si>
    <t>959 (912-1006)</t>
  </si>
  <si>
    <t>11548 (11501-11595)</t>
  </si>
  <si>
    <t>1501 (1374-1629)</t>
  </si>
  <si>
    <t>78 (68-87)</t>
  </si>
  <si>
    <t>41 (18-65)</t>
  </si>
  <si>
    <t>1620 (1489-1751)</t>
  </si>
  <si>
    <t>11503 (11372-11634)</t>
  </si>
  <si>
    <t>2596 (2500-2692)</t>
  </si>
  <si>
    <t>460 (369-550)</t>
  </si>
  <si>
    <t>479 (357-600)</t>
  </si>
  <si>
    <t>20 (15-26)</t>
  </si>
  <si>
    <t>3555 (3375-3736)</t>
  </si>
  <si>
    <t>23300 (23119-23480)</t>
  </si>
  <si>
    <t>40059 (39073-41045)</t>
  </si>
  <si>
    <t>47 (0-94)</t>
  </si>
  <si>
    <t>40107 (39121-41093)</t>
  </si>
  <si>
    <t>19022 (18036-20008)</t>
  </si>
  <si>
    <t>23916 (23345-24486)</t>
  </si>
  <si>
    <t>44 (13-76)</t>
  </si>
  <si>
    <t>23960 (23390-24530)</t>
  </si>
  <si>
    <t>26692 (26122-27262)</t>
  </si>
  <si>
    <t>40656 (39586-41726)</t>
  </si>
  <si>
    <t>65 (0-129)</t>
  </si>
  <si>
    <t>40721 (39649-41793)</t>
  </si>
  <si>
    <t>28130 (27058-29202)</t>
  </si>
  <si>
    <t>51818 (50928-52708)</t>
  </si>
  <si>
    <t>51 (4-98)</t>
  </si>
  <si>
    <t>203 (109-297)</t>
  </si>
  <si>
    <t>52071 (51174-52969)</t>
  </si>
  <si>
    <t>22898 (22000-23795)</t>
  </si>
  <si>
    <t>69589 (68611-70567)</t>
  </si>
  <si>
    <t>93 (0-195)</t>
  </si>
  <si>
    <t>20 (0-45)</t>
  </si>
  <si>
    <t>69795 (68806-70785)</t>
  </si>
  <si>
    <t>12329 (11339-13318)</t>
  </si>
  <si>
    <t>28197 (27176-29218)</t>
  </si>
  <si>
    <t>1706 (1343-2069)</t>
  </si>
  <si>
    <t>29903 (28819-30987)</t>
  </si>
  <si>
    <t>26806 (25722-27890)</t>
  </si>
  <si>
    <t>1904 (1796-2012)</t>
  </si>
  <si>
    <t>604 (533-674)</t>
  </si>
  <si>
    <t>2508 (2379-2638)</t>
  </si>
  <si>
    <t>3915 (3785-4044)</t>
  </si>
  <si>
    <t>16983 (16662-17305)</t>
  </si>
  <si>
    <t>3488 (3296-3681)</t>
  </si>
  <si>
    <t>46 (24-67)</t>
  </si>
  <si>
    <t>20518 (20143-20892)</t>
  </si>
  <si>
    <t>14642 (14268-15017)</t>
  </si>
  <si>
    <t>167 (120-214)</t>
  </si>
  <si>
    <t>773 (673-873)</t>
  </si>
  <si>
    <t>940 (829-1052)</t>
  </si>
  <si>
    <t>2560 (2448-2671)</t>
  </si>
  <si>
    <t>2009 (1850-2168)</t>
  </si>
  <si>
    <t>1099 (952-1246)</t>
  </si>
  <si>
    <t>3108 (2891-3326)</t>
  </si>
  <si>
    <t>5685 (5467-5902)</t>
  </si>
  <si>
    <t>243339 (230401-256277)</t>
  </si>
  <si>
    <t>4443 (1513-7374)</t>
  </si>
  <si>
    <t>247783 (234515-261050)</t>
  </si>
  <si>
    <t>227642 (214375-240910)</t>
  </si>
  <si>
    <t>5008 (4580-5435)</t>
  </si>
  <si>
    <t>113 (66-160)</t>
  </si>
  <si>
    <t>5121 (4690-5552)</t>
  </si>
  <si>
    <t>17884 (17453-18315)</t>
  </si>
  <si>
    <t>110963 (109591-112335)</t>
  </si>
  <si>
    <t>1149 (602-1696)</t>
  </si>
  <si>
    <t>112112 (110635-113590)</t>
  </si>
  <si>
    <t>9627 (8149-11104)</t>
  </si>
  <si>
    <t>30295 (29475-31114)</t>
  </si>
  <si>
    <t>436 (247-624)</t>
  </si>
  <si>
    <t>68 (0-147)</t>
  </si>
  <si>
    <t>30799 (29954-31643)</t>
  </si>
  <si>
    <t>11108 (10264-11953)</t>
  </si>
  <si>
    <t>3586 (3335-3837)</t>
  </si>
  <si>
    <t>11 (0-22)</t>
  </si>
  <si>
    <t>3597 (3346-3848)</t>
  </si>
  <si>
    <t>2173 (1922-2424)</t>
  </si>
  <si>
    <t>Hatchery</t>
  </si>
  <si>
    <t>C.hat_H</t>
  </si>
  <si>
    <t>BRADLEYPONDS15</t>
  </si>
  <si>
    <t>ENGLISHBAY12SMOLT</t>
  </si>
  <si>
    <t>ENGLISHBAY13</t>
  </si>
  <si>
    <t>ENGLISHBAY14</t>
  </si>
  <si>
    <t>HAZEL13</t>
  </si>
  <si>
    <t>HAZEL14</t>
  </si>
  <si>
    <t>HAZEL16</t>
  </si>
  <si>
    <t>HAZEL17</t>
  </si>
  <si>
    <t>HAZEL18</t>
  </si>
  <si>
    <t>HAZEL19</t>
  </si>
  <si>
    <t>HIDDENLAKE17</t>
  </si>
  <si>
    <t>HIDDENLAKE18</t>
  </si>
  <si>
    <t>KIRSCHNER18</t>
  </si>
  <si>
    <t>KITOI14</t>
  </si>
  <si>
    <t>KITOI15</t>
  </si>
  <si>
    <t>KITOI16</t>
  </si>
  <si>
    <t>KODIAK13</t>
  </si>
  <si>
    <t>KODIAK13A</t>
  </si>
  <si>
    <t>KODIAK14</t>
  </si>
  <si>
    <t>KODIAK14A</t>
  </si>
  <si>
    <t>KODIAK15</t>
  </si>
  <si>
    <t>KODIAK15A</t>
  </si>
  <si>
    <t>KODIAK17</t>
  </si>
  <si>
    <t>KODIAK17A</t>
  </si>
  <si>
    <t>KODIAK18</t>
  </si>
  <si>
    <t>KODIAK18B</t>
  </si>
  <si>
    <t>KODIAK19</t>
  </si>
  <si>
    <t>KODIAK19A</t>
  </si>
  <si>
    <t>LEISURE18</t>
  </si>
  <si>
    <t>LEISURE19</t>
  </si>
  <si>
    <t>MBH13A</t>
  </si>
  <si>
    <t>MBH13B</t>
  </si>
  <si>
    <t>MBH13C</t>
  </si>
  <si>
    <t>MBH13D</t>
  </si>
  <si>
    <t>MBH13E</t>
  </si>
  <si>
    <t>MBH14A</t>
  </si>
  <si>
    <t>MBH14B</t>
  </si>
  <si>
    <t>MBH14C</t>
  </si>
  <si>
    <t>MBH14D</t>
  </si>
  <si>
    <t>MBH14E</t>
  </si>
  <si>
    <t>MBH15A</t>
  </si>
  <si>
    <t>MBH15C</t>
  </si>
  <si>
    <t>MBH15D</t>
  </si>
  <si>
    <t>MBH15E</t>
  </si>
  <si>
    <t>MBH16A</t>
  </si>
  <si>
    <t>MBH16B</t>
  </si>
  <si>
    <t>MBH16C</t>
  </si>
  <si>
    <t>MBH16D</t>
  </si>
  <si>
    <t>MBH16E</t>
  </si>
  <si>
    <t>MBH17A</t>
  </si>
  <si>
    <t>MBH17B</t>
  </si>
  <si>
    <t>MBH17C</t>
  </si>
  <si>
    <t>MBH17D</t>
  </si>
  <si>
    <t>MBH17E</t>
  </si>
  <si>
    <t>MBH18A</t>
  </si>
  <si>
    <t>MBH18B</t>
  </si>
  <si>
    <t>MBH18C</t>
  </si>
  <si>
    <t>MBH18E</t>
  </si>
  <si>
    <t>MBH19A</t>
  </si>
  <si>
    <t>MBH19C</t>
  </si>
  <si>
    <t>MBH19E</t>
  </si>
  <si>
    <t>PENINSULA11SOCKEYE</t>
  </si>
  <si>
    <t>PENINSULA12SOCKEYE</t>
  </si>
  <si>
    <t>PENINSULA13SOCKEYE</t>
  </si>
  <si>
    <t>PENINSULA14SOCKEYE</t>
  </si>
  <si>
    <t>PENINSULA16SOCKEYE</t>
  </si>
  <si>
    <t>PENINSULA17SOCKEYE</t>
  </si>
  <si>
    <t>TRAILAKES14B</t>
  </si>
  <si>
    <t>TRAILLAKES13A</t>
  </si>
  <si>
    <t>TRAILLAKES14A</t>
  </si>
  <si>
    <t>TRAILLAKES14B</t>
  </si>
  <si>
    <t>TRAILLAKES15A</t>
  </si>
  <si>
    <t>TRAILLAKES15B</t>
  </si>
  <si>
    <t>TRAILLAKES16A</t>
  </si>
  <si>
    <t>TRAILLAKES16B</t>
  </si>
  <si>
    <t>TRAILLAKES17A</t>
  </si>
  <si>
    <t>TRAILLAKES17B</t>
  </si>
  <si>
    <t>TRAILLAKES18A</t>
  </si>
  <si>
    <t>TRAILLAKES19B</t>
  </si>
  <si>
    <t>TUTKA13</t>
  </si>
  <si>
    <t>TUTKA14</t>
  </si>
  <si>
    <t>TUTKA15</t>
  </si>
  <si>
    <t>TUTKA16</t>
  </si>
  <si>
    <t>TUTKA17</t>
  </si>
  <si>
    <t>TUTKA18</t>
  </si>
  <si>
    <t>TUTKA19</t>
  </si>
  <si>
    <t>AFK16B</t>
  </si>
  <si>
    <t>AFK17B</t>
  </si>
  <si>
    <t>AFK18B</t>
  </si>
  <si>
    <t>AFK19B</t>
  </si>
  <si>
    <t>AFK20A</t>
  </si>
  <si>
    <t>AFK20B</t>
  </si>
  <si>
    <t>CCH16</t>
  </si>
  <si>
    <t>CCH17</t>
  </si>
  <si>
    <t>CCH18</t>
  </si>
  <si>
    <t>CCH19</t>
  </si>
  <si>
    <t>CCH20</t>
  </si>
  <si>
    <t>CCH20A</t>
  </si>
  <si>
    <t>KITOI17PINK</t>
  </si>
  <si>
    <t>KITOI18PINK</t>
  </si>
  <si>
    <t>KITOI19PINK</t>
  </si>
  <si>
    <t>PORTGRAHAM16</t>
  </si>
  <si>
    <t>PORTGRAHAM17</t>
  </si>
  <si>
    <t>PORTGRAHAM17A</t>
  </si>
  <si>
    <t>PORTGRAHAM18</t>
  </si>
  <si>
    <t>PORTGRAHAM19</t>
  </si>
  <si>
    <t>PORTGRAHAM20</t>
  </si>
  <si>
    <t>SGH16</t>
  </si>
  <si>
    <t>SGH17</t>
  </si>
  <si>
    <t>SGH18</t>
  </si>
  <si>
    <t>SGH19</t>
  </si>
  <si>
    <t>SGH20</t>
  </si>
  <si>
    <t>TUTKA16PINK</t>
  </si>
  <si>
    <t>TUTKA16PINKA</t>
  </si>
  <si>
    <t>TUTKA17PINK</t>
  </si>
  <si>
    <t>TUTKA17PINKA</t>
  </si>
  <si>
    <t>TUTKA18PINK</t>
  </si>
  <si>
    <t>TUTKA18PINKA</t>
  </si>
  <si>
    <t>TUTKA18PINKB</t>
  </si>
  <si>
    <t>TUTKA18PINKC</t>
  </si>
  <si>
    <t>TUTKA19PINK</t>
  </si>
  <si>
    <t>TUTKA19PINKA</t>
  </si>
  <si>
    <t>TUTKA19PINKB</t>
  </si>
  <si>
    <t>TUTKA20PINKB</t>
  </si>
  <si>
    <t>WNH16PINKB</t>
  </si>
  <si>
    <t>WNH17PINKB</t>
  </si>
  <si>
    <t>WNH18PINKB</t>
  </si>
  <si>
    <t>WNH19PINKB</t>
  </si>
  <si>
    <t>WNH20PINKB</t>
  </si>
  <si>
    <t>StatArea</t>
  </si>
  <si>
    <t>N_i</t>
  </si>
  <si>
    <t>n_i</t>
  </si>
  <si>
    <t>Proportion_LCI</t>
  </si>
  <si>
    <t>Contribution_LCI</t>
  </si>
  <si>
    <t>Proportion_PWS</t>
  </si>
  <si>
    <t>Contribution_PWS</t>
  </si>
  <si>
    <t>Proportion_KOD</t>
  </si>
  <si>
    <t>Contribution_KOD</t>
  </si>
  <si>
    <t>Proportion_Other</t>
  </si>
  <si>
    <t>Contribution_Other</t>
  </si>
  <si>
    <t>Proportion_Wild</t>
  </si>
  <si>
    <t>Contribution_Wild</t>
  </si>
  <si>
    <t>24106</t>
  </si>
  <si>
    <t>24115</t>
  </si>
  <si>
    <t>24117</t>
  </si>
  <si>
    <t>24130</t>
  </si>
  <si>
    <t>24118</t>
  </si>
  <si>
    <t>24107</t>
  </si>
  <si>
    <t>24190</t>
  </si>
  <si>
    <t>24191</t>
  </si>
  <si>
    <t>24193</t>
  </si>
  <si>
    <t>24192</t>
  </si>
  <si>
    <t>24114</t>
  </si>
  <si>
    <t>24120</t>
  </si>
  <si>
    <t>StatWk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</si>
  <si>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</si>
  <si>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</si>
  <si>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</si>
  <si>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</si>
  <si>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</si>
  <si>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</si>
  <si>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</si>
  <si>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</si>
  <si>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</si>
  <si>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</si>
  <si>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</si>
  <si>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36</t>
  </si>
  <si>
    <t>34</t>
  </si>
  <si>
    <t>C.hat_Sh_LCI</t>
  </si>
  <si>
    <t>C.hat_Sh_se_LCI</t>
  </si>
  <si>
    <t>C.hat_Sh_PWS</t>
  </si>
  <si>
    <t>C.hat_Sh_se_PWS</t>
  </si>
  <si>
    <t>C.hat_Sh_KOD</t>
  </si>
  <si>
    <t>C.hat_Sh_se_KOD</t>
  </si>
  <si>
    <t>C.hat_Sh_Other</t>
  </si>
  <si>
    <t>C.hat_Sh_se_Other</t>
  </si>
  <si>
    <t>C.hat_Uh_LCI</t>
  </si>
  <si>
    <t>C.hat_Uh_se_LCI</t>
  </si>
  <si>
    <t>C.hat_Uh_PWS</t>
  </si>
  <si>
    <t>C.hat_Uh_se_PWS</t>
  </si>
  <si>
    <t>C.hat_Uh_KOD</t>
  </si>
  <si>
    <t>C.hat_Uh_se_KOD</t>
  </si>
  <si>
    <t>C.hat_Uh_Other</t>
  </si>
  <si>
    <t>C.hat_Uh_se_Other</t>
  </si>
  <si>
    <t>C.hat_h_LCI</t>
  </si>
  <si>
    <t>C.hat_h_se_LCI</t>
  </si>
  <si>
    <t>lower95CI_LCI</t>
  </si>
  <si>
    <t>upper95CI_LCI</t>
  </si>
  <si>
    <t>C.hat_h_PWS</t>
  </si>
  <si>
    <t>C.hat_h_se_PWS</t>
  </si>
  <si>
    <t>lower95CI_PWS</t>
  </si>
  <si>
    <t>upper95CI_PWS</t>
  </si>
  <si>
    <t>C.hat_h_KOD</t>
  </si>
  <si>
    <t>C.hat_h_se_KOD</t>
  </si>
  <si>
    <t>lower95CI_KOD</t>
  </si>
  <si>
    <t>upper95CI_KOD</t>
  </si>
  <si>
    <t>C.hat_h_Other</t>
  </si>
  <si>
    <t>C.hat_h_se_Other</t>
  </si>
  <si>
    <t>lower95CI_Other</t>
  </si>
  <si>
    <t>upper95CI_Other</t>
  </si>
  <si>
    <t>C.hat_H_se</t>
  </si>
  <si>
    <t>lower95CI</t>
  </si>
  <si>
    <t>upper95CI</t>
  </si>
  <si>
    <t>Commercial Harvest</t>
  </si>
  <si>
    <t>Cost Recovery</t>
  </si>
  <si>
    <t>Total</t>
  </si>
  <si>
    <t>Gear type</t>
  </si>
  <si>
    <t># events</t>
  </si>
  <si>
    <t># samples</t>
  </si>
  <si>
    <t>All years</t>
  </si>
  <si>
    <t>Est. total</t>
  </si>
  <si>
    <t>#</t>
  </si>
  <si>
    <r>
      <t>Area</t>
    </r>
    <r>
      <rPr>
        <vertAlign val="superscript"/>
        <sz val="9"/>
        <color rgb="FF000000"/>
        <rFont val="Times New Roman"/>
        <family val="1"/>
      </rPr>
      <t>a</t>
    </r>
  </si>
  <si>
    <r>
      <t>Facility</t>
    </r>
    <r>
      <rPr>
        <vertAlign val="superscript"/>
        <sz val="9"/>
        <color rgb="FF000000"/>
        <rFont val="Times New Roman"/>
        <family val="1"/>
      </rPr>
      <t>b</t>
    </r>
  </si>
  <si>
    <t xml:space="preserve">Mark </t>
  </si>
  <si>
    <t>Mark ID</t>
  </si>
  <si>
    <t>Brood stock</t>
  </si>
  <si>
    <r>
      <t>harvest</t>
    </r>
    <r>
      <rPr>
        <vertAlign val="superscript"/>
        <sz val="9"/>
        <color rgb="FF000000"/>
        <rFont val="Times New Roman"/>
        <family val="1"/>
      </rPr>
      <t>c</t>
    </r>
  </si>
  <si>
    <t>Brood</t>
  </si>
  <si>
    <t>Release</t>
  </si>
  <si>
    <t>Total release</t>
  </si>
  <si>
    <t>Release Site(s)</t>
  </si>
  <si>
    <t>LCI</t>
  </si>
  <si>
    <t>TLH</t>
  </si>
  <si>
    <t>2,4H</t>
  </si>
  <si>
    <t>TUTKA LAGOON</t>
  </si>
  <si>
    <t>PORT GRAHAM 241-20</t>
  </si>
  <si>
    <t>2,3,2H</t>
  </si>
  <si>
    <t>ENGLISH BAY LK</t>
  </si>
  <si>
    <t>NA</t>
  </si>
  <si>
    <t>5H</t>
  </si>
  <si>
    <t>ENGLISH BAY L 241-30</t>
  </si>
  <si>
    <t>4H</t>
  </si>
  <si>
    <t>4,1,3H</t>
  </si>
  <si>
    <t>TUTKA LAGOON CR</t>
  </si>
  <si>
    <t>HAZEL LK 241-15 (B)</t>
  </si>
  <si>
    <t>3,3H3</t>
  </si>
  <si>
    <t>TUTKA BAY H</t>
  </si>
  <si>
    <t>H2,2,2</t>
  </si>
  <si>
    <t>H2,2</t>
  </si>
  <si>
    <t>LEISURE LK 241-15</t>
  </si>
  <si>
    <t>2,2H</t>
  </si>
  <si>
    <t>HIDDEN LK 244-30</t>
  </si>
  <si>
    <t>1,3H</t>
  </si>
  <si>
    <t>KIRSCHNER LK 249-75 (B)</t>
  </si>
  <si>
    <t>BEAR LK</t>
  </si>
  <si>
    <t>RESURRECTION BAY 231-30</t>
  </si>
  <si>
    <t>BEAR LK 231-30</t>
  </si>
  <si>
    <t>3,2H</t>
  </si>
  <si>
    <t>4,2H</t>
  </si>
  <si>
    <t>3,3,2H</t>
  </si>
  <si>
    <t>BEAR CR 231-30</t>
  </si>
  <si>
    <t>3,3H</t>
  </si>
  <si>
    <t>1,5H</t>
  </si>
  <si>
    <t>TUTKA BAY 241-16</t>
  </si>
  <si>
    <t>3,5H</t>
  </si>
  <si>
    <t>2,5H</t>
  </si>
  <si>
    <t>PWS</t>
  </si>
  <si>
    <t>MBH</t>
  </si>
  <si>
    <t>3H3</t>
  </si>
  <si>
    <t>MAIN BAY H</t>
  </si>
  <si>
    <t>MAIN BAY 225-20</t>
  </si>
  <si>
    <t>3H2,2</t>
  </si>
  <si>
    <t>3H5</t>
  </si>
  <si>
    <t>3H3,3</t>
  </si>
  <si>
    <t>3H</t>
  </si>
  <si>
    <t>5H3</t>
  </si>
  <si>
    <t>5H2,2</t>
  </si>
  <si>
    <t>5H5</t>
  </si>
  <si>
    <t>5H3,3</t>
  </si>
  <si>
    <t>2,2H3</t>
  </si>
  <si>
    <t>2,2H5</t>
  </si>
  <si>
    <t>2,2H3,3</t>
  </si>
  <si>
    <t>2,2H4</t>
  </si>
  <si>
    <t>2,2H2,2</t>
  </si>
  <si>
    <t>KOD</t>
  </si>
  <si>
    <t>KBH</t>
  </si>
  <si>
    <t>5,4H</t>
  </si>
  <si>
    <t>L KITOI LK 252-31</t>
  </si>
  <si>
    <t>LITTLE KITOI BAY 252-31</t>
  </si>
  <si>
    <t>6,3H</t>
  </si>
  <si>
    <t>SALTERY LK 259-41</t>
  </si>
  <si>
    <t>LITTLE KITOI LK 252-31</t>
  </si>
  <si>
    <t>PCH</t>
  </si>
  <si>
    <t>3,4H</t>
  </si>
  <si>
    <t>SPIRIDON LK 254-40</t>
  </si>
  <si>
    <t>4,3,2H</t>
  </si>
  <si>
    <t>ANTON LARSON BAY 259-32</t>
  </si>
  <si>
    <t>3,3,3H</t>
  </si>
  <si>
    <t>JENNIFER LK 252-31 (B)</t>
  </si>
  <si>
    <t>4,4H</t>
  </si>
  <si>
    <t>TELROD COVE 254-40</t>
  </si>
  <si>
    <t>6H</t>
  </si>
  <si>
    <t>5,2H</t>
  </si>
  <si>
    <t>UCI</t>
  </si>
  <si>
    <t>2,1,2H</t>
  </si>
  <si>
    <t>3,2,1H</t>
  </si>
  <si>
    <t>Mark</t>
  </si>
  <si>
    <t>TBLH</t>
  </si>
  <si>
    <t>5,3H</t>
  </si>
  <si>
    <t>5,3H3</t>
  </si>
  <si>
    <t>4,4H3</t>
  </si>
  <si>
    <t>4,3H</t>
  </si>
  <si>
    <t>2,3H</t>
  </si>
  <si>
    <t>3,6H</t>
  </si>
  <si>
    <t>4,3,1H</t>
  </si>
  <si>
    <t>PGH</t>
  </si>
  <si>
    <t>PORT GRAHAM H</t>
  </si>
  <si>
    <t>AFKH</t>
  </si>
  <si>
    <t>A F KOERNIG H</t>
  </si>
  <si>
    <t>SAWMILL BAY 226-40</t>
  </si>
  <si>
    <t>4H3</t>
  </si>
  <si>
    <t>CCH</t>
  </si>
  <si>
    <t>CANNERY CR</t>
  </si>
  <si>
    <t>UNAKWIK INLET 222-22</t>
  </si>
  <si>
    <t>CANNERY CREEK H</t>
  </si>
  <si>
    <t>SGH</t>
  </si>
  <si>
    <t>SOLOMON GULCH H</t>
  </si>
  <si>
    <t>PORT VALDEZ 221-60</t>
  </si>
  <si>
    <t>WNH</t>
  </si>
  <si>
    <t>8H</t>
  </si>
  <si>
    <t>WALLY NOERENBERG H</t>
  </si>
  <si>
    <t>LAKE BAY 223-40</t>
  </si>
  <si>
    <t>7H</t>
  </si>
  <si>
    <t>KITOI BAY H</t>
  </si>
  <si>
    <t>KITOI BAY 252-31</t>
  </si>
  <si>
    <t>Harvest type</t>
  </si>
  <si>
    <t>Sampled</t>
  </si>
  <si>
    <t>n</t>
  </si>
  <si>
    <t>Est. harvest</t>
  </si>
  <si>
    <t>Unsampled</t>
  </si>
  <si>
    <t>Total harvest</t>
  </si>
  <si>
    <t>Percent sampled</t>
  </si>
  <si>
    <t>Total Sum:</t>
  </si>
  <si>
    <t>Comm. Harvest (excl. HCR) Sum:</t>
  </si>
  <si>
    <t>Cost Recovery (HCR) Sum:</t>
  </si>
  <si>
    <t>Set Gillnet (SGN) Harvest Sum:</t>
  </si>
  <si>
    <t>Purse Seine (PS)  Harvest Sum:</t>
  </si>
  <si>
    <t>LCI #</t>
  </si>
  <si>
    <t>LCI %</t>
  </si>
  <si>
    <t>PWS #</t>
  </si>
  <si>
    <t>PWS %</t>
  </si>
  <si>
    <t>KOD #</t>
  </si>
  <si>
    <t>KOD %</t>
  </si>
  <si>
    <t>Total sum (all types):</t>
  </si>
  <si>
    <t>2,397 (2,307-2,487)</t>
  </si>
  <si>
    <t>2,468 (2,357-2,580)</t>
  </si>
  <si>
    <t>1,501 (1,374-1,629)</t>
  </si>
  <si>
    <t>2,596 (2,500-2,692)</t>
  </si>
  <si>
    <t>2,678 (2,582-2,775)</t>
  </si>
  <si>
    <t>2,807 (2,685-2,928)</t>
  </si>
  <si>
    <t>959 (912-1,006)</t>
  </si>
  <si>
    <t>1,620 (1,489-1,751)</t>
  </si>
  <si>
    <t>3,555 (3,375-3,736)</t>
  </si>
  <si>
    <t>12,581 (12,484-12,677)</t>
  </si>
  <si>
    <t>26,574 (26,453-26,696)</t>
  </si>
  <si>
    <t>11,548 (11,501-11,595)</t>
  </si>
  <si>
    <t>11,503 (11,372-11,634)</t>
  </si>
  <si>
    <t>23,300 (23,119-23,480)</t>
  </si>
  <si>
    <t>Other #</t>
  </si>
  <si>
    <t>Other %</t>
  </si>
  <si>
    <t>Est. total hatchery</t>
  </si>
  <si>
    <t>Est. total wild</t>
  </si>
  <si>
    <t>Percent wild</t>
  </si>
  <si>
    <t>Percent hatchery</t>
  </si>
  <si>
    <r>
      <t>Harvest type</t>
    </r>
    <r>
      <rPr>
        <vertAlign val="superscript"/>
        <sz val="9"/>
        <color rgb="FF000000"/>
        <rFont val="Times New Roman"/>
        <family val="1"/>
      </rPr>
      <t>a</t>
    </r>
  </si>
  <si>
    <r>
      <t>Gear type</t>
    </r>
    <r>
      <rPr>
        <vertAlign val="superscript"/>
        <sz val="9"/>
        <color rgb="FF000000"/>
        <rFont val="Times New Roman"/>
        <family val="1"/>
      </rPr>
      <t>b</t>
    </r>
  </si>
  <si>
    <r>
      <t>n</t>
    </r>
    <r>
      <rPr>
        <vertAlign val="superscript"/>
        <sz val="9"/>
        <color rgb="FF000000"/>
        <rFont val="Times New Roman"/>
        <family val="1"/>
      </rPr>
      <t>c</t>
    </r>
  </si>
  <si>
    <r>
      <t>Estimated hatchery contribution</t>
    </r>
    <r>
      <rPr>
        <vertAlign val="superscript"/>
        <sz val="9"/>
        <color rgb="FF000000"/>
        <rFont val="Times New Roman"/>
        <family val="1"/>
      </rPr>
      <t>d</t>
    </r>
  </si>
  <si>
    <t>Other</t>
  </si>
  <si>
    <t>Unmarked</t>
  </si>
  <si>
    <t>Statistical Area</t>
  </si>
  <si>
    <t>Est. #</t>
  </si>
  <si>
    <t>Est. %</t>
  </si>
  <si>
    <t>Total 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</si>
</sst>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71" formatCode="#,##0.0000"/>
    <numFmt numFmtId="176" formatCode="_(* #,##0_);_(* \(#,##0\);_(* &quot;-&quot;??_);_(@_)"/>
  </numFmts>
  <fonts count="7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12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3" fontId="2" fillId="0" borderId="1" xfId="1" applyNumberFormat="1" applyFont="1" applyBorder="1"/>
    <xf numFmtId="3" fontId="2" fillId="0" borderId="2" xfId="1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3" fontId="2" fillId="0" borderId="3" xfId="1" applyNumberFormat="1" applyFont="1" applyBorder="1"/>
    <xf numFmtId="3" fontId="2" fillId="0" borderId="0" xfId="1" applyNumberFormat="1" applyFont="1" applyBorder="1"/>
    <xf numFmtId="3" fontId="2" fillId="0" borderId="0" xfId="1" applyNumberFormat="1" applyFont="1" applyAlignment="1">
      <alignment horizontal="center" vertical="top"/>
    </xf>
    <xf numFmtId="3" fontId="2" fillId="0" borderId="0" xfId="1" applyNumberFormat="1" applyFont="1"/>
    <xf numFmtId="3" fontId="2" fillId="0" borderId="0" xfId="1" applyNumberFormat="1" applyFont="1" applyAlignment="1">
      <alignment horizontal="center" vertical="top"/>
    </xf>
    <xf numFmtId="3" fontId="2" fillId="0" borderId="1" xfId="1" applyNumberFormat="1" applyFont="1" applyBorder="1" applyAlignment="1">
      <alignment horizontal="center" vertical="top"/>
    </xf>
    <xf numFmtId="3" fontId="2" fillId="0" borderId="0" xfId="1" applyNumberFormat="1" applyFont="1" applyAlignment="1">
      <alignment vertical="top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0" fontId="0" fillId="0" borderId="3" xfId="0" applyBorder="1"/>
    <xf numFmtId="0" fontId="0" fillId="0" borderId="0" xfId="0" applyBorder="1"/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 vertical="center"/>
    </xf>
    <xf numFmtId="17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3" fontId="2" fillId="0" borderId="3" xfId="0" applyNumberFormat="1" applyFont="1" applyBorder="1"/>
    <xf numFmtId="3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2" fillId="0" borderId="0" xfId="0" applyFont="1" applyBorder="1"/>
    <xf numFmtId="164" fontId="2" fillId="0" borderId="0" xfId="0" applyNumberFormat="1" applyFont="1"/>
    <xf numFmtId="164" fontId="2" fillId="0" borderId="3" xfId="0" applyNumberFormat="1" applyFont="1" applyBorder="1"/>
    <xf numFmtId="0" fontId="2" fillId="0" borderId="1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164" fontId="2" fillId="0" borderId="0" xfId="2" applyNumberFormat="1" applyFont="1"/>
    <xf numFmtId="0" fontId="2" fillId="0" borderId="0" xfId="0" applyFont="1" applyBorder="1" applyAlignment="1">
      <alignment horizontal="right" vertical="center"/>
    </xf>
    <xf numFmtId="164" fontId="2" fillId="0" borderId="3" xfId="2" applyNumberFormat="1" applyFont="1" applyBorder="1"/>
    <xf numFmtId="10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3" fillId="0" borderId="4" xfId="0" applyFont="1" applyBorder="1" applyAlignment="1">
      <alignment horizontal="right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164" fontId="3" fillId="0" borderId="0" xfId="2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3" fontId="3" fillId="0" borderId="6" xfId="0" applyNumberFormat="1" applyFont="1" applyBorder="1" applyAlignment="1">
      <alignment horizontal="right" vertical="center" wrapText="1"/>
    </xf>
    <xf numFmtId="164" fontId="3" fillId="0" borderId="6" xfId="2" applyNumberFormat="1" applyFon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76" fontId="3" fillId="0" borderId="0" xfId="1" applyNumberFormat="1" applyFont="1" applyAlignment="1">
      <alignment horizontal="right"/>
    </xf>
    <xf numFmtId="0" fontId="3" fillId="0" borderId="0" xfId="0" applyFont="1"/>
    <xf numFmtId="176" fontId="3" fillId="0" borderId="4" xfId="1" applyNumberFormat="1" applyFont="1" applyBorder="1" applyAlignment="1">
      <alignment horizontal="right" vertical="center"/>
    </xf>
    <xf numFmtId="176" fontId="3" fillId="0" borderId="6" xfId="1" applyNumberFormat="1" applyFont="1" applyBorder="1" applyAlignment="1">
      <alignment horizontal="right" vertical="center"/>
    </xf>
    <xf numFmtId="176" fontId="3" fillId="0" borderId="0" xfId="1" applyNumberFormat="1" applyFont="1"/>
    <xf numFmtId="176" fontId="3" fillId="0" borderId="6" xfId="1" applyNumberFormat="1" applyFont="1" applyBorder="1"/>
    <xf numFmtId="176" fontId="0" fillId="0" borderId="0" xfId="1" applyNumberFormat="1" applyFont="1"/>
    <xf numFmtId="37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37" fontId="3" fillId="0" borderId="0" xfId="1" applyNumberFormat="1" applyFont="1"/>
    <xf numFmtId="37" fontId="3" fillId="0" borderId="0" xfId="0" applyNumberFormat="1" applyFont="1"/>
    <xf numFmtId="164" fontId="3" fillId="0" borderId="0" xfId="2" applyNumberFormat="1" applyFont="1"/>
    <xf numFmtId="164" fontId="3" fillId="0" borderId="0" xfId="0" applyNumberFormat="1" applyFont="1"/>
    <xf numFmtId="0" fontId="3" fillId="0" borderId="6" xfId="0" applyFont="1" applyBorder="1" applyAlignment="1">
      <alignment horizontal="center"/>
    </xf>
    <xf numFmtId="37" fontId="3" fillId="0" borderId="6" xfId="1" applyNumberFormat="1" applyFont="1" applyBorder="1"/>
    <xf numFmtId="37" fontId="3" fillId="0" borderId="6" xfId="0" applyNumberFormat="1" applyFont="1" applyBorder="1"/>
    <xf numFmtId="164" fontId="3" fillId="0" borderId="6" xfId="2" applyNumberFormat="1" applyFont="1" applyBorder="1"/>
    <xf numFmtId="0" fontId="3" fillId="0" borderId="6" xfId="0" applyFont="1" applyBorder="1"/>
    <xf numFmtId="164" fontId="3" fillId="0" borderId="6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0" xfId="2" applyNumberFormat="1" applyFont="1" applyAlignment="1">
      <alignment vertical="center"/>
    </xf>
    <xf numFmtId="164" fontId="3" fillId="0" borderId="3" xfId="2" applyNumberFormat="1" applyFont="1" applyBorder="1" applyAlignment="1">
      <alignment vertical="center"/>
    </xf>
    <xf numFmtId="164" fontId="3" fillId="0" borderId="0" xfId="2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3" fillId="0" borderId="4" xfId="0" applyNumberFormat="1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 wrapText="1"/>
    </xf>
    <xf numFmtId="3" fontId="5" fillId="0" borderId="6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164" fontId="3" fillId="0" borderId="1" xfId="2" applyNumberFormat="1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opLeftCell="A13" workbookViewId="0">
      <selection activeCell="K1" sqref="K1:U38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/>
      <c r="L1" s="1"/>
      <c r="M1" s="1"/>
      <c r="N1" s="2" t="s">
        <v>336</v>
      </c>
      <c r="O1" s="2"/>
      <c r="P1" s="3"/>
      <c r="Q1" s="2" t="s">
        <v>337</v>
      </c>
      <c r="R1" s="2"/>
      <c r="S1" s="3"/>
      <c r="T1" s="2" t="s">
        <v>338</v>
      </c>
      <c r="U1" s="2"/>
    </row>
    <row r="2" spans="1:21" x14ac:dyDescent="0.25">
      <c r="A2" t="s">
        <v>9</v>
      </c>
      <c r="B2" t="s">
        <v>10</v>
      </c>
      <c r="C2" t="s">
        <v>11</v>
      </c>
      <c r="D2">
        <v>27</v>
      </c>
      <c r="E2">
        <v>2079</v>
      </c>
      <c r="F2">
        <v>0</v>
      </c>
      <c r="G2">
        <v>0</v>
      </c>
      <c r="H2">
        <v>27</v>
      </c>
      <c r="I2">
        <v>2079</v>
      </c>
      <c r="K2" s="4" t="s">
        <v>0</v>
      </c>
      <c r="L2" s="4" t="s">
        <v>1</v>
      </c>
      <c r="M2" s="4" t="s">
        <v>339</v>
      </c>
      <c r="N2" s="4" t="s">
        <v>340</v>
      </c>
      <c r="O2" s="4" t="s">
        <v>341</v>
      </c>
      <c r="P2" s="4"/>
      <c r="Q2" s="4" t="s">
        <v>340</v>
      </c>
      <c r="R2" s="4" t="s">
        <v>341</v>
      </c>
      <c r="S2" s="4"/>
      <c r="T2" s="4" t="s">
        <v>340</v>
      </c>
      <c r="U2" s="4" t="s">
        <v>341</v>
      </c>
    </row>
    <row r="3" spans="1:21" x14ac:dyDescent="0.25">
      <c r="A3" t="s">
        <v>9</v>
      </c>
      <c r="B3" t="s">
        <v>10</v>
      </c>
      <c r="C3" t="s">
        <v>12</v>
      </c>
      <c r="D3">
        <v>20</v>
      </c>
      <c r="E3">
        <v>1119</v>
      </c>
      <c r="F3">
        <v>1</v>
      </c>
      <c r="G3">
        <v>60</v>
      </c>
      <c r="H3">
        <v>21</v>
      </c>
      <c r="I3">
        <v>1179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t="s">
        <v>9</v>
      </c>
      <c r="B4" t="s">
        <v>13</v>
      </c>
      <c r="C4" t="s">
        <v>11</v>
      </c>
      <c r="D4">
        <v>6</v>
      </c>
      <c r="E4">
        <v>571</v>
      </c>
      <c r="F4">
        <v>0</v>
      </c>
      <c r="G4">
        <v>0</v>
      </c>
      <c r="H4">
        <v>6</v>
      </c>
      <c r="I4">
        <v>571</v>
      </c>
      <c r="K4" s="6" t="s">
        <v>9</v>
      </c>
      <c r="L4" s="6" t="s">
        <v>10</v>
      </c>
      <c r="M4" s="7" t="s">
        <v>11</v>
      </c>
      <c r="N4" s="7">
        <v>27</v>
      </c>
      <c r="O4" s="7">
        <v>2079</v>
      </c>
      <c r="P4" s="7"/>
      <c r="Q4" s="7">
        <v>0</v>
      </c>
      <c r="R4" s="7">
        <v>0</v>
      </c>
      <c r="S4" s="7"/>
      <c r="T4" s="7">
        <v>27</v>
      </c>
      <c r="U4" s="7">
        <v>2079</v>
      </c>
    </row>
    <row r="5" spans="1:21" x14ac:dyDescent="0.25">
      <c r="A5" t="s">
        <v>9</v>
      </c>
      <c r="B5" t="s">
        <v>13</v>
      </c>
      <c r="C5" t="s">
        <v>12</v>
      </c>
      <c r="D5">
        <v>22</v>
      </c>
      <c r="E5">
        <v>1709</v>
      </c>
      <c r="F5">
        <v>1</v>
      </c>
      <c r="G5">
        <v>89</v>
      </c>
      <c r="H5">
        <v>23</v>
      </c>
      <c r="I5">
        <v>1798</v>
      </c>
      <c r="K5" s="6"/>
      <c r="L5" s="6"/>
      <c r="M5" s="7" t="s">
        <v>12</v>
      </c>
      <c r="N5" s="7">
        <v>20</v>
      </c>
      <c r="O5" s="7">
        <v>1119</v>
      </c>
      <c r="P5" s="7"/>
      <c r="Q5" s="7">
        <v>1</v>
      </c>
      <c r="R5" s="7">
        <v>60</v>
      </c>
      <c r="S5" s="7"/>
      <c r="T5" s="7">
        <v>21</v>
      </c>
      <c r="U5" s="7">
        <v>1179</v>
      </c>
    </row>
    <row r="6" spans="1:21" x14ac:dyDescent="0.25">
      <c r="A6" t="s">
        <v>14</v>
      </c>
      <c r="B6" t="s">
        <v>10</v>
      </c>
      <c r="C6" t="s">
        <v>11</v>
      </c>
      <c r="D6">
        <v>31</v>
      </c>
      <c r="E6">
        <v>2545</v>
      </c>
      <c r="F6">
        <v>0</v>
      </c>
      <c r="G6">
        <v>0</v>
      </c>
      <c r="H6">
        <v>31</v>
      </c>
      <c r="I6">
        <v>2545</v>
      </c>
      <c r="K6" s="6"/>
      <c r="L6" s="6" t="s">
        <v>13</v>
      </c>
      <c r="M6" s="7" t="s">
        <v>11</v>
      </c>
      <c r="N6" s="7">
        <v>6</v>
      </c>
      <c r="O6" s="7">
        <v>571</v>
      </c>
      <c r="P6" s="7"/>
      <c r="Q6" s="7">
        <v>0</v>
      </c>
      <c r="R6" s="7">
        <v>0</v>
      </c>
      <c r="S6" s="7"/>
      <c r="T6" s="7">
        <v>6</v>
      </c>
      <c r="U6" s="7">
        <v>571</v>
      </c>
    </row>
    <row r="7" spans="1:21" x14ac:dyDescent="0.25">
      <c r="A7" t="s">
        <v>14</v>
      </c>
      <c r="B7" t="s">
        <v>10</v>
      </c>
      <c r="C7" t="s">
        <v>12</v>
      </c>
      <c r="D7">
        <v>41</v>
      </c>
      <c r="E7">
        <v>1976</v>
      </c>
      <c r="F7">
        <v>1</v>
      </c>
      <c r="G7">
        <v>96</v>
      </c>
      <c r="H7">
        <v>42</v>
      </c>
      <c r="I7">
        <v>2072</v>
      </c>
      <c r="K7" s="6"/>
      <c r="L7" s="6"/>
      <c r="M7" s="7" t="s">
        <v>12</v>
      </c>
      <c r="N7" s="7">
        <v>22</v>
      </c>
      <c r="O7" s="7">
        <v>1709</v>
      </c>
      <c r="P7" s="7"/>
      <c r="Q7" s="7">
        <v>1</v>
      </c>
      <c r="R7" s="7">
        <v>89</v>
      </c>
      <c r="S7" s="7"/>
      <c r="T7" s="7">
        <v>23</v>
      </c>
      <c r="U7" s="7">
        <v>1798</v>
      </c>
    </row>
    <row r="8" spans="1:21" x14ac:dyDescent="0.25">
      <c r="A8" t="s">
        <v>14</v>
      </c>
      <c r="B8" t="s">
        <v>13</v>
      </c>
      <c r="C8" t="s">
        <v>11</v>
      </c>
      <c r="D8">
        <v>3</v>
      </c>
      <c r="E8">
        <v>285</v>
      </c>
      <c r="F8">
        <v>0</v>
      </c>
      <c r="G8">
        <v>0</v>
      </c>
      <c r="H8">
        <v>3</v>
      </c>
      <c r="I8">
        <v>285</v>
      </c>
      <c r="K8" s="8"/>
      <c r="L8" s="9" t="s">
        <v>338</v>
      </c>
      <c r="M8" s="1"/>
      <c r="N8" s="1">
        <f>SUM(N4:N7)</f>
        <v>75</v>
      </c>
      <c r="O8" s="1">
        <f t="shared" ref="O8:U8" si="0">SUM(O4:O7)</f>
        <v>5478</v>
      </c>
      <c r="P8" s="1"/>
      <c r="Q8" s="1">
        <f t="shared" si="0"/>
        <v>2</v>
      </c>
      <c r="R8" s="1">
        <f t="shared" si="0"/>
        <v>149</v>
      </c>
      <c r="S8" s="1"/>
      <c r="T8" s="1">
        <f t="shared" si="0"/>
        <v>77</v>
      </c>
      <c r="U8" s="1">
        <f t="shared" si="0"/>
        <v>5627</v>
      </c>
    </row>
    <row r="9" spans="1:21" x14ac:dyDescent="0.25">
      <c r="A9" t="s">
        <v>14</v>
      </c>
      <c r="B9" t="s">
        <v>13</v>
      </c>
      <c r="C9" t="s">
        <v>12</v>
      </c>
      <c r="D9">
        <v>20</v>
      </c>
      <c r="E9">
        <v>615</v>
      </c>
      <c r="F9">
        <v>0</v>
      </c>
      <c r="G9">
        <v>0</v>
      </c>
      <c r="H9">
        <v>20</v>
      </c>
      <c r="I9">
        <v>615</v>
      </c>
      <c r="K9" s="8"/>
      <c r="L9" s="8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 t="s">
        <v>15</v>
      </c>
      <c r="B10" t="s">
        <v>10</v>
      </c>
      <c r="C10" t="s">
        <v>11</v>
      </c>
      <c r="D10">
        <v>26</v>
      </c>
      <c r="E10">
        <v>1862</v>
      </c>
      <c r="F10">
        <v>0</v>
      </c>
      <c r="G10">
        <v>0</v>
      </c>
      <c r="H10">
        <v>26</v>
      </c>
      <c r="I10">
        <v>1862</v>
      </c>
      <c r="K10" s="6" t="s">
        <v>14</v>
      </c>
      <c r="L10" s="6" t="s">
        <v>10</v>
      </c>
      <c r="M10" s="7" t="s">
        <v>11</v>
      </c>
      <c r="N10" s="7">
        <v>31</v>
      </c>
      <c r="O10" s="7">
        <v>2545</v>
      </c>
      <c r="P10" s="7"/>
      <c r="Q10" s="7">
        <v>0</v>
      </c>
      <c r="R10" s="7">
        <v>0</v>
      </c>
      <c r="S10" s="7"/>
      <c r="T10" s="7">
        <v>31</v>
      </c>
      <c r="U10" s="7">
        <v>2545</v>
      </c>
    </row>
    <row r="11" spans="1:21" x14ac:dyDescent="0.25">
      <c r="A11" t="s">
        <v>15</v>
      </c>
      <c r="B11" t="s">
        <v>10</v>
      </c>
      <c r="C11" t="s">
        <v>12</v>
      </c>
      <c r="D11">
        <v>22</v>
      </c>
      <c r="E11">
        <v>1314</v>
      </c>
      <c r="F11">
        <v>0</v>
      </c>
      <c r="G11">
        <v>0</v>
      </c>
      <c r="H11">
        <v>22</v>
      </c>
      <c r="I11">
        <v>1314</v>
      </c>
      <c r="K11" s="6"/>
      <c r="L11" s="6"/>
      <c r="M11" s="7" t="s">
        <v>12</v>
      </c>
      <c r="N11" s="7">
        <v>41</v>
      </c>
      <c r="O11" s="7">
        <v>1976</v>
      </c>
      <c r="P11" s="7"/>
      <c r="Q11" s="7">
        <v>1</v>
      </c>
      <c r="R11" s="7">
        <v>96</v>
      </c>
      <c r="S11" s="7"/>
      <c r="T11" s="7">
        <v>42</v>
      </c>
      <c r="U11" s="7">
        <v>2072</v>
      </c>
    </row>
    <row r="12" spans="1:21" x14ac:dyDescent="0.25">
      <c r="A12" t="s">
        <v>15</v>
      </c>
      <c r="B12" t="s">
        <v>13</v>
      </c>
      <c r="C12" t="s">
        <v>11</v>
      </c>
      <c r="D12">
        <v>9</v>
      </c>
      <c r="E12">
        <v>766</v>
      </c>
      <c r="F12">
        <v>0</v>
      </c>
      <c r="G12">
        <v>0</v>
      </c>
      <c r="H12">
        <v>9</v>
      </c>
      <c r="I12">
        <v>766</v>
      </c>
      <c r="K12" s="6"/>
      <c r="L12" s="6" t="s">
        <v>13</v>
      </c>
      <c r="M12" s="7" t="s">
        <v>11</v>
      </c>
      <c r="N12" s="7">
        <v>3</v>
      </c>
      <c r="O12" s="7">
        <v>285</v>
      </c>
      <c r="P12" s="7"/>
      <c r="Q12" s="7">
        <v>0</v>
      </c>
      <c r="R12" s="7">
        <v>0</v>
      </c>
      <c r="S12" s="7"/>
      <c r="T12" s="7">
        <v>3</v>
      </c>
      <c r="U12" s="7">
        <v>285</v>
      </c>
    </row>
    <row r="13" spans="1:21" x14ac:dyDescent="0.25">
      <c r="A13" t="s">
        <v>15</v>
      </c>
      <c r="B13" t="s">
        <v>13</v>
      </c>
      <c r="C13" t="s">
        <v>12</v>
      </c>
      <c r="D13">
        <v>17</v>
      </c>
      <c r="E13">
        <v>1028</v>
      </c>
      <c r="F13">
        <v>0</v>
      </c>
      <c r="G13">
        <v>0</v>
      </c>
      <c r="H13">
        <v>17</v>
      </c>
      <c r="I13">
        <v>1028</v>
      </c>
      <c r="K13" s="6"/>
      <c r="L13" s="6"/>
      <c r="M13" s="7" t="s">
        <v>12</v>
      </c>
      <c r="N13" s="7">
        <v>20</v>
      </c>
      <c r="O13" s="7">
        <v>615</v>
      </c>
      <c r="P13" s="7"/>
      <c r="Q13" s="7">
        <v>0</v>
      </c>
      <c r="R13" s="7">
        <v>0</v>
      </c>
      <c r="S13" s="7"/>
      <c r="T13" s="7">
        <v>20</v>
      </c>
      <c r="U13" s="7">
        <v>615</v>
      </c>
    </row>
    <row r="14" spans="1:21" x14ac:dyDescent="0.25">
      <c r="A14" t="s">
        <v>16</v>
      </c>
      <c r="B14" t="s">
        <v>10</v>
      </c>
      <c r="C14" t="s">
        <v>11</v>
      </c>
      <c r="D14">
        <v>26</v>
      </c>
      <c r="E14">
        <v>2243</v>
      </c>
      <c r="F14">
        <v>0</v>
      </c>
      <c r="G14">
        <v>0</v>
      </c>
      <c r="H14">
        <v>26</v>
      </c>
      <c r="I14">
        <v>2243</v>
      </c>
      <c r="K14" s="8"/>
      <c r="L14" s="9" t="s">
        <v>338</v>
      </c>
      <c r="M14" s="1"/>
      <c r="N14" s="1">
        <f>SUM(N10:N13)</f>
        <v>95</v>
      </c>
      <c r="O14" s="1">
        <f t="shared" ref="O14" si="1">SUM(O10:O13)</f>
        <v>5421</v>
      </c>
      <c r="P14" s="1"/>
      <c r="Q14" s="1">
        <f t="shared" ref="Q14:R14" si="2">SUM(Q10:Q13)</f>
        <v>1</v>
      </c>
      <c r="R14" s="1">
        <f t="shared" si="2"/>
        <v>96</v>
      </c>
      <c r="S14" s="1"/>
      <c r="T14" s="1">
        <f t="shared" ref="T14:U14" si="3">SUM(T10:T13)</f>
        <v>96</v>
      </c>
      <c r="U14" s="1">
        <f t="shared" si="3"/>
        <v>5517</v>
      </c>
    </row>
    <row r="15" spans="1:21" x14ac:dyDescent="0.25">
      <c r="A15" t="s">
        <v>16</v>
      </c>
      <c r="B15" t="s">
        <v>10</v>
      </c>
      <c r="C15" t="s">
        <v>12</v>
      </c>
      <c r="D15">
        <v>30</v>
      </c>
      <c r="E15">
        <v>1440</v>
      </c>
      <c r="F15">
        <v>1</v>
      </c>
      <c r="G15">
        <v>96</v>
      </c>
      <c r="H15">
        <v>31</v>
      </c>
      <c r="I15">
        <v>1536</v>
      </c>
      <c r="K15" s="8"/>
      <c r="L15" s="8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t="s">
        <v>16</v>
      </c>
      <c r="B16" t="s">
        <v>13</v>
      </c>
      <c r="C16" t="s">
        <v>11</v>
      </c>
      <c r="D16">
        <v>10</v>
      </c>
      <c r="E16">
        <v>762</v>
      </c>
      <c r="F16">
        <v>0</v>
      </c>
      <c r="G16">
        <v>0</v>
      </c>
      <c r="H16">
        <v>10</v>
      </c>
      <c r="I16">
        <v>762</v>
      </c>
      <c r="K16" s="6" t="s">
        <v>15</v>
      </c>
      <c r="L16" s="6" t="s">
        <v>10</v>
      </c>
      <c r="M16" s="7" t="s">
        <v>11</v>
      </c>
      <c r="N16" s="7">
        <v>26</v>
      </c>
      <c r="O16" s="7">
        <v>1862</v>
      </c>
      <c r="P16" s="7"/>
      <c r="Q16" s="7">
        <v>0</v>
      </c>
      <c r="R16" s="7">
        <v>0</v>
      </c>
      <c r="S16" s="7"/>
      <c r="T16" s="7">
        <v>26</v>
      </c>
      <c r="U16" s="7">
        <v>1862</v>
      </c>
    </row>
    <row r="17" spans="1:21" x14ac:dyDescent="0.25">
      <c r="A17" t="s">
        <v>16</v>
      </c>
      <c r="B17" t="s">
        <v>13</v>
      </c>
      <c r="C17" t="s">
        <v>12</v>
      </c>
      <c r="D17">
        <v>13</v>
      </c>
      <c r="E17">
        <v>816</v>
      </c>
      <c r="F17">
        <v>2</v>
      </c>
      <c r="G17">
        <v>190</v>
      </c>
      <c r="H17">
        <v>15</v>
      </c>
      <c r="I17">
        <v>1006</v>
      </c>
      <c r="K17" s="6"/>
      <c r="L17" s="6"/>
      <c r="M17" s="7" t="s">
        <v>12</v>
      </c>
      <c r="N17" s="7">
        <v>22</v>
      </c>
      <c r="O17" s="7">
        <v>1314</v>
      </c>
      <c r="P17" s="7"/>
      <c r="Q17" s="7">
        <v>0</v>
      </c>
      <c r="R17" s="7">
        <v>0</v>
      </c>
      <c r="S17" s="7"/>
      <c r="T17" s="7">
        <v>22</v>
      </c>
      <c r="U17" s="7">
        <v>1314</v>
      </c>
    </row>
    <row r="18" spans="1:21" x14ac:dyDescent="0.25">
      <c r="A18" t="s">
        <v>17</v>
      </c>
      <c r="B18" t="s">
        <v>10</v>
      </c>
      <c r="C18" t="s">
        <v>11</v>
      </c>
      <c r="D18">
        <v>20</v>
      </c>
      <c r="E18">
        <v>1769</v>
      </c>
      <c r="F18">
        <v>0</v>
      </c>
      <c r="G18">
        <v>0</v>
      </c>
      <c r="H18">
        <v>20</v>
      </c>
      <c r="I18">
        <v>1769</v>
      </c>
      <c r="K18" s="6"/>
      <c r="L18" s="6" t="s">
        <v>13</v>
      </c>
      <c r="M18" s="7" t="s">
        <v>11</v>
      </c>
      <c r="N18" s="7">
        <v>9</v>
      </c>
      <c r="O18" s="7">
        <v>766</v>
      </c>
      <c r="P18" s="7"/>
      <c r="Q18" s="7">
        <v>0</v>
      </c>
      <c r="R18" s="7">
        <v>0</v>
      </c>
      <c r="S18" s="7"/>
      <c r="T18" s="7">
        <v>9</v>
      </c>
      <c r="U18" s="7">
        <v>766</v>
      </c>
    </row>
    <row r="19" spans="1:21" x14ac:dyDescent="0.25">
      <c r="A19" t="s">
        <v>17</v>
      </c>
      <c r="B19" t="s">
        <v>10</v>
      </c>
      <c r="C19" t="s">
        <v>12</v>
      </c>
      <c r="D19">
        <v>20</v>
      </c>
      <c r="E19">
        <v>1389</v>
      </c>
      <c r="F19">
        <v>2</v>
      </c>
      <c r="G19">
        <v>191</v>
      </c>
      <c r="H19">
        <v>22</v>
      </c>
      <c r="I19">
        <v>1580</v>
      </c>
      <c r="K19" s="6"/>
      <c r="L19" s="6"/>
      <c r="M19" s="7" t="s">
        <v>12</v>
      </c>
      <c r="N19" s="7">
        <v>17</v>
      </c>
      <c r="O19" s="7">
        <v>1028</v>
      </c>
      <c r="P19" s="7"/>
      <c r="Q19" s="7">
        <v>0</v>
      </c>
      <c r="R19" s="7">
        <v>0</v>
      </c>
      <c r="S19" s="7"/>
      <c r="T19" s="7">
        <v>17</v>
      </c>
      <c r="U19" s="7">
        <v>1028</v>
      </c>
    </row>
    <row r="20" spans="1:21" x14ac:dyDescent="0.25">
      <c r="A20" t="s">
        <v>17</v>
      </c>
      <c r="B20" t="s">
        <v>13</v>
      </c>
      <c r="C20" t="s">
        <v>11</v>
      </c>
      <c r="D20">
        <v>6</v>
      </c>
      <c r="E20">
        <v>448</v>
      </c>
      <c r="F20">
        <v>0</v>
      </c>
      <c r="G20">
        <v>0</v>
      </c>
      <c r="H20">
        <v>6</v>
      </c>
      <c r="I20">
        <v>448</v>
      </c>
      <c r="K20" s="8"/>
      <c r="L20" s="9" t="s">
        <v>338</v>
      </c>
      <c r="M20" s="1"/>
      <c r="N20" s="1">
        <f>SUM(N16:N19)</f>
        <v>74</v>
      </c>
      <c r="O20" s="1">
        <f t="shared" ref="O20" si="4">SUM(O16:O19)</f>
        <v>4970</v>
      </c>
      <c r="P20" s="1"/>
      <c r="Q20" s="1">
        <f t="shared" ref="Q20:R20" si="5">SUM(Q16:Q19)</f>
        <v>0</v>
      </c>
      <c r="R20" s="1">
        <f t="shared" si="5"/>
        <v>0</v>
      </c>
      <c r="S20" s="1"/>
      <c r="T20" s="1">
        <f t="shared" ref="T20:U20" si="6">SUM(T16:T19)</f>
        <v>74</v>
      </c>
      <c r="U20" s="1">
        <f t="shared" si="6"/>
        <v>4970</v>
      </c>
    </row>
    <row r="21" spans="1:21" x14ac:dyDescent="0.25">
      <c r="A21" t="s">
        <v>17</v>
      </c>
      <c r="B21" t="s">
        <v>13</v>
      </c>
      <c r="C21" t="s">
        <v>12</v>
      </c>
      <c r="D21">
        <v>3</v>
      </c>
      <c r="E21">
        <v>206</v>
      </c>
      <c r="F21">
        <v>1</v>
      </c>
      <c r="G21">
        <v>96</v>
      </c>
      <c r="H21">
        <v>4</v>
      </c>
      <c r="I21">
        <v>302</v>
      </c>
      <c r="K21" s="8"/>
      <c r="L21" s="8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K22" s="6" t="s">
        <v>16</v>
      </c>
      <c r="L22" s="6" t="s">
        <v>10</v>
      </c>
      <c r="M22" s="7" t="s">
        <v>11</v>
      </c>
      <c r="N22" s="7">
        <v>26</v>
      </c>
      <c r="O22" s="7">
        <v>2243</v>
      </c>
      <c r="P22" s="7"/>
      <c r="Q22" s="7">
        <v>0</v>
      </c>
      <c r="R22" s="7">
        <v>0</v>
      </c>
      <c r="S22" s="7"/>
      <c r="T22" s="7">
        <v>26</v>
      </c>
      <c r="U22" s="7">
        <v>2243</v>
      </c>
    </row>
    <row r="23" spans="1:21" x14ac:dyDescent="0.25">
      <c r="K23" s="6"/>
      <c r="L23" s="6"/>
      <c r="M23" s="7" t="s">
        <v>12</v>
      </c>
      <c r="N23" s="7">
        <v>30</v>
      </c>
      <c r="O23" s="7">
        <v>1440</v>
      </c>
      <c r="P23" s="7"/>
      <c r="Q23" s="7">
        <v>1</v>
      </c>
      <c r="R23" s="7">
        <v>96</v>
      </c>
      <c r="S23" s="7"/>
      <c r="T23" s="7">
        <v>31</v>
      </c>
      <c r="U23" s="7">
        <v>1536</v>
      </c>
    </row>
    <row r="24" spans="1:21" x14ac:dyDescent="0.25">
      <c r="K24" s="6"/>
      <c r="L24" s="6" t="s">
        <v>13</v>
      </c>
      <c r="M24" s="7" t="s">
        <v>11</v>
      </c>
      <c r="N24" s="7">
        <v>10</v>
      </c>
      <c r="O24" s="7">
        <v>762</v>
      </c>
      <c r="P24" s="7"/>
      <c r="Q24" s="7">
        <v>0</v>
      </c>
      <c r="R24" s="7">
        <v>0</v>
      </c>
      <c r="S24" s="7"/>
      <c r="T24" s="7">
        <v>10</v>
      </c>
      <c r="U24" s="7">
        <v>762</v>
      </c>
    </row>
    <row r="25" spans="1:21" x14ac:dyDescent="0.25">
      <c r="K25" s="6"/>
      <c r="L25" s="6"/>
      <c r="M25" s="7" t="s">
        <v>12</v>
      </c>
      <c r="N25" s="7">
        <v>13</v>
      </c>
      <c r="O25" s="7">
        <v>816</v>
      </c>
      <c r="P25" s="7"/>
      <c r="Q25" s="7">
        <v>2</v>
      </c>
      <c r="R25" s="7">
        <v>190</v>
      </c>
      <c r="S25" s="7"/>
      <c r="T25" s="7">
        <v>15</v>
      </c>
      <c r="U25" s="7">
        <v>1006</v>
      </c>
    </row>
    <row r="26" spans="1:21" x14ac:dyDescent="0.25">
      <c r="K26" s="8"/>
      <c r="L26" s="9" t="s">
        <v>338</v>
      </c>
      <c r="M26" s="1"/>
      <c r="N26" s="1">
        <f>SUM(N22:N25)</f>
        <v>79</v>
      </c>
      <c r="O26" s="1">
        <f t="shared" ref="O26" si="7">SUM(O22:O25)</f>
        <v>5261</v>
      </c>
      <c r="P26" s="1"/>
      <c r="Q26" s="1">
        <f t="shared" ref="Q26:R26" si="8">SUM(Q22:Q25)</f>
        <v>3</v>
      </c>
      <c r="R26" s="1">
        <f t="shared" si="8"/>
        <v>286</v>
      </c>
      <c r="S26" s="1"/>
      <c r="T26" s="1">
        <f t="shared" ref="T26:U26" si="9">SUM(T22:T25)</f>
        <v>82</v>
      </c>
      <c r="U26" s="1">
        <f t="shared" si="9"/>
        <v>5547</v>
      </c>
    </row>
    <row r="27" spans="1:21" x14ac:dyDescent="0.25">
      <c r="K27" s="8"/>
      <c r="L27" s="8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K28" s="6" t="s">
        <v>17</v>
      </c>
      <c r="L28" s="6" t="s">
        <v>10</v>
      </c>
      <c r="M28" s="7" t="s">
        <v>11</v>
      </c>
      <c r="N28" s="7">
        <v>20</v>
      </c>
      <c r="O28" s="7">
        <v>1769</v>
      </c>
      <c r="P28" s="7"/>
      <c r="Q28" s="7">
        <v>0</v>
      </c>
      <c r="R28" s="7">
        <v>0</v>
      </c>
      <c r="S28" s="7"/>
      <c r="T28" s="7">
        <v>20</v>
      </c>
      <c r="U28" s="7">
        <v>1769</v>
      </c>
    </row>
    <row r="29" spans="1:21" x14ac:dyDescent="0.25">
      <c r="K29" s="6"/>
      <c r="L29" s="6"/>
      <c r="M29" s="7" t="s">
        <v>12</v>
      </c>
      <c r="N29" s="7">
        <v>20</v>
      </c>
      <c r="O29" s="7">
        <v>1389</v>
      </c>
      <c r="P29" s="7"/>
      <c r="Q29" s="7">
        <v>2</v>
      </c>
      <c r="R29" s="7">
        <v>191</v>
      </c>
      <c r="S29" s="7"/>
      <c r="T29" s="7">
        <v>22</v>
      </c>
      <c r="U29" s="7">
        <v>1580</v>
      </c>
    </row>
    <row r="30" spans="1:21" x14ac:dyDescent="0.25">
      <c r="K30" s="6"/>
      <c r="L30" s="6" t="s">
        <v>13</v>
      </c>
      <c r="M30" s="7" t="s">
        <v>11</v>
      </c>
      <c r="N30" s="7">
        <v>6</v>
      </c>
      <c r="O30" s="7">
        <v>448</v>
      </c>
      <c r="P30" s="7"/>
      <c r="Q30" s="7">
        <v>0</v>
      </c>
      <c r="R30" s="7">
        <v>0</v>
      </c>
      <c r="S30" s="7"/>
      <c r="T30" s="7">
        <v>6</v>
      </c>
      <c r="U30" s="7">
        <v>448</v>
      </c>
    </row>
    <row r="31" spans="1:21" x14ac:dyDescent="0.25">
      <c r="K31" s="6"/>
      <c r="L31" s="6"/>
      <c r="M31" s="7" t="s">
        <v>12</v>
      </c>
      <c r="N31" s="7">
        <v>3</v>
      </c>
      <c r="O31" s="7">
        <v>206</v>
      </c>
      <c r="P31" s="7"/>
      <c r="Q31" s="7">
        <v>1</v>
      </c>
      <c r="R31" s="7">
        <v>96</v>
      </c>
      <c r="S31" s="7"/>
      <c r="T31" s="7">
        <v>4</v>
      </c>
      <c r="U31" s="7">
        <v>302</v>
      </c>
    </row>
    <row r="32" spans="1:21" x14ac:dyDescent="0.25">
      <c r="K32" s="10"/>
      <c r="L32" s="9" t="s">
        <v>338</v>
      </c>
      <c r="M32" s="1"/>
      <c r="N32" s="1">
        <f>SUM(N28:N31)</f>
        <v>49</v>
      </c>
      <c r="O32" s="1">
        <f t="shared" ref="O32" si="10">SUM(O28:O31)</f>
        <v>3812</v>
      </c>
      <c r="P32" s="1"/>
      <c r="Q32" s="1">
        <f t="shared" ref="Q32:R32" si="11">SUM(Q28:Q31)</f>
        <v>3</v>
      </c>
      <c r="R32" s="1">
        <f t="shared" si="11"/>
        <v>287</v>
      </c>
      <c r="S32" s="1"/>
      <c r="T32" s="1">
        <f t="shared" ref="T32:U32" si="12">SUM(T28:T31)</f>
        <v>52</v>
      </c>
      <c r="U32" s="1">
        <f t="shared" si="12"/>
        <v>4099</v>
      </c>
    </row>
    <row r="33" spans="11:21" x14ac:dyDescent="0.25">
      <c r="K33" s="10"/>
      <c r="L33" s="10"/>
      <c r="M33" s="7"/>
      <c r="N33" s="7"/>
      <c r="O33" s="7"/>
      <c r="P33" s="7"/>
      <c r="Q33" s="7"/>
      <c r="R33" s="7"/>
      <c r="S33" s="7"/>
      <c r="T33" s="7"/>
      <c r="U33" s="7"/>
    </row>
    <row r="34" spans="11:21" x14ac:dyDescent="0.25">
      <c r="K34" s="6" t="s">
        <v>342</v>
      </c>
      <c r="L34" s="6" t="s">
        <v>10</v>
      </c>
      <c r="M34" s="7" t="s">
        <v>11</v>
      </c>
      <c r="N34" s="7">
        <f>SUM(N4,N10,N16,N22,N28)</f>
        <v>130</v>
      </c>
      <c r="O34" s="7">
        <f>SUM(O4,O10,O16,O22,O28)</f>
        <v>10498</v>
      </c>
      <c r="P34" s="7"/>
      <c r="Q34" s="7">
        <f t="shared" ref="Q34:U37" si="13">SUM(Q4,Q10,Q16,Q22,Q28)</f>
        <v>0</v>
      </c>
      <c r="R34" s="7">
        <f t="shared" si="13"/>
        <v>0</v>
      </c>
      <c r="S34" s="7"/>
      <c r="T34" s="7">
        <f t="shared" si="13"/>
        <v>130</v>
      </c>
      <c r="U34" s="7">
        <f t="shared" si="13"/>
        <v>10498</v>
      </c>
    </row>
    <row r="35" spans="11:21" x14ac:dyDescent="0.25">
      <c r="K35" s="6"/>
      <c r="L35" s="6"/>
      <c r="M35" s="7" t="s">
        <v>12</v>
      </c>
      <c r="N35" s="7">
        <f>SUM(N5,N11,N17,N23,N29)</f>
        <v>133</v>
      </c>
      <c r="O35" s="7">
        <f>SUM(O5,O11,O17,O23,O29)</f>
        <v>7238</v>
      </c>
      <c r="P35" s="7"/>
      <c r="Q35" s="7">
        <f t="shared" si="13"/>
        <v>5</v>
      </c>
      <c r="R35" s="7">
        <f t="shared" si="13"/>
        <v>443</v>
      </c>
      <c r="S35" s="7"/>
      <c r="T35" s="7">
        <f t="shared" si="13"/>
        <v>138</v>
      </c>
      <c r="U35" s="7">
        <f t="shared" si="13"/>
        <v>7681</v>
      </c>
    </row>
    <row r="36" spans="11:21" x14ac:dyDescent="0.25">
      <c r="K36" s="6"/>
      <c r="L36" s="6" t="s">
        <v>13</v>
      </c>
      <c r="M36" s="7" t="s">
        <v>11</v>
      </c>
      <c r="N36" s="7">
        <f>SUM(N6,N12,N18,N24,N30)</f>
        <v>34</v>
      </c>
      <c r="O36" s="7">
        <f>SUM(O6,O12,O18,O24,O30)</f>
        <v>2832</v>
      </c>
      <c r="P36" s="7"/>
      <c r="Q36" s="7">
        <f t="shared" si="13"/>
        <v>0</v>
      </c>
      <c r="R36" s="7">
        <f t="shared" si="13"/>
        <v>0</v>
      </c>
      <c r="S36" s="7"/>
      <c r="T36" s="7">
        <f t="shared" si="13"/>
        <v>34</v>
      </c>
      <c r="U36" s="7">
        <f t="shared" si="13"/>
        <v>2832</v>
      </c>
    </row>
    <row r="37" spans="11:21" x14ac:dyDescent="0.25">
      <c r="K37" s="6"/>
      <c r="L37" s="6"/>
      <c r="M37" s="7" t="s">
        <v>12</v>
      </c>
      <c r="N37" s="7">
        <f>SUM(N7,N13,N19,N25,N31)</f>
        <v>75</v>
      </c>
      <c r="O37" s="7">
        <f>SUM(O7,O13,O19,O25,O31)</f>
        <v>4374</v>
      </c>
      <c r="P37" s="7"/>
      <c r="Q37" s="7">
        <f>SUM(Q7,Q13,Q19,Q25,Q31)</f>
        <v>4</v>
      </c>
      <c r="R37" s="7">
        <f t="shared" si="13"/>
        <v>375</v>
      </c>
      <c r="S37" s="7"/>
      <c r="T37" s="7">
        <f t="shared" si="13"/>
        <v>79</v>
      </c>
      <c r="U37" s="7">
        <f t="shared" si="13"/>
        <v>4749</v>
      </c>
    </row>
    <row r="38" spans="11:21" x14ac:dyDescent="0.25">
      <c r="K38" s="7"/>
      <c r="L38" s="9" t="s">
        <v>338</v>
      </c>
      <c r="M38" s="1"/>
      <c r="N38" s="1">
        <f>SUM(N34:N37)</f>
        <v>372</v>
      </c>
      <c r="O38" s="1">
        <f t="shared" ref="O38:U38" si="14">SUM(O34:O37)</f>
        <v>24942</v>
      </c>
      <c r="P38" s="1"/>
      <c r="Q38" s="1">
        <f t="shared" si="14"/>
        <v>9</v>
      </c>
      <c r="R38" s="1">
        <f t="shared" si="14"/>
        <v>818</v>
      </c>
      <c r="S38" s="1"/>
      <c r="T38" s="1">
        <f t="shared" si="14"/>
        <v>381</v>
      </c>
      <c r="U38" s="1">
        <f t="shared" si="14"/>
        <v>25760</v>
      </c>
    </row>
  </sheetData>
  <mergeCells count="21">
    <mergeCell ref="K34:K37"/>
    <mergeCell ref="L34:L35"/>
    <mergeCell ref="L36:L37"/>
    <mergeCell ref="K22:K25"/>
    <mergeCell ref="L22:L23"/>
    <mergeCell ref="L24:L25"/>
    <mergeCell ref="K28:K31"/>
    <mergeCell ref="L28:L29"/>
    <mergeCell ref="L30:L31"/>
    <mergeCell ref="K10:K13"/>
    <mergeCell ref="L10:L11"/>
    <mergeCell ref="L12:L13"/>
    <mergeCell ref="K16:K19"/>
    <mergeCell ref="L16:L17"/>
    <mergeCell ref="L18:L19"/>
    <mergeCell ref="N1:O1"/>
    <mergeCell ref="Q1:R1"/>
    <mergeCell ref="T1:U1"/>
    <mergeCell ref="K4:K7"/>
    <mergeCell ref="L4:L5"/>
    <mergeCell ref="L6:L7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3"/>
  <sheetViews>
    <sheetView workbookViewId="0">
      <selection activeCell="U42" sqref="A22:U42"/>
    </sheetView>
  </sheetViews>
  <sheetFormatPr defaultColWidth="11.42578125" defaultRowHeight="15" x14ac:dyDescent="0.25"/>
  <sheetData>
    <row r="1" spans="1:17" x14ac:dyDescent="0.25">
      <c r="A1" t="s">
        <v>0</v>
      </c>
      <c r="B1" t="s">
        <v>1</v>
      </c>
      <c r="C1" t="s">
        <v>18</v>
      </c>
      <c r="D1" t="s">
        <v>2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25">
      <c r="A2" t="s">
        <v>9</v>
      </c>
      <c r="B2" t="s">
        <v>10</v>
      </c>
      <c r="C2" t="s">
        <v>25</v>
      </c>
      <c r="D2" t="s">
        <v>11</v>
      </c>
      <c r="E2" t="s">
        <v>275</v>
      </c>
      <c r="F2">
        <v>6406</v>
      </c>
      <c r="G2">
        <v>866</v>
      </c>
      <c r="H2">
        <v>0.11700000000000001</v>
      </c>
      <c r="I2">
        <v>750</v>
      </c>
      <c r="J2">
        <v>1.2999999999999999E-2</v>
      </c>
      <c r="K2">
        <v>83</v>
      </c>
      <c r="L2">
        <v>0.01</v>
      </c>
      <c r="M2">
        <v>64</v>
      </c>
      <c r="N2">
        <v>0</v>
      </c>
      <c r="O2">
        <v>0</v>
      </c>
      <c r="P2">
        <v>0.86</v>
      </c>
      <c r="Q2">
        <v>5509</v>
      </c>
    </row>
    <row r="3" spans="1:17" x14ac:dyDescent="0.25">
      <c r="A3" t="s">
        <v>9</v>
      </c>
      <c r="B3" t="s">
        <v>10</v>
      </c>
      <c r="C3" t="s">
        <v>25</v>
      </c>
      <c r="D3" t="s">
        <v>11</v>
      </c>
      <c r="E3" t="s">
        <v>276</v>
      </c>
      <c r="F3">
        <v>2609</v>
      </c>
      <c r="G3">
        <v>391</v>
      </c>
      <c r="H3">
        <v>0.34499999999999997</v>
      </c>
      <c r="I3">
        <v>900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0.65500000000000003</v>
      </c>
      <c r="Q3">
        <v>1709</v>
      </c>
    </row>
    <row r="4" spans="1:17" x14ac:dyDescent="0.25">
      <c r="A4" t="s">
        <v>9</v>
      </c>
      <c r="B4" t="s">
        <v>10</v>
      </c>
      <c r="C4" t="s">
        <v>25</v>
      </c>
      <c r="D4" t="s">
        <v>11</v>
      </c>
      <c r="E4" t="s">
        <v>277</v>
      </c>
      <c r="F4">
        <v>4383</v>
      </c>
      <c r="G4">
        <v>669</v>
      </c>
      <c r="H4">
        <v>0.108</v>
      </c>
      <c r="I4">
        <v>473</v>
      </c>
      <c r="J4">
        <v>1.4999999999999999E-2</v>
      </c>
      <c r="K4">
        <v>66</v>
      </c>
      <c r="L4">
        <v>7.0000000000000001E-3</v>
      </c>
      <c r="M4">
        <v>31</v>
      </c>
      <c r="N4">
        <v>0</v>
      </c>
      <c r="O4">
        <v>0</v>
      </c>
      <c r="P4">
        <v>0.87</v>
      </c>
      <c r="Q4">
        <v>3813</v>
      </c>
    </row>
    <row r="5" spans="1:17" x14ac:dyDescent="0.25">
      <c r="A5" t="s">
        <v>9</v>
      </c>
      <c r="B5" t="s">
        <v>10</v>
      </c>
      <c r="C5" t="s">
        <v>25</v>
      </c>
      <c r="D5" t="s">
        <v>11</v>
      </c>
      <c r="E5" t="s">
        <v>278</v>
      </c>
      <c r="F5">
        <v>557</v>
      </c>
      <c r="G5">
        <v>153</v>
      </c>
      <c r="H5">
        <v>0.13100000000000001</v>
      </c>
      <c r="I5">
        <v>73</v>
      </c>
      <c r="J5">
        <v>1.2999999999999999E-2</v>
      </c>
      <c r="K5">
        <v>7</v>
      </c>
      <c r="L5">
        <v>7.0000000000000001E-3</v>
      </c>
      <c r="M5">
        <v>4</v>
      </c>
      <c r="N5">
        <v>0</v>
      </c>
      <c r="O5">
        <v>0</v>
      </c>
      <c r="P5">
        <v>0.84899999999999998</v>
      </c>
      <c r="Q5">
        <v>473</v>
      </c>
    </row>
    <row r="6" spans="1:17" x14ac:dyDescent="0.25">
      <c r="A6" t="s">
        <v>14</v>
      </c>
      <c r="B6" t="s">
        <v>10</v>
      </c>
      <c r="C6" t="s">
        <v>25</v>
      </c>
      <c r="D6" t="s">
        <v>11</v>
      </c>
      <c r="E6" t="s">
        <v>275</v>
      </c>
      <c r="F6">
        <v>10849</v>
      </c>
      <c r="G6">
        <v>959</v>
      </c>
      <c r="H6">
        <v>8.4000000000000005E-2</v>
      </c>
      <c r="I6">
        <v>911</v>
      </c>
      <c r="J6">
        <v>3.0000000000000001E-3</v>
      </c>
      <c r="K6">
        <v>33</v>
      </c>
      <c r="L6">
        <v>4.0000000000000001E-3</v>
      </c>
      <c r="M6">
        <v>43</v>
      </c>
      <c r="N6">
        <v>0</v>
      </c>
      <c r="O6">
        <v>0</v>
      </c>
      <c r="P6">
        <v>0.90900000000000003</v>
      </c>
      <c r="Q6">
        <v>9862</v>
      </c>
    </row>
    <row r="7" spans="1:17" x14ac:dyDescent="0.25">
      <c r="A7" t="s">
        <v>14</v>
      </c>
      <c r="B7" t="s">
        <v>10</v>
      </c>
      <c r="C7" t="s">
        <v>25</v>
      </c>
      <c r="D7" t="s">
        <v>11</v>
      </c>
      <c r="E7" t="s">
        <v>276</v>
      </c>
      <c r="F7">
        <v>4016</v>
      </c>
      <c r="G7">
        <v>635</v>
      </c>
      <c r="H7">
        <v>0.2</v>
      </c>
      <c r="I7">
        <v>803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0.8</v>
      </c>
      <c r="Q7">
        <v>3213</v>
      </c>
    </row>
    <row r="8" spans="1:17" x14ac:dyDescent="0.25">
      <c r="A8" t="s">
        <v>14</v>
      </c>
      <c r="B8" t="s">
        <v>10</v>
      </c>
      <c r="C8" t="s">
        <v>25</v>
      </c>
      <c r="D8" t="s">
        <v>11</v>
      </c>
      <c r="E8" t="s">
        <v>277</v>
      </c>
      <c r="F8">
        <v>11194</v>
      </c>
      <c r="G8">
        <v>863</v>
      </c>
      <c r="H8">
        <v>5.7000000000000002E-2</v>
      </c>
      <c r="I8">
        <v>638</v>
      </c>
      <c r="J8">
        <v>7.0000000000000001E-3</v>
      </c>
      <c r="K8">
        <v>78</v>
      </c>
      <c r="L8">
        <v>1.6E-2</v>
      </c>
      <c r="M8">
        <v>179</v>
      </c>
      <c r="N8">
        <v>0</v>
      </c>
      <c r="O8">
        <v>0</v>
      </c>
      <c r="P8">
        <v>0.92</v>
      </c>
      <c r="Q8">
        <v>10299</v>
      </c>
    </row>
    <row r="9" spans="1:17" x14ac:dyDescent="0.25">
      <c r="A9" t="s">
        <v>14</v>
      </c>
      <c r="B9" t="s">
        <v>10</v>
      </c>
      <c r="C9" t="s">
        <v>25</v>
      </c>
      <c r="D9" t="s">
        <v>11</v>
      </c>
      <c r="E9" t="s">
        <v>279</v>
      </c>
      <c r="F9">
        <v>3322</v>
      </c>
      <c r="G9">
        <v>88</v>
      </c>
      <c r="H9">
        <v>3.4000000000000002E-2</v>
      </c>
      <c r="I9">
        <v>113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0.96599999999999997</v>
      </c>
      <c r="Q9">
        <v>3209</v>
      </c>
    </row>
    <row r="10" spans="1:17" x14ac:dyDescent="0.25">
      <c r="A10" t="s">
        <v>15</v>
      </c>
      <c r="B10" t="s">
        <v>10</v>
      </c>
      <c r="C10" t="s">
        <v>25</v>
      </c>
      <c r="D10" t="s">
        <v>11</v>
      </c>
      <c r="E10" t="s">
        <v>275</v>
      </c>
      <c r="F10">
        <v>4821</v>
      </c>
      <c r="G10">
        <v>1129</v>
      </c>
      <c r="H10">
        <v>7.8E-2</v>
      </c>
      <c r="I10">
        <v>376</v>
      </c>
      <c r="J10">
        <v>3.0000000000000001E-3</v>
      </c>
      <c r="K10">
        <v>14</v>
      </c>
      <c r="L10">
        <v>5.0000000000000001E-3</v>
      </c>
      <c r="M10">
        <v>24</v>
      </c>
      <c r="N10">
        <v>0</v>
      </c>
      <c r="O10">
        <v>0</v>
      </c>
      <c r="P10">
        <v>0.91400000000000003</v>
      </c>
      <c r="Q10">
        <v>4407</v>
      </c>
    </row>
    <row r="11" spans="1:17" x14ac:dyDescent="0.25">
      <c r="A11" t="s">
        <v>15</v>
      </c>
      <c r="B11" t="s">
        <v>10</v>
      </c>
      <c r="C11" t="s">
        <v>25</v>
      </c>
      <c r="D11" t="s">
        <v>11</v>
      </c>
      <c r="E11" t="s">
        <v>276</v>
      </c>
      <c r="F11">
        <v>422</v>
      </c>
      <c r="G11">
        <v>167</v>
      </c>
      <c r="H11">
        <v>0.12</v>
      </c>
      <c r="I11">
        <v>51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0.88</v>
      </c>
      <c r="Q11">
        <v>371</v>
      </c>
    </row>
    <row r="12" spans="1:17" x14ac:dyDescent="0.25">
      <c r="A12" t="s">
        <v>15</v>
      </c>
      <c r="B12" t="s">
        <v>10</v>
      </c>
      <c r="C12" t="s">
        <v>25</v>
      </c>
      <c r="D12" t="s">
        <v>11</v>
      </c>
      <c r="E12" t="s">
        <v>277</v>
      </c>
      <c r="F12">
        <v>4783</v>
      </c>
      <c r="G12">
        <v>566</v>
      </c>
      <c r="H12">
        <v>4.1000000000000002E-2</v>
      </c>
      <c r="I12">
        <v>196</v>
      </c>
      <c r="J12">
        <v>1.9E-2</v>
      </c>
      <c r="K12">
        <v>91</v>
      </c>
      <c r="L12">
        <v>4.0000000000000001E-3</v>
      </c>
      <c r="M12">
        <v>19</v>
      </c>
      <c r="N12">
        <v>0</v>
      </c>
      <c r="O12">
        <v>0</v>
      </c>
      <c r="P12">
        <v>0.93600000000000005</v>
      </c>
      <c r="Q12">
        <v>4477</v>
      </c>
    </row>
    <row r="13" spans="1:17" x14ac:dyDescent="0.25">
      <c r="A13" t="s">
        <v>16</v>
      </c>
      <c r="B13" t="s">
        <v>10</v>
      </c>
      <c r="C13" t="s">
        <v>25</v>
      </c>
      <c r="D13" t="s">
        <v>11</v>
      </c>
      <c r="E13" t="s">
        <v>275</v>
      </c>
      <c r="F13">
        <v>4339</v>
      </c>
      <c r="G13">
        <v>1955</v>
      </c>
      <c r="H13">
        <v>0.17499999999999999</v>
      </c>
      <c r="I13">
        <v>759</v>
      </c>
      <c r="J13">
        <v>1.7999999999999999E-2</v>
      </c>
      <c r="K13">
        <v>78</v>
      </c>
      <c r="L13">
        <v>3.0000000000000001E-3</v>
      </c>
      <c r="M13">
        <v>13</v>
      </c>
      <c r="N13">
        <v>0</v>
      </c>
      <c r="O13">
        <v>0</v>
      </c>
      <c r="P13">
        <v>0.80400000000000005</v>
      </c>
      <c r="Q13">
        <v>3489</v>
      </c>
    </row>
    <row r="14" spans="1:17" x14ac:dyDescent="0.25">
      <c r="A14" t="s">
        <v>16</v>
      </c>
      <c r="B14" t="s">
        <v>10</v>
      </c>
      <c r="C14" t="s">
        <v>25</v>
      </c>
      <c r="D14" t="s">
        <v>11</v>
      </c>
      <c r="E14" t="s">
        <v>276</v>
      </c>
      <c r="F14">
        <v>968</v>
      </c>
      <c r="G14">
        <v>96</v>
      </c>
      <c r="H14">
        <v>0.125</v>
      </c>
      <c r="I14">
        <v>121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0.875</v>
      </c>
      <c r="Q14">
        <v>847</v>
      </c>
    </row>
    <row r="15" spans="1:17" x14ac:dyDescent="0.25">
      <c r="A15" t="s">
        <v>16</v>
      </c>
      <c r="B15" t="s">
        <v>10</v>
      </c>
      <c r="C15" t="s">
        <v>25</v>
      </c>
      <c r="D15" t="s">
        <v>11</v>
      </c>
      <c r="E15" t="s">
        <v>277</v>
      </c>
      <c r="F15">
        <v>4942</v>
      </c>
      <c r="G15">
        <v>96</v>
      </c>
      <c r="H15">
        <v>8.3000000000000004E-2</v>
      </c>
      <c r="I15">
        <v>410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0.91700000000000004</v>
      </c>
      <c r="Q15">
        <v>4532</v>
      </c>
    </row>
    <row r="16" spans="1:17" x14ac:dyDescent="0.25">
      <c r="A16" t="s">
        <v>16</v>
      </c>
      <c r="B16" t="s">
        <v>10</v>
      </c>
      <c r="C16" t="s">
        <v>25</v>
      </c>
      <c r="D16" t="s">
        <v>11</v>
      </c>
      <c r="E16" t="s">
        <v>279</v>
      </c>
      <c r="F16">
        <v>2874</v>
      </c>
      <c r="G16">
        <v>96</v>
      </c>
      <c r="H16">
        <v>7.2999999999999995E-2</v>
      </c>
      <c r="I16">
        <v>210</v>
      </c>
      <c r="J16">
        <v>0</v>
      </c>
      <c r="K16">
        <v>0</v>
      </c>
      <c r="L16">
        <v>0.01</v>
      </c>
      <c r="M16">
        <v>29</v>
      </c>
      <c r="N16">
        <v>0</v>
      </c>
      <c r="O16">
        <v>0</v>
      </c>
      <c r="P16">
        <v>0.91700000000000004</v>
      </c>
      <c r="Q16">
        <v>2635</v>
      </c>
    </row>
    <row r="17" spans="1:21" x14ac:dyDescent="0.25">
      <c r="A17" t="s">
        <v>17</v>
      </c>
      <c r="B17" t="s">
        <v>10</v>
      </c>
      <c r="C17" t="s">
        <v>25</v>
      </c>
      <c r="D17" t="s">
        <v>11</v>
      </c>
      <c r="E17" t="s">
        <v>275</v>
      </c>
      <c r="F17">
        <v>10403</v>
      </c>
      <c r="G17">
        <v>1524</v>
      </c>
      <c r="H17">
        <v>0.129</v>
      </c>
      <c r="I17">
        <v>1342</v>
      </c>
      <c r="J17">
        <v>1.7999999999999999E-2</v>
      </c>
      <c r="K17">
        <v>187</v>
      </c>
      <c r="L17">
        <v>8.9999999999999993E-3</v>
      </c>
      <c r="M17">
        <v>94</v>
      </c>
      <c r="N17">
        <v>1E-3</v>
      </c>
      <c r="O17">
        <v>10</v>
      </c>
      <c r="P17">
        <v>0.84299999999999997</v>
      </c>
      <c r="Q17">
        <v>8770</v>
      </c>
    </row>
    <row r="18" spans="1:21" x14ac:dyDescent="0.25">
      <c r="A18" t="s">
        <v>17</v>
      </c>
      <c r="B18" t="s">
        <v>10</v>
      </c>
      <c r="C18" t="s">
        <v>25</v>
      </c>
      <c r="D18" t="s">
        <v>11</v>
      </c>
      <c r="E18" t="s">
        <v>276</v>
      </c>
      <c r="F18">
        <v>2658</v>
      </c>
      <c r="G18">
        <v>203</v>
      </c>
      <c r="H18">
        <v>0.14799999999999999</v>
      </c>
      <c r="I18">
        <v>393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0.85199999999999998</v>
      </c>
      <c r="Q18">
        <v>2265</v>
      </c>
    </row>
    <row r="19" spans="1:21" x14ac:dyDescent="0.25">
      <c r="A19" t="s">
        <v>17</v>
      </c>
      <c r="B19" t="s">
        <v>10</v>
      </c>
      <c r="C19" t="s">
        <v>25</v>
      </c>
      <c r="D19" t="s">
        <v>11</v>
      </c>
      <c r="E19" t="s">
        <v>279</v>
      </c>
      <c r="F19">
        <v>4841</v>
      </c>
      <c r="G19">
        <v>42</v>
      </c>
      <c r="H19">
        <v>0</v>
      </c>
      <c r="I19">
        <v>0</v>
      </c>
      <c r="J19">
        <v>2.4E-2</v>
      </c>
      <c r="K19">
        <v>116</v>
      </c>
      <c r="L19">
        <v>4.8000000000000001E-2</v>
      </c>
      <c r="M19">
        <v>232</v>
      </c>
      <c r="N19">
        <v>0</v>
      </c>
      <c r="O19">
        <v>0</v>
      </c>
      <c r="P19">
        <v>0.92800000000000005</v>
      </c>
      <c r="Q19">
        <v>4493</v>
      </c>
    </row>
    <row r="22" spans="1:21" ht="15.75" thickBot="1" x14ac:dyDescent="0.3">
      <c r="A22" s="76"/>
      <c r="B22" s="76"/>
      <c r="C22" s="76"/>
      <c r="D22" s="76"/>
      <c r="E22" s="76"/>
      <c r="F22" s="76"/>
      <c r="G22" s="76"/>
      <c r="H22" s="89" t="s">
        <v>355</v>
      </c>
      <c r="I22" s="89"/>
      <c r="J22" s="77"/>
      <c r="K22" s="89" t="s">
        <v>390</v>
      </c>
      <c r="L22" s="89"/>
      <c r="M22" s="77"/>
      <c r="N22" s="89" t="s">
        <v>408</v>
      </c>
      <c r="O22" s="89"/>
      <c r="P22" s="77"/>
      <c r="Q22" s="89" t="s">
        <v>502</v>
      </c>
      <c r="R22" s="89"/>
      <c r="S22" s="77"/>
      <c r="T22" s="89" t="s">
        <v>503</v>
      </c>
      <c r="U22" s="89"/>
    </row>
    <row r="23" spans="1:21" s="21" customFormat="1" x14ac:dyDescent="0.25">
      <c r="A23" s="90" t="s">
        <v>0</v>
      </c>
      <c r="B23" s="90" t="s">
        <v>1</v>
      </c>
      <c r="C23" s="90" t="s">
        <v>459</v>
      </c>
      <c r="D23" s="90" t="s">
        <v>339</v>
      </c>
      <c r="E23" s="90" t="s">
        <v>504</v>
      </c>
      <c r="F23" s="91" t="s">
        <v>464</v>
      </c>
      <c r="G23" s="92" t="s">
        <v>461</v>
      </c>
      <c r="H23" s="91" t="s">
        <v>506</v>
      </c>
      <c r="I23" s="91" t="s">
        <v>505</v>
      </c>
      <c r="J23" s="91"/>
      <c r="K23" s="91" t="s">
        <v>506</v>
      </c>
      <c r="L23" s="91" t="s">
        <v>505</v>
      </c>
      <c r="M23" s="91"/>
      <c r="N23" s="91" t="s">
        <v>506</v>
      </c>
      <c r="O23" s="91" t="s">
        <v>505</v>
      </c>
      <c r="P23" s="91"/>
      <c r="Q23" s="91" t="s">
        <v>506</v>
      </c>
      <c r="R23" s="91" t="s">
        <v>505</v>
      </c>
      <c r="S23" s="91"/>
      <c r="T23" s="91" t="s">
        <v>506</v>
      </c>
      <c r="U23" s="91" t="s">
        <v>505</v>
      </c>
    </row>
    <row r="24" spans="1:21" x14ac:dyDescent="0.25">
      <c r="A24" s="78" t="s">
        <v>9</v>
      </c>
      <c r="B24" s="78" t="s">
        <v>10</v>
      </c>
      <c r="C24" s="78" t="s">
        <v>25</v>
      </c>
      <c r="D24" s="78" t="s">
        <v>11</v>
      </c>
      <c r="E24" s="78" t="s">
        <v>275</v>
      </c>
      <c r="F24" s="79">
        <v>6406</v>
      </c>
      <c r="G24" s="80">
        <v>866</v>
      </c>
      <c r="H24" s="81">
        <v>0.11700000000000001</v>
      </c>
      <c r="I24" s="80">
        <v>750</v>
      </c>
      <c r="J24" s="69"/>
      <c r="K24" s="81">
        <v>1.2999999999999999E-2</v>
      </c>
      <c r="L24" s="80">
        <v>83</v>
      </c>
      <c r="M24" s="69"/>
      <c r="N24" s="82">
        <v>0.01</v>
      </c>
      <c r="O24" s="80">
        <v>64</v>
      </c>
      <c r="P24" s="69"/>
      <c r="Q24" s="82">
        <v>0</v>
      </c>
      <c r="R24" s="69">
        <v>0</v>
      </c>
      <c r="S24" s="69"/>
      <c r="T24" s="82">
        <v>0.86</v>
      </c>
      <c r="U24" s="80">
        <v>5509</v>
      </c>
    </row>
    <row r="25" spans="1:21" x14ac:dyDescent="0.25">
      <c r="A25" s="78" t="s">
        <v>9</v>
      </c>
      <c r="B25" s="78" t="s">
        <v>10</v>
      </c>
      <c r="C25" s="78" t="s">
        <v>25</v>
      </c>
      <c r="D25" s="78" t="s">
        <v>11</v>
      </c>
      <c r="E25" s="78" t="s">
        <v>276</v>
      </c>
      <c r="F25" s="79">
        <v>2609</v>
      </c>
      <c r="G25" s="80">
        <v>391</v>
      </c>
      <c r="H25" s="81">
        <v>0.34499999999999997</v>
      </c>
      <c r="I25" s="80">
        <v>900</v>
      </c>
      <c r="J25" s="69"/>
      <c r="K25" s="81">
        <v>0</v>
      </c>
      <c r="L25" s="80">
        <v>0</v>
      </c>
      <c r="M25" s="69"/>
      <c r="N25" s="82">
        <v>0</v>
      </c>
      <c r="O25" s="80">
        <v>0</v>
      </c>
      <c r="P25" s="69"/>
      <c r="Q25" s="82">
        <v>0</v>
      </c>
      <c r="R25" s="69">
        <v>0</v>
      </c>
      <c r="S25" s="69"/>
      <c r="T25" s="82">
        <v>0.65500000000000003</v>
      </c>
      <c r="U25" s="80">
        <v>1709</v>
      </c>
    </row>
    <row r="26" spans="1:21" x14ac:dyDescent="0.25">
      <c r="A26" s="78" t="s">
        <v>9</v>
      </c>
      <c r="B26" s="78" t="s">
        <v>10</v>
      </c>
      <c r="C26" s="78" t="s">
        <v>25</v>
      </c>
      <c r="D26" s="78" t="s">
        <v>11</v>
      </c>
      <c r="E26" s="78" t="s">
        <v>277</v>
      </c>
      <c r="F26" s="79">
        <v>4383</v>
      </c>
      <c r="G26" s="80">
        <v>669</v>
      </c>
      <c r="H26" s="81">
        <v>0.108</v>
      </c>
      <c r="I26" s="80">
        <v>473</v>
      </c>
      <c r="J26" s="69"/>
      <c r="K26" s="81">
        <v>1.4999999999999999E-2</v>
      </c>
      <c r="L26" s="80">
        <v>66</v>
      </c>
      <c r="M26" s="69"/>
      <c r="N26" s="82">
        <v>7.0000000000000001E-3</v>
      </c>
      <c r="O26" s="80">
        <v>31</v>
      </c>
      <c r="P26" s="69"/>
      <c r="Q26" s="82">
        <v>0</v>
      </c>
      <c r="R26" s="69">
        <v>0</v>
      </c>
      <c r="S26" s="69"/>
      <c r="T26" s="82">
        <v>0.87</v>
      </c>
      <c r="U26" s="80">
        <v>3813</v>
      </c>
    </row>
    <row r="27" spans="1:21" x14ac:dyDescent="0.25">
      <c r="A27" s="78" t="s">
        <v>9</v>
      </c>
      <c r="B27" s="78" t="s">
        <v>10</v>
      </c>
      <c r="C27" s="78" t="s">
        <v>25</v>
      </c>
      <c r="D27" s="78" t="s">
        <v>11</v>
      </c>
      <c r="E27" s="78" t="s">
        <v>278</v>
      </c>
      <c r="F27" s="79">
        <v>557</v>
      </c>
      <c r="G27" s="80">
        <v>153</v>
      </c>
      <c r="H27" s="81">
        <v>0.13100000000000001</v>
      </c>
      <c r="I27" s="80">
        <v>73</v>
      </c>
      <c r="J27" s="69"/>
      <c r="K27" s="81">
        <v>1.2999999999999999E-2</v>
      </c>
      <c r="L27" s="80">
        <v>7</v>
      </c>
      <c r="M27" s="69"/>
      <c r="N27" s="82">
        <v>7.0000000000000001E-3</v>
      </c>
      <c r="O27" s="80">
        <v>4</v>
      </c>
      <c r="P27" s="69"/>
      <c r="Q27" s="82">
        <v>0</v>
      </c>
      <c r="R27" s="69">
        <v>0</v>
      </c>
      <c r="S27" s="69"/>
      <c r="T27" s="82">
        <v>0.84899999999999998</v>
      </c>
      <c r="U27" s="80">
        <v>473</v>
      </c>
    </row>
    <row r="28" spans="1:21" x14ac:dyDescent="0.25">
      <c r="A28" s="78" t="s">
        <v>14</v>
      </c>
      <c r="B28" s="78" t="s">
        <v>10</v>
      </c>
      <c r="C28" s="78" t="s">
        <v>25</v>
      </c>
      <c r="D28" s="78" t="s">
        <v>11</v>
      </c>
      <c r="E28" s="78" t="s">
        <v>275</v>
      </c>
      <c r="F28" s="79">
        <v>10849</v>
      </c>
      <c r="G28" s="80">
        <v>959</v>
      </c>
      <c r="H28" s="81">
        <v>8.4000000000000005E-2</v>
      </c>
      <c r="I28" s="80">
        <v>911</v>
      </c>
      <c r="J28" s="69"/>
      <c r="K28" s="81">
        <v>3.0000000000000001E-3</v>
      </c>
      <c r="L28" s="80">
        <v>33</v>
      </c>
      <c r="M28" s="69"/>
      <c r="N28" s="82">
        <v>4.0000000000000001E-3</v>
      </c>
      <c r="O28" s="80">
        <v>43</v>
      </c>
      <c r="P28" s="69"/>
      <c r="Q28" s="82">
        <v>0</v>
      </c>
      <c r="R28" s="69">
        <v>0</v>
      </c>
      <c r="S28" s="69"/>
      <c r="T28" s="82">
        <v>0.90900000000000003</v>
      </c>
      <c r="U28" s="80">
        <v>9862</v>
      </c>
    </row>
    <row r="29" spans="1:21" x14ac:dyDescent="0.25">
      <c r="A29" s="78" t="s">
        <v>14</v>
      </c>
      <c r="B29" s="78" t="s">
        <v>10</v>
      </c>
      <c r="C29" s="78" t="s">
        <v>25</v>
      </c>
      <c r="D29" s="78" t="s">
        <v>11</v>
      </c>
      <c r="E29" s="78" t="s">
        <v>276</v>
      </c>
      <c r="F29" s="79">
        <v>4016</v>
      </c>
      <c r="G29" s="80">
        <v>635</v>
      </c>
      <c r="H29" s="81">
        <v>0.2</v>
      </c>
      <c r="I29" s="80">
        <v>803</v>
      </c>
      <c r="J29" s="69"/>
      <c r="K29" s="81">
        <v>0</v>
      </c>
      <c r="L29" s="80">
        <v>0</v>
      </c>
      <c r="M29" s="69"/>
      <c r="N29" s="82">
        <v>0</v>
      </c>
      <c r="O29" s="80">
        <v>0</v>
      </c>
      <c r="P29" s="69"/>
      <c r="Q29" s="82">
        <v>0</v>
      </c>
      <c r="R29" s="69">
        <v>0</v>
      </c>
      <c r="S29" s="69"/>
      <c r="T29" s="82">
        <v>0.8</v>
      </c>
      <c r="U29" s="80">
        <v>3213</v>
      </c>
    </row>
    <row r="30" spans="1:21" x14ac:dyDescent="0.25">
      <c r="A30" s="78" t="s">
        <v>14</v>
      </c>
      <c r="B30" s="78" t="s">
        <v>10</v>
      </c>
      <c r="C30" s="78" t="s">
        <v>25</v>
      </c>
      <c r="D30" s="78" t="s">
        <v>11</v>
      </c>
      <c r="E30" s="78" t="s">
        <v>277</v>
      </c>
      <c r="F30" s="79">
        <v>11194</v>
      </c>
      <c r="G30" s="80">
        <v>863</v>
      </c>
      <c r="H30" s="81">
        <v>5.7000000000000002E-2</v>
      </c>
      <c r="I30" s="80">
        <v>638</v>
      </c>
      <c r="J30" s="69"/>
      <c r="K30" s="81">
        <v>7.0000000000000001E-3</v>
      </c>
      <c r="L30" s="80">
        <v>78</v>
      </c>
      <c r="M30" s="69"/>
      <c r="N30" s="82">
        <v>1.6E-2</v>
      </c>
      <c r="O30" s="80">
        <v>179</v>
      </c>
      <c r="P30" s="69"/>
      <c r="Q30" s="82">
        <v>0</v>
      </c>
      <c r="R30" s="69">
        <v>0</v>
      </c>
      <c r="S30" s="69"/>
      <c r="T30" s="82">
        <v>0.92</v>
      </c>
      <c r="U30" s="80">
        <v>10299</v>
      </c>
    </row>
    <row r="31" spans="1:21" x14ac:dyDescent="0.25">
      <c r="A31" s="78" t="s">
        <v>14</v>
      </c>
      <c r="B31" s="78" t="s">
        <v>10</v>
      </c>
      <c r="C31" s="78" t="s">
        <v>25</v>
      </c>
      <c r="D31" s="78" t="s">
        <v>11</v>
      </c>
      <c r="E31" s="78" t="s">
        <v>279</v>
      </c>
      <c r="F31" s="79">
        <v>3322</v>
      </c>
      <c r="G31" s="80">
        <v>88</v>
      </c>
      <c r="H31" s="81">
        <v>3.4000000000000002E-2</v>
      </c>
      <c r="I31" s="80">
        <v>113</v>
      </c>
      <c r="J31" s="69"/>
      <c r="K31" s="81">
        <v>0</v>
      </c>
      <c r="L31" s="80">
        <v>0</v>
      </c>
      <c r="M31" s="69"/>
      <c r="N31" s="82">
        <v>0</v>
      </c>
      <c r="O31" s="80">
        <v>0</v>
      </c>
      <c r="P31" s="69"/>
      <c r="Q31" s="82">
        <v>0</v>
      </c>
      <c r="R31" s="69">
        <v>0</v>
      </c>
      <c r="S31" s="69"/>
      <c r="T31" s="82">
        <v>0.96599999999999997</v>
      </c>
      <c r="U31" s="80">
        <v>3209</v>
      </c>
    </row>
    <row r="32" spans="1:21" x14ac:dyDescent="0.25">
      <c r="A32" s="78" t="s">
        <v>15</v>
      </c>
      <c r="B32" s="78" t="s">
        <v>10</v>
      </c>
      <c r="C32" s="78" t="s">
        <v>25</v>
      </c>
      <c r="D32" s="78" t="s">
        <v>11</v>
      </c>
      <c r="E32" s="78" t="s">
        <v>275</v>
      </c>
      <c r="F32" s="79">
        <v>4821</v>
      </c>
      <c r="G32" s="80">
        <v>1129</v>
      </c>
      <c r="H32" s="81">
        <v>7.8E-2</v>
      </c>
      <c r="I32" s="80">
        <v>376</v>
      </c>
      <c r="J32" s="69"/>
      <c r="K32" s="81">
        <v>3.0000000000000001E-3</v>
      </c>
      <c r="L32" s="80">
        <v>14</v>
      </c>
      <c r="M32" s="69"/>
      <c r="N32" s="82">
        <v>5.0000000000000001E-3</v>
      </c>
      <c r="O32" s="80">
        <v>24</v>
      </c>
      <c r="P32" s="69"/>
      <c r="Q32" s="82">
        <v>0</v>
      </c>
      <c r="R32" s="69">
        <v>0</v>
      </c>
      <c r="S32" s="69"/>
      <c r="T32" s="82">
        <v>0.91400000000000003</v>
      </c>
      <c r="U32" s="80">
        <v>4407</v>
      </c>
    </row>
    <row r="33" spans="1:21" x14ac:dyDescent="0.25">
      <c r="A33" s="78" t="s">
        <v>15</v>
      </c>
      <c r="B33" s="78" t="s">
        <v>10</v>
      </c>
      <c r="C33" s="78" t="s">
        <v>25</v>
      </c>
      <c r="D33" s="78" t="s">
        <v>11</v>
      </c>
      <c r="E33" s="78" t="s">
        <v>276</v>
      </c>
      <c r="F33" s="79">
        <v>422</v>
      </c>
      <c r="G33" s="80">
        <v>167</v>
      </c>
      <c r="H33" s="81">
        <v>0.12</v>
      </c>
      <c r="I33" s="80">
        <v>51</v>
      </c>
      <c r="J33" s="69"/>
      <c r="K33" s="81">
        <v>0</v>
      </c>
      <c r="L33" s="80">
        <v>0</v>
      </c>
      <c r="M33" s="69"/>
      <c r="N33" s="82">
        <v>0</v>
      </c>
      <c r="O33" s="80">
        <v>0</v>
      </c>
      <c r="P33" s="69"/>
      <c r="Q33" s="82">
        <v>0</v>
      </c>
      <c r="R33" s="69">
        <v>0</v>
      </c>
      <c r="S33" s="69"/>
      <c r="T33" s="82">
        <v>0.88</v>
      </c>
      <c r="U33" s="80">
        <v>371</v>
      </c>
    </row>
    <row r="34" spans="1:21" x14ac:dyDescent="0.25">
      <c r="A34" s="78" t="s">
        <v>15</v>
      </c>
      <c r="B34" s="78" t="s">
        <v>10</v>
      </c>
      <c r="C34" s="78" t="s">
        <v>25</v>
      </c>
      <c r="D34" s="78" t="s">
        <v>11</v>
      </c>
      <c r="E34" s="78" t="s">
        <v>277</v>
      </c>
      <c r="F34" s="79">
        <v>4783</v>
      </c>
      <c r="G34" s="80">
        <v>566</v>
      </c>
      <c r="H34" s="81">
        <v>4.1000000000000002E-2</v>
      </c>
      <c r="I34" s="80">
        <v>196</v>
      </c>
      <c r="J34" s="69"/>
      <c r="K34" s="81">
        <v>1.9E-2</v>
      </c>
      <c r="L34" s="80">
        <v>91</v>
      </c>
      <c r="M34" s="69"/>
      <c r="N34" s="82">
        <v>4.0000000000000001E-3</v>
      </c>
      <c r="O34" s="80">
        <v>19</v>
      </c>
      <c r="P34" s="69"/>
      <c r="Q34" s="82">
        <v>0</v>
      </c>
      <c r="R34" s="69">
        <v>0</v>
      </c>
      <c r="S34" s="69"/>
      <c r="T34" s="82">
        <v>0.93600000000000005</v>
      </c>
      <c r="U34" s="80">
        <v>4477</v>
      </c>
    </row>
    <row r="35" spans="1:21" x14ac:dyDescent="0.25">
      <c r="A35" s="78" t="s">
        <v>16</v>
      </c>
      <c r="B35" s="78" t="s">
        <v>10</v>
      </c>
      <c r="C35" s="78" t="s">
        <v>25</v>
      </c>
      <c r="D35" s="78" t="s">
        <v>11</v>
      </c>
      <c r="E35" s="78" t="s">
        <v>275</v>
      </c>
      <c r="F35" s="79">
        <v>4339</v>
      </c>
      <c r="G35" s="80">
        <v>1955</v>
      </c>
      <c r="H35" s="81">
        <v>0.17499999999999999</v>
      </c>
      <c r="I35" s="80">
        <v>759</v>
      </c>
      <c r="J35" s="69"/>
      <c r="K35" s="81">
        <v>1.7999999999999999E-2</v>
      </c>
      <c r="L35" s="80">
        <v>78</v>
      </c>
      <c r="M35" s="69"/>
      <c r="N35" s="82">
        <v>3.0000000000000001E-3</v>
      </c>
      <c r="O35" s="80">
        <v>13</v>
      </c>
      <c r="P35" s="69"/>
      <c r="Q35" s="82">
        <v>0</v>
      </c>
      <c r="R35" s="69">
        <v>0</v>
      </c>
      <c r="S35" s="69"/>
      <c r="T35" s="82">
        <v>0.80400000000000005</v>
      </c>
      <c r="U35" s="80">
        <v>3489</v>
      </c>
    </row>
    <row r="36" spans="1:21" x14ac:dyDescent="0.25">
      <c r="A36" s="78" t="s">
        <v>16</v>
      </c>
      <c r="B36" s="78" t="s">
        <v>10</v>
      </c>
      <c r="C36" s="78" t="s">
        <v>25</v>
      </c>
      <c r="D36" s="78" t="s">
        <v>11</v>
      </c>
      <c r="E36" s="78" t="s">
        <v>276</v>
      </c>
      <c r="F36" s="79">
        <v>968</v>
      </c>
      <c r="G36" s="80">
        <v>96</v>
      </c>
      <c r="H36" s="81">
        <v>0.125</v>
      </c>
      <c r="I36" s="80">
        <v>121</v>
      </c>
      <c r="J36" s="69"/>
      <c r="K36" s="81">
        <v>0</v>
      </c>
      <c r="L36" s="80">
        <v>0</v>
      </c>
      <c r="M36" s="69"/>
      <c r="N36" s="82">
        <v>0</v>
      </c>
      <c r="O36" s="80">
        <v>0</v>
      </c>
      <c r="P36" s="69"/>
      <c r="Q36" s="82">
        <v>0</v>
      </c>
      <c r="R36" s="69">
        <v>0</v>
      </c>
      <c r="S36" s="69"/>
      <c r="T36" s="82">
        <v>0.875</v>
      </c>
      <c r="U36" s="80">
        <v>847</v>
      </c>
    </row>
    <row r="37" spans="1:21" x14ac:dyDescent="0.25">
      <c r="A37" s="78" t="s">
        <v>16</v>
      </c>
      <c r="B37" s="78" t="s">
        <v>10</v>
      </c>
      <c r="C37" s="78" t="s">
        <v>25</v>
      </c>
      <c r="D37" s="78" t="s">
        <v>11</v>
      </c>
      <c r="E37" s="78" t="s">
        <v>277</v>
      </c>
      <c r="F37" s="79">
        <v>4942</v>
      </c>
      <c r="G37" s="80">
        <v>96</v>
      </c>
      <c r="H37" s="81">
        <v>8.3000000000000004E-2</v>
      </c>
      <c r="I37" s="80">
        <v>410</v>
      </c>
      <c r="J37" s="69"/>
      <c r="K37" s="81">
        <v>0</v>
      </c>
      <c r="L37" s="80">
        <v>0</v>
      </c>
      <c r="M37" s="69"/>
      <c r="N37" s="82">
        <v>0</v>
      </c>
      <c r="O37" s="80">
        <v>0</v>
      </c>
      <c r="P37" s="69"/>
      <c r="Q37" s="82">
        <v>0</v>
      </c>
      <c r="R37" s="69">
        <v>0</v>
      </c>
      <c r="S37" s="69"/>
      <c r="T37" s="82">
        <v>0.91700000000000004</v>
      </c>
      <c r="U37" s="80">
        <v>4532</v>
      </c>
    </row>
    <row r="38" spans="1:21" x14ac:dyDescent="0.25">
      <c r="A38" s="78" t="s">
        <v>16</v>
      </c>
      <c r="B38" s="78" t="s">
        <v>10</v>
      </c>
      <c r="C38" s="78" t="s">
        <v>25</v>
      </c>
      <c r="D38" s="78" t="s">
        <v>11</v>
      </c>
      <c r="E38" s="78" t="s">
        <v>279</v>
      </c>
      <c r="F38" s="79">
        <v>2874</v>
      </c>
      <c r="G38" s="80">
        <v>96</v>
      </c>
      <c r="H38" s="81">
        <v>7.2999999999999995E-2</v>
      </c>
      <c r="I38" s="80">
        <v>210</v>
      </c>
      <c r="J38" s="69"/>
      <c r="K38" s="81">
        <v>0</v>
      </c>
      <c r="L38" s="80">
        <v>0</v>
      </c>
      <c r="M38" s="69"/>
      <c r="N38" s="82">
        <v>0.01</v>
      </c>
      <c r="O38" s="80">
        <v>29</v>
      </c>
      <c r="P38" s="69"/>
      <c r="Q38" s="82">
        <v>0</v>
      </c>
      <c r="R38" s="69">
        <v>0</v>
      </c>
      <c r="S38" s="69"/>
      <c r="T38" s="82">
        <v>0.91700000000000004</v>
      </c>
      <c r="U38" s="80">
        <v>2635</v>
      </c>
    </row>
    <row r="39" spans="1:21" x14ac:dyDescent="0.25">
      <c r="A39" s="78" t="s">
        <v>17</v>
      </c>
      <c r="B39" s="78" t="s">
        <v>10</v>
      </c>
      <c r="C39" s="78" t="s">
        <v>25</v>
      </c>
      <c r="D39" s="78" t="s">
        <v>11</v>
      </c>
      <c r="E39" s="78" t="s">
        <v>275</v>
      </c>
      <c r="F39" s="79">
        <v>10403</v>
      </c>
      <c r="G39" s="80">
        <v>1524</v>
      </c>
      <c r="H39" s="81">
        <v>0.129</v>
      </c>
      <c r="I39" s="80">
        <v>1342</v>
      </c>
      <c r="J39" s="69"/>
      <c r="K39" s="81">
        <v>1.7999999999999999E-2</v>
      </c>
      <c r="L39" s="80">
        <v>187</v>
      </c>
      <c r="M39" s="69"/>
      <c r="N39" s="82">
        <v>8.9999999999999993E-3</v>
      </c>
      <c r="O39" s="80">
        <v>94</v>
      </c>
      <c r="P39" s="69"/>
      <c r="Q39" s="82">
        <v>1E-3</v>
      </c>
      <c r="R39" s="69">
        <v>10</v>
      </c>
      <c r="S39" s="69"/>
      <c r="T39" s="82">
        <v>0.84299999999999997</v>
      </c>
      <c r="U39" s="80">
        <v>8770</v>
      </c>
    </row>
    <row r="40" spans="1:21" x14ac:dyDescent="0.25">
      <c r="A40" s="78" t="s">
        <v>17</v>
      </c>
      <c r="B40" s="78" t="s">
        <v>10</v>
      </c>
      <c r="C40" s="78" t="s">
        <v>25</v>
      </c>
      <c r="D40" s="78" t="s">
        <v>11</v>
      </c>
      <c r="E40" s="78" t="s">
        <v>276</v>
      </c>
      <c r="F40" s="79">
        <v>2658</v>
      </c>
      <c r="G40" s="80">
        <v>203</v>
      </c>
      <c r="H40" s="81">
        <v>0.14799999999999999</v>
      </c>
      <c r="I40" s="80">
        <v>393</v>
      </c>
      <c r="J40" s="69"/>
      <c r="K40" s="81">
        <v>0</v>
      </c>
      <c r="L40" s="80">
        <v>0</v>
      </c>
      <c r="M40" s="69"/>
      <c r="N40" s="82">
        <v>0</v>
      </c>
      <c r="O40" s="80">
        <v>0</v>
      </c>
      <c r="P40" s="69"/>
      <c r="Q40" s="82">
        <v>0</v>
      </c>
      <c r="R40" s="69">
        <v>0</v>
      </c>
      <c r="S40" s="69"/>
      <c r="T40" s="82">
        <v>0.85199999999999998</v>
      </c>
      <c r="U40" s="80">
        <v>2265</v>
      </c>
    </row>
    <row r="41" spans="1:21" ht="15.75" thickBot="1" x14ac:dyDescent="0.3">
      <c r="A41" s="83" t="s">
        <v>17</v>
      </c>
      <c r="B41" s="83" t="s">
        <v>10</v>
      </c>
      <c r="C41" s="83" t="s">
        <v>25</v>
      </c>
      <c r="D41" s="83" t="s">
        <v>11</v>
      </c>
      <c r="E41" s="83" t="s">
        <v>279</v>
      </c>
      <c r="F41" s="84">
        <v>4841</v>
      </c>
      <c r="G41" s="85">
        <v>42</v>
      </c>
      <c r="H41" s="86">
        <v>0</v>
      </c>
      <c r="I41" s="85">
        <v>0</v>
      </c>
      <c r="J41" s="87"/>
      <c r="K41" s="86">
        <v>2.4E-2</v>
      </c>
      <c r="L41" s="85">
        <v>116</v>
      </c>
      <c r="M41" s="87"/>
      <c r="N41" s="88">
        <v>4.8000000000000001E-2</v>
      </c>
      <c r="O41" s="85">
        <v>232</v>
      </c>
      <c r="P41" s="87"/>
      <c r="Q41" s="88">
        <v>0</v>
      </c>
      <c r="R41" s="87">
        <v>0</v>
      </c>
      <c r="S41" s="87"/>
      <c r="T41" s="88">
        <v>0.92800000000000005</v>
      </c>
      <c r="U41" s="85">
        <v>4493</v>
      </c>
    </row>
    <row r="42" spans="1:21" x14ac:dyDescent="0.25">
      <c r="A42" s="69"/>
      <c r="B42" s="69"/>
      <c r="C42" s="69"/>
      <c r="D42" s="69"/>
      <c r="E42" s="69"/>
      <c r="F42" s="79">
        <f>SUM(F24:F41)</f>
        <v>84387</v>
      </c>
      <c r="G42" s="80">
        <f>SUM(G24:G41)</f>
        <v>10498</v>
      </c>
      <c r="H42" s="81">
        <f>I42/$F$42</f>
        <v>0.10095156836953559</v>
      </c>
      <c r="I42" s="80">
        <f>SUM(I24:I41)</f>
        <v>8519</v>
      </c>
      <c r="J42" s="69"/>
      <c r="K42" s="81">
        <f>L42/$F$42</f>
        <v>8.9231753706139564E-3</v>
      </c>
      <c r="L42" s="80">
        <f>SUM(L24:L41)</f>
        <v>753</v>
      </c>
      <c r="M42" s="69"/>
      <c r="N42" s="82">
        <f>O42/$F$42</f>
        <v>8.6743218742223321E-3</v>
      </c>
      <c r="O42" s="80">
        <f>SUM(O24:O41)</f>
        <v>732</v>
      </c>
      <c r="P42" s="69"/>
      <c r="Q42" s="82">
        <f>R42/$F$42</f>
        <v>1.1850166494839253E-4</v>
      </c>
      <c r="R42" s="69">
        <f>SUM(R24:R41)</f>
        <v>10</v>
      </c>
      <c r="S42" s="69"/>
      <c r="T42" s="82">
        <f>U42/$F$42</f>
        <v>0.88133243272067974</v>
      </c>
      <c r="U42" s="80">
        <f>SUM(U24:U41)</f>
        <v>74373</v>
      </c>
    </row>
    <row r="43" spans="1:21" x14ac:dyDescent="0.25">
      <c r="U43" s="75"/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31"/>
  <sheetViews>
    <sheetView topLeftCell="Q1" workbookViewId="0">
      <selection activeCell="AM31" sqref="S1:AM31"/>
    </sheetView>
  </sheetViews>
  <sheetFormatPr defaultColWidth="11.42578125" defaultRowHeight="15" x14ac:dyDescent="0.25"/>
  <cols>
    <col min="19" max="19" width="4.42578125" bestFit="1" customWidth="1"/>
    <col min="20" max="20" width="6.7109375" bestFit="1" customWidth="1"/>
    <col min="21" max="21" width="7.7109375" customWidth="1"/>
    <col min="22" max="22" width="6" customWidth="1"/>
    <col min="23" max="23" width="8.42578125" customWidth="1"/>
    <col min="24" max="24" width="7.7109375" style="23" customWidth="1"/>
    <col min="25" max="25" width="5.7109375" style="23" bestFit="1" customWidth="1"/>
    <col min="26" max="26" width="5.5703125" bestFit="1" customWidth="1"/>
    <col min="27" max="27" width="6.5703125" style="23" bestFit="1" customWidth="1"/>
    <col min="28" max="28" width="1" customWidth="1"/>
    <col min="29" max="29" width="5.5703125" bestFit="1" customWidth="1"/>
    <col min="30" max="30" width="5" style="23" bestFit="1" customWidth="1"/>
    <col min="31" max="31" width="1" customWidth="1"/>
    <col min="32" max="32" width="5.5703125" bestFit="1" customWidth="1"/>
    <col min="33" max="33" width="5" style="23" bestFit="1" customWidth="1"/>
    <col min="34" max="34" width="1" customWidth="1"/>
    <col min="35" max="35" width="5.5703125" bestFit="1" customWidth="1"/>
    <col min="36" max="36" width="5" style="23" bestFit="1" customWidth="1"/>
    <col min="37" max="37" width="1" customWidth="1"/>
    <col min="38" max="38" width="5.5703125" bestFit="1" customWidth="1"/>
    <col min="39" max="39" width="6.5703125" style="23" bestFit="1" customWidth="1"/>
  </cols>
  <sheetData>
    <row r="1" spans="1:39" ht="16.5" thickBot="1" x14ac:dyDescent="0.3">
      <c r="A1" t="s">
        <v>0</v>
      </c>
      <c r="B1" t="s">
        <v>1</v>
      </c>
      <c r="C1" t="s">
        <v>18</v>
      </c>
      <c r="D1" t="s">
        <v>2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S1" s="95" t="s">
        <v>0</v>
      </c>
      <c r="T1" s="95" t="s">
        <v>1</v>
      </c>
      <c r="U1" s="96" t="s">
        <v>459</v>
      </c>
      <c r="V1" s="96" t="s">
        <v>339</v>
      </c>
      <c r="W1" s="96" t="s">
        <v>504</v>
      </c>
      <c r="X1" s="106" t="s">
        <v>464</v>
      </c>
      <c r="Y1" s="107" t="s">
        <v>461</v>
      </c>
      <c r="Z1" s="14" t="s">
        <v>355</v>
      </c>
      <c r="AA1" s="14"/>
      <c r="AB1" s="93"/>
      <c r="AC1" s="14" t="s">
        <v>390</v>
      </c>
      <c r="AD1" s="14"/>
      <c r="AE1" s="93"/>
      <c r="AF1" s="14" t="s">
        <v>408</v>
      </c>
      <c r="AG1" s="14"/>
      <c r="AH1" s="93"/>
      <c r="AI1" s="14" t="s">
        <v>502</v>
      </c>
      <c r="AJ1" s="14"/>
      <c r="AK1" s="93"/>
      <c r="AL1" s="14" t="s">
        <v>503</v>
      </c>
      <c r="AM1" s="14"/>
    </row>
    <row r="2" spans="1:39" ht="15.75" thickBot="1" x14ac:dyDescent="0.3">
      <c r="A2" t="s">
        <v>9</v>
      </c>
      <c r="B2" t="s">
        <v>10</v>
      </c>
      <c r="C2" t="s">
        <v>25</v>
      </c>
      <c r="D2" t="s">
        <v>12</v>
      </c>
      <c r="E2" t="s">
        <v>275</v>
      </c>
      <c r="F2">
        <v>10469</v>
      </c>
      <c r="G2">
        <v>134</v>
      </c>
      <c r="H2">
        <v>0.71599999999999997</v>
      </c>
      <c r="I2">
        <v>7496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0.28399999999999997</v>
      </c>
      <c r="Q2">
        <v>2973</v>
      </c>
      <c r="S2" s="97"/>
      <c r="T2" s="97"/>
      <c r="U2" s="98"/>
      <c r="V2" s="98"/>
      <c r="W2" s="98"/>
      <c r="X2" s="108"/>
      <c r="Y2" s="109"/>
      <c r="Z2" s="16" t="s">
        <v>506</v>
      </c>
      <c r="AA2" s="20" t="s">
        <v>505</v>
      </c>
      <c r="AB2" s="16"/>
      <c r="AC2" s="16" t="s">
        <v>506</v>
      </c>
      <c r="AD2" s="20" t="s">
        <v>505</v>
      </c>
      <c r="AE2" s="16"/>
      <c r="AF2" s="16" t="s">
        <v>506</v>
      </c>
      <c r="AG2" s="20" t="s">
        <v>505</v>
      </c>
      <c r="AH2" s="16"/>
      <c r="AI2" s="16" t="s">
        <v>506</v>
      </c>
      <c r="AJ2" s="20" t="s">
        <v>505</v>
      </c>
      <c r="AK2" s="16"/>
      <c r="AL2" s="16" t="s">
        <v>506</v>
      </c>
      <c r="AM2" s="20" t="s">
        <v>505</v>
      </c>
    </row>
    <row r="3" spans="1:39" x14ac:dyDescent="0.25">
      <c r="A3" t="s">
        <v>9</v>
      </c>
      <c r="B3" t="s">
        <v>10</v>
      </c>
      <c r="C3" t="s">
        <v>25</v>
      </c>
      <c r="D3" t="s">
        <v>12</v>
      </c>
      <c r="E3" t="s">
        <v>280</v>
      </c>
      <c r="F3">
        <v>7078</v>
      </c>
      <c r="G3">
        <v>26</v>
      </c>
      <c r="H3">
        <v>0.96199999999999997</v>
      </c>
      <c r="I3">
        <v>6809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3.7999999999999999E-2</v>
      </c>
      <c r="Q3">
        <v>269</v>
      </c>
      <c r="S3" s="17" t="s">
        <v>9</v>
      </c>
      <c r="T3" s="17" t="s">
        <v>10</v>
      </c>
      <c r="U3" s="17" t="s">
        <v>25</v>
      </c>
      <c r="V3" s="17" t="s">
        <v>12</v>
      </c>
      <c r="W3" s="17" t="s">
        <v>275</v>
      </c>
      <c r="X3" s="104">
        <v>10469</v>
      </c>
      <c r="Y3" s="104">
        <v>134</v>
      </c>
      <c r="Z3" s="101">
        <v>0.71599999999999997</v>
      </c>
      <c r="AA3" s="104">
        <v>7496</v>
      </c>
      <c r="AB3" s="94"/>
      <c r="AC3" s="101">
        <v>0</v>
      </c>
      <c r="AD3" s="104">
        <v>0</v>
      </c>
      <c r="AE3" s="94"/>
      <c r="AF3" s="101">
        <v>0</v>
      </c>
      <c r="AG3" s="104">
        <v>0</v>
      </c>
      <c r="AH3" s="94"/>
      <c r="AI3" s="101">
        <v>0</v>
      </c>
      <c r="AJ3" s="104">
        <v>0</v>
      </c>
      <c r="AK3" s="94"/>
      <c r="AL3" s="101">
        <v>0.28399999999999997</v>
      </c>
      <c r="AM3" s="104">
        <v>2973</v>
      </c>
    </row>
    <row r="4" spans="1:39" x14ac:dyDescent="0.25">
      <c r="A4" t="s">
        <v>9</v>
      </c>
      <c r="B4" t="s">
        <v>10</v>
      </c>
      <c r="C4" t="s">
        <v>25</v>
      </c>
      <c r="D4" t="s">
        <v>12</v>
      </c>
      <c r="E4" t="s">
        <v>276</v>
      </c>
      <c r="F4">
        <v>2077</v>
      </c>
      <c r="G4">
        <v>141</v>
      </c>
      <c r="H4">
        <v>0.30499999999999999</v>
      </c>
      <c r="I4">
        <v>633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0.69499999999999995</v>
      </c>
      <c r="Q4">
        <v>1444</v>
      </c>
      <c r="S4" s="17" t="s">
        <v>9</v>
      </c>
      <c r="T4" s="17" t="s">
        <v>10</v>
      </c>
      <c r="U4" s="17" t="s">
        <v>25</v>
      </c>
      <c r="V4" s="17" t="s">
        <v>12</v>
      </c>
      <c r="W4" s="17" t="s">
        <v>280</v>
      </c>
      <c r="X4" s="104">
        <v>7078</v>
      </c>
      <c r="Y4" s="104">
        <v>26</v>
      </c>
      <c r="Z4" s="101">
        <v>0.96199999999999997</v>
      </c>
      <c r="AA4" s="104">
        <v>6809</v>
      </c>
      <c r="AB4" s="94"/>
      <c r="AC4" s="101">
        <v>0</v>
      </c>
      <c r="AD4" s="104">
        <v>0</v>
      </c>
      <c r="AE4" s="94"/>
      <c r="AF4" s="101">
        <v>0</v>
      </c>
      <c r="AG4" s="104">
        <v>0</v>
      </c>
      <c r="AH4" s="94"/>
      <c r="AI4" s="101">
        <v>0</v>
      </c>
      <c r="AJ4" s="104">
        <v>0</v>
      </c>
      <c r="AK4" s="94"/>
      <c r="AL4" s="101">
        <v>3.7999999999999999E-2</v>
      </c>
      <c r="AM4" s="104">
        <v>269</v>
      </c>
    </row>
    <row r="5" spans="1:39" x14ac:dyDescent="0.25">
      <c r="A5" t="s">
        <v>9</v>
      </c>
      <c r="B5" t="s">
        <v>10</v>
      </c>
      <c r="C5" t="s">
        <v>25</v>
      </c>
      <c r="D5" t="s">
        <v>12</v>
      </c>
      <c r="E5" t="s">
        <v>281</v>
      </c>
      <c r="F5">
        <v>21921</v>
      </c>
      <c r="G5">
        <v>472</v>
      </c>
      <c r="H5">
        <v>0.61899999999999999</v>
      </c>
      <c r="I5">
        <v>13569</v>
      </c>
      <c r="J5">
        <v>0</v>
      </c>
      <c r="K5">
        <v>0</v>
      </c>
      <c r="L5">
        <v>2E-3</v>
      </c>
      <c r="M5">
        <v>44</v>
      </c>
      <c r="N5">
        <v>0</v>
      </c>
      <c r="O5">
        <v>0</v>
      </c>
      <c r="P5">
        <v>0.379</v>
      </c>
      <c r="Q5">
        <v>8308</v>
      </c>
      <c r="S5" s="17" t="s">
        <v>9</v>
      </c>
      <c r="T5" s="17" t="s">
        <v>10</v>
      </c>
      <c r="U5" s="17" t="s">
        <v>25</v>
      </c>
      <c r="V5" s="17" t="s">
        <v>12</v>
      </c>
      <c r="W5" s="17" t="s">
        <v>276</v>
      </c>
      <c r="X5" s="104">
        <v>2077</v>
      </c>
      <c r="Y5" s="104">
        <v>141</v>
      </c>
      <c r="Z5" s="101">
        <v>0.30499999999999999</v>
      </c>
      <c r="AA5" s="104">
        <v>633</v>
      </c>
      <c r="AB5" s="94"/>
      <c r="AC5" s="101">
        <v>0</v>
      </c>
      <c r="AD5" s="104">
        <v>0</v>
      </c>
      <c r="AE5" s="94"/>
      <c r="AF5" s="101">
        <v>0</v>
      </c>
      <c r="AG5" s="104">
        <v>0</v>
      </c>
      <c r="AH5" s="94"/>
      <c r="AI5" s="101">
        <v>0</v>
      </c>
      <c r="AJ5" s="104">
        <v>0</v>
      </c>
      <c r="AK5" s="94"/>
      <c r="AL5" s="101">
        <v>0.69499999999999995</v>
      </c>
      <c r="AM5" s="104">
        <v>1444</v>
      </c>
    </row>
    <row r="6" spans="1:39" x14ac:dyDescent="0.25">
      <c r="A6" t="s">
        <v>9</v>
      </c>
      <c r="B6" t="s">
        <v>10</v>
      </c>
      <c r="C6" t="s">
        <v>25</v>
      </c>
      <c r="D6" t="s">
        <v>12</v>
      </c>
      <c r="E6" t="s">
        <v>282</v>
      </c>
      <c r="F6">
        <v>16539</v>
      </c>
      <c r="G6">
        <v>346</v>
      </c>
      <c r="H6">
        <v>0.65600000000000003</v>
      </c>
      <c r="I6">
        <v>10850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0.34399999999999997</v>
      </c>
      <c r="Q6">
        <v>5689</v>
      </c>
      <c r="S6" s="17" t="s">
        <v>9</v>
      </c>
      <c r="T6" s="17" t="s">
        <v>10</v>
      </c>
      <c r="U6" s="17" t="s">
        <v>25</v>
      </c>
      <c r="V6" s="17" t="s">
        <v>12</v>
      </c>
      <c r="W6" s="17" t="s">
        <v>281</v>
      </c>
      <c r="X6" s="104">
        <v>21921</v>
      </c>
      <c r="Y6" s="104">
        <v>472</v>
      </c>
      <c r="Z6" s="101">
        <v>0.61899999999999999</v>
      </c>
      <c r="AA6" s="104">
        <v>13569</v>
      </c>
      <c r="AB6" s="94"/>
      <c r="AC6" s="101">
        <v>0</v>
      </c>
      <c r="AD6" s="104">
        <v>0</v>
      </c>
      <c r="AE6" s="94"/>
      <c r="AF6" s="101">
        <v>2E-3</v>
      </c>
      <c r="AG6" s="104">
        <v>44</v>
      </c>
      <c r="AH6" s="94"/>
      <c r="AI6" s="101">
        <v>0</v>
      </c>
      <c r="AJ6" s="104">
        <v>0</v>
      </c>
      <c r="AK6" s="94"/>
      <c r="AL6" s="101">
        <v>0.379</v>
      </c>
      <c r="AM6" s="104">
        <v>8308</v>
      </c>
    </row>
    <row r="7" spans="1:39" x14ac:dyDescent="0.25">
      <c r="A7" t="s">
        <v>14</v>
      </c>
      <c r="B7" t="s">
        <v>10</v>
      </c>
      <c r="C7" t="s">
        <v>25</v>
      </c>
      <c r="D7" t="s">
        <v>12</v>
      </c>
      <c r="E7" t="s">
        <v>275</v>
      </c>
      <c r="F7">
        <v>2712</v>
      </c>
      <c r="G7">
        <v>117</v>
      </c>
      <c r="H7">
        <v>0.23899999999999999</v>
      </c>
      <c r="I7">
        <v>648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0.76100000000000001</v>
      </c>
      <c r="Q7">
        <v>2064</v>
      </c>
      <c r="S7" s="17" t="s">
        <v>9</v>
      </c>
      <c r="T7" s="17" t="s">
        <v>10</v>
      </c>
      <c r="U7" s="17" t="s">
        <v>25</v>
      </c>
      <c r="V7" s="17" t="s">
        <v>12</v>
      </c>
      <c r="W7" s="17" t="s">
        <v>282</v>
      </c>
      <c r="X7" s="104">
        <v>16539</v>
      </c>
      <c r="Y7" s="104">
        <v>346</v>
      </c>
      <c r="Z7" s="101">
        <v>0.65600000000000003</v>
      </c>
      <c r="AA7" s="104">
        <v>10850</v>
      </c>
      <c r="AB7" s="94"/>
      <c r="AC7" s="101">
        <v>0</v>
      </c>
      <c r="AD7" s="104">
        <v>0</v>
      </c>
      <c r="AE7" s="94"/>
      <c r="AF7" s="101">
        <v>0</v>
      </c>
      <c r="AG7" s="104">
        <v>0</v>
      </c>
      <c r="AH7" s="94"/>
      <c r="AI7" s="101">
        <v>0</v>
      </c>
      <c r="AJ7" s="104">
        <v>0</v>
      </c>
      <c r="AK7" s="94"/>
      <c r="AL7" s="101">
        <v>0.34399999999999997</v>
      </c>
      <c r="AM7" s="104">
        <v>5689</v>
      </c>
    </row>
    <row r="8" spans="1:39" x14ac:dyDescent="0.25">
      <c r="A8" t="s">
        <v>14</v>
      </c>
      <c r="B8" t="s">
        <v>10</v>
      </c>
      <c r="C8" t="s">
        <v>25</v>
      </c>
      <c r="D8" t="s">
        <v>12</v>
      </c>
      <c r="E8" t="s">
        <v>276</v>
      </c>
      <c r="F8">
        <v>5298</v>
      </c>
      <c r="G8">
        <v>317</v>
      </c>
      <c r="H8">
        <v>0.129</v>
      </c>
      <c r="I8">
        <v>683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0.871</v>
      </c>
      <c r="Q8">
        <v>4615</v>
      </c>
      <c r="S8" s="17" t="s">
        <v>14</v>
      </c>
      <c r="T8" s="17" t="s">
        <v>10</v>
      </c>
      <c r="U8" s="17" t="s">
        <v>25</v>
      </c>
      <c r="V8" s="17" t="s">
        <v>12</v>
      </c>
      <c r="W8" s="17" t="s">
        <v>275</v>
      </c>
      <c r="X8" s="104">
        <v>2712</v>
      </c>
      <c r="Y8" s="104">
        <v>117</v>
      </c>
      <c r="Z8" s="101">
        <v>0.23899999999999999</v>
      </c>
      <c r="AA8" s="104">
        <v>648</v>
      </c>
      <c r="AB8" s="94"/>
      <c r="AC8" s="101">
        <v>0</v>
      </c>
      <c r="AD8" s="104">
        <v>0</v>
      </c>
      <c r="AE8" s="94"/>
      <c r="AF8" s="101">
        <v>0</v>
      </c>
      <c r="AG8" s="104">
        <v>0</v>
      </c>
      <c r="AH8" s="94"/>
      <c r="AI8" s="101">
        <v>0</v>
      </c>
      <c r="AJ8" s="104">
        <v>0</v>
      </c>
      <c r="AK8" s="94"/>
      <c r="AL8" s="101">
        <v>0.76100000000000001</v>
      </c>
      <c r="AM8" s="104">
        <v>2064</v>
      </c>
    </row>
    <row r="9" spans="1:39" x14ac:dyDescent="0.25">
      <c r="A9" t="s">
        <v>14</v>
      </c>
      <c r="B9" t="s">
        <v>10</v>
      </c>
      <c r="C9" t="s">
        <v>25</v>
      </c>
      <c r="D9" t="s">
        <v>12</v>
      </c>
      <c r="E9" t="s">
        <v>281</v>
      </c>
      <c r="F9">
        <v>15223</v>
      </c>
      <c r="G9">
        <v>584</v>
      </c>
      <c r="H9">
        <v>0.46100000000000002</v>
      </c>
      <c r="I9">
        <v>7018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0.53900000000000003</v>
      </c>
      <c r="Q9">
        <v>8205</v>
      </c>
      <c r="S9" s="17" t="s">
        <v>14</v>
      </c>
      <c r="T9" s="17" t="s">
        <v>10</v>
      </c>
      <c r="U9" s="17" t="s">
        <v>25</v>
      </c>
      <c r="V9" s="17" t="s">
        <v>12</v>
      </c>
      <c r="W9" s="17" t="s">
        <v>276</v>
      </c>
      <c r="X9" s="104">
        <v>5298</v>
      </c>
      <c r="Y9" s="104">
        <v>317</v>
      </c>
      <c r="Z9" s="101">
        <v>0.129</v>
      </c>
      <c r="AA9" s="104">
        <v>683</v>
      </c>
      <c r="AB9" s="94"/>
      <c r="AC9" s="101">
        <v>0</v>
      </c>
      <c r="AD9" s="104">
        <v>0</v>
      </c>
      <c r="AE9" s="94"/>
      <c r="AF9" s="101">
        <v>0</v>
      </c>
      <c r="AG9" s="104">
        <v>0</v>
      </c>
      <c r="AH9" s="94"/>
      <c r="AI9" s="101">
        <v>0</v>
      </c>
      <c r="AJ9" s="104">
        <v>0</v>
      </c>
      <c r="AK9" s="94"/>
      <c r="AL9" s="101">
        <v>0.871</v>
      </c>
      <c r="AM9" s="104">
        <v>4615</v>
      </c>
    </row>
    <row r="10" spans="1:39" x14ac:dyDescent="0.25">
      <c r="A10" t="s">
        <v>14</v>
      </c>
      <c r="B10" t="s">
        <v>10</v>
      </c>
      <c r="C10" t="s">
        <v>25</v>
      </c>
      <c r="D10" t="s">
        <v>12</v>
      </c>
      <c r="E10" t="s">
        <v>282</v>
      </c>
      <c r="F10">
        <v>8293</v>
      </c>
      <c r="G10">
        <v>148</v>
      </c>
      <c r="H10">
        <v>0.57399999999999995</v>
      </c>
      <c r="I10">
        <v>4760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0.42599999999999999</v>
      </c>
      <c r="Q10">
        <v>3533</v>
      </c>
      <c r="S10" s="17" t="s">
        <v>14</v>
      </c>
      <c r="T10" s="17" t="s">
        <v>10</v>
      </c>
      <c r="U10" s="17" t="s">
        <v>25</v>
      </c>
      <c r="V10" s="17" t="s">
        <v>12</v>
      </c>
      <c r="W10" s="17" t="s">
        <v>281</v>
      </c>
      <c r="X10" s="104">
        <v>15223</v>
      </c>
      <c r="Y10" s="104">
        <v>584</v>
      </c>
      <c r="Z10" s="101">
        <v>0.46100000000000002</v>
      </c>
      <c r="AA10" s="104">
        <v>7018</v>
      </c>
      <c r="AB10" s="94"/>
      <c r="AC10" s="101">
        <v>0</v>
      </c>
      <c r="AD10" s="104">
        <v>0</v>
      </c>
      <c r="AE10" s="94"/>
      <c r="AF10" s="101">
        <v>0</v>
      </c>
      <c r="AG10" s="104">
        <v>0</v>
      </c>
      <c r="AH10" s="94"/>
      <c r="AI10" s="101">
        <v>0</v>
      </c>
      <c r="AJ10" s="104">
        <v>0</v>
      </c>
      <c r="AK10" s="94"/>
      <c r="AL10" s="101">
        <v>0.53900000000000003</v>
      </c>
      <c r="AM10" s="104">
        <v>8205</v>
      </c>
    </row>
    <row r="11" spans="1:39" x14ac:dyDescent="0.25">
      <c r="A11" t="s">
        <v>14</v>
      </c>
      <c r="B11" t="s">
        <v>10</v>
      </c>
      <c r="C11" t="s">
        <v>25</v>
      </c>
      <c r="D11" t="s">
        <v>12</v>
      </c>
      <c r="E11" t="s">
        <v>283</v>
      </c>
      <c r="F11">
        <v>15802</v>
      </c>
      <c r="G11">
        <v>714</v>
      </c>
      <c r="H11">
        <v>0.504</v>
      </c>
      <c r="I11">
        <v>7964</v>
      </c>
      <c r="J11">
        <v>0</v>
      </c>
      <c r="K11">
        <v>0</v>
      </c>
      <c r="L11">
        <v>3.0000000000000001E-3</v>
      </c>
      <c r="M11">
        <v>47</v>
      </c>
      <c r="N11">
        <v>0</v>
      </c>
      <c r="O11">
        <v>0</v>
      </c>
      <c r="P11">
        <v>0.49299999999999999</v>
      </c>
      <c r="Q11">
        <v>7791</v>
      </c>
      <c r="S11" s="17" t="s">
        <v>14</v>
      </c>
      <c r="T11" s="17" t="s">
        <v>10</v>
      </c>
      <c r="U11" s="17" t="s">
        <v>25</v>
      </c>
      <c r="V11" s="17" t="s">
        <v>12</v>
      </c>
      <c r="W11" s="17" t="s">
        <v>282</v>
      </c>
      <c r="X11" s="104">
        <v>8293</v>
      </c>
      <c r="Y11" s="104">
        <v>148</v>
      </c>
      <c r="Z11" s="101">
        <v>0.57399999999999995</v>
      </c>
      <c r="AA11" s="104">
        <v>4760</v>
      </c>
      <c r="AB11" s="94"/>
      <c r="AC11" s="101">
        <v>0</v>
      </c>
      <c r="AD11" s="104">
        <v>0</v>
      </c>
      <c r="AE11" s="94"/>
      <c r="AF11" s="101">
        <v>0</v>
      </c>
      <c r="AG11" s="104">
        <v>0</v>
      </c>
      <c r="AH11" s="94"/>
      <c r="AI11" s="101">
        <v>0</v>
      </c>
      <c r="AJ11" s="104">
        <v>0</v>
      </c>
      <c r="AK11" s="94"/>
      <c r="AL11" s="101">
        <v>0.42599999999999999</v>
      </c>
      <c r="AM11" s="104">
        <v>3533</v>
      </c>
    </row>
    <row r="12" spans="1:39" x14ac:dyDescent="0.25">
      <c r="A12" t="s">
        <v>14</v>
      </c>
      <c r="B12" t="s">
        <v>10</v>
      </c>
      <c r="C12" t="s">
        <v>25</v>
      </c>
      <c r="D12" t="s">
        <v>12</v>
      </c>
      <c r="E12" t="s">
        <v>284</v>
      </c>
      <c r="F12">
        <v>3324</v>
      </c>
      <c r="G12">
        <v>96</v>
      </c>
      <c r="H12">
        <v>0.85399999999999998</v>
      </c>
      <c r="I12">
        <v>2839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0.14599999999999999</v>
      </c>
      <c r="Q12">
        <v>485</v>
      </c>
      <c r="S12" s="17" t="s">
        <v>14</v>
      </c>
      <c r="T12" s="17" t="s">
        <v>10</v>
      </c>
      <c r="U12" s="17" t="s">
        <v>25</v>
      </c>
      <c r="V12" s="17" t="s">
        <v>12</v>
      </c>
      <c r="W12" s="17" t="s">
        <v>283</v>
      </c>
      <c r="X12" s="104">
        <v>15802</v>
      </c>
      <c r="Y12" s="104">
        <v>714</v>
      </c>
      <c r="Z12" s="101">
        <v>0.504</v>
      </c>
      <c r="AA12" s="104">
        <v>7964</v>
      </c>
      <c r="AB12" s="94"/>
      <c r="AC12" s="101">
        <v>0</v>
      </c>
      <c r="AD12" s="104">
        <v>0</v>
      </c>
      <c r="AE12" s="94"/>
      <c r="AF12" s="101">
        <v>3.0000000000000001E-3</v>
      </c>
      <c r="AG12" s="104">
        <v>47</v>
      </c>
      <c r="AH12" s="94"/>
      <c r="AI12" s="101">
        <v>0</v>
      </c>
      <c r="AJ12" s="104">
        <v>0</v>
      </c>
      <c r="AK12" s="94"/>
      <c r="AL12" s="101">
        <v>0.49299999999999999</v>
      </c>
      <c r="AM12" s="104">
        <v>7791</v>
      </c>
    </row>
    <row r="13" spans="1:39" x14ac:dyDescent="0.25">
      <c r="A13" t="s">
        <v>15</v>
      </c>
      <c r="B13" t="s">
        <v>10</v>
      </c>
      <c r="C13" t="s">
        <v>25</v>
      </c>
      <c r="D13" t="s">
        <v>12</v>
      </c>
      <c r="E13" t="s">
        <v>275</v>
      </c>
      <c r="F13">
        <v>2885</v>
      </c>
      <c r="G13">
        <v>23</v>
      </c>
      <c r="H13">
        <v>0.39100000000000001</v>
      </c>
      <c r="I13">
        <v>1128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0.60899999999999999</v>
      </c>
      <c r="Q13">
        <v>1757</v>
      </c>
      <c r="S13" s="17" t="s">
        <v>14</v>
      </c>
      <c r="T13" s="17" t="s">
        <v>10</v>
      </c>
      <c r="U13" s="17" t="s">
        <v>25</v>
      </c>
      <c r="V13" s="17" t="s">
        <v>12</v>
      </c>
      <c r="W13" s="17" t="s">
        <v>284</v>
      </c>
      <c r="X13" s="104">
        <v>3324</v>
      </c>
      <c r="Y13" s="104">
        <v>96</v>
      </c>
      <c r="Z13" s="101">
        <v>0.85399999999999998</v>
      </c>
      <c r="AA13" s="104">
        <v>2839</v>
      </c>
      <c r="AB13" s="94"/>
      <c r="AC13" s="101">
        <v>0</v>
      </c>
      <c r="AD13" s="104">
        <v>0</v>
      </c>
      <c r="AE13" s="94"/>
      <c r="AF13" s="101">
        <v>0</v>
      </c>
      <c r="AG13" s="104">
        <v>0</v>
      </c>
      <c r="AH13" s="94"/>
      <c r="AI13" s="101">
        <v>0</v>
      </c>
      <c r="AJ13" s="104">
        <v>0</v>
      </c>
      <c r="AK13" s="94"/>
      <c r="AL13" s="101">
        <v>0.14599999999999999</v>
      </c>
      <c r="AM13" s="104">
        <v>485</v>
      </c>
    </row>
    <row r="14" spans="1:39" x14ac:dyDescent="0.25">
      <c r="A14" t="s">
        <v>15</v>
      </c>
      <c r="B14" t="s">
        <v>10</v>
      </c>
      <c r="C14" t="s">
        <v>25</v>
      </c>
      <c r="D14" t="s">
        <v>12</v>
      </c>
      <c r="E14" t="s">
        <v>281</v>
      </c>
      <c r="F14">
        <v>13551</v>
      </c>
      <c r="G14">
        <v>128</v>
      </c>
      <c r="H14">
        <v>0.45300000000000001</v>
      </c>
      <c r="I14">
        <v>6139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0.54700000000000004</v>
      </c>
      <c r="Q14">
        <v>7412</v>
      </c>
      <c r="S14" s="17" t="s">
        <v>15</v>
      </c>
      <c r="T14" s="17" t="s">
        <v>10</v>
      </c>
      <c r="U14" s="17" t="s">
        <v>25</v>
      </c>
      <c r="V14" s="17" t="s">
        <v>12</v>
      </c>
      <c r="W14" s="17" t="s">
        <v>275</v>
      </c>
      <c r="X14" s="104">
        <v>2885</v>
      </c>
      <c r="Y14" s="104">
        <v>23</v>
      </c>
      <c r="Z14" s="101">
        <v>0.39100000000000001</v>
      </c>
      <c r="AA14" s="104">
        <v>1128</v>
      </c>
      <c r="AB14" s="94"/>
      <c r="AC14" s="101">
        <v>0</v>
      </c>
      <c r="AD14" s="104">
        <v>0</v>
      </c>
      <c r="AE14" s="94"/>
      <c r="AF14" s="101">
        <v>0</v>
      </c>
      <c r="AG14" s="104">
        <v>0</v>
      </c>
      <c r="AH14" s="94"/>
      <c r="AI14" s="101">
        <v>0</v>
      </c>
      <c r="AJ14" s="104">
        <v>0</v>
      </c>
      <c r="AK14" s="94"/>
      <c r="AL14" s="101">
        <v>0.60899999999999999</v>
      </c>
      <c r="AM14" s="104">
        <v>1757</v>
      </c>
    </row>
    <row r="15" spans="1:39" x14ac:dyDescent="0.25">
      <c r="A15" t="s">
        <v>15</v>
      </c>
      <c r="B15" t="s">
        <v>10</v>
      </c>
      <c r="C15" t="s">
        <v>25</v>
      </c>
      <c r="D15" t="s">
        <v>12</v>
      </c>
      <c r="E15" t="s">
        <v>282</v>
      </c>
      <c r="F15">
        <v>11070</v>
      </c>
      <c r="G15">
        <v>479</v>
      </c>
      <c r="H15">
        <v>0.374</v>
      </c>
      <c r="I15">
        <v>4140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0.626</v>
      </c>
      <c r="Q15">
        <v>6930</v>
      </c>
      <c r="S15" s="17" t="s">
        <v>15</v>
      </c>
      <c r="T15" s="17" t="s">
        <v>10</v>
      </c>
      <c r="U15" s="17" t="s">
        <v>25</v>
      </c>
      <c r="V15" s="17" t="s">
        <v>12</v>
      </c>
      <c r="W15" s="17" t="s">
        <v>281</v>
      </c>
      <c r="X15" s="104">
        <v>13551</v>
      </c>
      <c r="Y15" s="104">
        <v>128</v>
      </c>
      <c r="Z15" s="101">
        <v>0.45300000000000001</v>
      </c>
      <c r="AA15" s="104">
        <v>6139</v>
      </c>
      <c r="AB15" s="94"/>
      <c r="AC15" s="101">
        <v>0</v>
      </c>
      <c r="AD15" s="104">
        <v>0</v>
      </c>
      <c r="AE15" s="94"/>
      <c r="AF15" s="101">
        <v>0</v>
      </c>
      <c r="AG15" s="104">
        <v>0</v>
      </c>
      <c r="AH15" s="94"/>
      <c r="AI15" s="101">
        <v>0</v>
      </c>
      <c r="AJ15" s="104">
        <v>0</v>
      </c>
      <c r="AK15" s="94"/>
      <c r="AL15" s="101">
        <v>0.54700000000000004</v>
      </c>
      <c r="AM15" s="104">
        <v>7412</v>
      </c>
    </row>
    <row r="16" spans="1:39" x14ac:dyDescent="0.25">
      <c r="A16" t="s">
        <v>15</v>
      </c>
      <c r="B16" t="s">
        <v>10</v>
      </c>
      <c r="C16" t="s">
        <v>25</v>
      </c>
      <c r="D16" t="s">
        <v>12</v>
      </c>
      <c r="E16" t="s">
        <v>283</v>
      </c>
      <c r="F16">
        <v>54</v>
      </c>
      <c r="G16">
        <v>52</v>
      </c>
      <c r="H16">
        <v>0.42299999999999999</v>
      </c>
      <c r="I16">
        <v>23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0.57699999999999996</v>
      </c>
      <c r="Q16">
        <v>31</v>
      </c>
      <c r="S16" s="17" t="s">
        <v>15</v>
      </c>
      <c r="T16" s="17" t="s">
        <v>10</v>
      </c>
      <c r="U16" s="17" t="s">
        <v>25</v>
      </c>
      <c r="V16" s="17" t="s">
        <v>12</v>
      </c>
      <c r="W16" s="17" t="s">
        <v>282</v>
      </c>
      <c r="X16" s="104">
        <v>11070</v>
      </c>
      <c r="Y16" s="104">
        <v>479</v>
      </c>
      <c r="Z16" s="101">
        <v>0.374</v>
      </c>
      <c r="AA16" s="104">
        <v>4140</v>
      </c>
      <c r="AB16" s="94"/>
      <c r="AC16" s="101">
        <v>0</v>
      </c>
      <c r="AD16" s="104">
        <v>0</v>
      </c>
      <c r="AE16" s="94"/>
      <c r="AF16" s="101">
        <v>0</v>
      </c>
      <c r="AG16" s="104">
        <v>0</v>
      </c>
      <c r="AH16" s="94"/>
      <c r="AI16" s="101">
        <v>0</v>
      </c>
      <c r="AJ16" s="104">
        <v>0</v>
      </c>
      <c r="AK16" s="94"/>
      <c r="AL16" s="101">
        <v>0.626</v>
      </c>
      <c r="AM16" s="104">
        <v>6930</v>
      </c>
    </row>
    <row r="17" spans="1:39" x14ac:dyDescent="0.25">
      <c r="A17" t="s">
        <v>15</v>
      </c>
      <c r="B17" t="s">
        <v>10</v>
      </c>
      <c r="C17" t="s">
        <v>25</v>
      </c>
      <c r="D17" t="s">
        <v>12</v>
      </c>
      <c r="E17" t="s">
        <v>284</v>
      </c>
      <c r="F17">
        <v>40395</v>
      </c>
      <c r="G17">
        <v>632</v>
      </c>
      <c r="H17">
        <v>0.71</v>
      </c>
      <c r="I17">
        <v>28680</v>
      </c>
      <c r="J17">
        <v>0</v>
      </c>
      <c r="K17">
        <v>0</v>
      </c>
      <c r="L17">
        <v>2E-3</v>
      </c>
      <c r="M17">
        <v>81</v>
      </c>
      <c r="N17">
        <v>0</v>
      </c>
      <c r="O17">
        <v>0</v>
      </c>
      <c r="P17">
        <v>0.28799999999999998</v>
      </c>
      <c r="Q17">
        <v>11634</v>
      </c>
      <c r="S17" s="17" t="s">
        <v>15</v>
      </c>
      <c r="T17" s="17" t="s">
        <v>10</v>
      </c>
      <c r="U17" s="17" t="s">
        <v>25</v>
      </c>
      <c r="V17" s="17" t="s">
        <v>12</v>
      </c>
      <c r="W17" s="17" t="s">
        <v>283</v>
      </c>
      <c r="X17" s="104">
        <v>54</v>
      </c>
      <c r="Y17" s="104">
        <v>52</v>
      </c>
      <c r="Z17" s="101">
        <v>0.42299999999999999</v>
      </c>
      <c r="AA17" s="104">
        <v>23</v>
      </c>
      <c r="AB17" s="94"/>
      <c r="AC17" s="101">
        <v>0</v>
      </c>
      <c r="AD17" s="104">
        <v>0</v>
      </c>
      <c r="AE17" s="94"/>
      <c r="AF17" s="101">
        <v>0</v>
      </c>
      <c r="AG17" s="104">
        <v>0</v>
      </c>
      <c r="AH17" s="94"/>
      <c r="AI17" s="101">
        <v>0</v>
      </c>
      <c r="AJ17" s="104">
        <v>0</v>
      </c>
      <c r="AK17" s="94"/>
      <c r="AL17" s="101">
        <v>0.57699999999999996</v>
      </c>
      <c r="AM17" s="104">
        <v>31</v>
      </c>
    </row>
    <row r="18" spans="1:39" x14ac:dyDescent="0.25">
      <c r="A18" t="s">
        <v>16</v>
      </c>
      <c r="B18" t="s">
        <v>10</v>
      </c>
      <c r="C18" t="s">
        <v>25</v>
      </c>
      <c r="D18" t="s">
        <v>12</v>
      </c>
      <c r="E18" t="s">
        <v>275</v>
      </c>
      <c r="F18">
        <v>15568</v>
      </c>
      <c r="G18">
        <v>307</v>
      </c>
      <c r="H18">
        <v>0.55000000000000004</v>
      </c>
      <c r="I18">
        <v>8562</v>
      </c>
      <c r="J18">
        <v>3.0000000000000001E-3</v>
      </c>
      <c r="K18">
        <v>47</v>
      </c>
      <c r="L18">
        <v>1.2999999999999999E-2</v>
      </c>
      <c r="M18">
        <v>202</v>
      </c>
      <c r="N18">
        <v>0</v>
      </c>
      <c r="O18">
        <v>0</v>
      </c>
      <c r="P18">
        <v>0.434</v>
      </c>
      <c r="Q18">
        <v>6757</v>
      </c>
      <c r="S18" s="17" t="s">
        <v>15</v>
      </c>
      <c r="T18" s="17" t="s">
        <v>10</v>
      </c>
      <c r="U18" s="17" t="s">
        <v>25</v>
      </c>
      <c r="V18" s="17" t="s">
        <v>12</v>
      </c>
      <c r="W18" s="17" t="s">
        <v>284</v>
      </c>
      <c r="X18" s="104">
        <v>40395</v>
      </c>
      <c r="Y18" s="104">
        <v>632</v>
      </c>
      <c r="Z18" s="101">
        <v>0.71</v>
      </c>
      <c r="AA18" s="104">
        <v>28680</v>
      </c>
      <c r="AB18" s="94"/>
      <c r="AC18" s="101">
        <v>0</v>
      </c>
      <c r="AD18" s="104">
        <v>0</v>
      </c>
      <c r="AE18" s="94"/>
      <c r="AF18" s="101">
        <v>2E-3</v>
      </c>
      <c r="AG18" s="104">
        <v>81</v>
      </c>
      <c r="AH18" s="94"/>
      <c r="AI18" s="101">
        <v>0</v>
      </c>
      <c r="AJ18" s="104">
        <v>0</v>
      </c>
      <c r="AK18" s="94"/>
      <c r="AL18" s="101">
        <v>0.28799999999999998</v>
      </c>
      <c r="AM18" s="104">
        <v>11634</v>
      </c>
    </row>
    <row r="19" spans="1:39" x14ac:dyDescent="0.25">
      <c r="A19" t="s">
        <v>16</v>
      </c>
      <c r="B19" t="s">
        <v>10</v>
      </c>
      <c r="C19" t="s">
        <v>25</v>
      </c>
      <c r="D19" t="s">
        <v>12</v>
      </c>
      <c r="E19" t="s">
        <v>276</v>
      </c>
      <c r="F19">
        <v>142</v>
      </c>
      <c r="G19">
        <v>84</v>
      </c>
      <c r="H19">
        <v>0.17899999999999999</v>
      </c>
      <c r="I19">
        <v>25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0.82099999999999995</v>
      </c>
      <c r="Q19">
        <v>117</v>
      </c>
      <c r="S19" s="17" t="s">
        <v>16</v>
      </c>
      <c r="T19" s="17" t="s">
        <v>10</v>
      </c>
      <c r="U19" s="17" t="s">
        <v>25</v>
      </c>
      <c r="V19" s="17" t="s">
        <v>12</v>
      </c>
      <c r="W19" s="17" t="s">
        <v>275</v>
      </c>
      <c r="X19" s="104">
        <v>15568</v>
      </c>
      <c r="Y19" s="104">
        <v>307</v>
      </c>
      <c r="Z19" s="101">
        <v>0.55000000000000004</v>
      </c>
      <c r="AA19" s="104">
        <v>8562</v>
      </c>
      <c r="AB19" s="94"/>
      <c r="AC19" s="101">
        <v>3.0000000000000001E-3</v>
      </c>
      <c r="AD19" s="104">
        <v>47</v>
      </c>
      <c r="AE19" s="94"/>
      <c r="AF19" s="101">
        <v>1.2999999999999999E-2</v>
      </c>
      <c r="AG19" s="104">
        <v>202</v>
      </c>
      <c r="AH19" s="94"/>
      <c r="AI19" s="101">
        <v>0</v>
      </c>
      <c r="AJ19" s="104">
        <v>0</v>
      </c>
      <c r="AK19" s="94"/>
      <c r="AL19" s="101">
        <v>0.434</v>
      </c>
      <c r="AM19" s="104">
        <v>6757</v>
      </c>
    </row>
    <row r="20" spans="1:39" x14ac:dyDescent="0.25">
      <c r="A20" t="s">
        <v>16</v>
      </c>
      <c r="B20" t="s">
        <v>10</v>
      </c>
      <c r="C20" t="s">
        <v>25</v>
      </c>
      <c r="D20" t="s">
        <v>12</v>
      </c>
      <c r="E20" t="s">
        <v>281</v>
      </c>
      <c r="F20">
        <v>9791</v>
      </c>
      <c r="G20">
        <v>155</v>
      </c>
      <c r="H20">
        <v>0.57399999999999995</v>
      </c>
      <c r="I20">
        <v>5620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0.42599999999999999</v>
      </c>
      <c r="Q20">
        <v>4171</v>
      </c>
      <c r="S20" s="17" t="s">
        <v>16</v>
      </c>
      <c r="T20" s="17" t="s">
        <v>10</v>
      </c>
      <c r="U20" s="17" t="s">
        <v>25</v>
      </c>
      <c r="V20" s="17" t="s">
        <v>12</v>
      </c>
      <c r="W20" s="17" t="s">
        <v>276</v>
      </c>
      <c r="X20" s="104">
        <v>142</v>
      </c>
      <c r="Y20" s="104">
        <v>84</v>
      </c>
      <c r="Z20" s="101">
        <v>0.17899999999999999</v>
      </c>
      <c r="AA20" s="104">
        <v>25</v>
      </c>
      <c r="AB20" s="94"/>
      <c r="AC20" s="101">
        <v>0</v>
      </c>
      <c r="AD20" s="104">
        <v>0</v>
      </c>
      <c r="AE20" s="94"/>
      <c r="AF20" s="101">
        <v>0</v>
      </c>
      <c r="AG20" s="104">
        <v>0</v>
      </c>
      <c r="AH20" s="94"/>
      <c r="AI20" s="101">
        <v>0</v>
      </c>
      <c r="AJ20" s="104">
        <v>0</v>
      </c>
      <c r="AK20" s="94"/>
      <c r="AL20" s="101">
        <v>0.82099999999999995</v>
      </c>
      <c r="AM20" s="104">
        <v>117</v>
      </c>
    </row>
    <row r="21" spans="1:39" x14ac:dyDescent="0.25">
      <c r="A21" t="s">
        <v>16</v>
      </c>
      <c r="B21" t="s">
        <v>10</v>
      </c>
      <c r="C21" t="s">
        <v>25</v>
      </c>
      <c r="D21" t="s">
        <v>12</v>
      </c>
      <c r="E21" t="s">
        <v>282</v>
      </c>
      <c r="F21">
        <v>9029</v>
      </c>
      <c r="G21">
        <v>247</v>
      </c>
      <c r="H21">
        <v>0.39700000000000002</v>
      </c>
      <c r="I21">
        <v>3585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0.60299999999999998</v>
      </c>
      <c r="Q21">
        <v>5444</v>
      </c>
      <c r="S21" s="17" t="s">
        <v>16</v>
      </c>
      <c r="T21" s="17" t="s">
        <v>10</v>
      </c>
      <c r="U21" s="17" t="s">
        <v>25</v>
      </c>
      <c r="V21" s="17" t="s">
        <v>12</v>
      </c>
      <c r="W21" s="17" t="s">
        <v>281</v>
      </c>
      <c r="X21" s="104">
        <v>9791</v>
      </c>
      <c r="Y21" s="104">
        <v>155</v>
      </c>
      <c r="Z21" s="101">
        <v>0.57399999999999995</v>
      </c>
      <c r="AA21" s="104">
        <v>5620</v>
      </c>
      <c r="AB21" s="94"/>
      <c r="AC21" s="101">
        <v>0</v>
      </c>
      <c r="AD21" s="104">
        <v>0</v>
      </c>
      <c r="AE21" s="94"/>
      <c r="AF21" s="101">
        <v>0</v>
      </c>
      <c r="AG21" s="104">
        <v>0</v>
      </c>
      <c r="AH21" s="94"/>
      <c r="AI21" s="101">
        <v>0</v>
      </c>
      <c r="AJ21" s="104">
        <v>0</v>
      </c>
      <c r="AK21" s="94"/>
      <c r="AL21" s="101">
        <v>0.42599999999999999</v>
      </c>
      <c r="AM21" s="104">
        <v>4171</v>
      </c>
    </row>
    <row r="22" spans="1:39" x14ac:dyDescent="0.25">
      <c r="A22" t="s">
        <v>16</v>
      </c>
      <c r="B22" t="s">
        <v>10</v>
      </c>
      <c r="C22" t="s">
        <v>25</v>
      </c>
      <c r="D22" t="s">
        <v>12</v>
      </c>
      <c r="E22" t="s">
        <v>283</v>
      </c>
      <c r="F22">
        <v>8872</v>
      </c>
      <c r="G22">
        <v>153</v>
      </c>
      <c r="H22">
        <v>0.752</v>
      </c>
      <c r="I22">
        <v>6672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0.248</v>
      </c>
      <c r="Q22">
        <v>2200</v>
      </c>
      <c r="S22" s="17" t="s">
        <v>16</v>
      </c>
      <c r="T22" s="17" t="s">
        <v>10</v>
      </c>
      <c r="U22" s="17" t="s">
        <v>25</v>
      </c>
      <c r="V22" s="17" t="s">
        <v>12</v>
      </c>
      <c r="W22" s="17" t="s">
        <v>282</v>
      </c>
      <c r="X22" s="104">
        <v>9029</v>
      </c>
      <c r="Y22" s="104">
        <v>247</v>
      </c>
      <c r="Z22" s="101">
        <v>0.39700000000000002</v>
      </c>
      <c r="AA22" s="104">
        <v>3585</v>
      </c>
      <c r="AB22" s="94"/>
      <c r="AC22" s="101">
        <v>0</v>
      </c>
      <c r="AD22" s="104">
        <v>0</v>
      </c>
      <c r="AE22" s="94"/>
      <c r="AF22" s="101">
        <v>0</v>
      </c>
      <c r="AG22" s="104">
        <v>0</v>
      </c>
      <c r="AH22" s="94"/>
      <c r="AI22" s="101">
        <v>0</v>
      </c>
      <c r="AJ22" s="104">
        <v>0</v>
      </c>
      <c r="AK22" s="94"/>
      <c r="AL22" s="101">
        <v>0.60299999999999998</v>
      </c>
      <c r="AM22" s="104">
        <v>5444</v>
      </c>
    </row>
    <row r="23" spans="1:39" x14ac:dyDescent="0.25">
      <c r="A23" t="s">
        <v>16</v>
      </c>
      <c r="B23" t="s">
        <v>10</v>
      </c>
      <c r="C23" t="s">
        <v>25</v>
      </c>
      <c r="D23" t="s">
        <v>12</v>
      </c>
      <c r="E23" t="s">
        <v>284</v>
      </c>
      <c r="F23">
        <v>31567</v>
      </c>
      <c r="G23">
        <v>494</v>
      </c>
      <c r="H23">
        <v>0.86599999999999999</v>
      </c>
      <c r="I23">
        <v>27337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0.13400000000000001</v>
      </c>
      <c r="Q23">
        <v>4230</v>
      </c>
      <c r="S23" s="17" t="s">
        <v>16</v>
      </c>
      <c r="T23" s="17" t="s">
        <v>10</v>
      </c>
      <c r="U23" s="17" t="s">
        <v>25</v>
      </c>
      <c r="V23" s="17" t="s">
        <v>12</v>
      </c>
      <c r="W23" s="17" t="s">
        <v>283</v>
      </c>
      <c r="X23" s="104">
        <v>8872</v>
      </c>
      <c r="Y23" s="104">
        <v>153</v>
      </c>
      <c r="Z23" s="101">
        <v>0.752</v>
      </c>
      <c r="AA23" s="104">
        <v>6672</v>
      </c>
      <c r="AB23" s="94"/>
      <c r="AC23" s="101">
        <v>0</v>
      </c>
      <c r="AD23" s="104">
        <v>0</v>
      </c>
      <c r="AE23" s="94"/>
      <c r="AF23" s="101">
        <v>0</v>
      </c>
      <c r="AG23" s="104">
        <v>0</v>
      </c>
      <c r="AH23" s="94"/>
      <c r="AI23" s="101">
        <v>0</v>
      </c>
      <c r="AJ23" s="104">
        <v>0</v>
      </c>
      <c r="AK23" s="94"/>
      <c r="AL23" s="101">
        <v>0.248</v>
      </c>
      <c r="AM23" s="104">
        <v>2200</v>
      </c>
    </row>
    <row r="24" spans="1:39" x14ac:dyDescent="0.25">
      <c r="A24" t="s">
        <v>17</v>
      </c>
      <c r="B24" t="s">
        <v>10</v>
      </c>
      <c r="C24" t="s">
        <v>25</v>
      </c>
      <c r="D24" t="s">
        <v>12</v>
      </c>
      <c r="E24" t="s">
        <v>275</v>
      </c>
      <c r="F24">
        <v>897</v>
      </c>
      <c r="G24">
        <v>94</v>
      </c>
      <c r="H24">
        <v>7.3999999999999996E-2</v>
      </c>
      <c r="I24">
        <v>66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0.92600000000000005</v>
      </c>
      <c r="Q24">
        <v>831</v>
      </c>
      <c r="S24" s="17" t="s">
        <v>16</v>
      </c>
      <c r="T24" s="17" t="s">
        <v>10</v>
      </c>
      <c r="U24" s="17" t="s">
        <v>25</v>
      </c>
      <c r="V24" s="17" t="s">
        <v>12</v>
      </c>
      <c r="W24" s="17" t="s">
        <v>284</v>
      </c>
      <c r="X24" s="104">
        <v>31567</v>
      </c>
      <c r="Y24" s="104">
        <v>494</v>
      </c>
      <c r="Z24" s="101">
        <v>0.86599999999999999</v>
      </c>
      <c r="AA24" s="104">
        <v>27337</v>
      </c>
      <c r="AB24" s="94"/>
      <c r="AC24" s="101">
        <v>0</v>
      </c>
      <c r="AD24" s="104">
        <v>0</v>
      </c>
      <c r="AE24" s="94"/>
      <c r="AF24" s="101">
        <v>0</v>
      </c>
      <c r="AG24" s="104">
        <v>0</v>
      </c>
      <c r="AH24" s="94"/>
      <c r="AI24" s="101">
        <v>0</v>
      </c>
      <c r="AJ24" s="104">
        <v>0</v>
      </c>
      <c r="AK24" s="94"/>
      <c r="AL24" s="101">
        <v>0.13400000000000001</v>
      </c>
      <c r="AM24" s="104">
        <v>4230</v>
      </c>
    </row>
    <row r="25" spans="1:39" x14ac:dyDescent="0.25">
      <c r="A25" t="s">
        <v>17</v>
      </c>
      <c r="B25" t="s">
        <v>10</v>
      </c>
      <c r="C25" t="s">
        <v>25</v>
      </c>
      <c r="D25" t="s">
        <v>12</v>
      </c>
      <c r="E25" t="s">
        <v>276</v>
      </c>
      <c r="F25">
        <v>1673</v>
      </c>
      <c r="G25">
        <v>93</v>
      </c>
      <c r="H25">
        <v>0.20399999999999999</v>
      </c>
      <c r="I25">
        <v>341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0.79600000000000004</v>
      </c>
      <c r="Q25">
        <v>1332</v>
      </c>
      <c r="S25" s="17" t="s">
        <v>17</v>
      </c>
      <c r="T25" s="17" t="s">
        <v>10</v>
      </c>
      <c r="U25" s="17" t="s">
        <v>25</v>
      </c>
      <c r="V25" s="17" t="s">
        <v>12</v>
      </c>
      <c r="W25" s="17" t="s">
        <v>275</v>
      </c>
      <c r="X25" s="104">
        <v>897</v>
      </c>
      <c r="Y25" s="104">
        <v>94</v>
      </c>
      <c r="Z25" s="101">
        <v>7.3999999999999996E-2</v>
      </c>
      <c r="AA25" s="104">
        <v>66</v>
      </c>
      <c r="AB25" s="94"/>
      <c r="AC25" s="101">
        <v>0</v>
      </c>
      <c r="AD25" s="104">
        <v>0</v>
      </c>
      <c r="AE25" s="94"/>
      <c r="AF25" s="101">
        <v>0</v>
      </c>
      <c r="AG25" s="104">
        <v>0</v>
      </c>
      <c r="AH25" s="94"/>
      <c r="AI25" s="101">
        <v>0</v>
      </c>
      <c r="AJ25" s="104">
        <v>0</v>
      </c>
      <c r="AK25" s="94"/>
      <c r="AL25" s="101">
        <v>0.92600000000000005</v>
      </c>
      <c r="AM25" s="104">
        <v>831</v>
      </c>
    </row>
    <row r="26" spans="1:39" x14ac:dyDescent="0.25">
      <c r="A26" t="s">
        <v>17</v>
      </c>
      <c r="B26" t="s">
        <v>10</v>
      </c>
      <c r="C26" t="s">
        <v>25</v>
      </c>
      <c r="D26" t="s">
        <v>12</v>
      </c>
      <c r="E26" t="s">
        <v>281</v>
      </c>
      <c r="F26">
        <v>7122</v>
      </c>
      <c r="G26">
        <v>79</v>
      </c>
      <c r="H26">
        <v>0.82299999999999995</v>
      </c>
      <c r="I26">
        <v>5861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0.17699999999999999</v>
      </c>
      <c r="Q26">
        <v>1261</v>
      </c>
      <c r="S26" s="17" t="s">
        <v>17</v>
      </c>
      <c r="T26" s="17" t="s">
        <v>10</v>
      </c>
      <c r="U26" s="17" t="s">
        <v>25</v>
      </c>
      <c r="V26" s="17" t="s">
        <v>12</v>
      </c>
      <c r="W26" s="17" t="s">
        <v>276</v>
      </c>
      <c r="X26" s="104">
        <v>1673</v>
      </c>
      <c r="Y26" s="104">
        <v>93</v>
      </c>
      <c r="Z26" s="101">
        <v>0.20399999999999999</v>
      </c>
      <c r="AA26" s="104">
        <v>341</v>
      </c>
      <c r="AB26" s="94"/>
      <c r="AC26" s="101">
        <v>0</v>
      </c>
      <c r="AD26" s="104">
        <v>0</v>
      </c>
      <c r="AE26" s="94"/>
      <c r="AF26" s="101">
        <v>0</v>
      </c>
      <c r="AG26" s="104">
        <v>0</v>
      </c>
      <c r="AH26" s="94"/>
      <c r="AI26" s="101">
        <v>0</v>
      </c>
      <c r="AJ26" s="104">
        <v>0</v>
      </c>
      <c r="AK26" s="94"/>
      <c r="AL26" s="101">
        <v>0.79600000000000004</v>
      </c>
      <c r="AM26" s="104">
        <v>1332</v>
      </c>
    </row>
    <row r="27" spans="1:39" x14ac:dyDescent="0.25">
      <c r="A27" t="s">
        <v>17</v>
      </c>
      <c r="B27" t="s">
        <v>10</v>
      </c>
      <c r="C27" t="s">
        <v>25</v>
      </c>
      <c r="D27" t="s">
        <v>12</v>
      </c>
      <c r="E27" t="s">
        <v>282</v>
      </c>
      <c r="F27">
        <v>9212</v>
      </c>
      <c r="G27">
        <v>470</v>
      </c>
      <c r="H27">
        <v>0.71099999999999997</v>
      </c>
      <c r="I27">
        <v>6550</v>
      </c>
      <c r="J27">
        <v>0</v>
      </c>
      <c r="K27">
        <v>0</v>
      </c>
      <c r="L27">
        <v>2E-3</v>
      </c>
      <c r="M27">
        <v>18</v>
      </c>
      <c r="N27">
        <v>0</v>
      </c>
      <c r="O27">
        <v>0</v>
      </c>
      <c r="P27">
        <v>0.28699999999999998</v>
      </c>
      <c r="Q27">
        <v>2644</v>
      </c>
      <c r="S27" s="17" t="s">
        <v>17</v>
      </c>
      <c r="T27" s="17" t="s">
        <v>10</v>
      </c>
      <c r="U27" s="17" t="s">
        <v>25</v>
      </c>
      <c r="V27" s="17" t="s">
        <v>12</v>
      </c>
      <c r="W27" s="17" t="s">
        <v>281</v>
      </c>
      <c r="X27" s="104">
        <v>7122</v>
      </c>
      <c r="Y27" s="104">
        <v>79</v>
      </c>
      <c r="Z27" s="101">
        <v>0.82299999999999995</v>
      </c>
      <c r="AA27" s="104">
        <v>5861</v>
      </c>
      <c r="AB27" s="94"/>
      <c r="AC27" s="101">
        <v>0</v>
      </c>
      <c r="AD27" s="104">
        <v>0</v>
      </c>
      <c r="AE27" s="94"/>
      <c r="AF27" s="101">
        <v>0</v>
      </c>
      <c r="AG27" s="104">
        <v>0</v>
      </c>
      <c r="AH27" s="94"/>
      <c r="AI27" s="101">
        <v>0</v>
      </c>
      <c r="AJ27" s="104">
        <v>0</v>
      </c>
      <c r="AK27" s="94"/>
      <c r="AL27" s="101">
        <v>0.17699999999999999</v>
      </c>
      <c r="AM27" s="104">
        <v>1261</v>
      </c>
    </row>
    <row r="28" spans="1:39" x14ac:dyDescent="0.25">
      <c r="A28" t="s">
        <v>17</v>
      </c>
      <c r="B28" t="s">
        <v>10</v>
      </c>
      <c r="C28" t="s">
        <v>25</v>
      </c>
      <c r="D28" t="s">
        <v>12</v>
      </c>
      <c r="E28" t="s">
        <v>283</v>
      </c>
      <c r="F28">
        <v>11280</v>
      </c>
      <c r="G28">
        <v>96</v>
      </c>
      <c r="H28">
        <v>0.875</v>
      </c>
      <c r="I28">
        <v>9870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0.125</v>
      </c>
      <c r="Q28">
        <v>1410</v>
      </c>
      <c r="S28" s="17" t="s">
        <v>17</v>
      </c>
      <c r="T28" s="17" t="s">
        <v>10</v>
      </c>
      <c r="U28" s="17" t="s">
        <v>25</v>
      </c>
      <c r="V28" s="17" t="s">
        <v>12</v>
      </c>
      <c r="W28" s="17" t="s">
        <v>282</v>
      </c>
      <c r="X28" s="104">
        <v>9212</v>
      </c>
      <c r="Y28" s="104">
        <v>470</v>
      </c>
      <c r="Z28" s="101">
        <v>0.71099999999999997</v>
      </c>
      <c r="AA28" s="104">
        <v>6550</v>
      </c>
      <c r="AB28" s="94"/>
      <c r="AC28" s="101">
        <v>0</v>
      </c>
      <c r="AD28" s="104">
        <v>0</v>
      </c>
      <c r="AE28" s="94"/>
      <c r="AF28" s="101">
        <v>2E-3</v>
      </c>
      <c r="AG28" s="104">
        <v>18</v>
      </c>
      <c r="AH28" s="94"/>
      <c r="AI28" s="101">
        <v>0</v>
      </c>
      <c r="AJ28" s="104">
        <v>0</v>
      </c>
      <c r="AK28" s="94"/>
      <c r="AL28" s="101">
        <v>0.28699999999999998</v>
      </c>
      <c r="AM28" s="104">
        <v>2644</v>
      </c>
    </row>
    <row r="29" spans="1:39" x14ac:dyDescent="0.25">
      <c r="A29" t="s">
        <v>17</v>
      </c>
      <c r="B29" t="s">
        <v>10</v>
      </c>
      <c r="C29" t="s">
        <v>25</v>
      </c>
      <c r="D29" t="s">
        <v>12</v>
      </c>
      <c r="E29" t="s">
        <v>284</v>
      </c>
      <c r="F29">
        <v>51940</v>
      </c>
      <c r="G29">
        <v>557</v>
      </c>
      <c r="H29">
        <v>0.90300000000000002</v>
      </c>
      <c r="I29">
        <v>46902</v>
      </c>
      <c r="J29">
        <v>2E-3</v>
      </c>
      <c r="K29">
        <v>104</v>
      </c>
      <c r="L29">
        <v>0</v>
      </c>
      <c r="M29">
        <v>0</v>
      </c>
      <c r="N29">
        <v>2E-3</v>
      </c>
      <c r="O29">
        <v>104</v>
      </c>
      <c r="P29">
        <v>9.2999999999999999E-2</v>
      </c>
      <c r="Q29">
        <v>4830</v>
      </c>
      <c r="S29" s="17" t="s">
        <v>17</v>
      </c>
      <c r="T29" s="17" t="s">
        <v>10</v>
      </c>
      <c r="U29" s="17" t="s">
        <v>25</v>
      </c>
      <c r="V29" s="17" t="s">
        <v>12</v>
      </c>
      <c r="W29" s="17" t="s">
        <v>283</v>
      </c>
      <c r="X29" s="104">
        <v>11280</v>
      </c>
      <c r="Y29" s="104">
        <v>96</v>
      </c>
      <c r="Z29" s="101">
        <v>0.875</v>
      </c>
      <c r="AA29" s="104">
        <v>9870</v>
      </c>
      <c r="AB29" s="94"/>
      <c r="AC29" s="101">
        <v>0</v>
      </c>
      <c r="AD29" s="104">
        <v>0</v>
      </c>
      <c r="AE29" s="94"/>
      <c r="AF29" s="101">
        <v>0</v>
      </c>
      <c r="AG29" s="104">
        <v>0</v>
      </c>
      <c r="AH29" s="94"/>
      <c r="AI29" s="101">
        <v>0</v>
      </c>
      <c r="AJ29" s="104">
        <v>0</v>
      </c>
      <c r="AK29" s="94"/>
      <c r="AL29" s="101">
        <v>0.125</v>
      </c>
      <c r="AM29" s="104">
        <v>1410</v>
      </c>
    </row>
    <row r="30" spans="1:39" x14ac:dyDescent="0.25">
      <c r="S30" s="99" t="s">
        <v>17</v>
      </c>
      <c r="T30" s="99" t="s">
        <v>10</v>
      </c>
      <c r="U30" s="99" t="s">
        <v>25</v>
      </c>
      <c r="V30" s="99" t="s">
        <v>12</v>
      </c>
      <c r="W30" s="99" t="s">
        <v>284</v>
      </c>
      <c r="X30" s="105">
        <v>51940</v>
      </c>
      <c r="Y30" s="105">
        <v>557</v>
      </c>
      <c r="Z30" s="102">
        <v>0.90300000000000002</v>
      </c>
      <c r="AA30" s="105">
        <v>46902</v>
      </c>
      <c r="AB30" s="100"/>
      <c r="AC30" s="102">
        <v>2E-3</v>
      </c>
      <c r="AD30" s="105">
        <v>104</v>
      </c>
      <c r="AE30" s="100"/>
      <c r="AF30" s="102">
        <v>0</v>
      </c>
      <c r="AG30" s="105">
        <v>0</v>
      </c>
      <c r="AH30" s="100"/>
      <c r="AI30" s="102">
        <v>2E-3</v>
      </c>
      <c r="AJ30" s="105">
        <v>104</v>
      </c>
      <c r="AK30" s="100"/>
      <c r="AL30" s="102">
        <v>9.2999999999999999E-2</v>
      </c>
      <c r="AM30" s="105">
        <v>4830</v>
      </c>
    </row>
    <row r="31" spans="1:39" x14ac:dyDescent="0.25">
      <c r="S31" s="64" t="s">
        <v>507</v>
      </c>
      <c r="T31" s="64"/>
      <c r="U31" s="64"/>
      <c r="V31" s="64"/>
      <c r="W31" s="64"/>
      <c r="X31" s="19">
        <f>SUM(X3:X30)</f>
        <v>333784</v>
      </c>
      <c r="Y31" s="19">
        <f>SUM(Y3:Y30)</f>
        <v>7238</v>
      </c>
      <c r="Z31" s="103">
        <f>AA31/$X$31</f>
        <v>0.67339956378975629</v>
      </c>
      <c r="AA31" s="19">
        <f>SUM(AA3:AA30)</f>
        <v>224770</v>
      </c>
      <c r="AB31" s="19">
        <f t="shared" ref="Z31:AM31" si="0">SUM(AB3:AB30)</f>
        <v>0</v>
      </c>
      <c r="AC31" s="103">
        <f>AD31/$X$31</f>
        <v>4.5238837092251278E-4</v>
      </c>
      <c r="AD31" s="19">
        <f>SUM(AD3:AD30)</f>
        <v>151</v>
      </c>
      <c r="AE31" s="19">
        <f t="shared" si="0"/>
        <v>0</v>
      </c>
      <c r="AF31" s="103">
        <f>AG31/$X$31</f>
        <v>1.1744121947127484E-3</v>
      </c>
      <c r="AG31" s="19">
        <f>SUM(AG3:AG30)</f>
        <v>392</v>
      </c>
      <c r="AH31" s="19">
        <f t="shared" si="0"/>
        <v>0</v>
      </c>
      <c r="AI31" s="103">
        <f>AJ31/$X$31</f>
        <v>3.1157874553603527E-4</v>
      </c>
      <c r="AJ31" s="19">
        <f t="shared" si="0"/>
        <v>104</v>
      </c>
      <c r="AK31" s="19">
        <f t="shared" si="0"/>
        <v>0</v>
      </c>
      <c r="AL31" s="103">
        <f>AM31/$X$31</f>
        <v>0.32466205689907246</v>
      </c>
      <c r="AM31" s="19">
        <f t="shared" si="0"/>
        <v>108367</v>
      </c>
    </row>
  </sheetData>
  <mergeCells count="13">
    <mergeCell ref="U1:U2"/>
    <mergeCell ref="T1:T2"/>
    <mergeCell ref="S1:S2"/>
    <mergeCell ref="Z1:AA1"/>
    <mergeCell ref="AC1:AD1"/>
    <mergeCell ref="AF1:AG1"/>
    <mergeCell ref="AI1:AJ1"/>
    <mergeCell ref="AL1:AM1"/>
    <mergeCell ref="S31:W31"/>
    <mergeCell ref="Y1:Y2"/>
    <mergeCell ref="X1:X2"/>
    <mergeCell ref="W1:W2"/>
    <mergeCell ref="V1:V2"/>
  </mergeCell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7"/>
  <sheetViews>
    <sheetView topLeftCell="Q1" workbookViewId="0">
      <selection activeCell="S1" sqref="S1:AM7"/>
    </sheetView>
  </sheetViews>
  <sheetFormatPr defaultColWidth="11.42578125" defaultRowHeight="15" x14ac:dyDescent="0.25"/>
  <cols>
    <col min="19" max="19" width="4.42578125" bestFit="1" customWidth="1"/>
    <col min="20" max="20" width="6.7109375" bestFit="1" customWidth="1"/>
    <col min="21" max="21" width="10.140625" bestFit="1" customWidth="1"/>
    <col min="22" max="22" width="8" bestFit="1" customWidth="1"/>
    <col min="24" max="24" width="10.140625" bestFit="1" customWidth="1"/>
    <col min="25" max="25" width="3.5703125" bestFit="1" customWidth="1"/>
    <col min="26" max="26" width="6.28515625" bestFit="1" customWidth="1"/>
    <col min="27" max="27" width="5.7109375" bestFit="1" customWidth="1"/>
    <col min="28" max="28" width="0.85546875" customWidth="1"/>
    <col min="29" max="29" width="5.5703125" bestFit="1" customWidth="1"/>
    <col min="30" max="30" width="5" bestFit="1" customWidth="1"/>
    <col min="31" max="31" width="0.85546875" customWidth="1"/>
    <col min="32" max="32" width="5.5703125" bestFit="1" customWidth="1"/>
    <col min="33" max="33" width="5" bestFit="1" customWidth="1"/>
    <col min="34" max="34" width="0.85546875" customWidth="1"/>
    <col min="35" max="35" width="5.5703125" bestFit="1" customWidth="1"/>
    <col min="36" max="36" width="5" bestFit="1" customWidth="1"/>
    <col min="37" max="37" width="0.85546875" customWidth="1"/>
    <col min="38" max="38" width="5.5703125" bestFit="1" customWidth="1"/>
    <col min="39" max="39" width="5" bestFit="1" customWidth="1"/>
  </cols>
  <sheetData>
    <row r="1" spans="1:39" ht="16.5" thickBot="1" x14ac:dyDescent="0.3">
      <c r="A1" t="s">
        <v>0</v>
      </c>
      <c r="B1" t="s">
        <v>1</v>
      </c>
      <c r="C1" t="s">
        <v>18</v>
      </c>
      <c r="D1" t="s">
        <v>2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S1" s="95" t="s">
        <v>0</v>
      </c>
      <c r="T1" s="95" t="s">
        <v>1</v>
      </c>
      <c r="U1" s="96" t="s">
        <v>459</v>
      </c>
      <c r="V1" s="96" t="s">
        <v>339</v>
      </c>
      <c r="W1" s="96" t="s">
        <v>504</v>
      </c>
      <c r="X1" s="106" t="s">
        <v>464</v>
      </c>
      <c r="Y1" s="107" t="s">
        <v>461</v>
      </c>
      <c r="Z1" s="14" t="s">
        <v>355</v>
      </c>
      <c r="AA1" s="14"/>
      <c r="AB1" s="93"/>
      <c r="AC1" s="14" t="s">
        <v>390</v>
      </c>
      <c r="AD1" s="14"/>
      <c r="AE1" s="93"/>
      <c r="AF1" s="14" t="s">
        <v>408</v>
      </c>
      <c r="AG1" s="14"/>
      <c r="AH1" s="93"/>
      <c r="AI1" s="14" t="s">
        <v>502</v>
      </c>
      <c r="AJ1" s="14"/>
      <c r="AK1" s="93"/>
      <c r="AL1" s="14" t="s">
        <v>503</v>
      </c>
      <c r="AM1" s="14"/>
    </row>
    <row r="2" spans="1:39" ht="15.75" thickBot="1" x14ac:dyDescent="0.3">
      <c r="A2" t="s">
        <v>9</v>
      </c>
      <c r="B2" t="s">
        <v>10</v>
      </c>
      <c r="C2" t="s">
        <v>26</v>
      </c>
      <c r="D2" t="s">
        <v>12</v>
      </c>
      <c r="E2" t="s">
        <v>284</v>
      </c>
      <c r="F2">
        <v>6590</v>
      </c>
      <c r="G2">
        <v>60</v>
      </c>
      <c r="H2">
        <v>0.96699999999999997</v>
      </c>
      <c r="I2">
        <v>6373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3.3000000000000002E-2</v>
      </c>
      <c r="Q2">
        <v>217</v>
      </c>
      <c r="S2" s="97"/>
      <c r="T2" s="97"/>
      <c r="U2" s="98"/>
      <c r="V2" s="98"/>
      <c r="W2" s="98"/>
      <c r="X2" s="108"/>
      <c r="Y2" s="109"/>
      <c r="Z2" s="16" t="s">
        <v>506</v>
      </c>
      <c r="AA2" s="20" t="s">
        <v>505</v>
      </c>
      <c r="AB2" s="16"/>
      <c r="AC2" s="16" t="s">
        <v>506</v>
      </c>
      <c r="AD2" s="20" t="s">
        <v>505</v>
      </c>
      <c r="AE2" s="16"/>
      <c r="AF2" s="16" t="s">
        <v>506</v>
      </c>
      <c r="AG2" s="20" t="s">
        <v>505</v>
      </c>
      <c r="AH2" s="16"/>
      <c r="AI2" s="16" t="s">
        <v>506</v>
      </c>
      <c r="AJ2" s="20" t="s">
        <v>505</v>
      </c>
      <c r="AK2" s="16"/>
      <c r="AL2" s="16" t="s">
        <v>506</v>
      </c>
      <c r="AM2" s="20" t="s">
        <v>505</v>
      </c>
    </row>
    <row r="3" spans="1:39" x14ac:dyDescent="0.25">
      <c r="A3" t="s">
        <v>14</v>
      </c>
      <c r="B3" t="s">
        <v>10</v>
      </c>
      <c r="C3" t="s">
        <v>26</v>
      </c>
      <c r="D3" t="s">
        <v>12</v>
      </c>
      <c r="E3" t="s">
        <v>284</v>
      </c>
      <c r="F3">
        <v>1990</v>
      </c>
      <c r="G3">
        <v>96</v>
      </c>
      <c r="H3">
        <v>0.99</v>
      </c>
      <c r="I3">
        <v>1970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0.01</v>
      </c>
      <c r="Q3">
        <v>20</v>
      </c>
      <c r="S3" s="17" t="s">
        <v>9</v>
      </c>
      <c r="T3" s="17" t="s">
        <v>10</v>
      </c>
      <c r="U3" s="17" t="s">
        <v>26</v>
      </c>
      <c r="V3" s="17" t="s">
        <v>12</v>
      </c>
      <c r="W3" s="17" t="s">
        <v>284</v>
      </c>
      <c r="X3" s="104">
        <v>6590</v>
      </c>
      <c r="Y3" s="104">
        <v>60</v>
      </c>
      <c r="Z3" s="101">
        <v>0.96699999999999997</v>
      </c>
      <c r="AA3" s="104">
        <v>6373</v>
      </c>
      <c r="AB3" s="94"/>
      <c r="AC3" s="101">
        <v>0</v>
      </c>
      <c r="AD3" s="104">
        <v>0</v>
      </c>
      <c r="AE3" s="94"/>
      <c r="AF3" s="101">
        <v>0</v>
      </c>
      <c r="AG3" s="104">
        <v>0</v>
      </c>
      <c r="AH3" s="94"/>
      <c r="AI3" s="101">
        <v>0</v>
      </c>
      <c r="AJ3" s="104">
        <v>0</v>
      </c>
      <c r="AK3" s="94"/>
      <c r="AL3" s="101">
        <v>3.3000000000000002E-2</v>
      </c>
      <c r="AM3" s="104">
        <v>217</v>
      </c>
    </row>
    <row r="4" spans="1:39" x14ac:dyDescent="0.25">
      <c r="A4" t="s">
        <v>16</v>
      </c>
      <c r="B4" t="s">
        <v>10</v>
      </c>
      <c r="C4" t="s">
        <v>26</v>
      </c>
      <c r="D4" t="s">
        <v>12</v>
      </c>
      <c r="E4" t="s">
        <v>280</v>
      </c>
      <c r="F4">
        <v>35069</v>
      </c>
      <c r="G4">
        <v>96</v>
      </c>
      <c r="H4">
        <v>1</v>
      </c>
      <c r="I4">
        <v>35069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17" t="s">
        <v>14</v>
      </c>
      <c r="T4" s="17" t="s">
        <v>10</v>
      </c>
      <c r="U4" s="17" t="s">
        <v>26</v>
      </c>
      <c r="V4" s="17" t="s">
        <v>12</v>
      </c>
      <c r="W4" s="17" t="s">
        <v>284</v>
      </c>
      <c r="X4" s="104">
        <v>1990</v>
      </c>
      <c r="Y4" s="104">
        <v>96</v>
      </c>
      <c r="Z4" s="101">
        <v>0.99</v>
      </c>
      <c r="AA4" s="104">
        <v>1970</v>
      </c>
      <c r="AB4" s="94"/>
      <c r="AC4" s="101">
        <v>0</v>
      </c>
      <c r="AD4" s="104">
        <v>0</v>
      </c>
      <c r="AE4" s="94"/>
      <c r="AF4" s="101">
        <v>0</v>
      </c>
      <c r="AG4" s="104">
        <v>0</v>
      </c>
      <c r="AH4" s="94"/>
      <c r="AI4" s="101">
        <v>0</v>
      </c>
      <c r="AJ4" s="104">
        <v>0</v>
      </c>
      <c r="AK4" s="94"/>
      <c r="AL4" s="101">
        <v>0.01</v>
      </c>
      <c r="AM4" s="104">
        <v>20</v>
      </c>
    </row>
    <row r="5" spans="1:39" x14ac:dyDescent="0.25">
      <c r="A5" t="s">
        <v>17</v>
      </c>
      <c r="B5" t="s">
        <v>10</v>
      </c>
      <c r="C5" t="s">
        <v>26</v>
      </c>
      <c r="D5" t="s">
        <v>12</v>
      </c>
      <c r="E5" t="s">
        <v>280</v>
      </c>
      <c r="F5">
        <v>26121</v>
      </c>
      <c r="G5">
        <v>191</v>
      </c>
      <c r="H5">
        <v>1</v>
      </c>
      <c r="I5">
        <v>26121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17" t="s">
        <v>16</v>
      </c>
      <c r="T5" s="17" t="s">
        <v>10</v>
      </c>
      <c r="U5" s="17" t="s">
        <v>26</v>
      </c>
      <c r="V5" s="17" t="s">
        <v>12</v>
      </c>
      <c r="W5" s="17" t="s">
        <v>280</v>
      </c>
      <c r="X5" s="104">
        <v>35069</v>
      </c>
      <c r="Y5" s="104">
        <v>96</v>
      </c>
      <c r="Z5" s="101">
        <v>1</v>
      </c>
      <c r="AA5" s="104">
        <v>35069</v>
      </c>
      <c r="AB5" s="94"/>
      <c r="AC5" s="101">
        <v>0</v>
      </c>
      <c r="AD5" s="104">
        <v>0</v>
      </c>
      <c r="AE5" s="94"/>
      <c r="AF5" s="101">
        <v>0</v>
      </c>
      <c r="AG5" s="104">
        <v>0</v>
      </c>
      <c r="AH5" s="94"/>
      <c r="AI5" s="101">
        <v>0</v>
      </c>
      <c r="AJ5" s="104">
        <v>0</v>
      </c>
      <c r="AK5" s="94"/>
      <c r="AL5" s="101">
        <v>0</v>
      </c>
      <c r="AM5" s="104">
        <v>0</v>
      </c>
    </row>
    <row r="6" spans="1:39" x14ac:dyDescent="0.25">
      <c r="S6" s="17" t="s">
        <v>17</v>
      </c>
      <c r="T6" s="17" t="s">
        <v>10</v>
      </c>
      <c r="U6" s="17" t="s">
        <v>26</v>
      </c>
      <c r="V6" s="17" t="s">
        <v>12</v>
      </c>
      <c r="W6" s="17" t="s">
        <v>280</v>
      </c>
      <c r="X6" s="104">
        <v>26121</v>
      </c>
      <c r="Y6" s="104">
        <v>191</v>
      </c>
      <c r="Z6" s="101">
        <v>1</v>
      </c>
      <c r="AA6" s="104">
        <v>26121</v>
      </c>
      <c r="AB6" s="94"/>
      <c r="AC6" s="101">
        <v>0</v>
      </c>
      <c r="AD6" s="104">
        <v>0</v>
      </c>
      <c r="AE6" s="94"/>
      <c r="AF6" s="101">
        <v>0</v>
      </c>
      <c r="AG6" s="104">
        <v>0</v>
      </c>
      <c r="AH6" s="94"/>
      <c r="AI6" s="101">
        <v>0</v>
      </c>
      <c r="AJ6" s="104">
        <v>0</v>
      </c>
      <c r="AK6" s="94"/>
      <c r="AL6" s="101">
        <v>0</v>
      </c>
      <c r="AM6" s="104">
        <v>0</v>
      </c>
    </row>
    <row r="7" spans="1:39" x14ac:dyDescent="0.25">
      <c r="S7" s="110" t="s">
        <v>507</v>
      </c>
      <c r="T7" s="110"/>
      <c r="U7" s="110"/>
      <c r="V7" s="110"/>
      <c r="W7" s="110"/>
      <c r="X7" s="111">
        <f>SUM(X3:X6)</f>
        <v>69770</v>
      </c>
      <c r="Y7" s="111">
        <f>SUM(Y3:Y6)</f>
        <v>443</v>
      </c>
      <c r="Z7" s="112">
        <f>AA7/$X$7</f>
        <v>0.99660312455209976</v>
      </c>
      <c r="AA7" s="111">
        <f>SUM(AA3:AA6)</f>
        <v>69533</v>
      </c>
      <c r="AB7" s="111"/>
      <c r="AC7" s="112">
        <f>AD7/$X$7</f>
        <v>0</v>
      </c>
      <c r="AD7" s="111">
        <f>SUM(AD3:AD6)</f>
        <v>0</v>
      </c>
      <c r="AE7" s="111"/>
      <c r="AF7" s="112">
        <f>AG7/$X$7</f>
        <v>0</v>
      </c>
      <c r="AG7" s="111">
        <f>SUM(AG3:AG6)</f>
        <v>0</v>
      </c>
      <c r="AH7" s="111"/>
      <c r="AI7" s="112">
        <f>AJ7/$X$7</f>
        <v>0</v>
      </c>
      <c r="AJ7" s="111">
        <f>SUM(AJ3:AJ6)</f>
        <v>0</v>
      </c>
      <c r="AK7" s="111"/>
      <c r="AL7" s="112">
        <f>AM7/$X$7</f>
        <v>3.3968754479002435E-3</v>
      </c>
      <c r="AM7" s="111">
        <f>SUM(AM3:AM6)</f>
        <v>237</v>
      </c>
    </row>
  </sheetData>
  <mergeCells count="13">
    <mergeCell ref="S7:W7"/>
    <mergeCell ref="Y1:Y2"/>
    <mergeCell ref="Z1:AA1"/>
    <mergeCell ref="AC1:AD1"/>
    <mergeCell ref="AF1:AG1"/>
    <mergeCell ref="AI1:AJ1"/>
    <mergeCell ref="AL1:AM1"/>
    <mergeCell ref="S1:S2"/>
    <mergeCell ref="T1:T2"/>
    <mergeCell ref="U1:U2"/>
    <mergeCell ref="V1:V2"/>
    <mergeCell ref="W1:W2"/>
    <mergeCell ref="X1:X2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13"/>
  <sheetViews>
    <sheetView topLeftCell="Q1" workbookViewId="0">
      <selection activeCell="AM13" sqref="S1:AM13"/>
    </sheetView>
  </sheetViews>
  <sheetFormatPr defaultColWidth="11.42578125" defaultRowHeight="15" x14ac:dyDescent="0.25"/>
  <cols>
    <col min="19" max="19" width="4.42578125" bestFit="1" customWidth="1"/>
    <col min="20" max="20" width="6.140625" bestFit="1" customWidth="1"/>
    <col min="21" max="21" width="10.140625" bestFit="1" customWidth="1"/>
    <col min="22" max="22" width="8" bestFit="1" customWidth="1"/>
    <col min="24" max="24" width="10.140625" bestFit="1" customWidth="1"/>
    <col min="25" max="25" width="4.85546875" bestFit="1" customWidth="1"/>
    <col min="26" max="26" width="5.5703125" bestFit="1" customWidth="1"/>
    <col min="27" max="27" width="5.7109375" bestFit="1" customWidth="1"/>
    <col min="28" max="28" width="0.85546875" customWidth="1"/>
    <col min="29" max="29" width="5.5703125" bestFit="1" customWidth="1"/>
    <col min="30" max="30" width="5" bestFit="1" customWidth="1"/>
    <col min="31" max="31" width="0.85546875" customWidth="1"/>
    <col min="32" max="32" width="5.5703125" bestFit="1" customWidth="1"/>
    <col min="33" max="33" width="5" bestFit="1" customWidth="1"/>
    <col min="34" max="34" width="0.85546875" customWidth="1"/>
    <col min="35" max="35" width="5.5703125" bestFit="1" customWidth="1"/>
    <col min="36" max="36" width="5" bestFit="1" customWidth="1"/>
    <col min="37" max="37" width="0.85546875" customWidth="1"/>
    <col min="38" max="38" width="5.5703125" bestFit="1" customWidth="1"/>
    <col min="39" max="39" width="5.7109375" bestFit="1" customWidth="1"/>
  </cols>
  <sheetData>
    <row r="1" spans="1:39" ht="16.5" thickBot="1" x14ac:dyDescent="0.3">
      <c r="A1" t="s">
        <v>0</v>
      </c>
      <c r="B1" t="s">
        <v>1</v>
      </c>
      <c r="C1" t="s">
        <v>18</v>
      </c>
      <c r="D1" t="s">
        <v>2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S1" s="95" t="s">
        <v>0</v>
      </c>
      <c r="T1" s="95" t="s">
        <v>1</v>
      </c>
      <c r="U1" s="96" t="s">
        <v>459</v>
      </c>
      <c r="V1" s="96" t="s">
        <v>339</v>
      </c>
      <c r="W1" s="96" t="s">
        <v>504</v>
      </c>
      <c r="X1" s="106" t="s">
        <v>464</v>
      </c>
      <c r="Y1" s="107" t="s">
        <v>461</v>
      </c>
      <c r="Z1" s="14" t="s">
        <v>355</v>
      </c>
      <c r="AA1" s="14"/>
      <c r="AB1" s="93"/>
      <c r="AC1" s="14" t="s">
        <v>390</v>
      </c>
      <c r="AD1" s="14"/>
      <c r="AE1" s="93"/>
      <c r="AF1" s="14" t="s">
        <v>408</v>
      </c>
      <c r="AG1" s="14"/>
      <c r="AH1" s="93"/>
      <c r="AI1" s="14" t="s">
        <v>502</v>
      </c>
      <c r="AJ1" s="14"/>
      <c r="AK1" s="93"/>
      <c r="AL1" s="14" t="s">
        <v>503</v>
      </c>
      <c r="AM1" s="14"/>
    </row>
    <row r="2" spans="1:39" ht="15.75" thickBot="1" x14ac:dyDescent="0.3">
      <c r="A2" t="s">
        <v>9</v>
      </c>
      <c r="B2" t="s">
        <v>13</v>
      </c>
      <c r="C2" t="s">
        <v>25</v>
      </c>
      <c r="D2" t="s">
        <v>11</v>
      </c>
      <c r="E2" t="s">
        <v>275</v>
      </c>
      <c r="F2">
        <v>31721</v>
      </c>
      <c r="G2">
        <v>285</v>
      </c>
      <c r="H2">
        <v>0.61399999999999999</v>
      </c>
      <c r="I2">
        <v>19477</v>
      </c>
      <c r="J2">
        <v>3.2000000000000001E-2</v>
      </c>
      <c r="K2">
        <v>1015</v>
      </c>
      <c r="L2">
        <v>0</v>
      </c>
      <c r="M2">
        <v>0</v>
      </c>
      <c r="N2">
        <v>0</v>
      </c>
      <c r="O2">
        <v>0</v>
      </c>
      <c r="P2">
        <v>0.35399999999999998</v>
      </c>
      <c r="Q2">
        <v>11229</v>
      </c>
      <c r="S2" s="97"/>
      <c r="T2" s="97"/>
      <c r="U2" s="98"/>
      <c r="V2" s="98"/>
      <c r="W2" s="98"/>
      <c r="X2" s="108"/>
      <c r="Y2" s="109"/>
      <c r="Z2" s="16" t="s">
        <v>506</v>
      </c>
      <c r="AA2" s="20" t="s">
        <v>505</v>
      </c>
      <c r="AB2" s="16"/>
      <c r="AC2" s="16" t="s">
        <v>506</v>
      </c>
      <c r="AD2" s="20" t="s">
        <v>505</v>
      </c>
      <c r="AE2" s="16"/>
      <c r="AF2" s="16" t="s">
        <v>506</v>
      </c>
      <c r="AG2" s="20" t="s">
        <v>505</v>
      </c>
      <c r="AH2" s="16"/>
      <c r="AI2" s="16" t="s">
        <v>506</v>
      </c>
      <c r="AJ2" s="20" t="s">
        <v>505</v>
      </c>
      <c r="AK2" s="16"/>
      <c r="AL2" s="16" t="s">
        <v>506</v>
      </c>
      <c r="AM2" s="20" t="s">
        <v>505</v>
      </c>
    </row>
    <row r="3" spans="1:39" x14ac:dyDescent="0.25">
      <c r="A3" t="s">
        <v>9</v>
      </c>
      <c r="B3" t="s">
        <v>13</v>
      </c>
      <c r="C3" t="s">
        <v>25</v>
      </c>
      <c r="D3" t="s">
        <v>11</v>
      </c>
      <c r="E3" t="s">
        <v>277</v>
      </c>
      <c r="F3">
        <v>22451</v>
      </c>
      <c r="G3">
        <v>286</v>
      </c>
      <c r="H3">
        <v>0.33200000000000002</v>
      </c>
      <c r="I3">
        <v>7454</v>
      </c>
      <c r="J3">
        <v>2.8000000000000001E-2</v>
      </c>
      <c r="K3">
        <v>629</v>
      </c>
      <c r="L3">
        <v>0</v>
      </c>
      <c r="M3">
        <v>0</v>
      </c>
      <c r="N3">
        <v>0</v>
      </c>
      <c r="O3">
        <v>0</v>
      </c>
      <c r="P3">
        <v>0.64</v>
      </c>
      <c r="Q3">
        <v>14368</v>
      </c>
      <c r="S3" s="17" t="s">
        <v>9</v>
      </c>
      <c r="T3" s="17" t="s">
        <v>13</v>
      </c>
      <c r="U3" s="17" t="s">
        <v>25</v>
      </c>
      <c r="V3" s="17" t="s">
        <v>11</v>
      </c>
      <c r="W3" s="17" t="s">
        <v>275</v>
      </c>
      <c r="X3" s="104">
        <v>31721</v>
      </c>
      <c r="Y3" s="104">
        <v>285</v>
      </c>
      <c r="Z3" s="101">
        <v>0.61399999999999999</v>
      </c>
      <c r="AA3" s="104">
        <v>19477</v>
      </c>
      <c r="AB3" s="94"/>
      <c r="AC3" s="101">
        <v>3.2000000000000001E-2</v>
      </c>
      <c r="AD3" s="104">
        <v>1015</v>
      </c>
      <c r="AE3" s="94"/>
      <c r="AF3" s="101">
        <v>0</v>
      </c>
      <c r="AG3" s="104">
        <v>0</v>
      </c>
      <c r="AH3" s="94"/>
      <c r="AI3" s="101">
        <v>0</v>
      </c>
      <c r="AJ3" s="104">
        <v>0</v>
      </c>
      <c r="AK3" s="94"/>
      <c r="AL3" s="101">
        <v>0.35399999999999998</v>
      </c>
      <c r="AM3" s="104">
        <v>11229</v>
      </c>
    </row>
    <row r="4" spans="1:39" x14ac:dyDescent="0.25">
      <c r="A4" t="s">
        <v>14</v>
      </c>
      <c r="B4" t="s">
        <v>13</v>
      </c>
      <c r="C4" t="s">
        <v>25</v>
      </c>
      <c r="D4" t="s">
        <v>11</v>
      </c>
      <c r="E4" t="s">
        <v>275</v>
      </c>
      <c r="F4">
        <v>3312</v>
      </c>
      <c r="G4">
        <v>190</v>
      </c>
      <c r="H4">
        <v>0.35299999999999998</v>
      </c>
      <c r="I4">
        <v>1169</v>
      </c>
      <c r="J4">
        <v>8.8999999999999996E-2</v>
      </c>
      <c r="K4">
        <v>295</v>
      </c>
      <c r="L4">
        <v>0</v>
      </c>
      <c r="M4">
        <v>0</v>
      </c>
      <c r="N4">
        <v>0</v>
      </c>
      <c r="O4">
        <v>0</v>
      </c>
      <c r="P4">
        <v>0.55800000000000005</v>
      </c>
      <c r="Q4">
        <v>1848</v>
      </c>
      <c r="S4" s="17" t="s">
        <v>9</v>
      </c>
      <c r="T4" s="17" t="s">
        <v>13</v>
      </c>
      <c r="U4" s="17" t="s">
        <v>25</v>
      </c>
      <c r="V4" s="17" t="s">
        <v>11</v>
      </c>
      <c r="W4" s="17" t="s">
        <v>277</v>
      </c>
      <c r="X4" s="104">
        <v>22451</v>
      </c>
      <c r="Y4" s="104">
        <v>286</v>
      </c>
      <c r="Z4" s="101">
        <v>0.33200000000000002</v>
      </c>
      <c r="AA4" s="104">
        <v>7454</v>
      </c>
      <c r="AB4" s="94"/>
      <c r="AC4" s="101">
        <v>2.8000000000000001E-2</v>
      </c>
      <c r="AD4" s="104">
        <v>629</v>
      </c>
      <c r="AE4" s="94"/>
      <c r="AF4" s="101">
        <v>0</v>
      </c>
      <c r="AG4" s="104">
        <v>0</v>
      </c>
      <c r="AH4" s="94"/>
      <c r="AI4" s="101">
        <v>0</v>
      </c>
      <c r="AJ4" s="104">
        <v>0</v>
      </c>
      <c r="AK4" s="94"/>
      <c r="AL4" s="101">
        <v>0.64</v>
      </c>
      <c r="AM4" s="104">
        <v>14368</v>
      </c>
    </row>
    <row r="5" spans="1:39" x14ac:dyDescent="0.25">
      <c r="A5" t="s">
        <v>14</v>
      </c>
      <c r="B5" t="s">
        <v>13</v>
      </c>
      <c r="C5" t="s">
        <v>25</v>
      </c>
      <c r="D5" t="s">
        <v>11</v>
      </c>
      <c r="E5" t="s">
        <v>279</v>
      </c>
      <c r="F5">
        <v>1342</v>
      </c>
      <c r="G5">
        <v>95</v>
      </c>
      <c r="H5">
        <v>0.158</v>
      </c>
      <c r="I5">
        <v>212</v>
      </c>
      <c r="J5">
        <v>0.105</v>
      </c>
      <c r="K5">
        <v>141</v>
      </c>
      <c r="L5">
        <v>0</v>
      </c>
      <c r="M5">
        <v>0</v>
      </c>
      <c r="N5">
        <v>0</v>
      </c>
      <c r="O5">
        <v>0</v>
      </c>
      <c r="P5">
        <v>0.73699999999999999</v>
      </c>
      <c r="Q5">
        <v>989</v>
      </c>
      <c r="S5" s="17" t="s">
        <v>14</v>
      </c>
      <c r="T5" s="17" t="s">
        <v>13</v>
      </c>
      <c r="U5" s="17" t="s">
        <v>25</v>
      </c>
      <c r="V5" s="17" t="s">
        <v>11</v>
      </c>
      <c r="W5" s="17" t="s">
        <v>275</v>
      </c>
      <c r="X5" s="104">
        <v>3312</v>
      </c>
      <c r="Y5" s="104">
        <v>190</v>
      </c>
      <c r="Z5" s="101">
        <v>0.35299999999999998</v>
      </c>
      <c r="AA5" s="104">
        <v>1169</v>
      </c>
      <c r="AB5" s="94"/>
      <c r="AC5" s="101">
        <v>8.8999999999999996E-2</v>
      </c>
      <c r="AD5" s="104">
        <v>295</v>
      </c>
      <c r="AE5" s="94"/>
      <c r="AF5" s="101">
        <v>0</v>
      </c>
      <c r="AG5" s="104">
        <v>0</v>
      </c>
      <c r="AH5" s="94"/>
      <c r="AI5" s="101">
        <v>0</v>
      </c>
      <c r="AJ5" s="104">
        <v>0</v>
      </c>
      <c r="AK5" s="94"/>
      <c r="AL5" s="101">
        <v>0.55800000000000005</v>
      </c>
      <c r="AM5" s="104">
        <v>1848</v>
      </c>
    </row>
    <row r="6" spans="1:39" x14ac:dyDescent="0.25">
      <c r="A6" t="s">
        <v>15</v>
      </c>
      <c r="B6" t="s">
        <v>13</v>
      </c>
      <c r="C6" t="s">
        <v>25</v>
      </c>
      <c r="D6" t="s">
        <v>11</v>
      </c>
      <c r="E6" t="s">
        <v>275</v>
      </c>
      <c r="F6">
        <v>18894</v>
      </c>
      <c r="G6">
        <v>766</v>
      </c>
      <c r="H6">
        <v>0.48299999999999998</v>
      </c>
      <c r="I6">
        <v>9126</v>
      </c>
      <c r="J6">
        <v>9.9000000000000005E-2</v>
      </c>
      <c r="K6">
        <v>1871</v>
      </c>
      <c r="L6">
        <v>1E-3</v>
      </c>
      <c r="M6">
        <v>19</v>
      </c>
      <c r="N6">
        <v>0</v>
      </c>
      <c r="O6">
        <v>0</v>
      </c>
      <c r="P6">
        <v>0.41699999999999998</v>
      </c>
      <c r="Q6">
        <v>7878</v>
      </c>
      <c r="S6" s="17" t="s">
        <v>14</v>
      </c>
      <c r="T6" s="17" t="s">
        <v>13</v>
      </c>
      <c r="U6" s="17" t="s">
        <v>25</v>
      </c>
      <c r="V6" s="17" t="s">
        <v>11</v>
      </c>
      <c r="W6" s="17" t="s">
        <v>279</v>
      </c>
      <c r="X6" s="104">
        <v>1342</v>
      </c>
      <c r="Y6" s="104">
        <v>95</v>
      </c>
      <c r="Z6" s="101">
        <v>0.158</v>
      </c>
      <c r="AA6" s="104">
        <v>212</v>
      </c>
      <c r="AB6" s="94"/>
      <c r="AC6" s="101">
        <v>0.105</v>
      </c>
      <c r="AD6" s="104">
        <v>141</v>
      </c>
      <c r="AE6" s="94"/>
      <c r="AF6" s="101">
        <v>0</v>
      </c>
      <c r="AG6" s="104">
        <v>0</v>
      </c>
      <c r="AH6" s="94"/>
      <c r="AI6" s="101">
        <v>0</v>
      </c>
      <c r="AJ6" s="104">
        <v>0</v>
      </c>
      <c r="AK6" s="94"/>
      <c r="AL6" s="101">
        <v>0.73699999999999999</v>
      </c>
      <c r="AM6" s="104">
        <v>989</v>
      </c>
    </row>
    <row r="7" spans="1:39" x14ac:dyDescent="0.25">
      <c r="A7" t="s">
        <v>16</v>
      </c>
      <c r="B7" t="s">
        <v>13</v>
      </c>
      <c r="C7" t="s">
        <v>25</v>
      </c>
      <c r="D7" t="s">
        <v>11</v>
      </c>
      <c r="E7" t="s">
        <v>275</v>
      </c>
      <c r="F7">
        <v>987</v>
      </c>
      <c r="G7">
        <v>590</v>
      </c>
      <c r="H7">
        <v>4.7E-2</v>
      </c>
      <c r="I7">
        <v>46</v>
      </c>
      <c r="J7">
        <v>0.39</v>
      </c>
      <c r="K7">
        <v>385</v>
      </c>
      <c r="L7">
        <v>0</v>
      </c>
      <c r="M7">
        <v>0</v>
      </c>
      <c r="N7">
        <v>0</v>
      </c>
      <c r="O7">
        <v>0</v>
      </c>
      <c r="P7">
        <v>0.56299999999999994</v>
      </c>
      <c r="Q7">
        <v>556</v>
      </c>
      <c r="S7" s="17" t="s">
        <v>15</v>
      </c>
      <c r="T7" s="17" t="s">
        <v>13</v>
      </c>
      <c r="U7" s="17" t="s">
        <v>25</v>
      </c>
      <c r="V7" s="17" t="s">
        <v>11</v>
      </c>
      <c r="W7" s="17" t="s">
        <v>275</v>
      </c>
      <c r="X7" s="104">
        <v>18894</v>
      </c>
      <c r="Y7" s="104">
        <v>766</v>
      </c>
      <c r="Z7" s="101">
        <v>0.48299999999999998</v>
      </c>
      <c r="AA7" s="104">
        <v>9126</v>
      </c>
      <c r="AB7" s="94"/>
      <c r="AC7" s="101">
        <v>9.9000000000000005E-2</v>
      </c>
      <c r="AD7" s="104">
        <v>1871</v>
      </c>
      <c r="AE7" s="94"/>
      <c r="AF7" s="101">
        <v>1E-3</v>
      </c>
      <c r="AG7" s="104">
        <v>19</v>
      </c>
      <c r="AH7" s="94"/>
      <c r="AI7" s="101">
        <v>0</v>
      </c>
      <c r="AJ7" s="104">
        <v>0</v>
      </c>
      <c r="AK7" s="94"/>
      <c r="AL7" s="101">
        <v>0.41699999999999998</v>
      </c>
      <c r="AM7" s="104">
        <v>7878</v>
      </c>
    </row>
    <row r="8" spans="1:39" x14ac:dyDescent="0.25">
      <c r="A8" t="s">
        <v>16</v>
      </c>
      <c r="B8" t="s">
        <v>13</v>
      </c>
      <c r="C8" t="s">
        <v>25</v>
      </c>
      <c r="D8" t="s">
        <v>11</v>
      </c>
      <c r="E8" t="s">
        <v>277</v>
      </c>
      <c r="F8">
        <v>1739</v>
      </c>
      <c r="G8">
        <v>159</v>
      </c>
      <c r="H8">
        <v>6.9000000000000006E-2</v>
      </c>
      <c r="I8">
        <v>120</v>
      </c>
      <c r="J8">
        <v>0.189</v>
      </c>
      <c r="K8">
        <v>329</v>
      </c>
      <c r="L8">
        <v>0</v>
      </c>
      <c r="M8">
        <v>0</v>
      </c>
      <c r="N8">
        <v>0</v>
      </c>
      <c r="O8">
        <v>0</v>
      </c>
      <c r="P8">
        <v>0.74199999999999999</v>
      </c>
      <c r="Q8">
        <v>1290</v>
      </c>
      <c r="S8" s="17" t="s">
        <v>16</v>
      </c>
      <c r="T8" s="17" t="s">
        <v>13</v>
      </c>
      <c r="U8" s="17" t="s">
        <v>25</v>
      </c>
      <c r="V8" s="17" t="s">
        <v>11</v>
      </c>
      <c r="W8" s="17" t="s">
        <v>275</v>
      </c>
      <c r="X8" s="104">
        <v>987</v>
      </c>
      <c r="Y8" s="104">
        <v>590</v>
      </c>
      <c r="Z8" s="101">
        <v>4.7E-2</v>
      </c>
      <c r="AA8" s="104">
        <v>46</v>
      </c>
      <c r="AB8" s="94"/>
      <c r="AC8" s="101">
        <v>0.39</v>
      </c>
      <c r="AD8" s="104">
        <v>385</v>
      </c>
      <c r="AE8" s="94"/>
      <c r="AF8" s="101">
        <v>0</v>
      </c>
      <c r="AG8" s="104">
        <v>0</v>
      </c>
      <c r="AH8" s="94"/>
      <c r="AI8" s="101">
        <v>0</v>
      </c>
      <c r="AJ8" s="104">
        <v>0</v>
      </c>
      <c r="AK8" s="94"/>
      <c r="AL8" s="101">
        <v>0.56299999999999994</v>
      </c>
      <c r="AM8" s="104">
        <v>556</v>
      </c>
    </row>
    <row r="9" spans="1:39" x14ac:dyDescent="0.25">
      <c r="A9" t="s">
        <v>16</v>
      </c>
      <c r="B9" t="s">
        <v>13</v>
      </c>
      <c r="C9" t="s">
        <v>25</v>
      </c>
      <c r="D9" t="s">
        <v>11</v>
      </c>
      <c r="E9" t="s">
        <v>279</v>
      </c>
      <c r="F9">
        <v>770</v>
      </c>
      <c r="G9">
        <v>13</v>
      </c>
      <c r="H9">
        <v>0</v>
      </c>
      <c r="I9">
        <v>0</v>
      </c>
      <c r="J9">
        <v>7.6999999999999999E-2</v>
      </c>
      <c r="K9">
        <v>59</v>
      </c>
      <c r="L9">
        <v>0</v>
      </c>
      <c r="M9">
        <v>0</v>
      </c>
      <c r="N9">
        <v>0</v>
      </c>
      <c r="O9">
        <v>0</v>
      </c>
      <c r="P9">
        <v>0.92300000000000004</v>
      </c>
      <c r="Q9">
        <v>711</v>
      </c>
      <c r="S9" s="17" t="s">
        <v>16</v>
      </c>
      <c r="T9" s="17" t="s">
        <v>13</v>
      </c>
      <c r="U9" s="17" t="s">
        <v>25</v>
      </c>
      <c r="V9" s="17" t="s">
        <v>11</v>
      </c>
      <c r="W9" s="17" t="s">
        <v>277</v>
      </c>
      <c r="X9" s="104">
        <v>1739</v>
      </c>
      <c r="Y9" s="104">
        <v>159</v>
      </c>
      <c r="Z9" s="101">
        <v>6.9000000000000006E-2</v>
      </c>
      <c r="AA9" s="104">
        <v>120</v>
      </c>
      <c r="AB9" s="94"/>
      <c r="AC9" s="101">
        <v>0.189</v>
      </c>
      <c r="AD9" s="104">
        <v>329</v>
      </c>
      <c r="AE9" s="94"/>
      <c r="AF9" s="101">
        <v>0</v>
      </c>
      <c r="AG9" s="104">
        <v>0</v>
      </c>
      <c r="AH9" s="94"/>
      <c r="AI9" s="101">
        <v>0</v>
      </c>
      <c r="AJ9" s="104">
        <v>0</v>
      </c>
      <c r="AK9" s="94"/>
      <c r="AL9" s="101">
        <v>0.74199999999999999</v>
      </c>
      <c r="AM9" s="104">
        <v>1290</v>
      </c>
    </row>
    <row r="10" spans="1:39" x14ac:dyDescent="0.25">
      <c r="A10" t="s">
        <v>17</v>
      </c>
      <c r="B10" t="s">
        <v>13</v>
      </c>
      <c r="C10" t="s">
        <v>25</v>
      </c>
      <c r="D10" t="s">
        <v>11</v>
      </c>
      <c r="E10" t="s">
        <v>275</v>
      </c>
      <c r="F10">
        <v>3627</v>
      </c>
      <c r="G10">
        <v>408</v>
      </c>
      <c r="H10">
        <v>0.28899999999999998</v>
      </c>
      <c r="I10">
        <v>1048</v>
      </c>
      <c r="J10">
        <v>0.125</v>
      </c>
      <c r="K10">
        <v>453</v>
      </c>
      <c r="L10">
        <v>0</v>
      </c>
      <c r="M10">
        <v>0</v>
      </c>
      <c r="N10">
        <v>0</v>
      </c>
      <c r="O10">
        <v>0</v>
      </c>
      <c r="P10">
        <v>0.58599999999999997</v>
      </c>
      <c r="Q10">
        <v>2126</v>
      </c>
      <c r="S10" s="17" t="s">
        <v>16</v>
      </c>
      <c r="T10" s="17" t="s">
        <v>13</v>
      </c>
      <c r="U10" s="17" t="s">
        <v>25</v>
      </c>
      <c r="V10" s="17" t="s">
        <v>11</v>
      </c>
      <c r="W10" s="17" t="s">
        <v>279</v>
      </c>
      <c r="X10" s="104">
        <v>770</v>
      </c>
      <c r="Y10" s="104">
        <v>13</v>
      </c>
      <c r="Z10" s="101">
        <v>0</v>
      </c>
      <c r="AA10" s="104">
        <v>0</v>
      </c>
      <c r="AB10" s="94"/>
      <c r="AC10" s="101">
        <v>7.6999999999999999E-2</v>
      </c>
      <c r="AD10" s="104">
        <v>59</v>
      </c>
      <c r="AE10" s="94"/>
      <c r="AF10" s="101">
        <v>0</v>
      </c>
      <c r="AG10" s="104">
        <v>0</v>
      </c>
      <c r="AH10" s="94"/>
      <c r="AI10" s="101">
        <v>0</v>
      </c>
      <c r="AJ10" s="104">
        <v>0</v>
      </c>
      <c r="AK10" s="94"/>
      <c r="AL10" s="101">
        <v>0.92300000000000004</v>
      </c>
      <c r="AM10" s="104">
        <v>711</v>
      </c>
    </row>
    <row r="11" spans="1:39" x14ac:dyDescent="0.25">
      <c r="A11" t="s">
        <v>17</v>
      </c>
      <c r="B11" t="s">
        <v>13</v>
      </c>
      <c r="C11" t="s">
        <v>25</v>
      </c>
      <c r="D11" t="s">
        <v>11</v>
      </c>
      <c r="E11" t="s">
        <v>279</v>
      </c>
      <c r="F11">
        <v>2129</v>
      </c>
      <c r="G11">
        <v>40</v>
      </c>
      <c r="H11">
        <v>0.125</v>
      </c>
      <c r="I11">
        <v>266</v>
      </c>
      <c r="J11">
        <v>0.125</v>
      </c>
      <c r="K11">
        <v>266</v>
      </c>
      <c r="L11">
        <v>0</v>
      </c>
      <c r="M11">
        <v>0</v>
      </c>
      <c r="N11">
        <v>0</v>
      </c>
      <c r="O11">
        <v>0</v>
      </c>
      <c r="P11">
        <v>0.75</v>
      </c>
      <c r="Q11">
        <v>1597</v>
      </c>
      <c r="S11" s="17" t="s">
        <v>17</v>
      </c>
      <c r="T11" s="17" t="s">
        <v>13</v>
      </c>
      <c r="U11" s="17" t="s">
        <v>25</v>
      </c>
      <c r="V11" s="17" t="s">
        <v>11</v>
      </c>
      <c r="W11" s="17" t="s">
        <v>275</v>
      </c>
      <c r="X11" s="104">
        <v>3627</v>
      </c>
      <c r="Y11" s="104">
        <v>408</v>
      </c>
      <c r="Z11" s="101">
        <v>0.28899999999999998</v>
      </c>
      <c r="AA11" s="104">
        <v>1048</v>
      </c>
      <c r="AB11" s="94"/>
      <c r="AC11" s="101">
        <v>0.125</v>
      </c>
      <c r="AD11" s="104">
        <v>453</v>
      </c>
      <c r="AE11" s="94"/>
      <c r="AF11" s="101">
        <v>0</v>
      </c>
      <c r="AG11" s="104">
        <v>0</v>
      </c>
      <c r="AH11" s="94"/>
      <c r="AI11" s="101">
        <v>0</v>
      </c>
      <c r="AJ11" s="104">
        <v>0</v>
      </c>
      <c r="AK11" s="94"/>
      <c r="AL11" s="101">
        <v>0.58599999999999997</v>
      </c>
      <c r="AM11" s="104">
        <v>2126</v>
      </c>
    </row>
    <row r="12" spans="1:39" x14ac:dyDescent="0.25">
      <c r="S12" s="17" t="s">
        <v>17</v>
      </c>
      <c r="T12" s="17" t="s">
        <v>13</v>
      </c>
      <c r="U12" s="17" t="s">
        <v>25</v>
      </c>
      <c r="V12" s="17" t="s">
        <v>11</v>
      </c>
      <c r="W12" s="17" t="s">
        <v>279</v>
      </c>
      <c r="X12" s="104">
        <v>2129</v>
      </c>
      <c r="Y12" s="104">
        <v>40</v>
      </c>
      <c r="Z12" s="101">
        <v>0.125</v>
      </c>
      <c r="AA12" s="104">
        <v>266</v>
      </c>
      <c r="AB12" s="94"/>
      <c r="AC12" s="101">
        <v>0.125</v>
      </c>
      <c r="AD12" s="104">
        <v>266</v>
      </c>
      <c r="AE12" s="94"/>
      <c r="AF12" s="101">
        <v>0</v>
      </c>
      <c r="AG12" s="104">
        <v>0</v>
      </c>
      <c r="AH12" s="94"/>
      <c r="AI12" s="101">
        <v>0</v>
      </c>
      <c r="AJ12" s="104">
        <v>0</v>
      </c>
      <c r="AK12" s="94"/>
      <c r="AL12" s="101">
        <v>0.75</v>
      </c>
      <c r="AM12" s="104">
        <v>1597</v>
      </c>
    </row>
    <row r="13" spans="1:39" x14ac:dyDescent="0.25">
      <c r="S13" s="110" t="s">
        <v>507</v>
      </c>
      <c r="T13" s="110"/>
      <c r="U13" s="110"/>
      <c r="V13" s="110"/>
      <c r="W13" s="110"/>
      <c r="X13" s="111">
        <f>SUM(X3:X12)</f>
        <v>86972</v>
      </c>
      <c r="Y13" s="111">
        <f>SUM(Y3:Y12)</f>
        <v>2832</v>
      </c>
      <c r="Z13" s="112">
        <f>AA13/$X$13</f>
        <v>0.44747734903187231</v>
      </c>
      <c r="AA13" s="111">
        <f>SUM(AA3:AA12)</f>
        <v>38918</v>
      </c>
      <c r="AB13" s="111"/>
      <c r="AC13" s="112">
        <f>AD13/$X$13</f>
        <v>6.2583360161891186E-2</v>
      </c>
      <c r="AD13" s="111">
        <f>SUM(AD3:AD12)</f>
        <v>5443</v>
      </c>
      <c r="AE13" s="111"/>
      <c r="AF13" s="112">
        <f>AG13/$X$13</f>
        <v>2.1846111392172194E-4</v>
      </c>
      <c r="AG13" s="111">
        <f>SUM(AG3:AG12)</f>
        <v>19</v>
      </c>
      <c r="AH13" s="111"/>
      <c r="AI13" s="112">
        <f>AJ13/$X$13</f>
        <v>0</v>
      </c>
      <c r="AJ13" s="111">
        <f>SUM(AJ3:AJ12)</f>
        <v>0</v>
      </c>
      <c r="AK13" s="111"/>
      <c r="AL13" s="112">
        <f>AM13/$X$13</f>
        <v>0.48972082969231479</v>
      </c>
      <c r="AM13" s="111">
        <f>SUM(AM3:AM12)</f>
        <v>42592</v>
      </c>
    </row>
  </sheetData>
  <mergeCells count="13">
    <mergeCell ref="S13:W13"/>
    <mergeCell ref="Y1:Y2"/>
    <mergeCell ref="Z1:AA1"/>
    <mergeCell ref="AC1:AD1"/>
    <mergeCell ref="AF1:AG1"/>
    <mergeCell ref="AI1:AJ1"/>
    <mergeCell ref="AL1:AM1"/>
    <mergeCell ref="S1:S2"/>
    <mergeCell ref="T1:T2"/>
    <mergeCell ref="U1:U2"/>
    <mergeCell ref="V1:V2"/>
    <mergeCell ref="W1:W2"/>
    <mergeCell ref="X1:X2"/>
  </mergeCells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2"/>
  <sheetViews>
    <sheetView tabSelected="1" topLeftCell="V1" workbookViewId="0">
      <selection activeCell="AQ22" sqref="W1:AQ22"/>
    </sheetView>
  </sheetViews>
  <sheetFormatPr defaultColWidth="11.42578125" defaultRowHeight="15" x14ac:dyDescent="0.25"/>
  <cols>
    <col min="23" max="23" width="4.42578125" bestFit="1" customWidth="1"/>
    <col min="24" max="24" width="6.140625" bestFit="1" customWidth="1"/>
    <col min="25" max="25" width="10.140625" bestFit="1" customWidth="1"/>
    <col min="26" max="26" width="8" bestFit="1" customWidth="1"/>
    <col min="27" max="27" width="11.42578125" bestFit="1" customWidth="1"/>
    <col min="28" max="28" width="10.140625" bestFit="1" customWidth="1"/>
    <col min="29" max="29" width="4.85546875" bestFit="1" customWidth="1"/>
    <col min="30" max="30" width="5.5703125" bestFit="1" customWidth="1"/>
    <col min="31" max="31" width="6.5703125" bestFit="1" customWidth="1"/>
    <col min="32" max="32" width="0.85546875" customWidth="1"/>
    <col min="33" max="33" width="5.5703125" bestFit="1" customWidth="1"/>
    <col min="34" max="34" width="5" bestFit="1" customWidth="1"/>
    <col min="35" max="35" width="0.85546875" customWidth="1"/>
    <col min="36" max="36" width="5.5703125" bestFit="1" customWidth="1"/>
    <col min="37" max="37" width="5" bestFit="1" customWidth="1"/>
    <col min="38" max="38" width="0.85546875" customWidth="1"/>
    <col min="39" max="39" width="5.5703125" bestFit="1" customWidth="1"/>
    <col min="40" max="40" width="5" bestFit="1" customWidth="1"/>
    <col min="41" max="41" width="0.85546875" customWidth="1"/>
    <col min="42" max="42" width="6.28515625" bestFit="1" customWidth="1"/>
    <col min="43" max="43" width="6.5703125" bestFit="1" customWidth="1"/>
  </cols>
  <sheetData>
    <row r="1" spans="1:43" ht="16.5" thickBot="1" x14ac:dyDescent="0.3">
      <c r="A1" t="s">
        <v>0</v>
      </c>
      <c r="B1" t="s">
        <v>1</v>
      </c>
      <c r="C1" t="s">
        <v>18</v>
      </c>
      <c r="D1" t="s">
        <v>2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K1" t="s">
        <v>267</v>
      </c>
      <c r="L1" t="s">
        <v>268</v>
      </c>
      <c r="N1" t="s">
        <v>269</v>
      </c>
      <c r="O1" t="s">
        <v>270</v>
      </c>
      <c r="Q1" t="s">
        <v>271</v>
      </c>
      <c r="R1" t="s">
        <v>272</v>
      </c>
      <c r="T1" t="s">
        <v>273</v>
      </c>
      <c r="U1" t="s">
        <v>274</v>
      </c>
      <c r="W1" s="95" t="s">
        <v>0</v>
      </c>
      <c r="X1" s="95" t="s">
        <v>1</v>
      </c>
      <c r="Y1" s="96" t="s">
        <v>459</v>
      </c>
      <c r="Z1" s="96" t="s">
        <v>339</v>
      </c>
      <c r="AA1" s="96" t="s">
        <v>504</v>
      </c>
      <c r="AB1" s="106" t="s">
        <v>464</v>
      </c>
      <c r="AC1" s="107" t="s">
        <v>461</v>
      </c>
      <c r="AD1" s="14" t="s">
        <v>355</v>
      </c>
      <c r="AE1" s="14"/>
      <c r="AF1" s="93"/>
      <c r="AG1" s="14" t="s">
        <v>390</v>
      </c>
      <c r="AH1" s="14"/>
      <c r="AI1" s="93"/>
      <c r="AJ1" s="14" t="s">
        <v>408</v>
      </c>
      <c r="AK1" s="14"/>
      <c r="AL1" s="93"/>
      <c r="AM1" s="14" t="s">
        <v>502</v>
      </c>
      <c r="AN1" s="14"/>
      <c r="AO1" s="93"/>
      <c r="AP1" s="14" t="s">
        <v>503</v>
      </c>
      <c r="AQ1" s="14"/>
    </row>
    <row r="2" spans="1:43" ht="15.75" thickBot="1" x14ac:dyDescent="0.3">
      <c r="A2" t="s">
        <v>9</v>
      </c>
      <c r="B2" t="s">
        <v>13</v>
      </c>
      <c r="C2" t="s">
        <v>25</v>
      </c>
      <c r="D2" t="s">
        <v>12</v>
      </c>
      <c r="E2" t="s">
        <v>275</v>
      </c>
      <c r="F2">
        <v>125394</v>
      </c>
      <c r="G2">
        <v>1105</v>
      </c>
      <c r="H2">
        <v>0.86199999999999999</v>
      </c>
      <c r="I2">
        <v>108090</v>
      </c>
      <c r="K2">
        <v>4.0000000000000001E-3</v>
      </c>
      <c r="L2">
        <v>502</v>
      </c>
      <c r="N2">
        <v>0</v>
      </c>
      <c r="O2">
        <v>0</v>
      </c>
      <c r="Q2">
        <v>0</v>
      </c>
      <c r="R2">
        <v>0</v>
      </c>
      <c r="T2">
        <v>0.13400000000000001</v>
      </c>
      <c r="U2">
        <v>16802</v>
      </c>
      <c r="W2" s="97"/>
      <c r="X2" s="97"/>
      <c r="Y2" s="98"/>
      <c r="Z2" s="98"/>
      <c r="AA2" s="98"/>
      <c r="AB2" s="108"/>
      <c r="AC2" s="109"/>
      <c r="AD2" s="16" t="s">
        <v>506</v>
      </c>
      <c r="AE2" s="20" t="s">
        <v>505</v>
      </c>
      <c r="AF2" s="16"/>
      <c r="AG2" s="16" t="s">
        <v>506</v>
      </c>
      <c r="AH2" s="20" t="s">
        <v>505</v>
      </c>
      <c r="AI2" s="16"/>
      <c r="AJ2" s="16" t="s">
        <v>506</v>
      </c>
      <c r="AK2" s="20" t="s">
        <v>505</v>
      </c>
      <c r="AL2" s="16"/>
      <c r="AM2" s="16" t="s">
        <v>506</v>
      </c>
      <c r="AN2" s="20" t="s">
        <v>505</v>
      </c>
      <c r="AO2" s="16"/>
      <c r="AP2" s="16" t="s">
        <v>506</v>
      </c>
      <c r="AQ2" s="20" t="s">
        <v>505</v>
      </c>
    </row>
    <row r="3" spans="1:43" x14ac:dyDescent="0.25">
      <c r="A3" t="s">
        <v>9</v>
      </c>
      <c r="B3" t="s">
        <v>13</v>
      </c>
      <c r="C3" t="s">
        <v>25</v>
      </c>
      <c r="D3" t="s">
        <v>12</v>
      </c>
      <c r="E3" t="s">
        <v>280</v>
      </c>
      <c r="F3">
        <v>30365</v>
      </c>
      <c r="G3">
        <v>362</v>
      </c>
      <c r="H3">
        <v>0.88100000000000001</v>
      </c>
      <c r="I3">
        <v>26752</v>
      </c>
      <c r="K3">
        <v>6.0000000000000001E-3</v>
      </c>
      <c r="L3">
        <v>182</v>
      </c>
      <c r="N3">
        <v>0</v>
      </c>
      <c r="O3">
        <v>0</v>
      </c>
      <c r="Q3">
        <v>0</v>
      </c>
      <c r="R3">
        <v>0</v>
      </c>
      <c r="T3">
        <v>0.113</v>
      </c>
      <c r="U3">
        <v>3431</v>
      </c>
      <c r="W3" s="17" t="s">
        <v>9</v>
      </c>
      <c r="X3" s="17" t="s">
        <v>13</v>
      </c>
      <c r="Y3" s="17" t="s">
        <v>25</v>
      </c>
      <c r="Z3" s="17" t="s">
        <v>12</v>
      </c>
      <c r="AA3" s="17" t="s">
        <v>275</v>
      </c>
      <c r="AB3" s="104">
        <v>125394</v>
      </c>
      <c r="AC3" s="104">
        <v>1105</v>
      </c>
      <c r="AD3" s="101">
        <v>0.86199999999999999</v>
      </c>
      <c r="AE3" s="104">
        <v>108090</v>
      </c>
      <c r="AF3" s="94"/>
      <c r="AG3" s="101">
        <v>4.0000000000000001E-3</v>
      </c>
      <c r="AH3" s="104">
        <v>502</v>
      </c>
      <c r="AI3" s="94"/>
      <c r="AJ3" s="101">
        <v>0</v>
      </c>
      <c r="AK3" s="104">
        <v>0</v>
      </c>
      <c r="AL3" s="94"/>
      <c r="AM3" s="101">
        <v>0</v>
      </c>
      <c r="AN3" s="104">
        <v>0</v>
      </c>
      <c r="AO3" s="94"/>
      <c r="AP3" s="101">
        <v>0.13400000000000001</v>
      </c>
      <c r="AQ3" s="104">
        <v>16802</v>
      </c>
    </row>
    <row r="4" spans="1:43" x14ac:dyDescent="0.25">
      <c r="A4" t="s">
        <v>9</v>
      </c>
      <c r="B4" t="s">
        <v>13</v>
      </c>
      <c r="C4" t="s">
        <v>25</v>
      </c>
      <c r="D4" t="s">
        <v>12</v>
      </c>
      <c r="E4" t="s">
        <v>285</v>
      </c>
      <c r="F4">
        <v>49</v>
      </c>
      <c r="G4">
        <v>49</v>
      </c>
      <c r="H4">
        <v>0</v>
      </c>
      <c r="I4">
        <v>0</v>
      </c>
      <c r="K4">
        <v>0</v>
      </c>
      <c r="L4">
        <v>0</v>
      </c>
      <c r="N4">
        <v>0</v>
      </c>
      <c r="O4">
        <v>0</v>
      </c>
      <c r="Q4">
        <v>0</v>
      </c>
      <c r="R4">
        <v>0</v>
      </c>
      <c r="T4">
        <v>1</v>
      </c>
      <c r="U4">
        <v>49</v>
      </c>
      <c r="W4" s="17" t="s">
        <v>9</v>
      </c>
      <c r="X4" s="17" t="s">
        <v>13</v>
      </c>
      <c r="Y4" s="17" t="s">
        <v>25</v>
      </c>
      <c r="Z4" s="17" t="s">
        <v>12</v>
      </c>
      <c r="AA4" s="17" t="s">
        <v>280</v>
      </c>
      <c r="AB4" s="104">
        <v>30365</v>
      </c>
      <c r="AC4" s="104">
        <v>362</v>
      </c>
      <c r="AD4" s="101">
        <v>0.88100000000000001</v>
      </c>
      <c r="AE4" s="104">
        <v>26752</v>
      </c>
      <c r="AF4" s="94"/>
      <c r="AG4" s="101">
        <v>6.0000000000000001E-3</v>
      </c>
      <c r="AH4" s="104">
        <v>182</v>
      </c>
      <c r="AI4" s="94"/>
      <c r="AJ4" s="101">
        <v>0</v>
      </c>
      <c r="AK4" s="104">
        <v>0</v>
      </c>
      <c r="AL4" s="94"/>
      <c r="AM4" s="101">
        <v>0</v>
      </c>
      <c r="AN4" s="104">
        <v>0</v>
      </c>
      <c r="AO4" s="94"/>
      <c r="AP4" s="101">
        <v>0.113</v>
      </c>
      <c r="AQ4" s="104">
        <v>3431</v>
      </c>
    </row>
    <row r="5" spans="1:43" x14ac:dyDescent="0.25">
      <c r="A5" t="s">
        <v>9</v>
      </c>
      <c r="B5" t="s">
        <v>13</v>
      </c>
      <c r="C5" t="s">
        <v>25</v>
      </c>
      <c r="D5" t="s">
        <v>12</v>
      </c>
      <c r="E5" t="s">
        <v>286</v>
      </c>
      <c r="F5">
        <v>305995</v>
      </c>
      <c r="G5">
        <v>173</v>
      </c>
      <c r="H5">
        <v>0.33500000000000002</v>
      </c>
      <c r="I5">
        <v>102508</v>
      </c>
      <c r="K5">
        <v>1.2E-2</v>
      </c>
      <c r="L5">
        <v>3672</v>
      </c>
      <c r="N5">
        <v>0</v>
      </c>
      <c r="O5">
        <v>0</v>
      </c>
      <c r="Q5">
        <v>0</v>
      </c>
      <c r="R5">
        <v>0</v>
      </c>
      <c r="T5">
        <v>0.65300000000000002</v>
      </c>
      <c r="U5">
        <v>199815</v>
      </c>
      <c r="W5" s="17" t="s">
        <v>9</v>
      </c>
      <c r="X5" s="17" t="s">
        <v>13</v>
      </c>
      <c r="Y5" s="17" t="s">
        <v>25</v>
      </c>
      <c r="Z5" s="17" t="s">
        <v>12</v>
      </c>
      <c r="AA5" s="17" t="s">
        <v>285</v>
      </c>
      <c r="AB5" s="104">
        <v>49</v>
      </c>
      <c r="AC5" s="104">
        <v>49</v>
      </c>
      <c r="AD5" s="101">
        <v>0</v>
      </c>
      <c r="AE5" s="104">
        <v>0</v>
      </c>
      <c r="AF5" s="94"/>
      <c r="AG5" s="101">
        <v>0</v>
      </c>
      <c r="AH5" s="104">
        <v>0</v>
      </c>
      <c r="AI5" s="94"/>
      <c r="AJ5" s="101">
        <v>0</v>
      </c>
      <c r="AK5" s="104">
        <v>0</v>
      </c>
      <c r="AL5" s="94"/>
      <c r="AM5" s="101">
        <v>0</v>
      </c>
      <c r="AN5" s="104">
        <v>0</v>
      </c>
      <c r="AO5" s="94"/>
      <c r="AP5" s="101">
        <v>1</v>
      </c>
      <c r="AQ5" s="104">
        <v>49</v>
      </c>
    </row>
    <row r="6" spans="1:43" x14ac:dyDescent="0.25">
      <c r="A6" t="s">
        <v>9</v>
      </c>
      <c r="B6" t="s">
        <v>13</v>
      </c>
      <c r="C6" t="s">
        <v>25</v>
      </c>
      <c r="D6" t="s">
        <v>12</v>
      </c>
      <c r="E6" t="s">
        <v>281</v>
      </c>
      <c r="F6">
        <v>3861</v>
      </c>
      <c r="G6">
        <v>20</v>
      </c>
      <c r="H6">
        <v>0.25</v>
      </c>
      <c r="I6">
        <v>965</v>
      </c>
      <c r="K6">
        <v>0.05</v>
      </c>
      <c r="L6">
        <v>193</v>
      </c>
      <c r="N6">
        <v>0</v>
      </c>
      <c r="O6">
        <v>0</v>
      </c>
      <c r="Q6">
        <v>0</v>
      </c>
      <c r="R6">
        <v>0</v>
      </c>
      <c r="T6">
        <v>0.7</v>
      </c>
      <c r="U6">
        <v>2703</v>
      </c>
      <c r="W6" s="17" t="s">
        <v>9</v>
      </c>
      <c r="X6" s="17" t="s">
        <v>13</v>
      </c>
      <c r="Y6" s="17" t="s">
        <v>25</v>
      </c>
      <c r="Z6" s="17" t="s">
        <v>12</v>
      </c>
      <c r="AA6" s="17" t="s">
        <v>286</v>
      </c>
      <c r="AB6" s="104">
        <v>305995</v>
      </c>
      <c r="AC6" s="104">
        <v>173</v>
      </c>
      <c r="AD6" s="101">
        <v>0.33500000000000002</v>
      </c>
      <c r="AE6" s="104">
        <v>102508</v>
      </c>
      <c r="AF6" s="94"/>
      <c r="AG6" s="101">
        <v>1.2E-2</v>
      </c>
      <c r="AH6" s="104">
        <v>3672</v>
      </c>
      <c r="AI6" s="94"/>
      <c r="AJ6" s="101">
        <v>0</v>
      </c>
      <c r="AK6" s="104">
        <v>0</v>
      </c>
      <c r="AL6" s="94"/>
      <c r="AM6" s="101">
        <v>0</v>
      </c>
      <c r="AN6" s="104">
        <v>0</v>
      </c>
      <c r="AO6" s="94"/>
      <c r="AP6" s="101">
        <v>0.65300000000000002</v>
      </c>
      <c r="AQ6" s="104">
        <v>199815</v>
      </c>
    </row>
    <row r="7" spans="1:43" x14ac:dyDescent="0.25">
      <c r="A7" t="s">
        <v>14</v>
      </c>
      <c r="B7" t="s">
        <v>13</v>
      </c>
      <c r="C7" t="s">
        <v>25</v>
      </c>
      <c r="D7" t="s">
        <v>12</v>
      </c>
      <c r="E7" t="s">
        <v>275</v>
      </c>
      <c r="F7">
        <v>5602</v>
      </c>
      <c r="G7">
        <v>268</v>
      </c>
      <c r="H7">
        <v>0.56699999999999995</v>
      </c>
      <c r="I7">
        <v>3176</v>
      </c>
      <c r="K7">
        <v>1.4999999999999999E-2</v>
      </c>
      <c r="L7">
        <v>84</v>
      </c>
      <c r="N7">
        <v>0</v>
      </c>
      <c r="O7">
        <v>0</v>
      </c>
      <c r="Q7">
        <v>0</v>
      </c>
      <c r="R7">
        <v>0</v>
      </c>
      <c r="T7">
        <v>0.41799999999999998</v>
      </c>
      <c r="U7">
        <v>2342</v>
      </c>
      <c r="W7" s="17" t="s">
        <v>9</v>
      </c>
      <c r="X7" s="17" t="s">
        <v>13</v>
      </c>
      <c r="Y7" s="17" t="s">
        <v>25</v>
      </c>
      <c r="Z7" s="17" t="s">
        <v>12</v>
      </c>
      <c r="AA7" s="17" t="s">
        <v>281</v>
      </c>
      <c r="AB7" s="104">
        <v>3861</v>
      </c>
      <c r="AC7" s="104">
        <v>20</v>
      </c>
      <c r="AD7" s="101">
        <v>0.25</v>
      </c>
      <c r="AE7" s="104">
        <v>965</v>
      </c>
      <c r="AF7" s="94"/>
      <c r="AG7" s="101">
        <v>0.05</v>
      </c>
      <c r="AH7" s="104">
        <v>193</v>
      </c>
      <c r="AI7" s="94"/>
      <c r="AJ7" s="101">
        <v>0</v>
      </c>
      <c r="AK7" s="104">
        <v>0</v>
      </c>
      <c r="AL7" s="94"/>
      <c r="AM7" s="101">
        <v>0</v>
      </c>
      <c r="AN7" s="104">
        <v>0</v>
      </c>
      <c r="AO7" s="94"/>
      <c r="AP7" s="101">
        <v>0.7</v>
      </c>
      <c r="AQ7" s="104">
        <v>2703</v>
      </c>
    </row>
    <row r="8" spans="1:43" x14ac:dyDescent="0.25">
      <c r="A8" t="s">
        <v>14</v>
      </c>
      <c r="B8" t="s">
        <v>13</v>
      </c>
      <c r="C8" t="s">
        <v>25</v>
      </c>
      <c r="D8" t="s">
        <v>12</v>
      </c>
      <c r="E8" t="s">
        <v>276</v>
      </c>
      <c r="F8">
        <v>1387</v>
      </c>
      <c r="G8">
        <v>48</v>
      </c>
      <c r="H8">
        <v>0</v>
      </c>
      <c r="I8">
        <v>0</v>
      </c>
      <c r="K8">
        <v>2.1000000000000001E-2</v>
      </c>
      <c r="L8">
        <v>29</v>
      </c>
      <c r="N8">
        <v>0</v>
      </c>
      <c r="O8">
        <v>0</v>
      </c>
      <c r="Q8">
        <v>0</v>
      </c>
      <c r="R8">
        <v>0</v>
      </c>
      <c r="T8">
        <v>0.97899999999999998</v>
      </c>
      <c r="U8">
        <v>1358</v>
      </c>
      <c r="W8" s="17" t="s">
        <v>14</v>
      </c>
      <c r="X8" s="17" t="s">
        <v>13</v>
      </c>
      <c r="Y8" s="17" t="s">
        <v>25</v>
      </c>
      <c r="Z8" s="17" t="s">
        <v>12</v>
      </c>
      <c r="AA8" s="17" t="s">
        <v>275</v>
      </c>
      <c r="AB8" s="104">
        <v>5602</v>
      </c>
      <c r="AC8" s="104">
        <v>268</v>
      </c>
      <c r="AD8" s="101">
        <v>0.56699999999999995</v>
      </c>
      <c r="AE8" s="104">
        <v>3176</v>
      </c>
      <c r="AF8" s="94"/>
      <c r="AG8" s="101">
        <v>1.4999999999999999E-2</v>
      </c>
      <c r="AH8" s="104">
        <v>84</v>
      </c>
      <c r="AI8" s="94"/>
      <c r="AJ8" s="101">
        <v>0</v>
      </c>
      <c r="AK8" s="104">
        <v>0</v>
      </c>
      <c r="AL8" s="94"/>
      <c r="AM8" s="101">
        <v>0</v>
      </c>
      <c r="AN8" s="104">
        <v>0</v>
      </c>
      <c r="AO8" s="94"/>
      <c r="AP8" s="101">
        <v>0.41799999999999998</v>
      </c>
      <c r="AQ8" s="104">
        <v>2342</v>
      </c>
    </row>
    <row r="9" spans="1:43" x14ac:dyDescent="0.25">
      <c r="A9" t="s">
        <v>14</v>
      </c>
      <c r="B9" t="s">
        <v>13</v>
      </c>
      <c r="C9" t="s">
        <v>25</v>
      </c>
      <c r="D9" t="s">
        <v>12</v>
      </c>
      <c r="E9" t="s">
        <v>281</v>
      </c>
      <c r="F9">
        <v>5083</v>
      </c>
      <c r="G9">
        <v>113</v>
      </c>
      <c r="H9">
        <v>3.5000000000000003E-2</v>
      </c>
      <c r="I9">
        <v>178</v>
      </c>
      <c r="K9">
        <v>0</v>
      </c>
      <c r="L9">
        <v>0</v>
      </c>
      <c r="N9">
        <v>0</v>
      </c>
      <c r="O9">
        <v>0</v>
      </c>
      <c r="Q9">
        <v>0</v>
      </c>
      <c r="R9">
        <v>0</v>
      </c>
      <c r="T9">
        <v>0.96499999999999997</v>
      </c>
      <c r="U9">
        <v>4905</v>
      </c>
      <c r="W9" s="17" t="s">
        <v>14</v>
      </c>
      <c r="X9" s="17" t="s">
        <v>13</v>
      </c>
      <c r="Y9" s="17" t="s">
        <v>25</v>
      </c>
      <c r="Z9" s="17" t="s">
        <v>12</v>
      </c>
      <c r="AA9" s="17" t="s">
        <v>276</v>
      </c>
      <c r="AB9" s="104">
        <v>1387</v>
      </c>
      <c r="AC9" s="104">
        <v>48</v>
      </c>
      <c r="AD9" s="101">
        <v>0</v>
      </c>
      <c r="AE9" s="104">
        <v>0</v>
      </c>
      <c r="AF9" s="94"/>
      <c r="AG9" s="101">
        <v>2.1000000000000001E-2</v>
      </c>
      <c r="AH9" s="104">
        <v>29</v>
      </c>
      <c r="AI9" s="94"/>
      <c r="AJ9" s="101">
        <v>0</v>
      </c>
      <c r="AK9" s="104">
        <v>0</v>
      </c>
      <c r="AL9" s="94"/>
      <c r="AM9" s="101">
        <v>0</v>
      </c>
      <c r="AN9" s="104">
        <v>0</v>
      </c>
      <c r="AO9" s="94"/>
      <c r="AP9" s="101">
        <v>0.97899999999999998</v>
      </c>
      <c r="AQ9" s="104">
        <v>1358</v>
      </c>
    </row>
    <row r="10" spans="1:43" x14ac:dyDescent="0.25">
      <c r="A10" t="s">
        <v>14</v>
      </c>
      <c r="B10" t="s">
        <v>13</v>
      </c>
      <c r="C10" t="s">
        <v>25</v>
      </c>
      <c r="D10" t="s">
        <v>12</v>
      </c>
      <c r="E10" t="s">
        <v>282</v>
      </c>
      <c r="F10">
        <v>5847</v>
      </c>
      <c r="G10">
        <v>48</v>
      </c>
      <c r="H10">
        <v>0.16700000000000001</v>
      </c>
      <c r="I10">
        <v>976</v>
      </c>
      <c r="K10">
        <v>0</v>
      </c>
      <c r="L10">
        <v>0</v>
      </c>
      <c r="N10">
        <v>0</v>
      </c>
      <c r="O10">
        <v>0</v>
      </c>
      <c r="Q10">
        <v>0</v>
      </c>
      <c r="R10">
        <v>0</v>
      </c>
      <c r="T10">
        <v>0.83299999999999996</v>
      </c>
      <c r="U10">
        <v>4871</v>
      </c>
      <c r="W10" s="17" t="s">
        <v>14</v>
      </c>
      <c r="X10" s="17" t="s">
        <v>13</v>
      </c>
      <c r="Y10" s="17" t="s">
        <v>25</v>
      </c>
      <c r="Z10" s="17" t="s">
        <v>12</v>
      </c>
      <c r="AA10" s="17" t="s">
        <v>281</v>
      </c>
      <c r="AB10" s="104">
        <v>5083</v>
      </c>
      <c r="AC10" s="104">
        <v>113</v>
      </c>
      <c r="AD10" s="101">
        <v>3.5000000000000003E-2</v>
      </c>
      <c r="AE10" s="104">
        <v>178</v>
      </c>
      <c r="AF10" s="94"/>
      <c r="AG10" s="101">
        <v>0</v>
      </c>
      <c r="AH10" s="104">
        <v>0</v>
      </c>
      <c r="AI10" s="94"/>
      <c r="AJ10" s="101">
        <v>0</v>
      </c>
      <c r="AK10" s="104">
        <v>0</v>
      </c>
      <c r="AL10" s="94"/>
      <c r="AM10" s="101">
        <v>0</v>
      </c>
      <c r="AN10" s="104">
        <v>0</v>
      </c>
      <c r="AO10" s="94"/>
      <c r="AP10" s="101">
        <v>0.96499999999999997</v>
      </c>
      <c r="AQ10" s="104">
        <v>4905</v>
      </c>
    </row>
    <row r="11" spans="1:43" x14ac:dyDescent="0.25">
      <c r="A11" t="s">
        <v>14</v>
      </c>
      <c r="B11" t="s">
        <v>13</v>
      </c>
      <c r="C11" t="s">
        <v>25</v>
      </c>
      <c r="D11" t="s">
        <v>12</v>
      </c>
      <c r="E11" t="s">
        <v>283</v>
      </c>
      <c r="F11">
        <v>4942</v>
      </c>
      <c r="G11">
        <v>138</v>
      </c>
      <c r="H11">
        <v>0.13</v>
      </c>
      <c r="I11">
        <v>642</v>
      </c>
      <c r="K11">
        <v>0</v>
      </c>
      <c r="L11">
        <v>0</v>
      </c>
      <c r="N11">
        <v>0</v>
      </c>
      <c r="O11">
        <v>0</v>
      </c>
      <c r="Q11">
        <v>0</v>
      </c>
      <c r="R11">
        <v>0</v>
      </c>
      <c r="T11">
        <v>0.87</v>
      </c>
      <c r="U11">
        <v>4300</v>
      </c>
      <c r="W11" s="17" t="s">
        <v>14</v>
      </c>
      <c r="X11" s="17" t="s">
        <v>13</v>
      </c>
      <c r="Y11" s="17" t="s">
        <v>25</v>
      </c>
      <c r="Z11" s="17" t="s">
        <v>12</v>
      </c>
      <c r="AA11" s="17" t="s">
        <v>282</v>
      </c>
      <c r="AB11" s="104">
        <v>5847</v>
      </c>
      <c r="AC11" s="104">
        <v>48</v>
      </c>
      <c r="AD11" s="101">
        <v>0.16700000000000001</v>
      </c>
      <c r="AE11" s="104">
        <v>976</v>
      </c>
      <c r="AF11" s="94"/>
      <c r="AG11" s="101">
        <v>0</v>
      </c>
      <c r="AH11" s="104">
        <v>0</v>
      </c>
      <c r="AI11" s="94"/>
      <c r="AJ11" s="101">
        <v>0</v>
      </c>
      <c r="AK11" s="104">
        <v>0</v>
      </c>
      <c r="AL11" s="94"/>
      <c r="AM11" s="101">
        <v>0</v>
      </c>
      <c r="AN11" s="104">
        <v>0</v>
      </c>
      <c r="AO11" s="94"/>
      <c r="AP11" s="101">
        <v>0.83299999999999996</v>
      </c>
      <c r="AQ11" s="104">
        <v>4871</v>
      </c>
    </row>
    <row r="12" spans="1:43" x14ac:dyDescent="0.25">
      <c r="A12" t="s">
        <v>15</v>
      </c>
      <c r="B12" t="s">
        <v>13</v>
      </c>
      <c r="C12" t="s">
        <v>25</v>
      </c>
      <c r="D12" t="s">
        <v>12</v>
      </c>
      <c r="E12" t="s">
        <v>275</v>
      </c>
      <c r="F12">
        <v>71552</v>
      </c>
      <c r="G12">
        <v>330</v>
      </c>
      <c r="H12">
        <v>0.94499999999999995</v>
      </c>
      <c r="I12">
        <v>67617</v>
      </c>
      <c r="K12">
        <v>1.2E-2</v>
      </c>
      <c r="L12">
        <v>859</v>
      </c>
      <c r="N12">
        <v>0</v>
      </c>
      <c r="O12">
        <v>0</v>
      </c>
      <c r="Q12">
        <v>0</v>
      </c>
      <c r="R12">
        <v>0</v>
      </c>
      <c r="T12">
        <v>4.2999999999999997E-2</v>
      </c>
      <c r="U12">
        <v>3076</v>
      </c>
      <c r="W12" s="17" t="s">
        <v>14</v>
      </c>
      <c r="X12" s="17" t="s">
        <v>13</v>
      </c>
      <c r="Y12" s="17" t="s">
        <v>25</v>
      </c>
      <c r="Z12" s="17" t="s">
        <v>12</v>
      </c>
      <c r="AA12" s="17" t="s">
        <v>283</v>
      </c>
      <c r="AB12" s="104">
        <v>4942</v>
      </c>
      <c r="AC12" s="104">
        <v>138</v>
      </c>
      <c r="AD12" s="101">
        <v>0.13</v>
      </c>
      <c r="AE12" s="104">
        <v>642</v>
      </c>
      <c r="AF12" s="94"/>
      <c r="AG12" s="101">
        <v>0</v>
      </c>
      <c r="AH12" s="104">
        <v>0</v>
      </c>
      <c r="AI12" s="94"/>
      <c r="AJ12" s="101">
        <v>0</v>
      </c>
      <c r="AK12" s="104">
        <v>0</v>
      </c>
      <c r="AL12" s="94"/>
      <c r="AM12" s="101">
        <v>0</v>
      </c>
      <c r="AN12" s="104">
        <v>0</v>
      </c>
      <c r="AO12" s="94"/>
      <c r="AP12" s="101">
        <v>0.87</v>
      </c>
      <c r="AQ12" s="104">
        <v>4300</v>
      </c>
    </row>
    <row r="13" spans="1:43" x14ac:dyDescent="0.25">
      <c r="A13" t="s">
        <v>15</v>
      </c>
      <c r="B13" t="s">
        <v>13</v>
      </c>
      <c r="C13" t="s">
        <v>25</v>
      </c>
      <c r="D13" t="s">
        <v>12</v>
      </c>
      <c r="E13" t="s">
        <v>280</v>
      </c>
      <c r="F13">
        <v>43916</v>
      </c>
      <c r="G13">
        <v>491</v>
      </c>
      <c r="H13">
        <v>0.87</v>
      </c>
      <c r="I13">
        <v>38207</v>
      </c>
      <c r="K13">
        <v>6.0000000000000001E-3</v>
      </c>
      <c r="L13">
        <v>263</v>
      </c>
      <c r="N13">
        <v>0</v>
      </c>
      <c r="O13">
        <v>0</v>
      </c>
      <c r="Q13">
        <v>0</v>
      </c>
      <c r="R13">
        <v>0</v>
      </c>
      <c r="T13">
        <v>0.124</v>
      </c>
      <c r="U13">
        <v>5446</v>
      </c>
      <c r="W13" s="17" t="s">
        <v>15</v>
      </c>
      <c r="X13" s="17" t="s">
        <v>13</v>
      </c>
      <c r="Y13" s="17" t="s">
        <v>25</v>
      </c>
      <c r="Z13" s="17" t="s">
        <v>12</v>
      </c>
      <c r="AA13" s="17" t="s">
        <v>275</v>
      </c>
      <c r="AB13" s="104">
        <v>71552</v>
      </c>
      <c r="AC13" s="104">
        <v>330</v>
      </c>
      <c r="AD13" s="101">
        <v>0.94499999999999995</v>
      </c>
      <c r="AE13" s="104">
        <v>67617</v>
      </c>
      <c r="AF13" s="94"/>
      <c r="AG13" s="101">
        <v>1.2E-2</v>
      </c>
      <c r="AH13" s="104">
        <v>859</v>
      </c>
      <c r="AI13" s="94"/>
      <c r="AJ13" s="101">
        <v>0</v>
      </c>
      <c r="AK13" s="104">
        <v>0</v>
      </c>
      <c r="AL13" s="94"/>
      <c r="AM13" s="101">
        <v>0</v>
      </c>
      <c r="AN13" s="104">
        <v>0</v>
      </c>
      <c r="AO13" s="94"/>
      <c r="AP13" s="101">
        <v>4.2999999999999997E-2</v>
      </c>
      <c r="AQ13" s="104">
        <v>3076</v>
      </c>
    </row>
    <row r="14" spans="1:43" x14ac:dyDescent="0.25">
      <c r="A14" t="s">
        <v>15</v>
      </c>
      <c r="B14" t="s">
        <v>13</v>
      </c>
      <c r="C14" t="s">
        <v>25</v>
      </c>
      <c r="D14" t="s">
        <v>12</v>
      </c>
      <c r="E14" t="s">
        <v>286</v>
      </c>
      <c r="F14">
        <v>853</v>
      </c>
      <c r="G14">
        <v>150</v>
      </c>
      <c r="H14">
        <v>0.70699999999999996</v>
      </c>
      <c r="I14">
        <v>603</v>
      </c>
      <c r="K14">
        <v>0</v>
      </c>
      <c r="L14">
        <v>0</v>
      </c>
      <c r="N14">
        <v>0</v>
      </c>
      <c r="O14">
        <v>0</v>
      </c>
      <c r="Q14">
        <v>0</v>
      </c>
      <c r="R14">
        <v>0</v>
      </c>
      <c r="T14">
        <v>0.29299999999999998</v>
      </c>
      <c r="U14">
        <v>250</v>
      </c>
      <c r="W14" s="17" t="s">
        <v>15</v>
      </c>
      <c r="X14" s="17" t="s">
        <v>13</v>
      </c>
      <c r="Y14" s="17" t="s">
        <v>25</v>
      </c>
      <c r="Z14" s="17" t="s">
        <v>12</v>
      </c>
      <c r="AA14" s="17" t="s">
        <v>280</v>
      </c>
      <c r="AB14" s="104">
        <v>43916</v>
      </c>
      <c r="AC14" s="104">
        <v>491</v>
      </c>
      <c r="AD14" s="101">
        <v>0.87</v>
      </c>
      <c r="AE14" s="104">
        <v>38207</v>
      </c>
      <c r="AF14" s="94"/>
      <c r="AG14" s="101">
        <v>6.0000000000000001E-3</v>
      </c>
      <c r="AH14" s="104">
        <v>263</v>
      </c>
      <c r="AI14" s="94"/>
      <c r="AJ14" s="101">
        <v>0</v>
      </c>
      <c r="AK14" s="104">
        <v>0</v>
      </c>
      <c r="AL14" s="94"/>
      <c r="AM14" s="101">
        <v>0</v>
      </c>
      <c r="AN14" s="104">
        <v>0</v>
      </c>
      <c r="AO14" s="94"/>
      <c r="AP14" s="101">
        <v>0.124</v>
      </c>
      <c r="AQ14" s="104">
        <v>5446</v>
      </c>
    </row>
    <row r="15" spans="1:43" x14ac:dyDescent="0.25">
      <c r="A15" t="s">
        <v>15</v>
      </c>
      <c r="B15" t="s">
        <v>13</v>
      </c>
      <c r="C15" t="s">
        <v>25</v>
      </c>
      <c r="D15" t="s">
        <v>12</v>
      </c>
      <c r="E15" t="s">
        <v>282</v>
      </c>
      <c r="F15">
        <v>4007</v>
      </c>
      <c r="G15">
        <v>57</v>
      </c>
      <c r="H15">
        <v>0.80700000000000005</v>
      </c>
      <c r="I15">
        <v>3234</v>
      </c>
      <c r="K15">
        <v>0</v>
      </c>
      <c r="L15">
        <v>0</v>
      </c>
      <c r="N15">
        <v>0</v>
      </c>
      <c r="O15">
        <v>0</v>
      </c>
      <c r="Q15">
        <v>0</v>
      </c>
      <c r="R15">
        <v>0</v>
      </c>
      <c r="T15">
        <v>0.193</v>
      </c>
      <c r="U15">
        <v>773</v>
      </c>
      <c r="W15" s="17" t="s">
        <v>15</v>
      </c>
      <c r="X15" s="17" t="s">
        <v>13</v>
      </c>
      <c r="Y15" s="17" t="s">
        <v>25</v>
      </c>
      <c r="Z15" s="17" t="s">
        <v>12</v>
      </c>
      <c r="AA15" s="17" t="s">
        <v>286</v>
      </c>
      <c r="AB15" s="104">
        <v>853</v>
      </c>
      <c r="AC15" s="104">
        <v>150</v>
      </c>
      <c r="AD15" s="101">
        <v>0.70699999999999996</v>
      </c>
      <c r="AE15" s="104">
        <v>603</v>
      </c>
      <c r="AF15" s="94"/>
      <c r="AG15" s="101">
        <v>0</v>
      </c>
      <c r="AH15" s="104">
        <v>0</v>
      </c>
      <c r="AI15" s="94"/>
      <c r="AJ15" s="101">
        <v>0</v>
      </c>
      <c r="AK15" s="104">
        <v>0</v>
      </c>
      <c r="AL15" s="94"/>
      <c r="AM15" s="101">
        <v>0</v>
      </c>
      <c r="AN15" s="104">
        <v>0</v>
      </c>
      <c r="AO15" s="94"/>
      <c r="AP15" s="101">
        <v>0.29299999999999998</v>
      </c>
      <c r="AQ15" s="104">
        <v>250</v>
      </c>
    </row>
    <row r="16" spans="1:43" x14ac:dyDescent="0.25">
      <c r="A16" t="s">
        <v>16</v>
      </c>
      <c r="B16" t="s">
        <v>13</v>
      </c>
      <c r="C16" t="s">
        <v>25</v>
      </c>
      <c r="D16" t="s">
        <v>12</v>
      </c>
      <c r="E16" t="s">
        <v>275</v>
      </c>
      <c r="F16">
        <v>33853</v>
      </c>
      <c r="G16">
        <v>520</v>
      </c>
      <c r="H16">
        <v>0.76200000000000001</v>
      </c>
      <c r="I16">
        <v>25796</v>
      </c>
      <c r="K16">
        <v>0.01</v>
      </c>
      <c r="L16">
        <v>339</v>
      </c>
      <c r="N16">
        <v>2E-3</v>
      </c>
      <c r="O16">
        <v>68</v>
      </c>
      <c r="Q16">
        <v>0</v>
      </c>
      <c r="R16">
        <v>0</v>
      </c>
      <c r="T16">
        <v>0.22600000000000001</v>
      </c>
      <c r="U16">
        <v>7650</v>
      </c>
      <c r="W16" s="17" t="s">
        <v>15</v>
      </c>
      <c r="X16" s="17" t="s">
        <v>13</v>
      </c>
      <c r="Y16" s="17" t="s">
        <v>25</v>
      </c>
      <c r="Z16" s="17" t="s">
        <v>12</v>
      </c>
      <c r="AA16" s="17" t="s">
        <v>282</v>
      </c>
      <c r="AB16" s="104">
        <v>4007</v>
      </c>
      <c r="AC16" s="104">
        <v>57</v>
      </c>
      <c r="AD16" s="101">
        <v>0.80700000000000005</v>
      </c>
      <c r="AE16" s="104">
        <v>3234</v>
      </c>
      <c r="AF16" s="94"/>
      <c r="AG16" s="101">
        <v>0</v>
      </c>
      <c r="AH16" s="104">
        <v>0</v>
      </c>
      <c r="AI16" s="94"/>
      <c r="AJ16" s="101">
        <v>0</v>
      </c>
      <c r="AK16" s="104">
        <v>0</v>
      </c>
      <c r="AL16" s="94"/>
      <c r="AM16" s="101">
        <v>0</v>
      </c>
      <c r="AN16" s="104">
        <v>0</v>
      </c>
      <c r="AO16" s="94"/>
      <c r="AP16" s="101">
        <v>0.193</v>
      </c>
      <c r="AQ16" s="104">
        <v>773</v>
      </c>
    </row>
    <row r="17" spans="1:43" x14ac:dyDescent="0.25">
      <c r="A17" t="s">
        <v>16</v>
      </c>
      <c r="B17" t="s">
        <v>13</v>
      </c>
      <c r="C17" t="s">
        <v>25</v>
      </c>
      <c r="D17" t="s">
        <v>12</v>
      </c>
      <c r="E17" t="s">
        <v>276</v>
      </c>
      <c r="F17">
        <v>42</v>
      </c>
      <c r="G17">
        <v>26</v>
      </c>
      <c r="H17">
        <v>0.23100000000000001</v>
      </c>
      <c r="I17">
        <v>10</v>
      </c>
      <c r="K17">
        <v>0</v>
      </c>
      <c r="L17">
        <v>0</v>
      </c>
      <c r="N17">
        <v>0</v>
      </c>
      <c r="O17">
        <v>0</v>
      </c>
      <c r="Q17">
        <v>0</v>
      </c>
      <c r="R17">
        <v>0</v>
      </c>
      <c r="T17">
        <v>0.76900000000000002</v>
      </c>
      <c r="U17">
        <v>32</v>
      </c>
      <c r="W17" s="17" t="s">
        <v>16</v>
      </c>
      <c r="X17" s="17" t="s">
        <v>13</v>
      </c>
      <c r="Y17" s="17" t="s">
        <v>25</v>
      </c>
      <c r="Z17" s="17" t="s">
        <v>12</v>
      </c>
      <c r="AA17" s="17" t="s">
        <v>275</v>
      </c>
      <c r="AB17" s="104">
        <v>33853</v>
      </c>
      <c r="AC17" s="104">
        <v>520</v>
      </c>
      <c r="AD17" s="101">
        <v>0.76200000000000001</v>
      </c>
      <c r="AE17" s="104">
        <v>25796</v>
      </c>
      <c r="AF17" s="94"/>
      <c r="AG17" s="101">
        <v>0.01</v>
      </c>
      <c r="AH17" s="104">
        <v>339</v>
      </c>
      <c r="AI17" s="94"/>
      <c r="AJ17" s="101">
        <v>2E-3</v>
      </c>
      <c r="AK17" s="104">
        <v>68</v>
      </c>
      <c r="AL17" s="94"/>
      <c r="AM17" s="101">
        <v>0</v>
      </c>
      <c r="AN17" s="104">
        <v>0</v>
      </c>
      <c r="AO17" s="94"/>
      <c r="AP17" s="101">
        <v>0.22600000000000001</v>
      </c>
      <c r="AQ17" s="104">
        <v>7650</v>
      </c>
    </row>
    <row r="18" spans="1:43" x14ac:dyDescent="0.25">
      <c r="A18" t="s">
        <v>16</v>
      </c>
      <c r="B18" t="s">
        <v>13</v>
      </c>
      <c r="C18" t="s">
        <v>25</v>
      </c>
      <c r="D18" t="s">
        <v>12</v>
      </c>
      <c r="E18" t="s">
        <v>282</v>
      </c>
      <c r="F18">
        <v>6078</v>
      </c>
      <c r="G18">
        <v>270</v>
      </c>
      <c r="H18">
        <v>0.51100000000000001</v>
      </c>
      <c r="I18">
        <v>3106</v>
      </c>
      <c r="K18">
        <v>1.4999999999999999E-2</v>
      </c>
      <c r="L18">
        <v>91</v>
      </c>
      <c r="N18">
        <v>0</v>
      </c>
      <c r="O18">
        <v>0</v>
      </c>
      <c r="Q18">
        <v>0</v>
      </c>
      <c r="R18">
        <v>0</v>
      </c>
      <c r="T18">
        <v>0.47399999999999998</v>
      </c>
      <c r="U18">
        <v>2881</v>
      </c>
      <c r="W18" s="17" t="s">
        <v>16</v>
      </c>
      <c r="X18" s="17" t="s">
        <v>13</v>
      </c>
      <c r="Y18" s="17" t="s">
        <v>25</v>
      </c>
      <c r="Z18" s="17" t="s">
        <v>12</v>
      </c>
      <c r="AA18" s="17" t="s">
        <v>276</v>
      </c>
      <c r="AB18" s="104">
        <v>42</v>
      </c>
      <c r="AC18" s="104">
        <v>26</v>
      </c>
      <c r="AD18" s="101">
        <v>0.23100000000000001</v>
      </c>
      <c r="AE18" s="104">
        <v>10</v>
      </c>
      <c r="AF18" s="94"/>
      <c r="AG18" s="101">
        <v>0</v>
      </c>
      <c r="AH18" s="104">
        <v>0</v>
      </c>
      <c r="AI18" s="94"/>
      <c r="AJ18" s="101">
        <v>0</v>
      </c>
      <c r="AK18" s="104">
        <v>0</v>
      </c>
      <c r="AL18" s="94"/>
      <c r="AM18" s="101">
        <v>0</v>
      </c>
      <c r="AN18" s="104">
        <v>0</v>
      </c>
      <c r="AO18" s="94"/>
      <c r="AP18" s="101">
        <v>0.76900000000000002</v>
      </c>
      <c r="AQ18" s="104">
        <v>32</v>
      </c>
    </row>
    <row r="19" spans="1:43" x14ac:dyDescent="0.25">
      <c r="A19" t="s">
        <v>17</v>
      </c>
      <c r="B19" t="s">
        <v>13</v>
      </c>
      <c r="C19" t="s">
        <v>25</v>
      </c>
      <c r="D19" t="s">
        <v>12</v>
      </c>
      <c r="E19" t="s">
        <v>275</v>
      </c>
      <c r="F19">
        <v>3183</v>
      </c>
      <c r="G19">
        <v>142</v>
      </c>
      <c r="H19">
        <v>0.61299999999999999</v>
      </c>
      <c r="I19">
        <v>1951</v>
      </c>
      <c r="K19">
        <v>0</v>
      </c>
      <c r="L19">
        <v>0</v>
      </c>
      <c r="N19">
        <v>0</v>
      </c>
      <c r="O19">
        <v>0</v>
      </c>
      <c r="Q19">
        <v>0</v>
      </c>
      <c r="R19">
        <v>0</v>
      </c>
      <c r="T19">
        <v>0.38700000000000001</v>
      </c>
      <c r="U19">
        <v>1232</v>
      </c>
      <c r="W19" s="17" t="s">
        <v>16</v>
      </c>
      <c r="X19" s="17" t="s">
        <v>13</v>
      </c>
      <c r="Y19" s="17" t="s">
        <v>25</v>
      </c>
      <c r="Z19" s="17" t="s">
        <v>12</v>
      </c>
      <c r="AA19" s="17" t="s">
        <v>282</v>
      </c>
      <c r="AB19" s="104">
        <v>6078</v>
      </c>
      <c r="AC19" s="104">
        <v>270</v>
      </c>
      <c r="AD19" s="101">
        <v>0.51100000000000001</v>
      </c>
      <c r="AE19" s="104">
        <v>3106</v>
      </c>
      <c r="AF19" s="94"/>
      <c r="AG19" s="101">
        <v>1.4999999999999999E-2</v>
      </c>
      <c r="AH19" s="104">
        <v>91</v>
      </c>
      <c r="AI19" s="94"/>
      <c r="AJ19" s="101">
        <v>0</v>
      </c>
      <c r="AK19" s="104">
        <v>0</v>
      </c>
      <c r="AL19" s="94"/>
      <c r="AM19" s="101">
        <v>0</v>
      </c>
      <c r="AN19" s="104">
        <v>0</v>
      </c>
      <c r="AO19" s="94"/>
      <c r="AP19" s="101">
        <v>0.47399999999999998</v>
      </c>
      <c r="AQ19" s="104">
        <v>2881</v>
      </c>
    </row>
    <row r="20" spans="1:43" x14ac:dyDescent="0.25">
      <c r="A20" t="s">
        <v>17</v>
      </c>
      <c r="B20" t="s">
        <v>13</v>
      </c>
      <c r="C20" t="s">
        <v>25</v>
      </c>
      <c r="D20" t="s">
        <v>12</v>
      </c>
      <c r="E20" t="s">
        <v>282</v>
      </c>
      <c r="F20">
        <v>426</v>
      </c>
      <c r="G20">
        <v>64</v>
      </c>
      <c r="H20">
        <v>0.68799999999999994</v>
      </c>
      <c r="I20">
        <v>293</v>
      </c>
      <c r="K20">
        <v>1.6E-2</v>
      </c>
      <c r="L20">
        <v>7</v>
      </c>
      <c r="N20">
        <v>0</v>
      </c>
      <c r="O20">
        <v>0</v>
      </c>
      <c r="Q20">
        <v>0</v>
      </c>
      <c r="R20">
        <v>0</v>
      </c>
      <c r="T20">
        <v>0.29599999999999999</v>
      </c>
      <c r="U20">
        <v>126</v>
      </c>
      <c r="W20" s="17" t="s">
        <v>17</v>
      </c>
      <c r="X20" s="17" t="s">
        <v>13</v>
      </c>
      <c r="Y20" s="17" t="s">
        <v>25</v>
      </c>
      <c r="Z20" s="17" t="s">
        <v>12</v>
      </c>
      <c r="AA20" s="17" t="s">
        <v>275</v>
      </c>
      <c r="AB20" s="104">
        <v>3183</v>
      </c>
      <c r="AC20" s="104">
        <v>142</v>
      </c>
      <c r="AD20" s="101">
        <v>0.61299999999999999</v>
      </c>
      <c r="AE20" s="104">
        <v>1951</v>
      </c>
      <c r="AF20" s="94"/>
      <c r="AG20" s="101">
        <v>0</v>
      </c>
      <c r="AH20" s="104">
        <v>0</v>
      </c>
      <c r="AI20" s="94"/>
      <c r="AJ20" s="101">
        <v>0</v>
      </c>
      <c r="AK20" s="104">
        <v>0</v>
      </c>
      <c r="AL20" s="94"/>
      <c r="AM20" s="101">
        <v>0</v>
      </c>
      <c r="AN20" s="104">
        <v>0</v>
      </c>
      <c r="AO20" s="94"/>
      <c r="AP20" s="101">
        <v>0.38700000000000001</v>
      </c>
      <c r="AQ20" s="104">
        <v>1232</v>
      </c>
    </row>
    <row r="21" spans="1:43" x14ac:dyDescent="0.25">
      <c r="W21" s="17" t="s">
        <v>17</v>
      </c>
      <c r="X21" s="17" t="s">
        <v>13</v>
      </c>
      <c r="Y21" s="17" t="s">
        <v>25</v>
      </c>
      <c r="Z21" s="17" t="s">
        <v>12</v>
      </c>
      <c r="AA21" s="17" t="s">
        <v>282</v>
      </c>
      <c r="AB21" s="104">
        <v>426</v>
      </c>
      <c r="AC21" s="104">
        <v>64</v>
      </c>
      <c r="AD21" s="101">
        <v>0.68799999999999994</v>
      </c>
      <c r="AE21" s="104">
        <v>293</v>
      </c>
      <c r="AF21" s="94"/>
      <c r="AG21" s="101">
        <v>1.6E-2</v>
      </c>
      <c r="AH21" s="104">
        <v>7</v>
      </c>
      <c r="AI21" s="94"/>
      <c r="AJ21" s="101">
        <v>0</v>
      </c>
      <c r="AK21" s="104">
        <v>0</v>
      </c>
      <c r="AL21" s="94"/>
      <c r="AM21" s="101">
        <v>0</v>
      </c>
      <c r="AN21" s="104">
        <v>0</v>
      </c>
      <c r="AO21" s="94"/>
      <c r="AP21" s="101">
        <v>0.29599999999999999</v>
      </c>
      <c r="AQ21" s="104">
        <v>126</v>
      </c>
    </row>
    <row r="22" spans="1:43" x14ac:dyDescent="0.25">
      <c r="W22" s="110" t="s">
        <v>507</v>
      </c>
      <c r="X22" s="110"/>
      <c r="Y22" s="110"/>
      <c r="Z22" s="110"/>
      <c r="AA22" s="110"/>
      <c r="AB22" s="111">
        <f>SUM(AB3:AB21)</f>
        <v>652435</v>
      </c>
      <c r="AC22" s="111">
        <f>SUM(AC3:AC21)</f>
        <v>4374</v>
      </c>
      <c r="AD22" s="112">
        <f>AE22/$AB$22</f>
        <v>0.58872378091304112</v>
      </c>
      <c r="AE22" s="111">
        <f>SUM(AE3:AE21)</f>
        <v>384104</v>
      </c>
      <c r="AF22" s="111"/>
      <c r="AG22" s="112">
        <f>AH22/$AB$22</f>
        <v>9.5350494685294326E-3</v>
      </c>
      <c r="AH22" s="111">
        <f>SUM(AH3:AH21)</f>
        <v>6221</v>
      </c>
      <c r="AI22" s="111"/>
      <c r="AJ22" s="112">
        <f>AK22/$AB$22</f>
        <v>1.0422494194824005E-4</v>
      </c>
      <c r="AK22" s="111">
        <f>SUM(AK3:AK21)</f>
        <v>68</v>
      </c>
      <c r="AL22" s="111"/>
      <c r="AM22" s="112">
        <f>AN22/$AB$22</f>
        <v>0</v>
      </c>
      <c r="AN22" s="111">
        <f>SUM(AN3:AN21)</f>
        <v>0</v>
      </c>
      <c r="AO22" s="111"/>
      <c r="AP22" s="112">
        <f>AQ22/$AB$22</f>
        <v>0.4016369446764812</v>
      </c>
      <c r="AQ22" s="111">
        <f>SUM(AQ3:AQ21)</f>
        <v>262042</v>
      </c>
    </row>
  </sheetData>
  <mergeCells count="13">
    <mergeCell ref="W22:AA22"/>
    <mergeCell ref="AC1:AC2"/>
    <mergeCell ref="AD1:AE1"/>
    <mergeCell ref="AG1:AH1"/>
    <mergeCell ref="AJ1:AK1"/>
    <mergeCell ref="AM1:AN1"/>
    <mergeCell ref="AP1:AQ1"/>
    <mergeCell ref="W1:W2"/>
    <mergeCell ref="X1:X2"/>
    <mergeCell ref="Y1:Y2"/>
    <mergeCell ref="Z1:Z2"/>
    <mergeCell ref="AA1:AA2"/>
    <mergeCell ref="AB1:AB2"/>
  </mergeCell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6"/>
  <sheetViews>
    <sheetView workbookViewId="0">
      <selection activeCell="S1" sqref="S1:AM6"/>
    </sheetView>
  </sheetViews>
  <sheetFormatPr defaultColWidth="11.42578125" defaultRowHeight="15" x14ac:dyDescent="0.25"/>
  <cols>
    <col min="19" max="19" width="4.42578125" bestFit="1" customWidth="1"/>
    <col min="20" max="20" width="6.140625" bestFit="1" customWidth="1"/>
    <col min="21" max="21" width="10.140625" bestFit="1" customWidth="1"/>
    <col min="22" max="22" width="8" bestFit="1" customWidth="1"/>
    <col min="24" max="24" width="10.140625" bestFit="1" customWidth="1"/>
    <col min="25" max="25" width="3.5703125" bestFit="1" customWidth="1"/>
    <col min="26" max="26" width="5.5703125" bestFit="1" customWidth="1"/>
    <col min="27" max="27" width="7.85546875" bestFit="1" customWidth="1"/>
    <col min="28" max="28" width="0.85546875" customWidth="1"/>
    <col min="29" max="29" width="5.5703125" bestFit="1" customWidth="1"/>
    <col min="30" max="30" width="5" bestFit="1" customWidth="1"/>
    <col min="31" max="31" width="0.85546875" customWidth="1"/>
    <col min="32" max="32" width="5.5703125" bestFit="1" customWidth="1"/>
    <col min="33" max="33" width="5" bestFit="1" customWidth="1"/>
    <col min="34" max="34" width="0.85546875" customWidth="1"/>
    <col min="35" max="35" width="5.5703125" bestFit="1" customWidth="1"/>
    <col min="36" max="36" width="5" bestFit="1" customWidth="1"/>
    <col min="37" max="37" width="0.85546875" customWidth="1"/>
    <col min="38" max="38" width="5.5703125" bestFit="1" customWidth="1"/>
    <col min="39" max="39" width="6.5703125" bestFit="1" customWidth="1"/>
  </cols>
  <sheetData>
    <row r="1" spans="1:39" ht="16.5" thickBot="1" x14ac:dyDescent="0.3">
      <c r="A1" t="s">
        <v>0</v>
      </c>
      <c r="B1" t="s">
        <v>1</v>
      </c>
      <c r="C1" t="s">
        <v>18</v>
      </c>
      <c r="D1" t="s">
        <v>2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S1" s="95" t="s">
        <v>0</v>
      </c>
      <c r="T1" s="95" t="s">
        <v>1</v>
      </c>
      <c r="U1" s="96" t="s">
        <v>459</v>
      </c>
      <c r="V1" s="96" t="s">
        <v>339</v>
      </c>
      <c r="W1" s="96" t="s">
        <v>504</v>
      </c>
      <c r="X1" s="106" t="s">
        <v>464</v>
      </c>
      <c r="Y1" s="107" t="s">
        <v>461</v>
      </c>
      <c r="Z1" s="14" t="s">
        <v>355</v>
      </c>
      <c r="AA1" s="14"/>
      <c r="AB1" s="93"/>
      <c r="AC1" s="14" t="s">
        <v>390</v>
      </c>
      <c r="AD1" s="14"/>
      <c r="AE1" s="93"/>
      <c r="AF1" s="14" t="s">
        <v>408</v>
      </c>
      <c r="AG1" s="14"/>
      <c r="AH1" s="93"/>
      <c r="AI1" s="14" t="s">
        <v>502</v>
      </c>
      <c r="AJ1" s="14"/>
      <c r="AK1" s="93"/>
      <c r="AL1" s="14" t="s">
        <v>503</v>
      </c>
      <c r="AM1" s="14"/>
    </row>
    <row r="2" spans="1:39" ht="15.75" thickBot="1" x14ac:dyDescent="0.3">
      <c r="A2" t="s">
        <v>9</v>
      </c>
      <c r="B2" t="s">
        <v>13</v>
      </c>
      <c r="C2" t="s">
        <v>26</v>
      </c>
      <c r="D2" t="s">
        <v>12</v>
      </c>
      <c r="E2" t="s">
        <v>280</v>
      </c>
      <c r="F2">
        <v>939967</v>
      </c>
      <c r="G2">
        <v>89</v>
      </c>
      <c r="H2">
        <v>0.92100000000000004</v>
      </c>
      <c r="I2">
        <v>865710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7.9000000000000001E-2</v>
      </c>
      <c r="Q2">
        <v>74257</v>
      </c>
      <c r="S2" s="97"/>
      <c r="T2" s="97"/>
      <c r="U2" s="98"/>
      <c r="V2" s="98"/>
      <c r="W2" s="98"/>
      <c r="X2" s="108"/>
      <c r="Y2" s="109"/>
      <c r="Z2" s="16" t="s">
        <v>506</v>
      </c>
      <c r="AA2" s="20" t="s">
        <v>505</v>
      </c>
      <c r="AB2" s="16"/>
      <c r="AC2" s="16" t="s">
        <v>506</v>
      </c>
      <c r="AD2" s="20" t="s">
        <v>505</v>
      </c>
      <c r="AE2" s="16"/>
      <c r="AF2" s="16" t="s">
        <v>506</v>
      </c>
      <c r="AG2" s="20" t="s">
        <v>505</v>
      </c>
      <c r="AH2" s="16"/>
      <c r="AI2" s="16" t="s">
        <v>506</v>
      </c>
      <c r="AJ2" s="20" t="s">
        <v>505</v>
      </c>
      <c r="AK2" s="16"/>
      <c r="AL2" s="16" t="s">
        <v>506</v>
      </c>
      <c r="AM2" s="20" t="s">
        <v>505</v>
      </c>
    </row>
    <row r="3" spans="1:39" x14ac:dyDescent="0.25">
      <c r="A3" t="s">
        <v>16</v>
      </c>
      <c r="B3" t="s">
        <v>13</v>
      </c>
      <c r="C3" t="s">
        <v>26</v>
      </c>
      <c r="D3" t="s">
        <v>12</v>
      </c>
      <c r="E3" t="s">
        <v>280</v>
      </c>
      <c r="F3">
        <v>303169</v>
      </c>
      <c r="G3">
        <v>190</v>
      </c>
      <c r="H3">
        <v>0.84199999999999997</v>
      </c>
      <c r="I3">
        <v>255268</v>
      </c>
      <c r="J3">
        <v>5.0000000000000001E-3</v>
      </c>
      <c r="K3">
        <v>1516</v>
      </c>
      <c r="L3">
        <v>0</v>
      </c>
      <c r="M3">
        <v>0</v>
      </c>
      <c r="N3">
        <v>0</v>
      </c>
      <c r="O3">
        <v>0</v>
      </c>
      <c r="P3">
        <v>0.153</v>
      </c>
      <c r="Q3">
        <v>46385</v>
      </c>
      <c r="S3" s="17" t="s">
        <v>9</v>
      </c>
      <c r="T3" s="17" t="s">
        <v>13</v>
      </c>
      <c r="U3" s="17" t="s">
        <v>26</v>
      </c>
      <c r="V3" s="17" t="s">
        <v>12</v>
      </c>
      <c r="W3" s="17" t="s">
        <v>280</v>
      </c>
      <c r="X3" s="104">
        <v>939967</v>
      </c>
      <c r="Y3" s="104">
        <v>89</v>
      </c>
      <c r="Z3" s="101">
        <v>0.92100000000000004</v>
      </c>
      <c r="AA3" s="104">
        <v>865710</v>
      </c>
      <c r="AB3" s="94"/>
      <c r="AC3" s="101">
        <v>0</v>
      </c>
      <c r="AD3" s="104">
        <v>0</v>
      </c>
      <c r="AE3" s="94"/>
      <c r="AF3" s="101">
        <v>0</v>
      </c>
      <c r="AG3" s="104">
        <v>0</v>
      </c>
      <c r="AH3" s="94"/>
      <c r="AI3" s="101">
        <v>0</v>
      </c>
      <c r="AJ3" s="104">
        <v>0</v>
      </c>
      <c r="AK3" s="94"/>
      <c r="AL3" s="101">
        <v>7.9000000000000001E-2</v>
      </c>
      <c r="AM3" s="104">
        <v>74257</v>
      </c>
    </row>
    <row r="4" spans="1:39" x14ac:dyDescent="0.25">
      <c r="A4" t="s">
        <v>17</v>
      </c>
      <c r="B4" t="s">
        <v>13</v>
      </c>
      <c r="C4" t="s">
        <v>26</v>
      </c>
      <c r="D4" t="s">
        <v>12</v>
      </c>
      <c r="E4" t="s">
        <v>280</v>
      </c>
      <c r="F4">
        <v>49896</v>
      </c>
      <c r="G4">
        <v>96</v>
      </c>
      <c r="H4">
        <v>0.92700000000000005</v>
      </c>
      <c r="I4">
        <v>46254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7.2999999999999995E-2</v>
      </c>
      <c r="Q4">
        <v>3642</v>
      </c>
      <c r="S4" s="17" t="s">
        <v>16</v>
      </c>
      <c r="T4" s="17" t="s">
        <v>13</v>
      </c>
      <c r="U4" s="17" t="s">
        <v>26</v>
      </c>
      <c r="V4" s="17" t="s">
        <v>12</v>
      </c>
      <c r="W4" s="17" t="s">
        <v>280</v>
      </c>
      <c r="X4" s="104">
        <v>303169</v>
      </c>
      <c r="Y4" s="104">
        <v>190</v>
      </c>
      <c r="Z4" s="101">
        <v>0.84199999999999997</v>
      </c>
      <c r="AA4" s="104">
        <v>255268</v>
      </c>
      <c r="AB4" s="94"/>
      <c r="AC4" s="101">
        <v>5.0000000000000001E-3</v>
      </c>
      <c r="AD4" s="104">
        <v>1516</v>
      </c>
      <c r="AE4" s="94"/>
      <c r="AF4" s="101">
        <v>0</v>
      </c>
      <c r="AG4" s="104">
        <v>0</v>
      </c>
      <c r="AH4" s="94"/>
      <c r="AI4" s="101">
        <v>0</v>
      </c>
      <c r="AJ4" s="104">
        <v>0</v>
      </c>
      <c r="AK4" s="94"/>
      <c r="AL4" s="101">
        <v>0.153</v>
      </c>
      <c r="AM4" s="104">
        <v>46385</v>
      </c>
    </row>
    <row r="5" spans="1:39" x14ac:dyDescent="0.25">
      <c r="S5" s="99" t="s">
        <v>17</v>
      </c>
      <c r="T5" s="99" t="s">
        <v>13</v>
      </c>
      <c r="U5" s="99" t="s">
        <v>26</v>
      </c>
      <c r="V5" s="99" t="s">
        <v>12</v>
      </c>
      <c r="W5" s="99" t="s">
        <v>280</v>
      </c>
      <c r="X5" s="105">
        <v>49896</v>
      </c>
      <c r="Y5" s="105">
        <v>96</v>
      </c>
      <c r="Z5" s="102">
        <v>0.92700000000000005</v>
      </c>
      <c r="AA5" s="105">
        <v>46254</v>
      </c>
      <c r="AB5" s="100"/>
      <c r="AC5" s="102">
        <v>0</v>
      </c>
      <c r="AD5" s="105">
        <v>0</v>
      </c>
      <c r="AE5" s="100"/>
      <c r="AF5" s="102">
        <v>0</v>
      </c>
      <c r="AG5" s="105">
        <v>0</v>
      </c>
      <c r="AH5" s="100"/>
      <c r="AI5" s="102">
        <v>0</v>
      </c>
      <c r="AJ5" s="105">
        <v>0</v>
      </c>
      <c r="AK5" s="100"/>
      <c r="AL5" s="102">
        <v>7.2999999999999995E-2</v>
      </c>
      <c r="AM5" s="105">
        <v>3642</v>
      </c>
    </row>
    <row r="6" spans="1:39" x14ac:dyDescent="0.25">
      <c r="S6" s="64" t="s">
        <v>507</v>
      </c>
      <c r="T6" s="64"/>
      <c r="U6" s="64"/>
      <c r="V6" s="64"/>
      <c r="W6" s="64"/>
      <c r="X6" s="19">
        <f>SUM(X3:X5)</f>
        <v>1293032</v>
      </c>
      <c r="Y6" s="19">
        <f>SUM(Y3:Y5)</f>
        <v>375</v>
      </c>
      <c r="Z6" s="103">
        <f>AA6/$X$6</f>
        <v>0.90270929103069375</v>
      </c>
      <c r="AA6" s="19">
        <f>SUM(AA3:AA5)</f>
        <v>1167232</v>
      </c>
      <c r="AB6" s="19"/>
      <c r="AC6" s="103">
        <f>AD6/$X$6</f>
        <v>1.1724381144472835E-3</v>
      </c>
      <c r="AD6" s="19">
        <f>SUM(AD3:AD5)</f>
        <v>1516</v>
      </c>
      <c r="AE6" s="19"/>
      <c r="AF6" s="103">
        <f>AG6/$X$6</f>
        <v>0</v>
      </c>
      <c r="AG6" s="19">
        <f>SUM(AG3:AG5)</f>
        <v>0</v>
      </c>
      <c r="AH6" s="19"/>
      <c r="AI6" s="103">
        <f>AJ6/$X$6</f>
        <v>0</v>
      </c>
      <c r="AJ6" s="19">
        <f>SUM(AJ3:AJ5)</f>
        <v>0</v>
      </c>
      <c r="AK6" s="19"/>
      <c r="AL6" s="103">
        <f>AM6/$X$6</f>
        <v>9.6118270854858967E-2</v>
      </c>
      <c r="AM6" s="19">
        <f>SUM(AM3:AM5)</f>
        <v>124284</v>
      </c>
    </row>
  </sheetData>
  <mergeCells count="13">
    <mergeCell ref="S6:W6"/>
    <mergeCell ref="Y1:Y2"/>
    <mergeCell ref="Z1:AA1"/>
    <mergeCell ref="AC1:AD1"/>
    <mergeCell ref="AF1:AG1"/>
    <mergeCell ref="AI1:AJ1"/>
    <mergeCell ref="AL1:AM1"/>
    <mergeCell ref="S1:S2"/>
    <mergeCell ref="T1:T2"/>
    <mergeCell ref="U1:U2"/>
    <mergeCell ref="V1:V2"/>
    <mergeCell ref="W1:W2"/>
    <mergeCell ref="X1:X2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8"/>
  <sheetViews>
    <sheetView workbookViewId="0"/>
  </sheetViews>
  <sheetFormatPr defaultColWidth="11.42578125" defaultRowHeight="15" x14ac:dyDescent="0.25"/>
  <sheetData>
    <row r="1" spans="1:18" x14ac:dyDescent="0.25">
      <c r="A1" t="s">
        <v>0</v>
      </c>
      <c r="B1" t="s">
        <v>287</v>
      </c>
      <c r="C1" t="s">
        <v>2</v>
      </c>
      <c r="D1" t="s">
        <v>1</v>
      </c>
      <c r="E1" t="s">
        <v>18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</row>
    <row r="2" spans="1:18" x14ac:dyDescent="0.25">
      <c r="A2" t="s">
        <v>9</v>
      </c>
      <c r="B2" t="s">
        <v>288</v>
      </c>
      <c r="C2" t="s">
        <v>11</v>
      </c>
      <c r="D2" t="s">
        <v>10</v>
      </c>
      <c r="E2" t="s">
        <v>25</v>
      </c>
      <c r="F2" t="s">
        <v>275</v>
      </c>
      <c r="G2">
        <v>103</v>
      </c>
      <c r="H2">
        <v>26</v>
      </c>
      <c r="I2">
        <v>0.154</v>
      </c>
      <c r="J2">
        <v>16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0.84599999999999997</v>
      </c>
      <c r="R2">
        <v>87</v>
      </c>
    </row>
    <row r="3" spans="1:18" x14ac:dyDescent="0.25">
      <c r="A3" t="s">
        <v>9</v>
      </c>
      <c r="B3" t="s">
        <v>289</v>
      </c>
      <c r="C3" t="s">
        <v>11</v>
      </c>
      <c r="D3" t="s">
        <v>10</v>
      </c>
      <c r="E3" t="s">
        <v>25</v>
      </c>
      <c r="F3" t="s">
        <v>275</v>
      </c>
      <c r="G3">
        <v>280</v>
      </c>
      <c r="H3">
        <v>96</v>
      </c>
      <c r="I3">
        <v>9.4E-2</v>
      </c>
      <c r="J3">
        <v>26</v>
      </c>
      <c r="K3">
        <v>0.01</v>
      </c>
      <c r="L3">
        <v>3</v>
      </c>
      <c r="M3">
        <v>0</v>
      </c>
      <c r="N3">
        <v>0</v>
      </c>
      <c r="O3">
        <v>0</v>
      </c>
      <c r="P3">
        <v>0</v>
      </c>
      <c r="Q3">
        <v>0.89600000000000002</v>
      </c>
      <c r="R3">
        <v>251</v>
      </c>
    </row>
    <row r="4" spans="1:18" x14ac:dyDescent="0.25">
      <c r="A4" t="s">
        <v>9</v>
      </c>
      <c r="B4" t="s">
        <v>290</v>
      </c>
      <c r="C4" t="s">
        <v>11</v>
      </c>
      <c r="D4" t="s">
        <v>10</v>
      </c>
      <c r="E4" t="s">
        <v>25</v>
      </c>
      <c r="F4" t="s">
        <v>275</v>
      </c>
      <c r="G4">
        <v>444</v>
      </c>
      <c r="H4">
        <v>96</v>
      </c>
      <c r="I4">
        <v>0.156</v>
      </c>
      <c r="J4">
        <v>69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0.84399999999999997</v>
      </c>
      <c r="R4">
        <v>375</v>
      </c>
    </row>
    <row r="5" spans="1:18" x14ac:dyDescent="0.25">
      <c r="A5" t="s">
        <v>9</v>
      </c>
      <c r="B5" t="s">
        <v>291</v>
      </c>
      <c r="C5" t="s">
        <v>11</v>
      </c>
      <c r="D5" t="s">
        <v>10</v>
      </c>
      <c r="E5" t="s">
        <v>25</v>
      </c>
      <c r="F5" t="s">
        <v>275</v>
      </c>
      <c r="G5">
        <v>1107</v>
      </c>
      <c r="H5">
        <v>96</v>
      </c>
      <c r="I5">
        <v>0.156</v>
      </c>
      <c r="J5">
        <v>173</v>
      </c>
      <c r="K5">
        <v>2.1000000000000001E-2</v>
      </c>
      <c r="L5">
        <v>23</v>
      </c>
      <c r="M5">
        <v>3.1E-2</v>
      </c>
      <c r="N5">
        <v>34</v>
      </c>
      <c r="O5">
        <v>0</v>
      </c>
      <c r="P5">
        <v>0</v>
      </c>
      <c r="Q5">
        <v>0.79200000000000004</v>
      </c>
      <c r="R5">
        <v>877</v>
      </c>
    </row>
    <row r="6" spans="1:18" x14ac:dyDescent="0.25">
      <c r="A6" t="s">
        <v>9</v>
      </c>
      <c r="B6" t="s">
        <v>292</v>
      </c>
      <c r="C6" t="s">
        <v>11</v>
      </c>
      <c r="D6" t="s">
        <v>10</v>
      </c>
      <c r="E6" t="s">
        <v>25</v>
      </c>
      <c r="F6" t="s">
        <v>275</v>
      </c>
      <c r="G6">
        <v>1005</v>
      </c>
      <c r="H6">
        <v>96</v>
      </c>
      <c r="I6">
        <v>0.14599999999999999</v>
      </c>
      <c r="J6">
        <v>147</v>
      </c>
      <c r="K6">
        <v>5.1999999999999998E-2</v>
      </c>
      <c r="L6">
        <v>52</v>
      </c>
      <c r="M6">
        <v>2.1000000000000001E-2</v>
      </c>
      <c r="N6">
        <v>21</v>
      </c>
      <c r="O6">
        <v>0</v>
      </c>
      <c r="P6">
        <v>0</v>
      </c>
      <c r="Q6">
        <v>0.78100000000000003</v>
      </c>
      <c r="R6">
        <v>785</v>
      </c>
    </row>
    <row r="7" spans="1:18" x14ac:dyDescent="0.25">
      <c r="A7" t="s">
        <v>9</v>
      </c>
      <c r="B7" t="s">
        <v>293</v>
      </c>
      <c r="C7" t="s">
        <v>11</v>
      </c>
      <c r="D7" t="s">
        <v>10</v>
      </c>
      <c r="E7" t="s">
        <v>25</v>
      </c>
      <c r="F7" t="s">
        <v>275</v>
      </c>
      <c r="G7">
        <v>938</v>
      </c>
      <c r="H7">
        <v>168</v>
      </c>
      <c r="I7">
        <v>0.16700000000000001</v>
      </c>
      <c r="J7">
        <v>157</v>
      </c>
      <c r="K7">
        <v>6.0000000000000001E-3</v>
      </c>
      <c r="L7">
        <v>6</v>
      </c>
      <c r="M7">
        <v>6.0000000000000001E-3</v>
      </c>
      <c r="N7">
        <v>6</v>
      </c>
      <c r="O7">
        <v>0</v>
      </c>
      <c r="P7">
        <v>0</v>
      </c>
      <c r="Q7">
        <v>0.82099999999999995</v>
      </c>
      <c r="R7">
        <v>770</v>
      </c>
    </row>
    <row r="8" spans="1:18" x14ac:dyDescent="0.25">
      <c r="A8" t="s">
        <v>9</v>
      </c>
      <c r="B8" t="s">
        <v>294</v>
      </c>
      <c r="C8" t="s">
        <v>11</v>
      </c>
      <c r="D8" t="s">
        <v>10</v>
      </c>
      <c r="E8" t="s">
        <v>25</v>
      </c>
      <c r="F8" t="s">
        <v>275</v>
      </c>
      <c r="G8">
        <v>1158</v>
      </c>
      <c r="H8">
        <v>96</v>
      </c>
      <c r="I8">
        <v>2.1000000000000001E-2</v>
      </c>
      <c r="J8">
        <v>24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0.97899999999999998</v>
      </c>
      <c r="R8">
        <v>1134</v>
      </c>
    </row>
    <row r="9" spans="1:18" x14ac:dyDescent="0.25">
      <c r="A9" t="s">
        <v>9</v>
      </c>
      <c r="B9" t="s">
        <v>295</v>
      </c>
      <c r="C9" t="s">
        <v>11</v>
      </c>
      <c r="D9" t="s">
        <v>10</v>
      </c>
      <c r="E9" t="s">
        <v>25</v>
      </c>
      <c r="F9" t="s">
        <v>275</v>
      </c>
      <c r="G9">
        <v>650</v>
      </c>
      <c r="H9">
        <v>96</v>
      </c>
      <c r="I9">
        <v>0.104</v>
      </c>
      <c r="J9">
        <v>68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0.89600000000000002</v>
      </c>
      <c r="R9">
        <v>582</v>
      </c>
    </row>
    <row r="10" spans="1:18" x14ac:dyDescent="0.25">
      <c r="A10" t="s">
        <v>9</v>
      </c>
      <c r="B10" t="s">
        <v>296</v>
      </c>
      <c r="C10" t="s">
        <v>11</v>
      </c>
      <c r="D10" t="s">
        <v>10</v>
      </c>
      <c r="E10" t="s">
        <v>25</v>
      </c>
      <c r="F10" t="s">
        <v>275</v>
      </c>
      <c r="G10">
        <v>276</v>
      </c>
      <c r="H10">
        <v>96</v>
      </c>
      <c r="I10">
        <v>4.2000000000000003E-2</v>
      </c>
      <c r="J10">
        <v>12</v>
      </c>
      <c r="K10">
        <v>2.1000000000000001E-2</v>
      </c>
      <c r="L10">
        <v>6</v>
      </c>
      <c r="M10">
        <v>3.1E-2</v>
      </c>
      <c r="N10">
        <v>9</v>
      </c>
      <c r="O10">
        <v>0</v>
      </c>
      <c r="P10">
        <v>0</v>
      </c>
      <c r="Q10">
        <v>0.90600000000000003</v>
      </c>
      <c r="R10">
        <v>250</v>
      </c>
    </row>
    <row r="11" spans="1:18" x14ac:dyDescent="0.25">
      <c r="A11" t="s">
        <v>14</v>
      </c>
      <c r="B11" t="s">
        <v>288</v>
      </c>
      <c r="C11" t="s">
        <v>11</v>
      </c>
      <c r="D11" t="s">
        <v>10</v>
      </c>
      <c r="E11" t="s">
        <v>25</v>
      </c>
      <c r="F11" t="s">
        <v>275</v>
      </c>
      <c r="G11">
        <v>485</v>
      </c>
      <c r="H11">
        <v>96</v>
      </c>
      <c r="I11">
        <v>4.2000000000000003E-2</v>
      </c>
      <c r="J11">
        <v>20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0.95799999999999996</v>
      </c>
      <c r="R11">
        <v>465</v>
      </c>
    </row>
    <row r="12" spans="1:18" x14ac:dyDescent="0.25">
      <c r="A12" t="s">
        <v>14</v>
      </c>
      <c r="B12" t="s">
        <v>289</v>
      </c>
      <c r="C12" t="s">
        <v>11</v>
      </c>
      <c r="D12" t="s">
        <v>10</v>
      </c>
      <c r="E12" t="s">
        <v>25</v>
      </c>
      <c r="F12" t="s">
        <v>275</v>
      </c>
      <c r="G12">
        <v>232</v>
      </c>
      <c r="H12">
        <v>96</v>
      </c>
      <c r="I12">
        <v>0.115</v>
      </c>
      <c r="J12">
        <v>27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0.88500000000000001</v>
      </c>
      <c r="R12">
        <v>205</v>
      </c>
    </row>
    <row r="13" spans="1:18" x14ac:dyDescent="0.25">
      <c r="A13" t="s">
        <v>14</v>
      </c>
      <c r="B13" t="s">
        <v>290</v>
      </c>
      <c r="C13" t="s">
        <v>11</v>
      </c>
      <c r="D13" t="s">
        <v>10</v>
      </c>
      <c r="E13" t="s">
        <v>25</v>
      </c>
      <c r="F13" t="s">
        <v>275</v>
      </c>
      <c r="G13">
        <v>703</v>
      </c>
      <c r="H13">
        <v>96</v>
      </c>
      <c r="I13">
        <v>4.2000000000000003E-2</v>
      </c>
      <c r="J13">
        <v>30</v>
      </c>
      <c r="K13">
        <v>0</v>
      </c>
      <c r="L13">
        <v>0</v>
      </c>
      <c r="M13">
        <v>2.1000000000000001E-2</v>
      </c>
      <c r="N13">
        <v>15</v>
      </c>
      <c r="O13">
        <v>0</v>
      </c>
      <c r="P13">
        <v>0</v>
      </c>
      <c r="Q13">
        <v>0.93799999999999994</v>
      </c>
      <c r="R13">
        <v>659</v>
      </c>
    </row>
    <row r="14" spans="1:18" x14ac:dyDescent="0.25">
      <c r="A14" t="s">
        <v>14</v>
      </c>
      <c r="B14" t="s">
        <v>291</v>
      </c>
      <c r="C14" t="s">
        <v>11</v>
      </c>
      <c r="D14" t="s">
        <v>10</v>
      </c>
      <c r="E14" t="s">
        <v>25</v>
      </c>
      <c r="F14" t="s">
        <v>275</v>
      </c>
      <c r="G14">
        <v>928</v>
      </c>
      <c r="H14">
        <v>96</v>
      </c>
      <c r="I14">
        <v>6.2E-2</v>
      </c>
      <c r="J14">
        <v>58</v>
      </c>
      <c r="K14">
        <v>0</v>
      </c>
      <c r="L14">
        <v>0</v>
      </c>
      <c r="M14">
        <v>2.1000000000000001E-2</v>
      </c>
      <c r="N14">
        <v>19</v>
      </c>
      <c r="O14">
        <v>0</v>
      </c>
      <c r="P14">
        <v>0</v>
      </c>
      <c r="Q14">
        <v>0.91700000000000004</v>
      </c>
      <c r="R14">
        <v>851</v>
      </c>
    </row>
    <row r="15" spans="1:18" x14ac:dyDescent="0.25">
      <c r="A15" t="s">
        <v>14</v>
      </c>
      <c r="B15" t="s">
        <v>292</v>
      </c>
      <c r="C15" t="s">
        <v>11</v>
      </c>
      <c r="D15" t="s">
        <v>10</v>
      </c>
      <c r="E15" t="s">
        <v>25</v>
      </c>
      <c r="F15" t="s">
        <v>275</v>
      </c>
      <c r="G15">
        <v>1032</v>
      </c>
      <c r="H15">
        <v>95</v>
      </c>
      <c r="I15">
        <v>9.5000000000000001E-2</v>
      </c>
      <c r="J15">
        <v>98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0.90500000000000003</v>
      </c>
      <c r="R15">
        <v>934</v>
      </c>
    </row>
    <row r="16" spans="1:18" x14ac:dyDescent="0.25">
      <c r="A16" t="s">
        <v>14</v>
      </c>
      <c r="B16" t="s">
        <v>293</v>
      </c>
      <c r="C16" t="s">
        <v>11</v>
      </c>
      <c r="D16" t="s">
        <v>10</v>
      </c>
      <c r="E16" t="s">
        <v>25</v>
      </c>
      <c r="F16" t="s">
        <v>275</v>
      </c>
      <c r="G16">
        <v>1458</v>
      </c>
      <c r="H16">
        <v>96</v>
      </c>
      <c r="I16">
        <v>0.219</v>
      </c>
      <c r="J16">
        <v>319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0.78100000000000003</v>
      </c>
      <c r="R16">
        <v>1139</v>
      </c>
    </row>
    <row r="17" spans="1:18" x14ac:dyDescent="0.25">
      <c r="A17" t="s">
        <v>14</v>
      </c>
      <c r="B17" t="s">
        <v>294</v>
      </c>
      <c r="C17" t="s">
        <v>11</v>
      </c>
      <c r="D17" t="s">
        <v>10</v>
      </c>
      <c r="E17" t="s">
        <v>25</v>
      </c>
      <c r="F17" t="s">
        <v>275</v>
      </c>
      <c r="G17">
        <v>1041</v>
      </c>
      <c r="H17">
        <v>96</v>
      </c>
      <c r="I17">
        <v>6.2E-2</v>
      </c>
      <c r="J17">
        <v>65</v>
      </c>
      <c r="K17">
        <v>0.01</v>
      </c>
      <c r="L17">
        <v>10</v>
      </c>
      <c r="M17">
        <v>0</v>
      </c>
      <c r="N17">
        <v>0</v>
      </c>
      <c r="O17">
        <v>0</v>
      </c>
      <c r="P17">
        <v>0</v>
      </c>
      <c r="Q17">
        <v>0.92700000000000005</v>
      </c>
      <c r="R17">
        <v>965</v>
      </c>
    </row>
    <row r="18" spans="1:18" x14ac:dyDescent="0.25">
      <c r="A18" t="s">
        <v>14</v>
      </c>
      <c r="B18" t="s">
        <v>295</v>
      </c>
      <c r="C18" t="s">
        <v>11</v>
      </c>
      <c r="D18" t="s">
        <v>10</v>
      </c>
      <c r="E18" t="s">
        <v>25</v>
      </c>
      <c r="F18" t="s">
        <v>275</v>
      </c>
      <c r="G18">
        <v>2450</v>
      </c>
      <c r="H18">
        <v>96</v>
      </c>
      <c r="I18">
        <v>9.4E-2</v>
      </c>
      <c r="J18">
        <v>230</v>
      </c>
      <c r="K18">
        <v>0.01</v>
      </c>
      <c r="L18">
        <v>24</v>
      </c>
      <c r="M18">
        <v>0</v>
      </c>
      <c r="N18">
        <v>0</v>
      </c>
      <c r="O18">
        <v>0</v>
      </c>
      <c r="P18">
        <v>0</v>
      </c>
      <c r="Q18">
        <v>0.89600000000000002</v>
      </c>
      <c r="R18">
        <v>2195</v>
      </c>
    </row>
    <row r="19" spans="1:18" x14ac:dyDescent="0.25">
      <c r="A19" t="s">
        <v>14</v>
      </c>
      <c r="B19" t="s">
        <v>296</v>
      </c>
      <c r="C19" t="s">
        <v>11</v>
      </c>
      <c r="D19" t="s">
        <v>10</v>
      </c>
      <c r="E19" t="s">
        <v>25</v>
      </c>
      <c r="F19" t="s">
        <v>275</v>
      </c>
      <c r="G19">
        <v>1253</v>
      </c>
      <c r="H19">
        <v>96</v>
      </c>
      <c r="I19">
        <v>3.1E-2</v>
      </c>
      <c r="J19">
        <v>39</v>
      </c>
      <c r="K19">
        <v>0.01</v>
      </c>
      <c r="L19">
        <v>13</v>
      </c>
      <c r="M19">
        <v>0</v>
      </c>
      <c r="N19">
        <v>0</v>
      </c>
      <c r="O19">
        <v>0</v>
      </c>
      <c r="P19">
        <v>0</v>
      </c>
      <c r="Q19">
        <v>0.95799999999999996</v>
      </c>
      <c r="R19">
        <v>1200</v>
      </c>
    </row>
    <row r="20" spans="1:18" x14ac:dyDescent="0.25">
      <c r="A20" t="s">
        <v>14</v>
      </c>
      <c r="B20" t="s">
        <v>297</v>
      </c>
      <c r="C20" t="s">
        <v>11</v>
      </c>
      <c r="D20" t="s">
        <v>10</v>
      </c>
      <c r="E20" t="s">
        <v>25</v>
      </c>
      <c r="F20" t="s">
        <v>275</v>
      </c>
      <c r="G20">
        <v>1224</v>
      </c>
      <c r="H20">
        <v>96</v>
      </c>
      <c r="I20">
        <v>8.3000000000000004E-2</v>
      </c>
      <c r="J20">
        <v>102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0.91700000000000004</v>
      </c>
      <c r="R20">
        <v>1122</v>
      </c>
    </row>
    <row r="21" spans="1:18" x14ac:dyDescent="0.25">
      <c r="A21" t="s">
        <v>15</v>
      </c>
      <c r="B21" t="s">
        <v>289</v>
      </c>
      <c r="C21" t="s">
        <v>11</v>
      </c>
      <c r="D21" t="s">
        <v>10</v>
      </c>
      <c r="E21" t="s">
        <v>25</v>
      </c>
      <c r="F21" t="s">
        <v>275</v>
      </c>
      <c r="G21">
        <v>382</v>
      </c>
      <c r="H21">
        <v>192</v>
      </c>
      <c r="I21">
        <v>0.104</v>
      </c>
      <c r="J21">
        <v>40</v>
      </c>
      <c r="K21">
        <v>5.0000000000000001E-3</v>
      </c>
      <c r="L21">
        <v>2</v>
      </c>
      <c r="M21">
        <v>5.0000000000000001E-3</v>
      </c>
      <c r="N21">
        <v>2</v>
      </c>
      <c r="O21">
        <v>0</v>
      </c>
      <c r="P21">
        <v>0</v>
      </c>
      <c r="Q21">
        <v>0.88500000000000001</v>
      </c>
      <c r="R21">
        <v>338</v>
      </c>
    </row>
    <row r="22" spans="1:18" x14ac:dyDescent="0.25">
      <c r="A22" t="s">
        <v>15</v>
      </c>
      <c r="B22" t="s">
        <v>290</v>
      </c>
      <c r="C22" t="s">
        <v>11</v>
      </c>
      <c r="D22" t="s">
        <v>10</v>
      </c>
      <c r="E22" t="s">
        <v>25</v>
      </c>
      <c r="F22" t="s">
        <v>275</v>
      </c>
      <c r="G22">
        <v>265</v>
      </c>
      <c r="H22">
        <v>96</v>
      </c>
      <c r="I22">
        <v>8.3000000000000004E-2</v>
      </c>
      <c r="J22">
        <v>22</v>
      </c>
      <c r="K22">
        <v>0</v>
      </c>
      <c r="L22">
        <v>0</v>
      </c>
      <c r="M22">
        <v>2.1000000000000001E-2</v>
      </c>
      <c r="N22">
        <v>6</v>
      </c>
      <c r="O22">
        <v>0</v>
      </c>
      <c r="P22">
        <v>0</v>
      </c>
      <c r="Q22">
        <v>0.89600000000000002</v>
      </c>
      <c r="R22">
        <v>237</v>
      </c>
    </row>
    <row r="23" spans="1:18" x14ac:dyDescent="0.25">
      <c r="A23" t="s">
        <v>15</v>
      </c>
      <c r="B23" t="s">
        <v>291</v>
      </c>
      <c r="C23" t="s">
        <v>11</v>
      </c>
      <c r="D23" t="s">
        <v>10</v>
      </c>
      <c r="E23" t="s">
        <v>25</v>
      </c>
      <c r="F23" t="s">
        <v>275</v>
      </c>
      <c r="G23">
        <v>497</v>
      </c>
      <c r="H23">
        <v>148</v>
      </c>
      <c r="I23">
        <v>0.128</v>
      </c>
      <c r="J23">
        <v>64</v>
      </c>
      <c r="K23">
        <v>0</v>
      </c>
      <c r="L23">
        <v>0</v>
      </c>
      <c r="M23">
        <v>7.0000000000000001E-3</v>
      </c>
      <c r="N23">
        <v>3</v>
      </c>
      <c r="O23">
        <v>0</v>
      </c>
      <c r="P23">
        <v>0</v>
      </c>
      <c r="Q23">
        <v>0.86499999999999999</v>
      </c>
      <c r="R23">
        <v>430</v>
      </c>
    </row>
    <row r="24" spans="1:18" x14ac:dyDescent="0.25">
      <c r="A24" t="s">
        <v>15</v>
      </c>
      <c r="B24" t="s">
        <v>292</v>
      </c>
      <c r="C24" t="s">
        <v>11</v>
      </c>
      <c r="D24" t="s">
        <v>10</v>
      </c>
      <c r="E24" t="s">
        <v>25</v>
      </c>
      <c r="F24" t="s">
        <v>275</v>
      </c>
      <c r="G24">
        <v>830</v>
      </c>
      <c r="H24">
        <v>192</v>
      </c>
      <c r="I24">
        <v>8.3000000000000004E-2</v>
      </c>
      <c r="J24">
        <v>69</v>
      </c>
      <c r="K24">
        <v>5.0000000000000001E-3</v>
      </c>
      <c r="L24">
        <v>4</v>
      </c>
      <c r="M24">
        <v>0.01</v>
      </c>
      <c r="N24">
        <v>8</v>
      </c>
      <c r="O24">
        <v>0</v>
      </c>
      <c r="P24">
        <v>0</v>
      </c>
      <c r="Q24">
        <v>0.90100000000000002</v>
      </c>
      <c r="R24">
        <v>748</v>
      </c>
    </row>
    <row r="25" spans="1:18" x14ac:dyDescent="0.25">
      <c r="A25" t="s">
        <v>15</v>
      </c>
      <c r="B25" t="s">
        <v>293</v>
      </c>
      <c r="C25" t="s">
        <v>11</v>
      </c>
      <c r="D25" t="s">
        <v>10</v>
      </c>
      <c r="E25" t="s">
        <v>25</v>
      </c>
      <c r="F25" t="s">
        <v>275</v>
      </c>
      <c r="G25">
        <v>782</v>
      </c>
      <c r="H25">
        <v>192</v>
      </c>
      <c r="I25">
        <v>8.8999999999999996E-2</v>
      </c>
      <c r="J25">
        <v>70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0.91100000000000003</v>
      </c>
      <c r="R25">
        <v>712</v>
      </c>
    </row>
    <row r="26" spans="1:18" x14ac:dyDescent="0.25">
      <c r="A26" t="s">
        <v>15</v>
      </c>
      <c r="B26" t="s">
        <v>294</v>
      </c>
      <c r="C26" t="s">
        <v>11</v>
      </c>
      <c r="D26" t="s">
        <v>10</v>
      </c>
      <c r="E26" t="s">
        <v>25</v>
      </c>
      <c r="F26" t="s">
        <v>275</v>
      </c>
      <c r="G26">
        <v>961</v>
      </c>
      <c r="H26">
        <v>153</v>
      </c>
      <c r="I26">
        <v>0.02</v>
      </c>
      <c r="J26">
        <v>19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0.98</v>
      </c>
      <c r="R26">
        <v>942</v>
      </c>
    </row>
    <row r="27" spans="1:18" x14ac:dyDescent="0.25">
      <c r="A27" t="s">
        <v>15</v>
      </c>
      <c r="B27" t="s">
        <v>295</v>
      </c>
      <c r="C27" t="s">
        <v>11</v>
      </c>
      <c r="D27" t="s">
        <v>10</v>
      </c>
      <c r="E27" t="s">
        <v>25</v>
      </c>
      <c r="F27" t="s">
        <v>275</v>
      </c>
      <c r="G27">
        <v>330</v>
      </c>
      <c r="H27">
        <v>79</v>
      </c>
      <c r="I27">
        <v>5.0999999999999997E-2</v>
      </c>
      <c r="J27">
        <v>17</v>
      </c>
      <c r="K27">
        <v>1.2999999999999999E-2</v>
      </c>
      <c r="L27">
        <v>4</v>
      </c>
      <c r="M27">
        <v>0</v>
      </c>
      <c r="N27">
        <v>0</v>
      </c>
      <c r="O27">
        <v>0</v>
      </c>
      <c r="P27">
        <v>0</v>
      </c>
      <c r="Q27">
        <v>0.93700000000000006</v>
      </c>
      <c r="R27">
        <v>309</v>
      </c>
    </row>
    <row r="28" spans="1:18" x14ac:dyDescent="0.25">
      <c r="A28" t="s">
        <v>15</v>
      </c>
      <c r="B28" t="s">
        <v>296</v>
      </c>
      <c r="C28" t="s">
        <v>11</v>
      </c>
      <c r="D28" t="s">
        <v>10</v>
      </c>
      <c r="E28" t="s">
        <v>25</v>
      </c>
      <c r="F28" t="s">
        <v>275</v>
      </c>
      <c r="G28">
        <v>345</v>
      </c>
      <c r="H28">
        <v>77</v>
      </c>
      <c r="I28">
        <v>1.2999999999999999E-2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0.98699999999999999</v>
      </c>
      <c r="R28">
        <v>341</v>
      </c>
    </row>
    <row r="29" spans="1:18" x14ac:dyDescent="0.25">
      <c r="A29" t="s">
        <v>16</v>
      </c>
      <c r="B29" t="s">
        <v>288</v>
      </c>
      <c r="C29" t="s">
        <v>11</v>
      </c>
      <c r="D29" t="s">
        <v>10</v>
      </c>
      <c r="E29" t="s">
        <v>25</v>
      </c>
      <c r="F29" t="s">
        <v>275</v>
      </c>
      <c r="G29">
        <v>218</v>
      </c>
      <c r="H29">
        <v>96</v>
      </c>
      <c r="I29">
        <v>0.55200000000000005</v>
      </c>
      <c r="J29">
        <v>120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0.44800000000000001</v>
      </c>
      <c r="R29">
        <v>98</v>
      </c>
    </row>
    <row r="30" spans="1:18" x14ac:dyDescent="0.25">
      <c r="A30" t="s">
        <v>16</v>
      </c>
      <c r="B30" t="s">
        <v>289</v>
      </c>
      <c r="C30" t="s">
        <v>11</v>
      </c>
      <c r="D30" t="s">
        <v>10</v>
      </c>
      <c r="E30" t="s">
        <v>25</v>
      </c>
      <c r="F30" t="s">
        <v>275</v>
      </c>
      <c r="G30">
        <v>575</v>
      </c>
      <c r="H30">
        <v>261</v>
      </c>
      <c r="I30">
        <v>0.40600000000000003</v>
      </c>
      <c r="J30">
        <v>233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0.59399999999999997</v>
      </c>
      <c r="R30">
        <v>342</v>
      </c>
    </row>
    <row r="31" spans="1:18" x14ac:dyDescent="0.25">
      <c r="A31" t="s">
        <v>16</v>
      </c>
      <c r="B31" t="s">
        <v>290</v>
      </c>
      <c r="C31" t="s">
        <v>11</v>
      </c>
      <c r="D31" t="s">
        <v>10</v>
      </c>
      <c r="E31" t="s">
        <v>25</v>
      </c>
      <c r="F31" t="s">
        <v>275</v>
      </c>
      <c r="G31">
        <v>435</v>
      </c>
      <c r="H31">
        <v>265</v>
      </c>
      <c r="I31">
        <v>0.13200000000000001</v>
      </c>
      <c r="J31">
        <v>57</v>
      </c>
      <c r="K31">
        <v>1.0999999999999999E-2</v>
      </c>
      <c r="L31">
        <v>5</v>
      </c>
      <c r="M31">
        <v>0</v>
      </c>
      <c r="N31">
        <v>0</v>
      </c>
      <c r="O31">
        <v>0</v>
      </c>
      <c r="P31">
        <v>0</v>
      </c>
      <c r="Q31">
        <v>0.85699999999999998</v>
      </c>
      <c r="R31">
        <v>373</v>
      </c>
    </row>
    <row r="32" spans="1:18" x14ac:dyDescent="0.25">
      <c r="A32" t="s">
        <v>16</v>
      </c>
      <c r="B32" t="s">
        <v>291</v>
      </c>
      <c r="C32" t="s">
        <v>11</v>
      </c>
      <c r="D32" t="s">
        <v>10</v>
      </c>
      <c r="E32" t="s">
        <v>25</v>
      </c>
      <c r="F32" t="s">
        <v>275</v>
      </c>
      <c r="G32">
        <v>671</v>
      </c>
      <c r="H32">
        <v>378</v>
      </c>
      <c r="I32">
        <v>9.8000000000000004E-2</v>
      </c>
      <c r="J32">
        <v>66</v>
      </c>
      <c r="K32">
        <v>3.4000000000000002E-2</v>
      </c>
      <c r="L32">
        <v>23</v>
      </c>
      <c r="M32">
        <v>3.0000000000000001E-3</v>
      </c>
      <c r="N32">
        <v>2</v>
      </c>
      <c r="O32">
        <v>0</v>
      </c>
      <c r="P32">
        <v>0</v>
      </c>
      <c r="Q32">
        <v>0.86499999999999999</v>
      </c>
      <c r="R32">
        <v>580</v>
      </c>
    </row>
    <row r="33" spans="1:18" x14ac:dyDescent="0.25">
      <c r="A33" t="s">
        <v>16</v>
      </c>
      <c r="B33" t="s">
        <v>292</v>
      </c>
      <c r="C33" t="s">
        <v>11</v>
      </c>
      <c r="D33" t="s">
        <v>10</v>
      </c>
      <c r="E33" t="s">
        <v>25</v>
      </c>
      <c r="F33" t="s">
        <v>275</v>
      </c>
      <c r="G33">
        <v>1145</v>
      </c>
      <c r="H33">
        <v>266</v>
      </c>
      <c r="I33">
        <v>0.13900000000000001</v>
      </c>
      <c r="J33">
        <v>159</v>
      </c>
      <c r="K33">
        <v>1.4999999999999999E-2</v>
      </c>
      <c r="L33">
        <v>17</v>
      </c>
      <c r="M33">
        <v>4.0000000000000001E-3</v>
      </c>
      <c r="N33">
        <v>5</v>
      </c>
      <c r="O33">
        <v>0</v>
      </c>
      <c r="P33">
        <v>0</v>
      </c>
      <c r="Q33">
        <v>0.84199999999999997</v>
      </c>
      <c r="R33">
        <v>964</v>
      </c>
    </row>
    <row r="34" spans="1:18" x14ac:dyDescent="0.25">
      <c r="A34" t="s">
        <v>16</v>
      </c>
      <c r="B34" t="s">
        <v>293</v>
      </c>
      <c r="C34" t="s">
        <v>11</v>
      </c>
      <c r="D34" t="s">
        <v>10</v>
      </c>
      <c r="E34" t="s">
        <v>25</v>
      </c>
      <c r="F34" t="s">
        <v>275</v>
      </c>
      <c r="G34">
        <v>587</v>
      </c>
      <c r="H34">
        <v>267</v>
      </c>
      <c r="I34">
        <v>0.17199999999999999</v>
      </c>
      <c r="J34">
        <v>101</v>
      </c>
      <c r="K34">
        <v>1.4999999999999999E-2</v>
      </c>
      <c r="L34">
        <v>9</v>
      </c>
      <c r="M34">
        <v>4.0000000000000001E-3</v>
      </c>
      <c r="N34">
        <v>2</v>
      </c>
      <c r="O34">
        <v>0</v>
      </c>
      <c r="P34">
        <v>0</v>
      </c>
      <c r="Q34">
        <v>0.80900000000000005</v>
      </c>
      <c r="R34">
        <v>475</v>
      </c>
    </row>
    <row r="35" spans="1:18" x14ac:dyDescent="0.25">
      <c r="A35" t="s">
        <v>16</v>
      </c>
      <c r="B35" t="s">
        <v>294</v>
      </c>
      <c r="C35" t="s">
        <v>11</v>
      </c>
      <c r="D35" t="s">
        <v>10</v>
      </c>
      <c r="E35" t="s">
        <v>25</v>
      </c>
      <c r="F35" t="s">
        <v>275</v>
      </c>
      <c r="G35">
        <v>269</v>
      </c>
      <c r="H35">
        <v>231</v>
      </c>
      <c r="I35">
        <v>8.6999999999999994E-2</v>
      </c>
      <c r="J35">
        <v>23</v>
      </c>
      <c r="K35">
        <v>3.9E-2</v>
      </c>
      <c r="L35">
        <v>10</v>
      </c>
      <c r="M35">
        <v>8.9999999999999993E-3</v>
      </c>
      <c r="N35">
        <v>2</v>
      </c>
      <c r="O35">
        <v>0</v>
      </c>
      <c r="P35">
        <v>0</v>
      </c>
      <c r="Q35">
        <v>0.86599999999999999</v>
      </c>
      <c r="R35">
        <v>233</v>
      </c>
    </row>
    <row r="36" spans="1:18" x14ac:dyDescent="0.25">
      <c r="A36" t="s">
        <v>16</v>
      </c>
      <c r="B36" t="s">
        <v>295</v>
      </c>
      <c r="C36" t="s">
        <v>11</v>
      </c>
      <c r="D36" t="s">
        <v>10</v>
      </c>
      <c r="E36" t="s">
        <v>25</v>
      </c>
      <c r="F36" t="s">
        <v>275</v>
      </c>
      <c r="G36">
        <v>300</v>
      </c>
      <c r="H36">
        <v>191</v>
      </c>
      <c r="I36">
        <v>4.2000000000000003E-2</v>
      </c>
      <c r="J36">
        <v>13</v>
      </c>
      <c r="K36">
        <v>0.01</v>
      </c>
      <c r="L36">
        <v>3</v>
      </c>
      <c r="M36">
        <v>0</v>
      </c>
      <c r="N36">
        <v>0</v>
      </c>
      <c r="O36">
        <v>0</v>
      </c>
      <c r="P36">
        <v>0</v>
      </c>
      <c r="Q36">
        <v>0.94799999999999995</v>
      </c>
      <c r="R36">
        <v>284</v>
      </c>
    </row>
    <row r="37" spans="1:18" x14ac:dyDescent="0.25">
      <c r="A37" t="s">
        <v>17</v>
      </c>
      <c r="B37" t="s">
        <v>288</v>
      </c>
      <c r="C37" t="s">
        <v>11</v>
      </c>
      <c r="D37" t="s">
        <v>10</v>
      </c>
      <c r="E37" t="s">
        <v>25</v>
      </c>
      <c r="F37" t="s">
        <v>275</v>
      </c>
      <c r="G37">
        <v>284</v>
      </c>
      <c r="H37">
        <v>95</v>
      </c>
      <c r="I37">
        <v>0.28399999999999997</v>
      </c>
      <c r="J37">
        <v>81</v>
      </c>
      <c r="K37">
        <v>1.0999999999999999E-2</v>
      </c>
      <c r="L37">
        <v>3</v>
      </c>
      <c r="M37">
        <v>0</v>
      </c>
      <c r="N37">
        <v>0</v>
      </c>
      <c r="O37">
        <v>0</v>
      </c>
      <c r="P37">
        <v>0</v>
      </c>
      <c r="Q37">
        <v>0.70499999999999996</v>
      </c>
      <c r="R37">
        <v>200</v>
      </c>
    </row>
    <row r="38" spans="1:18" x14ac:dyDescent="0.25">
      <c r="A38" t="s">
        <v>17</v>
      </c>
      <c r="B38" t="s">
        <v>289</v>
      </c>
      <c r="C38" t="s">
        <v>11</v>
      </c>
      <c r="D38" t="s">
        <v>10</v>
      </c>
      <c r="E38" t="s">
        <v>25</v>
      </c>
      <c r="F38" t="s">
        <v>275</v>
      </c>
      <c r="G38">
        <v>614</v>
      </c>
      <c r="H38">
        <v>192</v>
      </c>
      <c r="I38">
        <v>0.188</v>
      </c>
      <c r="J38">
        <v>115</v>
      </c>
      <c r="K38">
        <v>0.01</v>
      </c>
      <c r="L38">
        <v>6</v>
      </c>
      <c r="M38">
        <v>0</v>
      </c>
      <c r="N38">
        <v>0</v>
      </c>
      <c r="O38">
        <v>0</v>
      </c>
      <c r="P38">
        <v>0</v>
      </c>
      <c r="Q38">
        <v>0.80200000000000005</v>
      </c>
      <c r="R38">
        <v>492</v>
      </c>
    </row>
    <row r="39" spans="1:18" x14ac:dyDescent="0.25">
      <c r="A39" t="s">
        <v>17</v>
      </c>
      <c r="B39" t="s">
        <v>290</v>
      </c>
      <c r="C39" t="s">
        <v>11</v>
      </c>
      <c r="D39" t="s">
        <v>10</v>
      </c>
      <c r="E39" t="s">
        <v>25</v>
      </c>
      <c r="F39" t="s">
        <v>275</v>
      </c>
      <c r="G39">
        <v>871</v>
      </c>
      <c r="H39">
        <v>190</v>
      </c>
      <c r="I39">
        <v>5.8000000000000003E-2</v>
      </c>
      <c r="J39">
        <v>51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0.94199999999999995</v>
      </c>
      <c r="R39">
        <v>820</v>
      </c>
    </row>
    <row r="40" spans="1:18" x14ac:dyDescent="0.25">
      <c r="A40" t="s">
        <v>17</v>
      </c>
      <c r="B40" t="s">
        <v>291</v>
      </c>
      <c r="C40" t="s">
        <v>11</v>
      </c>
      <c r="D40" t="s">
        <v>10</v>
      </c>
      <c r="E40" t="s">
        <v>25</v>
      </c>
      <c r="F40" t="s">
        <v>275</v>
      </c>
      <c r="G40">
        <v>1184</v>
      </c>
      <c r="H40">
        <v>190</v>
      </c>
      <c r="I40">
        <v>0.111</v>
      </c>
      <c r="J40">
        <v>131</v>
      </c>
      <c r="K40">
        <v>4.2000000000000003E-2</v>
      </c>
      <c r="L40">
        <v>50</v>
      </c>
      <c r="M40">
        <v>0</v>
      </c>
      <c r="N40">
        <v>0</v>
      </c>
      <c r="O40">
        <v>0</v>
      </c>
      <c r="P40">
        <v>0</v>
      </c>
      <c r="Q40">
        <v>0.84699999999999998</v>
      </c>
      <c r="R40">
        <v>1003</v>
      </c>
    </row>
    <row r="41" spans="1:18" x14ac:dyDescent="0.25">
      <c r="A41" t="s">
        <v>17</v>
      </c>
      <c r="B41" t="s">
        <v>292</v>
      </c>
      <c r="C41" t="s">
        <v>11</v>
      </c>
      <c r="D41" t="s">
        <v>10</v>
      </c>
      <c r="E41" t="s">
        <v>25</v>
      </c>
      <c r="F41" t="s">
        <v>275</v>
      </c>
      <c r="G41">
        <v>1812</v>
      </c>
      <c r="H41">
        <v>191</v>
      </c>
      <c r="I41">
        <v>0.183</v>
      </c>
      <c r="J41">
        <v>332</v>
      </c>
      <c r="K41">
        <v>3.1E-2</v>
      </c>
      <c r="L41">
        <v>56</v>
      </c>
      <c r="M41">
        <v>0</v>
      </c>
      <c r="N41">
        <v>0</v>
      </c>
      <c r="O41">
        <v>0</v>
      </c>
      <c r="P41">
        <v>0</v>
      </c>
      <c r="Q41">
        <v>0.78500000000000003</v>
      </c>
      <c r="R41">
        <v>1422</v>
      </c>
    </row>
    <row r="42" spans="1:18" x14ac:dyDescent="0.25">
      <c r="A42" t="s">
        <v>17</v>
      </c>
      <c r="B42" t="s">
        <v>293</v>
      </c>
      <c r="C42" t="s">
        <v>11</v>
      </c>
      <c r="D42" t="s">
        <v>10</v>
      </c>
      <c r="E42" t="s">
        <v>25</v>
      </c>
      <c r="F42" t="s">
        <v>275</v>
      </c>
      <c r="G42">
        <v>1238</v>
      </c>
      <c r="H42">
        <v>190</v>
      </c>
      <c r="I42">
        <v>0.153</v>
      </c>
      <c r="J42">
        <v>189</v>
      </c>
      <c r="K42">
        <v>4.2000000000000003E-2</v>
      </c>
      <c r="L42">
        <v>52</v>
      </c>
      <c r="M42">
        <v>5.0000000000000001E-3</v>
      </c>
      <c r="N42">
        <v>6</v>
      </c>
      <c r="O42">
        <v>0</v>
      </c>
      <c r="P42">
        <v>0</v>
      </c>
      <c r="Q42">
        <v>0.8</v>
      </c>
      <c r="R42">
        <v>990</v>
      </c>
    </row>
    <row r="43" spans="1:18" x14ac:dyDescent="0.25">
      <c r="A43" t="s">
        <v>17</v>
      </c>
      <c r="B43" t="s">
        <v>294</v>
      </c>
      <c r="C43" t="s">
        <v>11</v>
      </c>
      <c r="D43" t="s">
        <v>10</v>
      </c>
      <c r="E43" t="s">
        <v>25</v>
      </c>
      <c r="F43" t="s">
        <v>275</v>
      </c>
      <c r="G43">
        <v>741</v>
      </c>
      <c r="H43">
        <v>95</v>
      </c>
      <c r="I43">
        <v>0.24199999999999999</v>
      </c>
      <c r="J43">
        <v>179</v>
      </c>
      <c r="K43">
        <v>0</v>
      </c>
      <c r="L43">
        <v>0</v>
      </c>
      <c r="M43">
        <v>5.2999999999999999E-2</v>
      </c>
      <c r="N43">
        <v>39</v>
      </c>
      <c r="O43">
        <v>0</v>
      </c>
      <c r="P43">
        <v>0</v>
      </c>
      <c r="Q43">
        <v>0.70499999999999996</v>
      </c>
      <c r="R43">
        <v>522</v>
      </c>
    </row>
    <row r="44" spans="1:18" x14ac:dyDescent="0.25">
      <c r="A44" t="s">
        <v>17</v>
      </c>
      <c r="B44" t="s">
        <v>295</v>
      </c>
      <c r="C44" t="s">
        <v>11</v>
      </c>
      <c r="D44" t="s">
        <v>10</v>
      </c>
      <c r="E44" t="s">
        <v>25</v>
      </c>
      <c r="F44" t="s">
        <v>275</v>
      </c>
      <c r="G44">
        <v>2170</v>
      </c>
      <c r="H44">
        <v>192</v>
      </c>
      <c r="I44">
        <v>4.2000000000000003E-2</v>
      </c>
      <c r="J44">
        <v>91</v>
      </c>
      <c r="K44">
        <v>0.01</v>
      </c>
      <c r="L44">
        <v>22</v>
      </c>
      <c r="M44">
        <v>2.1000000000000001E-2</v>
      </c>
      <c r="N44">
        <v>46</v>
      </c>
      <c r="O44">
        <v>0</v>
      </c>
      <c r="P44">
        <v>0</v>
      </c>
      <c r="Q44">
        <v>0.92700000000000005</v>
      </c>
      <c r="R44">
        <v>2012</v>
      </c>
    </row>
    <row r="45" spans="1:18" x14ac:dyDescent="0.25">
      <c r="A45" t="s">
        <v>17</v>
      </c>
      <c r="B45" t="s">
        <v>296</v>
      </c>
      <c r="C45" t="s">
        <v>11</v>
      </c>
      <c r="D45" t="s">
        <v>10</v>
      </c>
      <c r="E45" t="s">
        <v>25</v>
      </c>
      <c r="F45" t="s">
        <v>275</v>
      </c>
      <c r="G45">
        <v>1164</v>
      </c>
      <c r="H45">
        <v>189</v>
      </c>
      <c r="I45">
        <v>3.2000000000000001E-2</v>
      </c>
      <c r="J45">
        <v>37</v>
      </c>
      <c r="K45">
        <v>5.0000000000000001E-3</v>
      </c>
      <c r="L45">
        <v>6</v>
      </c>
      <c r="M45">
        <v>1.6E-2</v>
      </c>
      <c r="N45">
        <v>19</v>
      </c>
      <c r="O45">
        <v>1.0999999999999999E-2</v>
      </c>
      <c r="P45">
        <v>13</v>
      </c>
      <c r="Q45">
        <v>0.93700000000000006</v>
      </c>
      <c r="R45">
        <v>1091</v>
      </c>
    </row>
    <row r="46" spans="1:18" x14ac:dyDescent="0.25">
      <c r="A46" t="s">
        <v>9</v>
      </c>
      <c r="B46" t="s">
        <v>290</v>
      </c>
      <c r="C46" t="s">
        <v>11</v>
      </c>
      <c r="D46" t="s">
        <v>10</v>
      </c>
      <c r="E46" t="s">
        <v>25</v>
      </c>
      <c r="F46" t="s">
        <v>276</v>
      </c>
      <c r="G46">
        <v>62</v>
      </c>
      <c r="H46">
        <v>47</v>
      </c>
      <c r="I46">
        <v>0.48899999999999999</v>
      </c>
      <c r="J46">
        <v>30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0.51100000000000001</v>
      </c>
      <c r="R46">
        <v>32</v>
      </c>
    </row>
    <row r="47" spans="1:18" x14ac:dyDescent="0.25">
      <c r="A47" t="s">
        <v>9</v>
      </c>
      <c r="B47" t="s">
        <v>291</v>
      </c>
      <c r="C47" t="s">
        <v>11</v>
      </c>
      <c r="D47" t="s">
        <v>10</v>
      </c>
      <c r="E47" t="s">
        <v>25</v>
      </c>
      <c r="F47" t="s">
        <v>276</v>
      </c>
      <c r="G47">
        <v>166</v>
      </c>
      <c r="H47">
        <v>48</v>
      </c>
      <c r="I47">
        <v>0.45800000000000002</v>
      </c>
      <c r="J47">
        <v>76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0.54200000000000004</v>
      </c>
      <c r="R47">
        <v>90</v>
      </c>
    </row>
    <row r="48" spans="1:18" x14ac:dyDescent="0.25">
      <c r="A48" t="s">
        <v>9</v>
      </c>
      <c r="B48" t="s">
        <v>292</v>
      </c>
      <c r="C48" t="s">
        <v>11</v>
      </c>
      <c r="D48" t="s">
        <v>10</v>
      </c>
      <c r="E48" t="s">
        <v>25</v>
      </c>
      <c r="F48" t="s">
        <v>276</v>
      </c>
      <c r="G48">
        <v>220</v>
      </c>
      <c r="H48">
        <v>17</v>
      </c>
      <c r="I48">
        <v>1</v>
      </c>
      <c r="J48">
        <v>220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t="s">
        <v>9</v>
      </c>
      <c r="B49" t="s">
        <v>293</v>
      </c>
      <c r="C49" t="s">
        <v>11</v>
      </c>
      <c r="D49" t="s">
        <v>10</v>
      </c>
      <c r="E49" t="s">
        <v>25</v>
      </c>
      <c r="F49" t="s">
        <v>276</v>
      </c>
      <c r="G49">
        <v>1008</v>
      </c>
      <c r="H49">
        <v>94</v>
      </c>
      <c r="I49">
        <v>0.21299999999999999</v>
      </c>
      <c r="J49">
        <v>215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0.78700000000000003</v>
      </c>
      <c r="R49">
        <v>793</v>
      </c>
    </row>
    <row r="50" spans="1:18" x14ac:dyDescent="0.25">
      <c r="A50" t="s">
        <v>9</v>
      </c>
      <c r="B50" t="s">
        <v>294</v>
      </c>
      <c r="C50" t="s">
        <v>11</v>
      </c>
      <c r="D50" t="s">
        <v>10</v>
      </c>
      <c r="E50" t="s">
        <v>25</v>
      </c>
      <c r="F50" t="s">
        <v>276</v>
      </c>
      <c r="G50">
        <v>907</v>
      </c>
      <c r="H50">
        <v>89</v>
      </c>
      <c r="I50">
        <v>0.09</v>
      </c>
      <c r="J50">
        <v>82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0.91</v>
      </c>
      <c r="R50">
        <v>825</v>
      </c>
    </row>
    <row r="51" spans="1:18" x14ac:dyDescent="0.25">
      <c r="A51" t="s">
        <v>9</v>
      </c>
      <c r="B51" t="s">
        <v>295</v>
      </c>
      <c r="C51" t="s">
        <v>11</v>
      </c>
      <c r="D51" t="s">
        <v>10</v>
      </c>
      <c r="E51" t="s">
        <v>25</v>
      </c>
      <c r="F51" t="s">
        <v>276</v>
      </c>
      <c r="G51">
        <v>130</v>
      </c>
      <c r="H51">
        <v>66</v>
      </c>
      <c r="I51">
        <v>0.5</v>
      </c>
      <c r="J51">
        <v>65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0.5</v>
      </c>
      <c r="R51">
        <v>65</v>
      </c>
    </row>
    <row r="52" spans="1:18" x14ac:dyDescent="0.25">
      <c r="A52" t="s">
        <v>9</v>
      </c>
      <c r="B52" t="s">
        <v>296</v>
      </c>
      <c r="C52" t="s">
        <v>11</v>
      </c>
      <c r="D52" t="s">
        <v>10</v>
      </c>
      <c r="E52" t="s">
        <v>25</v>
      </c>
      <c r="F52" t="s">
        <v>276</v>
      </c>
      <c r="G52">
        <v>106</v>
      </c>
      <c r="H52">
        <v>30</v>
      </c>
      <c r="I52">
        <v>0.4</v>
      </c>
      <c r="J52">
        <v>42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0.6</v>
      </c>
      <c r="R52">
        <v>64</v>
      </c>
    </row>
    <row r="53" spans="1:18" x14ac:dyDescent="0.25">
      <c r="A53" t="s">
        <v>14</v>
      </c>
      <c r="B53" t="s">
        <v>290</v>
      </c>
      <c r="C53" t="s">
        <v>11</v>
      </c>
      <c r="D53" t="s">
        <v>10</v>
      </c>
      <c r="E53" t="s">
        <v>25</v>
      </c>
      <c r="F53" t="s">
        <v>276</v>
      </c>
      <c r="G53">
        <v>99</v>
      </c>
      <c r="H53">
        <v>14</v>
      </c>
      <c r="I53">
        <v>0.14299999999999999</v>
      </c>
      <c r="J53">
        <v>14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0.85699999999999998</v>
      </c>
      <c r="R53">
        <v>85</v>
      </c>
    </row>
    <row r="54" spans="1:18" x14ac:dyDescent="0.25">
      <c r="A54" t="s">
        <v>14</v>
      </c>
      <c r="B54" t="s">
        <v>291</v>
      </c>
      <c r="C54" t="s">
        <v>11</v>
      </c>
      <c r="D54" t="s">
        <v>10</v>
      </c>
      <c r="E54" t="s">
        <v>25</v>
      </c>
      <c r="F54" t="s">
        <v>276</v>
      </c>
      <c r="G54">
        <v>151</v>
      </c>
      <c r="H54">
        <v>14</v>
      </c>
      <c r="I54">
        <v>0.28599999999999998</v>
      </c>
      <c r="J54">
        <v>43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0.71399999999999997</v>
      </c>
      <c r="R54">
        <v>108</v>
      </c>
    </row>
    <row r="55" spans="1:18" x14ac:dyDescent="0.25">
      <c r="A55" t="s">
        <v>14</v>
      </c>
      <c r="B55" t="s">
        <v>292</v>
      </c>
      <c r="C55" t="s">
        <v>11</v>
      </c>
      <c r="D55" t="s">
        <v>10</v>
      </c>
      <c r="E55" t="s">
        <v>25</v>
      </c>
      <c r="F55" t="s">
        <v>276</v>
      </c>
      <c r="G55">
        <v>197</v>
      </c>
      <c r="H55">
        <v>47</v>
      </c>
      <c r="I55">
        <v>0.34</v>
      </c>
      <c r="J55">
        <v>67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0.66</v>
      </c>
      <c r="R55">
        <v>130</v>
      </c>
    </row>
    <row r="56" spans="1:18" x14ac:dyDescent="0.25">
      <c r="A56" t="s">
        <v>14</v>
      </c>
      <c r="B56" t="s">
        <v>293</v>
      </c>
      <c r="C56" t="s">
        <v>11</v>
      </c>
      <c r="D56" t="s">
        <v>10</v>
      </c>
      <c r="E56" t="s">
        <v>25</v>
      </c>
      <c r="F56" t="s">
        <v>276</v>
      </c>
      <c r="G56">
        <v>305</v>
      </c>
      <c r="H56">
        <v>146</v>
      </c>
      <c r="I56">
        <v>0.34200000000000003</v>
      </c>
      <c r="J56">
        <v>104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0.65800000000000003</v>
      </c>
      <c r="R56">
        <v>201</v>
      </c>
    </row>
    <row r="57" spans="1:18" x14ac:dyDescent="0.25">
      <c r="A57" t="s">
        <v>14</v>
      </c>
      <c r="B57" t="s">
        <v>294</v>
      </c>
      <c r="C57" t="s">
        <v>11</v>
      </c>
      <c r="D57" t="s">
        <v>10</v>
      </c>
      <c r="E57" t="s">
        <v>25</v>
      </c>
      <c r="F57" t="s">
        <v>276</v>
      </c>
      <c r="G57">
        <v>593</v>
      </c>
      <c r="H57">
        <v>136</v>
      </c>
      <c r="I57">
        <v>0.28699999999999998</v>
      </c>
      <c r="J57">
        <v>170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0.71299999999999997</v>
      </c>
      <c r="R57">
        <v>423</v>
      </c>
    </row>
    <row r="58" spans="1:18" x14ac:dyDescent="0.25">
      <c r="A58" t="s">
        <v>14</v>
      </c>
      <c r="B58" t="s">
        <v>295</v>
      </c>
      <c r="C58" t="s">
        <v>11</v>
      </c>
      <c r="D58" t="s">
        <v>10</v>
      </c>
      <c r="E58" t="s">
        <v>25</v>
      </c>
      <c r="F58" t="s">
        <v>276</v>
      </c>
      <c r="G58">
        <v>1063</v>
      </c>
      <c r="H58">
        <v>96</v>
      </c>
      <c r="I58">
        <v>8.3000000000000004E-2</v>
      </c>
      <c r="J58">
        <v>88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0.91700000000000004</v>
      </c>
      <c r="R58">
        <v>975</v>
      </c>
    </row>
    <row r="59" spans="1:18" x14ac:dyDescent="0.25">
      <c r="A59" t="s">
        <v>14</v>
      </c>
      <c r="B59" t="s">
        <v>296</v>
      </c>
      <c r="C59" t="s">
        <v>11</v>
      </c>
      <c r="D59" t="s">
        <v>10</v>
      </c>
      <c r="E59" t="s">
        <v>25</v>
      </c>
      <c r="F59" t="s">
        <v>276</v>
      </c>
      <c r="G59">
        <v>1030</v>
      </c>
      <c r="H59">
        <v>94</v>
      </c>
      <c r="I59">
        <v>4.2999999999999997E-2</v>
      </c>
      <c r="J59">
        <v>44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0.95699999999999996</v>
      </c>
      <c r="R59">
        <v>986</v>
      </c>
    </row>
    <row r="60" spans="1:18" x14ac:dyDescent="0.25">
      <c r="A60" t="s">
        <v>14</v>
      </c>
      <c r="B60" t="s">
        <v>297</v>
      </c>
      <c r="C60" t="s">
        <v>11</v>
      </c>
      <c r="D60" t="s">
        <v>10</v>
      </c>
      <c r="E60" t="s">
        <v>25</v>
      </c>
      <c r="F60" t="s">
        <v>276</v>
      </c>
      <c r="G60">
        <v>569</v>
      </c>
      <c r="H60">
        <v>88</v>
      </c>
      <c r="I60">
        <v>4.4999999999999998E-2</v>
      </c>
      <c r="J60">
        <v>26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0.95499999999999996</v>
      </c>
      <c r="R60">
        <v>543</v>
      </c>
    </row>
    <row r="61" spans="1:18" x14ac:dyDescent="0.25">
      <c r="A61" t="s">
        <v>15</v>
      </c>
      <c r="B61" t="s">
        <v>291</v>
      </c>
      <c r="C61" t="s">
        <v>11</v>
      </c>
      <c r="D61" t="s">
        <v>10</v>
      </c>
      <c r="E61" t="s">
        <v>25</v>
      </c>
      <c r="F61" t="s">
        <v>276</v>
      </c>
      <c r="G61">
        <v>89</v>
      </c>
      <c r="H61">
        <v>69</v>
      </c>
      <c r="I61">
        <v>0.14499999999999999</v>
      </c>
      <c r="J61">
        <v>13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0.85499999999999998</v>
      </c>
      <c r="R61">
        <v>76</v>
      </c>
    </row>
    <row r="62" spans="1:18" x14ac:dyDescent="0.25">
      <c r="A62" t="s">
        <v>15</v>
      </c>
      <c r="B62" t="s">
        <v>294</v>
      </c>
      <c r="C62" t="s">
        <v>11</v>
      </c>
      <c r="D62" t="s">
        <v>10</v>
      </c>
      <c r="E62" t="s">
        <v>25</v>
      </c>
      <c r="F62" t="s">
        <v>276</v>
      </c>
      <c r="G62">
        <v>76</v>
      </c>
      <c r="H62">
        <v>5</v>
      </c>
      <c r="I62">
        <v>0.2</v>
      </c>
      <c r="J62">
        <v>15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0.8</v>
      </c>
      <c r="R62">
        <v>61</v>
      </c>
    </row>
    <row r="63" spans="1:18" x14ac:dyDescent="0.25">
      <c r="A63" t="s">
        <v>15</v>
      </c>
      <c r="B63" t="s">
        <v>295</v>
      </c>
      <c r="C63" t="s">
        <v>11</v>
      </c>
      <c r="D63" t="s">
        <v>10</v>
      </c>
      <c r="E63" t="s">
        <v>25</v>
      </c>
      <c r="F63" t="s">
        <v>276</v>
      </c>
      <c r="G63">
        <v>101</v>
      </c>
      <c r="H63">
        <v>47</v>
      </c>
      <c r="I63">
        <v>0.106</v>
      </c>
      <c r="J63">
        <v>11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0.89400000000000002</v>
      </c>
      <c r="R63">
        <v>90</v>
      </c>
    </row>
    <row r="64" spans="1:18" x14ac:dyDescent="0.25">
      <c r="A64" t="s">
        <v>15</v>
      </c>
      <c r="B64" t="s">
        <v>296</v>
      </c>
      <c r="C64" t="s">
        <v>11</v>
      </c>
      <c r="D64" t="s">
        <v>10</v>
      </c>
      <c r="E64" t="s">
        <v>25</v>
      </c>
      <c r="F64" t="s">
        <v>276</v>
      </c>
      <c r="G64">
        <v>91</v>
      </c>
      <c r="H64">
        <v>46</v>
      </c>
      <c r="I64">
        <v>8.6999999999999994E-2</v>
      </c>
      <c r="J64">
        <v>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0.91300000000000003</v>
      </c>
      <c r="R64">
        <v>83</v>
      </c>
    </row>
    <row r="65" spans="1:18" x14ac:dyDescent="0.25">
      <c r="A65" t="s">
        <v>16</v>
      </c>
      <c r="B65" t="s">
        <v>296</v>
      </c>
      <c r="C65" t="s">
        <v>11</v>
      </c>
      <c r="D65" t="s">
        <v>10</v>
      </c>
      <c r="E65" t="s">
        <v>25</v>
      </c>
      <c r="F65" t="s">
        <v>276</v>
      </c>
      <c r="G65">
        <v>531</v>
      </c>
      <c r="H65">
        <v>96</v>
      </c>
      <c r="I65">
        <v>0.125</v>
      </c>
      <c r="J65">
        <v>66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0.875</v>
      </c>
      <c r="R65">
        <v>465</v>
      </c>
    </row>
    <row r="66" spans="1:18" x14ac:dyDescent="0.25">
      <c r="A66" t="s">
        <v>17</v>
      </c>
      <c r="B66" t="s">
        <v>293</v>
      </c>
      <c r="C66" t="s">
        <v>11</v>
      </c>
      <c r="D66" t="s">
        <v>10</v>
      </c>
      <c r="E66" t="s">
        <v>25</v>
      </c>
      <c r="F66" t="s">
        <v>276</v>
      </c>
      <c r="G66">
        <v>11</v>
      </c>
      <c r="H66">
        <v>12</v>
      </c>
      <c r="I66">
        <v>0.83299999999999996</v>
      </c>
      <c r="J66">
        <v>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0.16700000000000001</v>
      </c>
      <c r="R66">
        <v>2</v>
      </c>
    </row>
    <row r="67" spans="1:18" x14ac:dyDescent="0.25">
      <c r="A67" t="s">
        <v>17</v>
      </c>
      <c r="B67" t="s">
        <v>295</v>
      </c>
      <c r="C67" t="s">
        <v>11</v>
      </c>
      <c r="D67" t="s">
        <v>10</v>
      </c>
      <c r="E67" t="s">
        <v>25</v>
      </c>
      <c r="F67" t="s">
        <v>276</v>
      </c>
      <c r="G67">
        <v>983</v>
      </c>
      <c r="H67">
        <v>95</v>
      </c>
      <c r="I67">
        <v>0.158</v>
      </c>
      <c r="J67">
        <v>155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0.84199999999999997</v>
      </c>
      <c r="R67">
        <v>828</v>
      </c>
    </row>
    <row r="68" spans="1:18" x14ac:dyDescent="0.25">
      <c r="A68" t="s">
        <v>17</v>
      </c>
      <c r="B68" t="s">
        <v>296</v>
      </c>
      <c r="C68" t="s">
        <v>11</v>
      </c>
      <c r="D68" t="s">
        <v>10</v>
      </c>
      <c r="E68" t="s">
        <v>25</v>
      </c>
      <c r="F68" t="s">
        <v>276</v>
      </c>
      <c r="G68">
        <v>1063</v>
      </c>
      <c r="H68">
        <v>96</v>
      </c>
      <c r="I68">
        <v>5.1999999999999998E-2</v>
      </c>
      <c r="J68">
        <v>55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0.94799999999999995</v>
      </c>
      <c r="R68">
        <v>1008</v>
      </c>
    </row>
    <row r="69" spans="1:18" x14ac:dyDescent="0.25">
      <c r="A69" t="s">
        <v>9</v>
      </c>
      <c r="B69" t="s">
        <v>288</v>
      </c>
      <c r="C69" t="s">
        <v>11</v>
      </c>
      <c r="D69" t="s">
        <v>10</v>
      </c>
      <c r="E69" t="s">
        <v>25</v>
      </c>
      <c r="F69" t="s">
        <v>277</v>
      </c>
      <c r="G69">
        <v>250</v>
      </c>
      <c r="H69">
        <v>96</v>
      </c>
      <c r="I69">
        <v>0.33300000000000002</v>
      </c>
      <c r="J69">
        <v>83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0.66700000000000004</v>
      </c>
      <c r="R69">
        <v>167</v>
      </c>
    </row>
    <row r="70" spans="1:18" x14ac:dyDescent="0.25">
      <c r="A70" t="s">
        <v>9</v>
      </c>
      <c r="B70" t="s">
        <v>289</v>
      </c>
      <c r="C70" t="s">
        <v>11</v>
      </c>
      <c r="D70" t="s">
        <v>10</v>
      </c>
      <c r="E70" t="s">
        <v>25</v>
      </c>
      <c r="F70" t="s">
        <v>277</v>
      </c>
      <c r="G70">
        <v>333</v>
      </c>
      <c r="H70">
        <v>96</v>
      </c>
      <c r="I70">
        <v>0.104</v>
      </c>
      <c r="J70">
        <v>35</v>
      </c>
      <c r="K70">
        <v>2.1000000000000001E-2</v>
      </c>
      <c r="L70">
        <v>7</v>
      </c>
      <c r="M70">
        <v>0</v>
      </c>
      <c r="N70">
        <v>0</v>
      </c>
      <c r="O70">
        <v>0</v>
      </c>
      <c r="P70">
        <v>0</v>
      </c>
      <c r="Q70">
        <v>0.875</v>
      </c>
      <c r="R70">
        <v>291</v>
      </c>
    </row>
    <row r="71" spans="1:18" x14ac:dyDescent="0.25">
      <c r="A71" t="s">
        <v>9</v>
      </c>
      <c r="B71" t="s">
        <v>290</v>
      </c>
      <c r="C71" t="s">
        <v>11</v>
      </c>
      <c r="D71" t="s">
        <v>10</v>
      </c>
      <c r="E71" t="s">
        <v>25</v>
      </c>
      <c r="F71" t="s">
        <v>277</v>
      </c>
      <c r="G71">
        <v>498</v>
      </c>
      <c r="H71">
        <v>96</v>
      </c>
      <c r="I71">
        <v>6.2E-2</v>
      </c>
      <c r="J71">
        <v>31</v>
      </c>
      <c r="K71">
        <v>0.01</v>
      </c>
      <c r="L71">
        <v>5</v>
      </c>
      <c r="M71">
        <v>2.1000000000000001E-2</v>
      </c>
      <c r="N71">
        <v>10</v>
      </c>
      <c r="O71">
        <v>0</v>
      </c>
      <c r="P71">
        <v>0</v>
      </c>
      <c r="Q71">
        <v>0.90600000000000003</v>
      </c>
      <c r="R71">
        <v>451</v>
      </c>
    </row>
    <row r="72" spans="1:18" x14ac:dyDescent="0.25">
      <c r="A72" t="s">
        <v>9</v>
      </c>
      <c r="B72" t="s">
        <v>291</v>
      </c>
      <c r="C72" t="s">
        <v>11</v>
      </c>
      <c r="D72" t="s">
        <v>10</v>
      </c>
      <c r="E72" t="s">
        <v>25</v>
      </c>
      <c r="F72" t="s">
        <v>277</v>
      </c>
      <c r="G72">
        <v>886</v>
      </c>
      <c r="H72">
        <v>96</v>
      </c>
      <c r="I72">
        <v>0.01</v>
      </c>
      <c r="J72">
        <v>9</v>
      </c>
      <c r="K72">
        <v>0.01</v>
      </c>
      <c r="L72">
        <v>9</v>
      </c>
      <c r="M72">
        <v>0.01</v>
      </c>
      <c r="N72">
        <v>9</v>
      </c>
      <c r="O72">
        <v>0</v>
      </c>
      <c r="P72">
        <v>0</v>
      </c>
      <c r="Q72">
        <v>0.96899999999999997</v>
      </c>
      <c r="R72">
        <v>859</v>
      </c>
    </row>
    <row r="73" spans="1:18" x14ac:dyDescent="0.25">
      <c r="A73" t="s">
        <v>9</v>
      </c>
      <c r="B73" t="s">
        <v>292</v>
      </c>
      <c r="C73" t="s">
        <v>11</v>
      </c>
      <c r="D73" t="s">
        <v>10</v>
      </c>
      <c r="E73" t="s">
        <v>25</v>
      </c>
      <c r="F73" t="s">
        <v>277</v>
      </c>
      <c r="G73">
        <v>863</v>
      </c>
      <c r="H73">
        <v>96</v>
      </c>
      <c r="I73">
        <v>4.2000000000000003E-2</v>
      </c>
      <c r="J73">
        <v>36</v>
      </c>
      <c r="K73">
        <v>3.1E-2</v>
      </c>
      <c r="L73">
        <v>27</v>
      </c>
      <c r="M73">
        <v>0</v>
      </c>
      <c r="N73">
        <v>0</v>
      </c>
      <c r="O73">
        <v>0</v>
      </c>
      <c r="P73">
        <v>0</v>
      </c>
      <c r="Q73">
        <v>0.92700000000000005</v>
      </c>
      <c r="R73">
        <v>800</v>
      </c>
    </row>
    <row r="74" spans="1:18" x14ac:dyDescent="0.25">
      <c r="A74" t="s">
        <v>9</v>
      </c>
      <c r="B74" t="s">
        <v>293</v>
      </c>
      <c r="C74" t="s">
        <v>11</v>
      </c>
      <c r="D74" t="s">
        <v>10</v>
      </c>
      <c r="E74" t="s">
        <v>25</v>
      </c>
      <c r="F74" t="s">
        <v>277</v>
      </c>
      <c r="G74">
        <v>449</v>
      </c>
      <c r="H74">
        <v>93</v>
      </c>
      <c r="I74">
        <v>0.129</v>
      </c>
      <c r="J74">
        <v>58</v>
      </c>
      <c r="K74">
        <v>1.0999999999999999E-2</v>
      </c>
      <c r="L74">
        <v>5</v>
      </c>
      <c r="M74">
        <v>0</v>
      </c>
      <c r="N74">
        <v>0</v>
      </c>
      <c r="O74">
        <v>0</v>
      </c>
      <c r="P74">
        <v>0</v>
      </c>
      <c r="Q74">
        <v>0.86</v>
      </c>
      <c r="R74">
        <v>386</v>
      </c>
    </row>
    <row r="75" spans="1:18" x14ac:dyDescent="0.25">
      <c r="A75" t="s">
        <v>9</v>
      </c>
      <c r="B75" t="s">
        <v>294</v>
      </c>
      <c r="C75" t="s">
        <v>11</v>
      </c>
      <c r="D75" t="s">
        <v>10</v>
      </c>
      <c r="E75" t="s">
        <v>25</v>
      </c>
      <c r="F75" t="s">
        <v>277</v>
      </c>
      <c r="G75">
        <v>598</v>
      </c>
      <c r="H75">
        <v>96</v>
      </c>
      <c r="I75">
        <v>7.2999999999999995E-2</v>
      </c>
      <c r="J75">
        <v>44</v>
      </c>
      <c r="K75">
        <v>2.1000000000000001E-2</v>
      </c>
      <c r="L75">
        <v>13</v>
      </c>
      <c r="M75">
        <v>2.1000000000000001E-2</v>
      </c>
      <c r="N75">
        <v>13</v>
      </c>
      <c r="O75">
        <v>0</v>
      </c>
      <c r="P75">
        <v>0</v>
      </c>
      <c r="Q75">
        <v>0.88500000000000001</v>
      </c>
      <c r="R75">
        <v>529</v>
      </c>
    </row>
    <row r="76" spans="1:18" x14ac:dyDescent="0.25">
      <c r="A76" t="s">
        <v>14</v>
      </c>
      <c r="B76" t="s">
        <v>288</v>
      </c>
      <c r="C76" t="s">
        <v>11</v>
      </c>
      <c r="D76" t="s">
        <v>10</v>
      </c>
      <c r="E76" t="s">
        <v>25</v>
      </c>
      <c r="F76" t="s">
        <v>277</v>
      </c>
      <c r="G76">
        <v>534</v>
      </c>
      <c r="H76">
        <v>96</v>
      </c>
      <c r="I76">
        <v>9.4E-2</v>
      </c>
      <c r="J76">
        <v>50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0.90600000000000003</v>
      </c>
      <c r="R76">
        <v>484</v>
      </c>
    </row>
    <row r="77" spans="1:18" x14ac:dyDescent="0.25">
      <c r="A77" t="s">
        <v>14</v>
      </c>
      <c r="B77" t="s">
        <v>289</v>
      </c>
      <c r="C77" t="s">
        <v>11</v>
      </c>
      <c r="D77" t="s">
        <v>10</v>
      </c>
      <c r="E77" t="s">
        <v>25</v>
      </c>
      <c r="F77" t="s">
        <v>277</v>
      </c>
      <c r="G77">
        <v>1213</v>
      </c>
      <c r="H77">
        <v>96</v>
      </c>
      <c r="I77">
        <v>0.115</v>
      </c>
      <c r="J77">
        <v>139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0.88500000000000001</v>
      </c>
      <c r="R77">
        <v>1074</v>
      </c>
    </row>
    <row r="78" spans="1:18" x14ac:dyDescent="0.25">
      <c r="A78" t="s">
        <v>14</v>
      </c>
      <c r="B78" t="s">
        <v>290</v>
      </c>
      <c r="C78" t="s">
        <v>11</v>
      </c>
      <c r="D78" t="s">
        <v>10</v>
      </c>
      <c r="E78" t="s">
        <v>25</v>
      </c>
      <c r="F78" t="s">
        <v>277</v>
      </c>
      <c r="G78">
        <v>1773</v>
      </c>
      <c r="H78">
        <v>96</v>
      </c>
      <c r="I78">
        <v>0.104</v>
      </c>
      <c r="J78">
        <v>184</v>
      </c>
      <c r="K78">
        <v>0</v>
      </c>
      <c r="L78">
        <v>0</v>
      </c>
      <c r="M78">
        <v>0.01</v>
      </c>
      <c r="N78">
        <v>18</v>
      </c>
      <c r="O78">
        <v>0</v>
      </c>
      <c r="P78">
        <v>0</v>
      </c>
      <c r="Q78">
        <v>0.88500000000000001</v>
      </c>
      <c r="R78">
        <v>1569</v>
      </c>
    </row>
    <row r="79" spans="1:18" x14ac:dyDescent="0.25">
      <c r="A79" t="s">
        <v>14</v>
      </c>
      <c r="B79" t="s">
        <v>291</v>
      </c>
      <c r="C79" t="s">
        <v>11</v>
      </c>
      <c r="D79" t="s">
        <v>10</v>
      </c>
      <c r="E79" t="s">
        <v>25</v>
      </c>
      <c r="F79" t="s">
        <v>277</v>
      </c>
      <c r="G79">
        <v>1618</v>
      </c>
      <c r="H79">
        <v>96</v>
      </c>
      <c r="I79">
        <v>3.1E-2</v>
      </c>
      <c r="J79">
        <v>50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0.96899999999999997</v>
      </c>
      <c r="R79">
        <v>1568</v>
      </c>
    </row>
    <row r="80" spans="1:18" x14ac:dyDescent="0.25">
      <c r="A80" t="s">
        <v>14</v>
      </c>
      <c r="B80" t="s">
        <v>292</v>
      </c>
      <c r="C80" t="s">
        <v>11</v>
      </c>
      <c r="D80" t="s">
        <v>10</v>
      </c>
      <c r="E80" t="s">
        <v>25</v>
      </c>
      <c r="F80" t="s">
        <v>277</v>
      </c>
      <c r="G80">
        <v>1843</v>
      </c>
      <c r="H80">
        <v>95</v>
      </c>
      <c r="I80">
        <v>3.2000000000000001E-2</v>
      </c>
      <c r="J80">
        <v>59</v>
      </c>
      <c r="K80">
        <v>0</v>
      </c>
      <c r="L80">
        <v>0</v>
      </c>
      <c r="M80">
        <v>1.0999999999999999E-2</v>
      </c>
      <c r="N80">
        <v>20</v>
      </c>
      <c r="O80">
        <v>0</v>
      </c>
      <c r="P80">
        <v>0</v>
      </c>
      <c r="Q80">
        <v>0.95799999999999996</v>
      </c>
      <c r="R80">
        <v>1766</v>
      </c>
    </row>
    <row r="81" spans="1:18" x14ac:dyDescent="0.25">
      <c r="A81" t="s">
        <v>14</v>
      </c>
      <c r="B81" t="s">
        <v>293</v>
      </c>
      <c r="C81" t="s">
        <v>11</v>
      </c>
      <c r="D81" t="s">
        <v>10</v>
      </c>
      <c r="E81" t="s">
        <v>25</v>
      </c>
      <c r="F81" t="s">
        <v>277</v>
      </c>
      <c r="G81">
        <v>1713</v>
      </c>
      <c r="H81">
        <v>96</v>
      </c>
      <c r="I81">
        <v>4.2000000000000003E-2</v>
      </c>
      <c r="J81">
        <v>72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0.95799999999999996</v>
      </c>
      <c r="R81">
        <v>1641</v>
      </c>
    </row>
    <row r="82" spans="1:18" x14ac:dyDescent="0.25">
      <c r="A82" t="s">
        <v>14</v>
      </c>
      <c r="B82" t="s">
        <v>294</v>
      </c>
      <c r="C82" t="s">
        <v>11</v>
      </c>
      <c r="D82" t="s">
        <v>10</v>
      </c>
      <c r="E82" t="s">
        <v>25</v>
      </c>
      <c r="F82" t="s">
        <v>277</v>
      </c>
      <c r="G82">
        <v>1016</v>
      </c>
      <c r="H82">
        <v>96</v>
      </c>
      <c r="I82">
        <v>7.2999999999999995E-2</v>
      </c>
      <c r="J82">
        <v>74</v>
      </c>
      <c r="K82">
        <v>0</v>
      </c>
      <c r="L82">
        <v>0</v>
      </c>
      <c r="M82">
        <v>6.2E-2</v>
      </c>
      <c r="N82">
        <v>63</v>
      </c>
      <c r="O82">
        <v>0</v>
      </c>
      <c r="P82">
        <v>0</v>
      </c>
      <c r="Q82">
        <v>0.86499999999999999</v>
      </c>
      <c r="R82">
        <v>879</v>
      </c>
    </row>
    <row r="83" spans="1:18" x14ac:dyDescent="0.25">
      <c r="A83" t="s">
        <v>14</v>
      </c>
      <c r="B83" t="s">
        <v>295</v>
      </c>
      <c r="C83" t="s">
        <v>11</v>
      </c>
      <c r="D83" t="s">
        <v>10</v>
      </c>
      <c r="E83" t="s">
        <v>25</v>
      </c>
      <c r="F83" t="s">
        <v>277</v>
      </c>
      <c r="G83">
        <v>925</v>
      </c>
      <c r="H83">
        <v>96</v>
      </c>
      <c r="I83">
        <v>2.1000000000000001E-2</v>
      </c>
      <c r="J83">
        <v>19</v>
      </c>
      <c r="K83">
        <v>3.1E-2</v>
      </c>
      <c r="L83">
        <v>29</v>
      </c>
      <c r="M83">
        <v>4.2000000000000003E-2</v>
      </c>
      <c r="N83">
        <v>39</v>
      </c>
      <c r="O83">
        <v>0</v>
      </c>
      <c r="P83">
        <v>0</v>
      </c>
      <c r="Q83">
        <v>0.90600000000000003</v>
      </c>
      <c r="R83">
        <v>838</v>
      </c>
    </row>
    <row r="84" spans="1:18" x14ac:dyDescent="0.25">
      <c r="A84" t="s">
        <v>14</v>
      </c>
      <c r="B84" t="s">
        <v>296</v>
      </c>
      <c r="C84" t="s">
        <v>11</v>
      </c>
      <c r="D84" t="s">
        <v>10</v>
      </c>
      <c r="E84" t="s">
        <v>25</v>
      </c>
      <c r="F84" t="s">
        <v>277</v>
      </c>
      <c r="G84">
        <v>559</v>
      </c>
      <c r="H84">
        <v>96</v>
      </c>
      <c r="I84">
        <v>0</v>
      </c>
      <c r="J84">
        <v>0</v>
      </c>
      <c r="K84">
        <v>3.1E-2</v>
      </c>
      <c r="L84">
        <v>17</v>
      </c>
      <c r="M84">
        <v>2.1000000000000001E-2</v>
      </c>
      <c r="N84">
        <v>12</v>
      </c>
      <c r="O84">
        <v>0</v>
      </c>
      <c r="P84">
        <v>0</v>
      </c>
      <c r="Q84">
        <v>0.94799999999999995</v>
      </c>
      <c r="R84">
        <v>530</v>
      </c>
    </row>
    <row r="85" spans="1:18" x14ac:dyDescent="0.25">
      <c r="A85" t="s">
        <v>15</v>
      </c>
      <c r="B85" t="s">
        <v>290</v>
      </c>
      <c r="C85" t="s">
        <v>11</v>
      </c>
      <c r="D85" t="s">
        <v>10</v>
      </c>
      <c r="E85" t="s">
        <v>25</v>
      </c>
      <c r="F85" t="s">
        <v>277</v>
      </c>
      <c r="G85">
        <v>619</v>
      </c>
      <c r="H85">
        <v>96</v>
      </c>
      <c r="I85">
        <v>3.1E-2</v>
      </c>
      <c r="J85">
        <v>19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0.96899999999999997</v>
      </c>
      <c r="R85">
        <v>600</v>
      </c>
    </row>
    <row r="86" spans="1:18" x14ac:dyDescent="0.25">
      <c r="A86" t="s">
        <v>15</v>
      </c>
      <c r="B86" t="s">
        <v>291</v>
      </c>
      <c r="C86" t="s">
        <v>11</v>
      </c>
      <c r="D86" t="s">
        <v>10</v>
      </c>
      <c r="E86" t="s">
        <v>25</v>
      </c>
      <c r="F86" t="s">
        <v>277</v>
      </c>
      <c r="G86">
        <v>978</v>
      </c>
      <c r="H86">
        <v>96</v>
      </c>
      <c r="I86">
        <v>3.1E-2</v>
      </c>
      <c r="J86">
        <v>30</v>
      </c>
      <c r="K86">
        <v>2.1000000000000001E-2</v>
      </c>
      <c r="L86">
        <v>21</v>
      </c>
      <c r="M86">
        <v>0</v>
      </c>
      <c r="N86">
        <v>0</v>
      </c>
      <c r="O86">
        <v>0</v>
      </c>
      <c r="P86">
        <v>0</v>
      </c>
      <c r="Q86">
        <v>0.94799999999999995</v>
      </c>
      <c r="R86">
        <v>927</v>
      </c>
    </row>
    <row r="87" spans="1:18" x14ac:dyDescent="0.25">
      <c r="A87" t="s">
        <v>15</v>
      </c>
      <c r="B87" t="s">
        <v>292</v>
      </c>
      <c r="C87" t="s">
        <v>11</v>
      </c>
      <c r="D87" t="s">
        <v>10</v>
      </c>
      <c r="E87" t="s">
        <v>25</v>
      </c>
      <c r="F87" t="s">
        <v>277</v>
      </c>
      <c r="G87">
        <v>1096</v>
      </c>
      <c r="H87">
        <v>96</v>
      </c>
      <c r="I87">
        <v>6.2E-2</v>
      </c>
      <c r="J87">
        <v>68</v>
      </c>
      <c r="K87">
        <v>4.2000000000000003E-2</v>
      </c>
      <c r="L87">
        <v>46</v>
      </c>
      <c r="M87">
        <v>0</v>
      </c>
      <c r="N87">
        <v>0</v>
      </c>
      <c r="O87">
        <v>0</v>
      </c>
      <c r="P87">
        <v>0</v>
      </c>
      <c r="Q87">
        <v>0.89600000000000002</v>
      </c>
      <c r="R87">
        <v>982</v>
      </c>
    </row>
    <row r="88" spans="1:18" x14ac:dyDescent="0.25">
      <c r="A88" t="s">
        <v>15</v>
      </c>
      <c r="B88" t="s">
        <v>293</v>
      </c>
      <c r="C88" t="s">
        <v>11</v>
      </c>
      <c r="D88" t="s">
        <v>10</v>
      </c>
      <c r="E88" t="s">
        <v>25</v>
      </c>
      <c r="F88" t="s">
        <v>277</v>
      </c>
      <c r="G88">
        <v>591</v>
      </c>
      <c r="H88">
        <v>96</v>
      </c>
      <c r="I88">
        <v>0.01</v>
      </c>
      <c r="J88">
        <v>6</v>
      </c>
      <c r="K88">
        <v>0.01</v>
      </c>
      <c r="L88">
        <v>6</v>
      </c>
      <c r="M88">
        <v>0</v>
      </c>
      <c r="N88">
        <v>0</v>
      </c>
      <c r="O88">
        <v>0</v>
      </c>
      <c r="P88">
        <v>0</v>
      </c>
      <c r="Q88">
        <v>0.97899999999999998</v>
      </c>
      <c r="R88">
        <v>579</v>
      </c>
    </row>
    <row r="89" spans="1:18" x14ac:dyDescent="0.25">
      <c r="A89" t="s">
        <v>15</v>
      </c>
      <c r="B89" t="s">
        <v>294</v>
      </c>
      <c r="C89" t="s">
        <v>11</v>
      </c>
      <c r="D89" t="s">
        <v>10</v>
      </c>
      <c r="E89" t="s">
        <v>25</v>
      </c>
      <c r="F89" t="s">
        <v>277</v>
      </c>
      <c r="G89">
        <v>445</v>
      </c>
      <c r="H89">
        <v>96</v>
      </c>
      <c r="I89">
        <v>7.2999999999999995E-2</v>
      </c>
      <c r="J89">
        <v>32</v>
      </c>
      <c r="K89">
        <v>3.1E-2</v>
      </c>
      <c r="L89">
        <v>14</v>
      </c>
      <c r="M89">
        <v>0.01</v>
      </c>
      <c r="N89">
        <v>4</v>
      </c>
      <c r="O89">
        <v>0</v>
      </c>
      <c r="P89">
        <v>0</v>
      </c>
      <c r="Q89">
        <v>0.88500000000000001</v>
      </c>
      <c r="R89">
        <v>394</v>
      </c>
    </row>
    <row r="90" spans="1:18" x14ac:dyDescent="0.25">
      <c r="A90" t="s">
        <v>15</v>
      </c>
      <c r="B90" t="s">
        <v>295</v>
      </c>
      <c r="C90" t="s">
        <v>11</v>
      </c>
      <c r="D90" t="s">
        <v>10</v>
      </c>
      <c r="E90" t="s">
        <v>25</v>
      </c>
      <c r="F90" t="s">
        <v>277</v>
      </c>
      <c r="G90">
        <v>108</v>
      </c>
      <c r="H90">
        <v>38</v>
      </c>
      <c r="I90">
        <v>2.5999999999999999E-2</v>
      </c>
      <c r="J90">
        <v>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0.97399999999999998</v>
      </c>
      <c r="R90">
        <v>105</v>
      </c>
    </row>
    <row r="91" spans="1:18" x14ac:dyDescent="0.25">
      <c r="A91" t="s">
        <v>15</v>
      </c>
      <c r="B91" t="s">
        <v>296</v>
      </c>
      <c r="C91" t="s">
        <v>11</v>
      </c>
      <c r="D91" t="s">
        <v>10</v>
      </c>
      <c r="E91" t="s">
        <v>25</v>
      </c>
      <c r="F91" t="s">
        <v>277</v>
      </c>
      <c r="G91">
        <v>69</v>
      </c>
      <c r="H91">
        <v>48</v>
      </c>
      <c r="I91">
        <v>4.2000000000000003E-2</v>
      </c>
      <c r="J91">
        <v>3</v>
      </c>
      <c r="K91">
        <v>2.1000000000000001E-2</v>
      </c>
      <c r="L91">
        <v>1</v>
      </c>
      <c r="M91">
        <v>2.1000000000000001E-2</v>
      </c>
      <c r="N91">
        <v>1</v>
      </c>
      <c r="O91">
        <v>0</v>
      </c>
      <c r="P91">
        <v>0</v>
      </c>
      <c r="Q91">
        <v>0.91700000000000004</v>
      </c>
      <c r="R91">
        <v>63</v>
      </c>
    </row>
    <row r="92" spans="1:18" x14ac:dyDescent="0.25">
      <c r="A92" t="s">
        <v>16</v>
      </c>
      <c r="B92" t="s">
        <v>296</v>
      </c>
      <c r="C92" t="s">
        <v>11</v>
      </c>
      <c r="D92" t="s">
        <v>10</v>
      </c>
      <c r="E92" t="s">
        <v>25</v>
      </c>
      <c r="F92" t="s">
        <v>277</v>
      </c>
      <c r="G92">
        <v>177</v>
      </c>
      <c r="H92">
        <v>96</v>
      </c>
      <c r="I92">
        <v>8.3000000000000004E-2</v>
      </c>
      <c r="J92">
        <v>15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0.91700000000000004</v>
      </c>
      <c r="R92">
        <v>162</v>
      </c>
    </row>
    <row r="93" spans="1:18" x14ac:dyDescent="0.25">
      <c r="A93" t="s">
        <v>14</v>
      </c>
      <c r="B93" t="s">
        <v>298</v>
      </c>
      <c r="C93" t="s">
        <v>11</v>
      </c>
      <c r="D93" t="s">
        <v>10</v>
      </c>
      <c r="E93" t="s">
        <v>25</v>
      </c>
      <c r="F93" t="s">
        <v>279</v>
      </c>
      <c r="G93">
        <v>275</v>
      </c>
      <c r="H93">
        <v>88</v>
      </c>
      <c r="I93">
        <v>3.4000000000000002E-2</v>
      </c>
      <c r="J93">
        <v>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0.96599999999999997</v>
      </c>
      <c r="R93">
        <v>266</v>
      </c>
    </row>
    <row r="94" spans="1:18" x14ac:dyDescent="0.25">
      <c r="A94" t="s">
        <v>16</v>
      </c>
      <c r="B94" t="s">
        <v>292</v>
      </c>
      <c r="C94" t="s">
        <v>11</v>
      </c>
      <c r="D94" t="s">
        <v>10</v>
      </c>
      <c r="E94" t="s">
        <v>25</v>
      </c>
      <c r="F94" t="s">
        <v>279</v>
      </c>
      <c r="G94">
        <v>815</v>
      </c>
      <c r="H94">
        <v>96</v>
      </c>
      <c r="I94">
        <v>7.2999999999999995E-2</v>
      </c>
      <c r="J94">
        <v>59</v>
      </c>
      <c r="K94">
        <v>0</v>
      </c>
      <c r="L94">
        <v>0</v>
      </c>
      <c r="M94">
        <v>0.01</v>
      </c>
      <c r="N94">
        <v>8</v>
      </c>
      <c r="O94">
        <v>0</v>
      </c>
      <c r="P94">
        <v>0</v>
      </c>
      <c r="Q94">
        <v>0.91700000000000004</v>
      </c>
      <c r="R94">
        <v>747</v>
      </c>
    </row>
    <row r="95" spans="1:18" x14ac:dyDescent="0.25">
      <c r="A95" t="s">
        <v>17</v>
      </c>
      <c r="B95" t="s">
        <v>297</v>
      </c>
      <c r="C95" t="s">
        <v>11</v>
      </c>
      <c r="D95" t="s">
        <v>10</v>
      </c>
      <c r="E95" t="s">
        <v>25</v>
      </c>
      <c r="F95" t="s">
        <v>279</v>
      </c>
      <c r="G95">
        <v>180</v>
      </c>
      <c r="H95">
        <v>42</v>
      </c>
      <c r="I95">
        <v>0</v>
      </c>
      <c r="J95">
        <v>0</v>
      </c>
      <c r="K95">
        <v>2.4E-2</v>
      </c>
      <c r="L95">
        <v>4</v>
      </c>
      <c r="M95">
        <v>4.8000000000000001E-2</v>
      </c>
      <c r="N95">
        <v>9</v>
      </c>
      <c r="O95">
        <v>0</v>
      </c>
      <c r="P95">
        <v>0</v>
      </c>
      <c r="Q95">
        <v>0.92900000000000005</v>
      </c>
      <c r="R95">
        <v>167</v>
      </c>
    </row>
    <row r="96" spans="1:18" x14ac:dyDescent="0.25">
      <c r="A96" t="s">
        <v>9</v>
      </c>
      <c r="B96" t="s">
        <v>289</v>
      </c>
      <c r="C96" t="s">
        <v>11</v>
      </c>
      <c r="D96" t="s">
        <v>10</v>
      </c>
      <c r="E96" t="s">
        <v>25</v>
      </c>
      <c r="F96" t="s">
        <v>278</v>
      </c>
      <c r="G96">
        <v>108</v>
      </c>
      <c r="H96">
        <v>70</v>
      </c>
      <c r="I96">
        <v>0.2</v>
      </c>
      <c r="J96">
        <v>22</v>
      </c>
      <c r="K96">
        <v>1.4E-2</v>
      </c>
      <c r="L96">
        <v>2</v>
      </c>
      <c r="M96">
        <v>0</v>
      </c>
      <c r="N96">
        <v>0</v>
      </c>
      <c r="O96">
        <v>0</v>
      </c>
      <c r="P96">
        <v>0</v>
      </c>
      <c r="Q96">
        <v>0.78600000000000003</v>
      </c>
      <c r="R96">
        <v>85</v>
      </c>
    </row>
    <row r="97" spans="1:18" x14ac:dyDescent="0.25">
      <c r="A97" t="s">
        <v>9</v>
      </c>
      <c r="B97" t="s">
        <v>290</v>
      </c>
      <c r="C97" t="s">
        <v>11</v>
      </c>
      <c r="D97" t="s">
        <v>10</v>
      </c>
      <c r="E97" t="s">
        <v>25</v>
      </c>
      <c r="F97" t="s">
        <v>278</v>
      </c>
      <c r="G97">
        <v>83</v>
      </c>
      <c r="H97">
        <v>34</v>
      </c>
      <c r="I97">
        <v>2.9000000000000001E-2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0.97099999999999997</v>
      </c>
      <c r="R97">
        <v>81</v>
      </c>
    </row>
    <row r="98" spans="1:18" x14ac:dyDescent="0.25">
      <c r="A98" t="s">
        <v>9</v>
      </c>
      <c r="B98" t="s">
        <v>291</v>
      </c>
      <c r="C98" t="s">
        <v>11</v>
      </c>
      <c r="D98" t="s">
        <v>10</v>
      </c>
      <c r="E98" t="s">
        <v>25</v>
      </c>
      <c r="F98" t="s">
        <v>278</v>
      </c>
      <c r="G98">
        <v>159</v>
      </c>
      <c r="H98">
        <v>49</v>
      </c>
      <c r="I98">
        <v>0.10199999999999999</v>
      </c>
      <c r="J98">
        <v>16</v>
      </c>
      <c r="K98">
        <v>0.02</v>
      </c>
      <c r="L98">
        <v>3</v>
      </c>
      <c r="M98">
        <v>0.02</v>
      </c>
      <c r="N98">
        <v>3</v>
      </c>
      <c r="O98">
        <v>0</v>
      </c>
      <c r="P98">
        <v>0</v>
      </c>
      <c r="Q98">
        <v>0.85699999999999998</v>
      </c>
      <c r="R98">
        <v>136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88"/>
  <sheetViews>
    <sheetView workbookViewId="0"/>
  </sheetViews>
  <sheetFormatPr defaultColWidth="11.42578125" defaultRowHeight="15" x14ac:dyDescent="0.25"/>
  <sheetData>
    <row r="1" spans="1:18" x14ac:dyDescent="0.25">
      <c r="A1" t="s">
        <v>0</v>
      </c>
      <c r="B1" t="s">
        <v>287</v>
      </c>
      <c r="C1" t="s">
        <v>2</v>
      </c>
      <c r="D1" t="s">
        <v>1</v>
      </c>
      <c r="E1" t="s">
        <v>18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</row>
    <row r="2" spans="1:18" x14ac:dyDescent="0.25">
      <c r="A2" t="s">
        <v>9</v>
      </c>
      <c r="B2" t="s">
        <v>293</v>
      </c>
      <c r="C2" t="s">
        <v>12</v>
      </c>
      <c r="D2" t="s">
        <v>10</v>
      </c>
      <c r="E2" t="s">
        <v>25</v>
      </c>
      <c r="F2" t="s">
        <v>275</v>
      </c>
      <c r="G2">
        <v>4841</v>
      </c>
      <c r="H2">
        <v>53</v>
      </c>
      <c r="I2">
        <v>0.77400000000000002</v>
      </c>
      <c r="J2">
        <v>3747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0.22600000000000001</v>
      </c>
      <c r="R2">
        <v>1094</v>
      </c>
    </row>
    <row r="3" spans="1:18" x14ac:dyDescent="0.25">
      <c r="A3" t="s">
        <v>9</v>
      </c>
      <c r="B3" t="s">
        <v>294</v>
      </c>
      <c r="C3" t="s">
        <v>12</v>
      </c>
      <c r="D3" t="s">
        <v>10</v>
      </c>
      <c r="E3" t="s">
        <v>25</v>
      </c>
      <c r="F3" t="s">
        <v>275</v>
      </c>
      <c r="G3">
        <v>2232</v>
      </c>
      <c r="H3">
        <v>81</v>
      </c>
      <c r="I3">
        <v>0.67900000000000005</v>
      </c>
      <c r="J3">
        <v>1516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0.32100000000000001</v>
      </c>
      <c r="R3">
        <v>716</v>
      </c>
    </row>
    <row r="4" spans="1:18" x14ac:dyDescent="0.25">
      <c r="A4" t="s">
        <v>14</v>
      </c>
      <c r="B4" t="s">
        <v>294</v>
      </c>
      <c r="C4" t="s">
        <v>12</v>
      </c>
      <c r="D4" t="s">
        <v>10</v>
      </c>
      <c r="E4" t="s">
        <v>25</v>
      </c>
      <c r="F4" t="s">
        <v>275</v>
      </c>
      <c r="G4">
        <v>561</v>
      </c>
      <c r="H4">
        <v>23</v>
      </c>
      <c r="I4">
        <v>0.60899999999999999</v>
      </c>
      <c r="J4">
        <v>342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0.39100000000000001</v>
      </c>
      <c r="R4">
        <v>219</v>
      </c>
    </row>
    <row r="5" spans="1:18" x14ac:dyDescent="0.25">
      <c r="A5" t="s">
        <v>14</v>
      </c>
      <c r="B5" t="s">
        <v>295</v>
      </c>
      <c r="C5" t="s">
        <v>12</v>
      </c>
      <c r="D5" t="s">
        <v>10</v>
      </c>
      <c r="E5" t="s">
        <v>25</v>
      </c>
      <c r="F5" t="s">
        <v>275</v>
      </c>
      <c r="G5">
        <v>1249</v>
      </c>
      <c r="H5">
        <v>29</v>
      </c>
      <c r="I5">
        <v>0.31</v>
      </c>
      <c r="J5">
        <v>387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0.69</v>
      </c>
      <c r="R5">
        <v>862</v>
      </c>
    </row>
    <row r="6" spans="1:18" x14ac:dyDescent="0.25">
      <c r="A6" t="s">
        <v>14</v>
      </c>
      <c r="B6" t="s">
        <v>296</v>
      </c>
      <c r="C6" t="s">
        <v>12</v>
      </c>
      <c r="D6" t="s">
        <v>10</v>
      </c>
      <c r="E6" t="s">
        <v>25</v>
      </c>
      <c r="F6" t="s">
        <v>275</v>
      </c>
      <c r="G6">
        <v>65</v>
      </c>
      <c r="H6">
        <v>65</v>
      </c>
      <c r="I6">
        <v>7.6999999999999999E-2</v>
      </c>
      <c r="J6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0.92300000000000004</v>
      </c>
      <c r="R6">
        <v>60</v>
      </c>
    </row>
    <row r="7" spans="1:18" x14ac:dyDescent="0.25">
      <c r="A7" t="s">
        <v>15</v>
      </c>
      <c r="B7" t="s">
        <v>294</v>
      </c>
      <c r="C7" t="s">
        <v>12</v>
      </c>
      <c r="D7" t="s">
        <v>10</v>
      </c>
      <c r="E7" t="s">
        <v>25</v>
      </c>
      <c r="F7" t="s">
        <v>275</v>
      </c>
      <c r="G7">
        <v>668</v>
      </c>
      <c r="H7">
        <v>23</v>
      </c>
      <c r="I7">
        <v>0.39100000000000001</v>
      </c>
      <c r="J7">
        <v>261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0.60899999999999999</v>
      </c>
      <c r="R7">
        <v>407</v>
      </c>
    </row>
    <row r="8" spans="1:18" x14ac:dyDescent="0.25">
      <c r="A8" t="s">
        <v>16</v>
      </c>
      <c r="B8" t="s">
        <v>292</v>
      </c>
      <c r="C8" t="s">
        <v>12</v>
      </c>
      <c r="D8" t="s">
        <v>10</v>
      </c>
      <c r="E8" t="s">
        <v>25</v>
      </c>
      <c r="F8" t="s">
        <v>275</v>
      </c>
      <c r="G8">
        <v>1380</v>
      </c>
      <c r="H8">
        <v>96</v>
      </c>
      <c r="I8">
        <v>0.88500000000000001</v>
      </c>
      <c r="J8">
        <v>1221</v>
      </c>
      <c r="K8">
        <v>0</v>
      </c>
      <c r="L8">
        <v>0</v>
      </c>
      <c r="M8">
        <v>0.01</v>
      </c>
      <c r="N8">
        <v>14</v>
      </c>
      <c r="O8">
        <v>0</v>
      </c>
      <c r="P8">
        <v>0</v>
      </c>
      <c r="Q8">
        <v>0.104</v>
      </c>
      <c r="R8">
        <v>144</v>
      </c>
    </row>
    <row r="9" spans="1:18" x14ac:dyDescent="0.25">
      <c r="A9" t="s">
        <v>16</v>
      </c>
      <c r="B9" t="s">
        <v>294</v>
      </c>
      <c r="C9" t="s">
        <v>12</v>
      </c>
      <c r="D9" t="s">
        <v>10</v>
      </c>
      <c r="E9" t="s">
        <v>25</v>
      </c>
      <c r="F9" t="s">
        <v>275</v>
      </c>
      <c r="G9">
        <v>5258</v>
      </c>
      <c r="H9">
        <v>49</v>
      </c>
      <c r="I9">
        <v>0.79600000000000004</v>
      </c>
      <c r="J9">
        <v>4185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0.20399999999999999</v>
      </c>
      <c r="R9">
        <v>1073</v>
      </c>
    </row>
    <row r="10" spans="1:18" x14ac:dyDescent="0.25">
      <c r="A10" t="s">
        <v>16</v>
      </c>
      <c r="B10" t="s">
        <v>295</v>
      </c>
      <c r="C10" t="s">
        <v>12</v>
      </c>
      <c r="D10" t="s">
        <v>10</v>
      </c>
      <c r="E10" t="s">
        <v>25</v>
      </c>
      <c r="F10" t="s">
        <v>275</v>
      </c>
      <c r="G10">
        <v>4052</v>
      </c>
      <c r="H10">
        <v>140</v>
      </c>
      <c r="I10">
        <v>0.28599999999999998</v>
      </c>
      <c r="J10">
        <v>1159</v>
      </c>
      <c r="K10">
        <v>7.0000000000000001E-3</v>
      </c>
      <c r="L10">
        <v>28</v>
      </c>
      <c r="M10">
        <v>2.1000000000000001E-2</v>
      </c>
      <c r="N10">
        <v>85</v>
      </c>
      <c r="O10">
        <v>0</v>
      </c>
      <c r="P10">
        <v>0</v>
      </c>
      <c r="Q10">
        <v>0.68600000000000005</v>
      </c>
      <c r="R10">
        <v>2780</v>
      </c>
    </row>
    <row r="11" spans="1:18" x14ac:dyDescent="0.25">
      <c r="A11" t="s">
        <v>16</v>
      </c>
      <c r="B11" t="s">
        <v>296</v>
      </c>
      <c r="C11" t="s">
        <v>12</v>
      </c>
      <c r="D11" t="s">
        <v>10</v>
      </c>
      <c r="E11" t="s">
        <v>25</v>
      </c>
      <c r="F11" t="s">
        <v>275</v>
      </c>
      <c r="G11">
        <v>2804</v>
      </c>
      <c r="H11">
        <v>22</v>
      </c>
      <c r="I11">
        <v>0.22700000000000001</v>
      </c>
      <c r="J11">
        <v>637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0.77300000000000002</v>
      </c>
      <c r="R11">
        <v>2167</v>
      </c>
    </row>
    <row r="12" spans="1:18" x14ac:dyDescent="0.25">
      <c r="A12" t="s">
        <v>17</v>
      </c>
      <c r="B12" t="s">
        <v>295</v>
      </c>
      <c r="C12" t="s">
        <v>12</v>
      </c>
      <c r="D12" t="s">
        <v>10</v>
      </c>
      <c r="E12" t="s">
        <v>25</v>
      </c>
      <c r="F12" t="s">
        <v>275</v>
      </c>
      <c r="G12">
        <v>94</v>
      </c>
      <c r="H12">
        <v>94</v>
      </c>
      <c r="I12">
        <v>7.3999999999999996E-2</v>
      </c>
      <c r="J12">
        <v>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0.92600000000000005</v>
      </c>
      <c r="R12">
        <v>87</v>
      </c>
    </row>
    <row r="13" spans="1:18" x14ac:dyDescent="0.25">
      <c r="A13" t="s">
        <v>9</v>
      </c>
      <c r="B13" t="s">
        <v>290</v>
      </c>
      <c r="C13" t="s">
        <v>12</v>
      </c>
      <c r="D13" t="s">
        <v>10</v>
      </c>
      <c r="E13" t="s">
        <v>25</v>
      </c>
      <c r="F13" t="s">
        <v>280</v>
      </c>
      <c r="G13">
        <v>38</v>
      </c>
      <c r="H13">
        <v>26</v>
      </c>
      <c r="I13">
        <v>0.96199999999999997</v>
      </c>
      <c r="J13">
        <v>37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3.7999999999999999E-2</v>
      </c>
      <c r="R13">
        <v>1</v>
      </c>
    </row>
    <row r="14" spans="1:18" x14ac:dyDescent="0.25">
      <c r="A14" t="s">
        <v>9</v>
      </c>
      <c r="B14" t="s">
        <v>290</v>
      </c>
      <c r="C14" t="s">
        <v>12</v>
      </c>
      <c r="D14" t="s">
        <v>10</v>
      </c>
      <c r="E14" t="s">
        <v>25</v>
      </c>
      <c r="F14" t="s">
        <v>276</v>
      </c>
      <c r="G14">
        <v>1157</v>
      </c>
      <c r="H14">
        <v>45</v>
      </c>
      <c r="I14">
        <v>0.44400000000000001</v>
      </c>
      <c r="J14">
        <v>514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0.55600000000000005</v>
      </c>
      <c r="R14">
        <v>643</v>
      </c>
    </row>
    <row r="15" spans="1:18" x14ac:dyDescent="0.25">
      <c r="A15" t="s">
        <v>9</v>
      </c>
      <c r="B15" t="s">
        <v>293</v>
      </c>
      <c r="C15" t="s">
        <v>12</v>
      </c>
      <c r="D15" t="s">
        <v>10</v>
      </c>
      <c r="E15" t="s">
        <v>25</v>
      </c>
      <c r="F15" t="s">
        <v>276</v>
      </c>
      <c r="G15">
        <v>96</v>
      </c>
      <c r="H15">
        <v>96</v>
      </c>
      <c r="I15">
        <v>0.24</v>
      </c>
      <c r="J15">
        <v>23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0.76</v>
      </c>
      <c r="R15">
        <v>73</v>
      </c>
    </row>
    <row r="16" spans="1:18" x14ac:dyDescent="0.25">
      <c r="A16" t="s">
        <v>14</v>
      </c>
      <c r="B16" t="s">
        <v>292</v>
      </c>
      <c r="C16" t="s">
        <v>12</v>
      </c>
      <c r="D16" t="s">
        <v>10</v>
      </c>
      <c r="E16" t="s">
        <v>25</v>
      </c>
      <c r="F16" t="s">
        <v>276</v>
      </c>
      <c r="G16">
        <v>203</v>
      </c>
      <c r="H16">
        <v>8</v>
      </c>
      <c r="I16">
        <v>0.5</v>
      </c>
      <c r="J16">
        <v>102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0.5</v>
      </c>
      <c r="R16">
        <v>102</v>
      </c>
    </row>
    <row r="17" spans="1:18" x14ac:dyDescent="0.25">
      <c r="A17" t="s">
        <v>14</v>
      </c>
      <c r="B17" t="s">
        <v>293</v>
      </c>
      <c r="C17" t="s">
        <v>12</v>
      </c>
      <c r="D17" t="s">
        <v>10</v>
      </c>
      <c r="E17" t="s">
        <v>25</v>
      </c>
      <c r="F17" t="s">
        <v>276</v>
      </c>
      <c r="G17">
        <v>263</v>
      </c>
      <c r="H17">
        <v>24</v>
      </c>
      <c r="I17">
        <v>0.29199999999999998</v>
      </c>
      <c r="J17">
        <v>77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0.70799999999999996</v>
      </c>
      <c r="R17">
        <v>186</v>
      </c>
    </row>
    <row r="18" spans="1:18" x14ac:dyDescent="0.25">
      <c r="A18" t="s">
        <v>14</v>
      </c>
      <c r="B18" t="s">
        <v>295</v>
      </c>
      <c r="C18" t="s">
        <v>12</v>
      </c>
      <c r="D18" t="s">
        <v>10</v>
      </c>
      <c r="E18" t="s">
        <v>25</v>
      </c>
      <c r="F18" t="s">
        <v>276</v>
      </c>
      <c r="G18">
        <v>1712</v>
      </c>
      <c r="H18">
        <v>89</v>
      </c>
      <c r="I18">
        <v>0.14599999999999999</v>
      </c>
      <c r="J18">
        <v>250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0.85399999999999998</v>
      </c>
      <c r="R18">
        <v>1462</v>
      </c>
    </row>
    <row r="19" spans="1:18" x14ac:dyDescent="0.25">
      <c r="A19" t="s">
        <v>14</v>
      </c>
      <c r="B19" t="s">
        <v>296</v>
      </c>
      <c r="C19" t="s">
        <v>12</v>
      </c>
      <c r="D19" t="s">
        <v>10</v>
      </c>
      <c r="E19" t="s">
        <v>25</v>
      </c>
      <c r="F19" t="s">
        <v>276</v>
      </c>
      <c r="G19">
        <v>1284</v>
      </c>
      <c r="H19">
        <v>89</v>
      </c>
      <c r="I19">
        <v>0.13500000000000001</v>
      </c>
      <c r="J19">
        <v>173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0.86499999999999999</v>
      </c>
      <c r="R19">
        <v>1111</v>
      </c>
    </row>
    <row r="20" spans="1:18" x14ac:dyDescent="0.25">
      <c r="A20" t="s">
        <v>14</v>
      </c>
      <c r="B20" t="s">
        <v>297</v>
      </c>
      <c r="C20" t="s">
        <v>12</v>
      </c>
      <c r="D20" t="s">
        <v>10</v>
      </c>
      <c r="E20" t="s">
        <v>25</v>
      </c>
      <c r="F20" t="s">
        <v>276</v>
      </c>
      <c r="G20">
        <v>1398</v>
      </c>
      <c r="H20">
        <v>107</v>
      </c>
      <c r="I20">
        <v>4.7E-2</v>
      </c>
      <c r="J20">
        <v>66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0.95299999999999996</v>
      </c>
      <c r="R20">
        <v>1332</v>
      </c>
    </row>
    <row r="21" spans="1:18" x14ac:dyDescent="0.25">
      <c r="A21" t="s">
        <v>16</v>
      </c>
      <c r="B21" t="s">
        <v>296</v>
      </c>
      <c r="C21" t="s">
        <v>12</v>
      </c>
      <c r="D21" t="s">
        <v>10</v>
      </c>
      <c r="E21" t="s">
        <v>25</v>
      </c>
      <c r="F21" t="s">
        <v>276</v>
      </c>
      <c r="G21">
        <v>27</v>
      </c>
      <c r="H21">
        <v>27</v>
      </c>
      <c r="I21">
        <v>0.222</v>
      </c>
      <c r="J21">
        <v>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0.77800000000000002</v>
      </c>
      <c r="R21">
        <v>21</v>
      </c>
    </row>
    <row r="22" spans="1:18" x14ac:dyDescent="0.25">
      <c r="A22" t="s">
        <v>16</v>
      </c>
      <c r="B22" t="s">
        <v>297</v>
      </c>
      <c r="C22" t="s">
        <v>12</v>
      </c>
      <c r="D22" t="s">
        <v>10</v>
      </c>
      <c r="E22" t="s">
        <v>25</v>
      </c>
      <c r="F22" t="s">
        <v>276</v>
      </c>
      <c r="G22">
        <v>40</v>
      </c>
      <c r="H22">
        <v>57</v>
      </c>
      <c r="I22">
        <v>0.158</v>
      </c>
      <c r="J22">
        <v>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0.84199999999999997</v>
      </c>
      <c r="R22">
        <v>34</v>
      </c>
    </row>
    <row r="23" spans="1:18" x14ac:dyDescent="0.25">
      <c r="A23" t="s">
        <v>17</v>
      </c>
      <c r="B23" t="s">
        <v>295</v>
      </c>
      <c r="C23" t="s">
        <v>12</v>
      </c>
      <c r="D23" t="s">
        <v>10</v>
      </c>
      <c r="E23" t="s">
        <v>25</v>
      </c>
      <c r="F23" t="s">
        <v>276</v>
      </c>
      <c r="G23">
        <v>1673</v>
      </c>
      <c r="H23">
        <v>93</v>
      </c>
      <c r="I23">
        <v>0.20399999999999999</v>
      </c>
      <c r="J23">
        <v>341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0.79600000000000004</v>
      </c>
      <c r="R23">
        <v>1332</v>
      </c>
    </row>
    <row r="24" spans="1:18" x14ac:dyDescent="0.25">
      <c r="A24" t="s">
        <v>9</v>
      </c>
      <c r="B24" t="s">
        <v>290</v>
      </c>
      <c r="C24" t="s">
        <v>12</v>
      </c>
      <c r="D24" t="s">
        <v>10</v>
      </c>
      <c r="E24" t="s">
        <v>25</v>
      </c>
      <c r="F24" t="s">
        <v>281</v>
      </c>
      <c r="G24">
        <v>928</v>
      </c>
      <c r="H24">
        <v>46</v>
      </c>
      <c r="I24">
        <v>0.47799999999999998</v>
      </c>
      <c r="J24">
        <v>444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0.52200000000000002</v>
      </c>
      <c r="R24">
        <v>484</v>
      </c>
    </row>
    <row r="25" spans="1:18" x14ac:dyDescent="0.25">
      <c r="A25" t="s">
        <v>9</v>
      </c>
      <c r="B25" t="s">
        <v>291</v>
      </c>
      <c r="C25" t="s">
        <v>12</v>
      </c>
      <c r="D25" t="s">
        <v>10</v>
      </c>
      <c r="E25" t="s">
        <v>25</v>
      </c>
      <c r="F25" t="s">
        <v>281</v>
      </c>
      <c r="G25">
        <v>5160</v>
      </c>
      <c r="H25">
        <v>93</v>
      </c>
      <c r="I25">
        <v>0.80600000000000005</v>
      </c>
      <c r="J25">
        <v>4159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0.19400000000000001</v>
      </c>
      <c r="R25">
        <v>1001</v>
      </c>
    </row>
    <row r="26" spans="1:18" x14ac:dyDescent="0.25">
      <c r="A26" t="s">
        <v>9</v>
      </c>
      <c r="B26" t="s">
        <v>292</v>
      </c>
      <c r="C26" t="s">
        <v>12</v>
      </c>
      <c r="D26" t="s">
        <v>10</v>
      </c>
      <c r="E26" t="s">
        <v>25</v>
      </c>
      <c r="F26" t="s">
        <v>281</v>
      </c>
      <c r="G26">
        <v>2666</v>
      </c>
      <c r="H26">
        <v>146</v>
      </c>
      <c r="I26">
        <v>0.80800000000000005</v>
      </c>
      <c r="J26">
        <v>2154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0.192</v>
      </c>
      <c r="R26">
        <v>512</v>
      </c>
    </row>
    <row r="27" spans="1:18" x14ac:dyDescent="0.25">
      <c r="A27" t="s">
        <v>9</v>
      </c>
      <c r="B27" t="s">
        <v>293</v>
      </c>
      <c r="C27" t="s">
        <v>12</v>
      </c>
      <c r="D27" t="s">
        <v>10</v>
      </c>
      <c r="E27" t="s">
        <v>25</v>
      </c>
      <c r="F27" t="s">
        <v>281</v>
      </c>
      <c r="G27">
        <v>9242</v>
      </c>
      <c r="H27">
        <v>96</v>
      </c>
      <c r="I27">
        <v>0.25</v>
      </c>
      <c r="J27">
        <v>2310</v>
      </c>
      <c r="K27">
        <v>0</v>
      </c>
      <c r="L27">
        <v>0</v>
      </c>
      <c r="M27">
        <v>0.01</v>
      </c>
      <c r="N27">
        <v>92</v>
      </c>
      <c r="O27">
        <v>0</v>
      </c>
      <c r="P27">
        <v>0</v>
      </c>
      <c r="Q27">
        <v>0.74</v>
      </c>
      <c r="R27">
        <v>6839</v>
      </c>
    </row>
    <row r="28" spans="1:18" x14ac:dyDescent="0.25">
      <c r="A28" t="s">
        <v>9</v>
      </c>
      <c r="B28" t="s">
        <v>294</v>
      </c>
      <c r="C28" t="s">
        <v>12</v>
      </c>
      <c r="D28" t="s">
        <v>10</v>
      </c>
      <c r="E28" t="s">
        <v>25</v>
      </c>
      <c r="F28" t="s">
        <v>281</v>
      </c>
      <c r="G28">
        <v>3903</v>
      </c>
      <c r="H28">
        <v>72</v>
      </c>
      <c r="I28">
        <v>0.65300000000000002</v>
      </c>
      <c r="J28">
        <v>2549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0.34699999999999998</v>
      </c>
      <c r="R28">
        <v>1354</v>
      </c>
    </row>
    <row r="29" spans="1:18" x14ac:dyDescent="0.25">
      <c r="A29" t="s">
        <v>9</v>
      </c>
      <c r="B29" t="s">
        <v>295</v>
      </c>
      <c r="C29" t="s">
        <v>12</v>
      </c>
      <c r="D29" t="s">
        <v>10</v>
      </c>
      <c r="E29" t="s">
        <v>25</v>
      </c>
      <c r="F29" t="s">
        <v>281</v>
      </c>
      <c r="G29">
        <v>19</v>
      </c>
      <c r="H29">
        <v>19</v>
      </c>
      <c r="I29">
        <v>0.316</v>
      </c>
      <c r="J29">
        <v>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0.68400000000000005</v>
      </c>
      <c r="R29">
        <v>13</v>
      </c>
    </row>
    <row r="30" spans="1:18" x14ac:dyDescent="0.25">
      <c r="A30" t="s">
        <v>14</v>
      </c>
      <c r="B30" t="s">
        <v>290</v>
      </c>
      <c r="C30" t="s">
        <v>12</v>
      </c>
      <c r="D30" t="s">
        <v>10</v>
      </c>
      <c r="E30" t="s">
        <v>25</v>
      </c>
      <c r="F30" t="s">
        <v>281</v>
      </c>
      <c r="G30">
        <v>192</v>
      </c>
      <c r="H30">
        <v>18</v>
      </c>
      <c r="I30">
        <v>0.16700000000000001</v>
      </c>
      <c r="J30">
        <v>32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0.83299999999999996</v>
      </c>
      <c r="R30">
        <v>160</v>
      </c>
    </row>
    <row r="31" spans="1:18" x14ac:dyDescent="0.25">
      <c r="A31" t="s">
        <v>14</v>
      </c>
      <c r="B31" t="s">
        <v>291</v>
      </c>
      <c r="C31" t="s">
        <v>12</v>
      </c>
      <c r="D31" t="s">
        <v>10</v>
      </c>
      <c r="E31" t="s">
        <v>25</v>
      </c>
      <c r="F31" t="s">
        <v>281</v>
      </c>
      <c r="G31">
        <v>2972</v>
      </c>
      <c r="H31">
        <v>22</v>
      </c>
      <c r="I31">
        <v>0.63600000000000001</v>
      </c>
      <c r="J31">
        <v>1890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0.36399999999999999</v>
      </c>
      <c r="R31">
        <v>1082</v>
      </c>
    </row>
    <row r="32" spans="1:18" x14ac:dyDescent="0.25">
      <c r="A32" t="s">
        <v>14</v>
      </c>
      <c r="B32" t="s">
        <v>292</v>
      </c>
      <c r="C32" t="s">
        <v>12</v>
      </c>
      <c r="D32" t="s">
        <v>10</v>
      </c>
      <c r="E32" t="s">
        <v>25</v>
      </c>
      <c r="F32" t="s">
        <v>281</v>
      </c>
      <c r="G32">
        <v>2906</v>
      </c>
      <c r="H32">
        <v>44</v>
      </c>
      <c r="I32">
        <v>0.75</v>
      </c>
      <c r="J32">
        <v>2180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0.25</v>
      </c>
      <c r="R32">
        <v>726</v>
      </c>
    </row>
    <row r="33" spans="1:18" x14ac:dyDescent="0.25">
      <c r="A33" t="s">
        <v>14</v>
      </c>
      <c r="B33" t="s">
        <v>293</v>
      </c>
      <c r="C33" t="s">
        <v>12</v>
      </c>
      <c r="D33" t="s">
        <v>10</v>
      </c>
      <c r="E33" t="s">
        <v>25</v>
      </c>
      <c r="F33" t="s">
        <v>281</v>
      </c>
      <c r="G33">
        <v>2533</v>
      </c>
      <c r="H33">
        <v>85</v>
      </c>
      <c r="I33">
        <v>0.41199999999999998</v>
      </c>
      <c r="J33">
        <v>1044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0.58799999999999997</v>
      </c>
      <c r="R33">
        <v>1489</v>
      </c>
    </row>
    <row r="34" spans="1:18" x14ac:dyDescent="0.25">
      <c r="A34" t="s">
        <v>14</v>
      </c>
      <c r="B34" t="s">
        <v>294</v>
      </c>
      <c r="C34" t="s">
        <v>12</v>
      </c>
      <c r="D34" t="s">
        <v>10</v>
      </c>
      <c r="E34" t="s">
        <v>25</v>
      </c>
      <c r="F34" t="s">
        <v>281</v>
      </c>
      <c r="G34">
        <v>3887</v>
      </c>
      <c r="H34">
        <v>151</v>
      </c>
      <c r="I34">
        <v>0.64200000000000002</v>
      </c>
      <c r="J34">
        <v>2495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0.35799999999999998</v>
      </c>
      <c r="R34">
        <v>1392</v>
      </c>
    </row>
    <row r="35" spans="1:18" x14ac:dyDescent="0.25">
      <c r="A35" t="s">
        <v>14</v>
      </c>
      <c r="B35" t="s">
        <v>295</v>
      </c>
      <c r="C35" t="s">
        <v>12</v>
      </c>
      <c r="D35" t="s">
        <v>10</v>
      </c>
      <c r="E35" t="s">
        <v>25</v>
      </c>
      <c r="F35" t="s">
        <v>281</v>
      </c>
      <c r="G35">
        <v>1246</v>
      </c>
      <c r="H35">
        <v>152</v>
      </c>
      <c r="I35">
        <v>0.38800000000000001</v>
      </c>
      <c r="J35">
        <v>483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0.61199999999999999</v>
      </c>
      <c r="R35">
        <v>763</v>
      </c>
    </row>
    <row r="36" spans="1:18" x14ac:dyDescent="0.25">
      <c r="A36" t="s">
        <v>14</v>
      </c>
      <c r="B36" t="s">
        <v>296</v>
      </c>
      <c r="C36" t="s">
        <v>12</v>
      </c>
      <c r="D36" t="s">
        <v>10</v>
      </c>
      <c r="E36" t="s">
        <v>25</v>
      </c>
      <c r="F36" t="s">
        <v>281</v>
      </c>
      <c r="G36">
        <v>1286</v>
      </c>
      <c r="H36">
        <v>112</v>
      </c>
      <c r="I36">
        <v>0.25</v>
      </c>
      <c r="J36">
        <v>322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0.75</v>
      </c>
      <c r="R36">
        <v>964</v>
      </c>
    </row>
    <row r="37" spans="1:18" x14ac:dyDescent="0.25">
      <c r="A37" t="s">
        <v>15</v>
      </c>
      <c r="B37" t="s">
        <v>290</v>
      </c>
      <c r="C37" t="s">
        <v>12</v>
      </c>
      <c r="D37" t="s">
        <v>10</v>
      </c>
      <c r="E37" t="s">
        <v>25</v>
      </c>
      <c r="F37" t="s">
        <v>281</v>
      </c>
      <c r="G37">
        <v>109</v>
      </c>
      <c r="H37">
        <v>40</v>
      </c>
      <c r="I37">
        <v>0.17499999999999999</v>
      </c>
      <c r="J37">
        <v>19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0.82499999999999996</v>
      </c>
      <c r="R37">
        <v>90</v>
      </c>
    </row>
    <row r="38" spans="1:18" x14ac:dyDescent="0.25">
      <c r="A38" t="s">
        <v>15</v>
      </c>
      <c r="B38" t="s">
        <v>291</v>
      </c>
      <c r="C38" t="s">
        <v>12</v>
      </c>
      <c r="D38" t="s">
        <v>10</v>
      </c>
      <c r="E38" t="s">
        <v>25</v>
      </c>
      <c r="F38" t="s">
        <v>281</v>
      </c>
      <c r="G38">
        <v>353</v>
      </c>
      <c r="H38">
        <v>60</v>
      </c>
      <c r="I38">
        <v>0.58299999999999996</v>
      </c>
      <c r="J38">
        <v>206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0.41699999999999998</v>
      </c>
      <c r="R38">
        <v>147</v>
      </c>
    </row>
    <row r="39" spans="1:18" x14ac:dyDescent="0.25">
      <c r="A39" t="s">
        <v>15</v>
      </c>
      <c r="B39" t="s">
        <v>293</v>
      </c>
      <c r="C39" t="s">
        <v>12</v>
      </c>
      <c r="D39" t="s">
        <v>10</v>
      </c>
      <c r="E39" t="s">
        <v>25</v>
      </c>
      <c r="F39" t="s">
        <v>281</v>
      </c>
      <c r="G39">
        <v>5452</v>
      </c>
      <c r="H39">
        <v>28</v>
      </c>
      <c r="I39">
        <v>0.57099999999999995</v>
      </c>
      <c r="J39">
        <v>3113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0.42899999999999999</v>
      </c>
      <c r="R39">
        <v>2339</v>
      </c>
    </row>
    <row r="40" spans="1:18" x14ac:dyDescent="0.25">
      <c r="A40" t="s">
        <v>16</v>
      </c>
      <c r="B40" t="s">
        <v>291</v>
      </c>
      <c r="C40" t="s">
        <v>12</v>
      </c>
      <c r="D40" t="s">
        <v>10</v>
      </c>
      <c r="E40" t="s">
        <v>25</v>
      </c>
      <c r="F40" t="s">
        <v>281</v>
      </c>
      <c r="G40">
        <v>884</v>
      </c>
      <c r="H40">
        <v>99</v>
      </c>
      <c r="I40">
        <v>0.61599999999999999</v>
      </c>
      <c r="J40">
        <v>545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0.38400000000000001</v>
      </c>
      <c r="R40">
        <v>339</v>
      </c>
    </row>
    <row r="41" spans="1:18" x14ac:dyDescent="0.25">
      <c r="A41" t="s">
        <v>16</v>
      </c>
      <c r="B41" t="s">
        <v>292</v>
      </c>
      <c r="C41" t="s">
        <v>12</v>
      </c>
      <c r="D41" t="s">
        <v>10</v>
      </c>
      <c r="E41" t="s">
        <v>25</v>
      </c>
      <c r="F41" t="s">
        <v>281</v>
      </c>
      <c r="G41">
        <v>2904</v>
      </c>
      <c r="H41">
        <v>56</v>
      </c>
      <c r="I41">
        <v>0.5</v>
      </c>
      <c r="J41">
        <v>1452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0.5</v>
      </c>
      <c r="R41">
        <v>1452</v>
      </c>
    </row>
    <row r="42" spans="1:18" x14ac:dyDescent="0.25">
      <c r="A42" t="s">
        <v>17</v>
      </c>
      <c r="B42" t="s">
        <v>291</v>
      </c>
      <c r="C42" t="s">
        <v>12</v>
      </c>
      <c r="D42" t="s">
        <v>10</v>
      </c>
      <c r="E42" t="s">
        <v>25</v>
      </c>
      <c r="F42" t="s">
        <v>281</v>
      </c>
      <c r="G42">
        <v>47</v>
      </c>
      <c r="H42">
        <v>47</v>
      </c>
      <c r="I42">
        <v>0.89400000000000002</v>
      </c>
      <c r="J42">
        <v>42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0.106</v>
      </c>
      <c r="R42">
        <v>5</v>
      </c>
    </row>
    <row r="43" spans="1:18" x14ac:dyDescent="0.25">
      <c r="A43" t="s">
        <v>17</v>
      </c>
      <c r="B43" t="s">
        <v>292</v>
      </c>
      <c r="C43" t="s">
        <v>12</v>
      </c>
      <c r="D43" t="s">
        <v>10</v>
      </c>
      <c r="E43" t="s">
        <v>25</v>
      </c>
      <c r="F43" t="s">
        <v>281</v>
      </c>
      <c r="G43">
        <v>3270</v>
      </c>
      <c r="H43">
        <v>32</v>
      </c>
      <c r="I43">
        <v>0.71899999999999997</v>
      </c>
      <c r="J43">
        <v>2351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0.28100000000000003</v>
      </c>
      <c r="R43">
        <v>919</v>
      </c>
    </row>
    <row r="44" spans="1:18" x14ac:dyDescent="0.25">
      <c r="A44" t="s">
        <v>9</v>
      </c>
      <c r="B44" t="s">
        <v>291</v>
      </c>
      <c r="C44" t="s">
        <v>12</v>
      </c>
      <c r="D44" t="s">
        <v>10</v>
      </c>
      <c r="E44" t="s">
        <v>25</v>
      </c>
      <c r="F44" t="s">
        <v>282</v>
      </c>
      <c r="G44">
        <v>1004</v>
      </c>
      <c r="H44">
        <v>60</v>
      </c>
      <c r="I44">
        <v>0.83299999999999996</v>
      </c>
      <c r="J44">
        <v>836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0.16700000000000001</v>
      </c>
      <c r="R44">
        <v>168</v>
      </c>
    </row>
    <row r="45" spans="1:18" x14ac:dyDescent="0.25">
      <c r="A45" t="s">
        <v>9</v>
      </c>
      <c r="B45" t="s">
        <v>292</v>
      </c>
      <c r="C45" t="s">
        <v>12</v>
      </c>
      <c r="D45" t="s">
        <v>10</v>
      </c>
      <c r="E45" t="s">
        <v>25</v>
      </c>
      <c r="F45" t="s">
        <v>282</v>
      </c>
      <c r="G45">
        <v>9654</v>
      </c>
      <c r="H45">
        <v>140</v>
      </c>
      <c r="I45">
        <v>0.74299999999999999</v>
      </c>
      <c r="J45">
        <v>7173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0.25700000000000001</v>
      </c>
      <c r="R45">
        <v>2481</v>
      </c>
    </row>
    <row r="46" spans="1:18" x14ac:dyDescent="0.25">
      <c r="A46" t="s">
        <v>9</v>
      </c>
      <c r="B46" t="s">
        <v>293</v>
      </c>
      <c r="C46" t="s">
        <v>12</v>
      </c>
      <c r="D46" t="s">
        <v>10</v>
      </c>
      <c r="E46" t="s">
        <v>25</v>
      </c>
      <c r="F46" t="s">
        <v>282</v>
      </c>
      <c r="G46">
        <v>2416</v>
      </c>
      <c r="H46">
        <v>50</v>
      </c>
      <c r="I46">
        <v>0.82</v>
      </c>
      <c r="J46">
        <v>1981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0.18</v>
      </c>
      <c r="R46">
        <v>435</v>
      </c>
    </row>
    <row r="47" spans="1:18" x14ac:dyDescent="0.25">
      <c r="A47" t="s">
        <v>9</v>
      </c>
      <c r="B47" t="s">
        <v>294</v>
      </c>
      <c r="C47" t="s">
        <v>12</v>
      </c>
      <c r="D47" t="s">
        <v>10</v>
      </c>
      <c r="E47" t="s">
        <v>25</v>
      </c>
      <c r="F47" t="s">
        <v>282</v>
      </c>
      <c r="G47">
        <v>3417</v>
      </c>
      <c r="H47">
        <v>96</v>
      </c>
      <c r="I47">
        <v>0.33300000000000002</v>
      </c>
      <c r="J47">
        <v>1138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0.66700000000000004</v>
      </c>
      <c r="R47">
        <v>2279</v>
      </c>
    </row>
    <row r="48" spans="1:18" x14ac:dyDescent="0.25">
      <c r="A48" t="s">
        <v>14</v>
      </c>
      <c r="B48" t="s">
        <v>290</v>
      </c>
      <c r="C48" t="s">
        <v>12</v>
      </c>
      <c r="D48" t="s">
        <v>10</v>
      </c>
      <c r="E48" t="s">
        <v>25</v>
      </c>
      <c r="F48" t="s">
        <v>282</v>
      </c>
      <c r="G48">
        <v>67</v>
      </c>
      <c r="H48">
        <v>12</v>
      </c>
      <c r="I48">
        <v>0.5</v>
      </c>
      <c r="J48">
        <v>34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0.5</v>
      </c>
      <c r="R48">
        <v>34</v>
      </c>
    </row>
    <row r="49" spans="1:18" x14ac:dyDescent="0.25">
      <c r="A49" t="s">
        <v>14</v>
      </c>
      <c r="B49" t="s">
        <v>291</v>
      </c>
      <c r="C49" t="s">
        <v>12</v>
      </c>
      <c r="D49" t="s">
        <v>10</v>
      </c>
      <c r="E49" t="s">
        <v>25</v>
      </c>
      <c r="F49" t="s">
        <v>282</v>
      </c>
      <c r="G49">
        <v>741</v>
      </c>
      <c r="H49">
        <v>12</v>
      </c>
      <c r="I49">
        <v>0.41699999999999998</v>
      </c>
      <c r="J49">
        <v>309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0.58299999999999996</v>
      </c>
      <c r="R49">
        <v>432</v>
      </c>
    </row>
    <row r="50" spans="1:18" x14ac:dyDescent="0.25">
      <c r="A50" t="s">
        <v>14</v>
      </c>
      <c r="B50" t="s">
        <v>292</v>
      </c>
      <c r="C50" t="s">
        <v>12</v>
      </c>
      <c r="D50" t="s">
        <v>10</v>
      </c>
      <c r="E50" t="s">
        <v>25</v>
      </c>
      <c r="F50" t="s">
        <v>282</v>
      </c>
      <c r="G50">
        <v>981</v>
      </c>
      <c r="H50">
        <v>51</v>
      </c>
      <c r="I50">
        <v>0.68600000000000005</v>
      </c>
      <c r="J50">
        <v>673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0.314</v>
      </c>
      <c r="R50">
        <v>308</v>
      </c>
    </row>
    <row r="51" spans="1:18" x14ac:dyDescent="0.25">
      <c r="A51" t="s">
        <v>14</v>
      </c>
      <c r="B51" t="s">
        <v>293</v>
      </c>
      <c r="C51" t="s">
        <v>12</v>
      </c>
      <c r="D51" t="s">
        <v>10</v>
      </c>
      <c r="E51" t="s">
        <v>25</v>
      </c>
      <c r="F51" t="s">
        <v>282</v>
      </c>
      <c r="G51">
        <v>2952</v>
      </c>
      <c r="H51">
        <v>73</v>
      </c>
      <c r="I51">
        <v>0.53400000000000003</v>
      </c>
      <c r="J51">
        <v>1576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0.46600000000000003</v>
      </c>
      <c r="R51">
        <v>1376</v>
      </c>
    </row>
    <row r="52" spans="1:18" x14ac:dyDescent="0.25">
      <c r="A52" t="s">
        <v>15</v>
      </c>
      <c r="B52" t="s">
        <v>292</v>
      </c>
      <c r="C52" t="s">
        <v>12</v>
      </c>
      <c r="D52" t="s">
        <v>10</v>
      </c>
      <c r="E52" t="s">
        <v>25</v>
      </c>
      <c r="F52" t="s">
        <v>282</v>
      </c>
      <c r="G52">
        <v>1148</v>
      </c>
      <c r="H52">
        <v>243</v>
      </c>
      <c r="I52">
        <v>0.44400000000000001</v>
      </c>
      <c r="J52">
        <v>510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0.55600000000000005</v>
      </c>
      <c r="R52">
        <v>638</v>
      </c>
    </row>
    <row r="53" spans="1:18" x14ac:dyDescent="0.25">
      <c r="A53" t="s">
        <v>15</v>
      </c>
      <c r="B53" t="s">
        <v>293</v>
      </c>
      <c r="C53" t="s">
        <v>12</v>
      </c>
      <c r="D53" t="s">
        <v>10</v>
      </c>
      <c r="E53" t="s">
        <v>25</v>
      </c>
      <c r="F53" t="s">
        <v>282</v>
      </c>
      <c r="G53">
        <v>4429</v>
      </c>
      <c r="H53">
        <v>89</v>
      </c>
      <c r="I53">
        <v>0.36</v>
      </c>
      <c r="J53">
        <v>1594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0.64</v>
      </c>
      <c r="R53">
        <v>2835</v>
      </c>
    </row>
    <row r="54" spans="1:18" x14ac:dyDescent="0.25">
      <c r="A54" t="s">
        <v>15</v>
      </c>
      <c r="B54" t="s">
        <v>294</v>
      </c>
      <c r="C54" t="s">
        <v>12</v>
      </c>
      <c r="D54" t="s">
        <v>10</v>
      </c>
      <c r="E54" t="s">
        <v>25</v>
      </c>
      <c r="F54" t="s">
        <v>282</v>
      </c>
      <c r="G54">
        <v>3693</v>
      </c>
      <c r="H54">
        <v>80</v>
      </c>
      <c r="I54">
        <v>0.26200000000000001</v>
      </c>
      <c r="J54">
        <v>968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0.73799999999999999</v>
      </c>
      <c r="R54">
        <v>2725</v>
      </c>
    </row>
    <row r="55" spans="1:18" x14ac:dyDescent="0.25">
      <c r="A55" t="s">
        <v>15</v>
      </c>
      <c r="B55" t="s">
        <v>295</v>
      </c>
      <c r="C55" t="s">
        <v>12</v>
      </c>
      <c r="D55" t="s">
        <v>10</v>
      </c>
      <c r="E55" t="s">
        <v>25</v>
      </c>
      <c r="F55" t="s">
        <v>282</v>
      </c>
      <c r="G55">
        <v>1774</v>
      </c>
      <c r="H55">
        <v>67</v>
      </c>
      <c r="I55">
        <v>0.26900000000000002</v>
      </c>
      <c r="J55">
        <v>477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0.73099999999999998</v>
      </c>
      <c r="R55">
        <v>1297</v>
      </c>
    </row>
    <row r="56" spans="1:18" x14ac:dyDescent="0.25">
      <c r="A56" t="s">
        <v>16</v>
      </c>
      <c r="B56" t="s">
        <v>294</v>
      </c>
      <c r="C56" t="s">
        <v>12</v>
      </c>
      <c r="D56" t="s">
        <v>10</v>
      </c>
      <c r="E56" t="s">
        <v>25</v>
      </c>
      <c r="F56" t="s">
        <v>282</v>
      </c>
      <c r="G56">
        <v>2317</v>
      </c>
      <c r="H56">
        <v>91</v>
      </c>
      <c r="I56">
        <v>0.78</v>
      </c>
      <c r="J56">
        <v>1807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0.22</v>
      </c>
      <c r="R56">
        <v>510</v>
      </c>
    </row>
    <row r="57" spans="1:18" x14ac:dyDescent="0.25">
      <c r="A57" t="s">
        <v>16</v>
      </c>
      <c r="B57" t="s">
        <v>296</v>
      </c>
      <c r="C57" t="s">
        <v>12</v>
      </c>
      <c r="D57" t="s">
        <v>10</v>
      </c>
      <c r="E57" t="s">
        <v>25</v>
      </c>
      <c r="F57" t="s">
        <v>282</v>
      </c>
      <c r="G57">
        <v>68</v>
      </c>
      <c r="H57">
        <v>94</v>
      </c>
      <c r="I57">
        <v>0.21299999999999999</v>
      </c>
      <c r="J57">
        <v>14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0.78700000000000003</v>
      </c>
      <c r="R57">
        <v>54</v>
      </c>
    </row>
    <row r="58" spans="1:18" x14ac:dyDescent="0.25">
      <c r="A58" t="s">
        <v>16</v>
      </c>
      <c r="B58" t="s">
        <v>297</v>
      </c>
      <c r="C58" t="s">
        <v>12</v>
      </c>
      <c r="D58" t="s">
        <v>10</v>
      </c>
      <c r="E58" t="s">
        <v>25</v>
      </c>
      <c r="F58" t="s">
        <v>282</v>
      </c>
      <c r="G58">
        <v>179</v>
      </c>
      <c r="H58">
        <v>62</v>
      </c>
      <c r="I58">
        <v>0.113</v>
      </c>
      <c r="J58">
        <v>20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0.88700000000000001</v>
      </c>
      <c r="R58">
        <v>159</v>
      </c>
    </row>
    <row r="59" spans="1:18" x14ac:dyDescent="0.25">
      <c r="A59" t="s">
        <v>17</v>
      </c>
      <c r="B59" t="s">
        <v>291</v>
      </c>
      <c r="C59" t="s">
        <v>12</v>
      </c>
      <c r="D59" t="s">
        <v>10</v>
      </c>
      <c r="E59" t="s">
        <v>25</v>
      </c>
      <c r="F59" t="s">
        <v>282</v>
      </c>
      <c r="G59">
        <v>448</v>
      </c>
      <c r="H59">
        <v>84</v>
      </c>
      <c r="I59">
        <v>0.48799999999999999</v>
      </c>
      <c r="J59">
        <v>219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0.51200000000000001</v>
      </c>
      <c r="R59">
        <v>229</v>
      </c>
    </row>
    <row r="60" spans="1:18" x14ac:dyDescent="0.25">
      <c r="A60" t="s">
        <v>17</v>
      </c>
      <c r="B60" t="s">
        <v>292</v>
      </c>
      <c r="C60" t="s">
        <v>12</v>
      </c>
      <c r="D60" t="s">
        <v>10</v>
      </c>
      <c r="E60" t="s">
        <v>25</v>
      </c>
      <c r="F60" t="s">
        <v>282</v>
      </c>
      <c r="G60">
        <v>1760</v>
      </c>
      <c r="H60">
        <v>62</v>
      </c>
      <c r="I60">
        <v>0.77400000000000002</v>
      </c>
      <c r="J60">
        <v>1362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0.22600000000000001</v>
      </c>
      <c r="R60">
        <v>398</v>
      </c>
    </row>
    <row r="61" spans="1:18" x14ac:dyDescent="0.25">
      <c r="A61" t="s">
        <v>17</v>
      </c>
      <c r="B61" t="s">
        <v>293</v>
      </c>
      <c r="C61" t="s">
        <v>12</v>
      </c>
      <c r="D61" t="s">
        <v>10</v>
      </c>
      <c r="E61" t="s">
        <v>25</v>
      </c>
      <c r="F61" t="s">
        <v>282</v>
      </c>
      <c r="G61">
        <v>6001</v>
      </c>
      <c r="H61">
        <v>96</v>
      </c>
      <c r="I61">
        <v>0.95799999999999996</v>
      </c>
      <c r="J61">
        <v>5749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4.2000000000000003E-2</v>
      </c>
      <c r="R61">
        <v>252</v>
      </c>
    </row>
    <row r="62" spans="1:18" x14ac:dyDescent="0.25">
      <c r="A62" t="s">
        <v>17</v>
      </c>
      <c r="B62" t="s">
        <v>294</v>
      </c>
      <c r="C62" t="s">
        <v>12</v>
      </c>
      <c r="D62" t="s">
        <v>10</v>
      </c>
      <c r="E62" t="s">
        <v>25</v>
      </c>
      <c r="F62" t="s">
        <v>282</v>
      </c>
      <c r="G62">
        <v>835</v>
      </c>
      <c r="H62">
        <v>168</v>
      </c>
      <c r="I62">
        <v>0.88100000000000001</v>
      </c>
      <c r="J62">
        <v>736</v>
      </c>
      <c r="K62">
        <v>0</v>
      </c>
      <c r="L62">
        <v>0</v>
      </c>
      <c r="M62">
        <v>6.0000000000000001E-3</v>
      </c>
      <c r="N62">
        <v>5</v>
      </c>
      <c r="O62">
        <v>0</v>
      </c>
      <c r="P62">
        <v>0</v>
      </c>
      <c r="Q62">
        <v>0.113</v>
      </c>
      <c r="R62">
        <v>94</v>
      </c>
    </row>
    <row r="63" spans="1:18" x14ac:dyDescent="0.25">
      <c r="A63" t="s">
        <v>17</v>
      </c>
      <c r="B63" t="s">
        <v>296</v>
      </c>
      <c r="C63" t="s">
        <v>12</v>
      </c>
      <c r="D63" t="s">
        <v>10</v>
      </c>
      <c r="E63" t="s">
        <v>25</v>
      </c>
      <c r="F63" t="s">
        <v>282</v>
      </c>
      <c r="G63">
        <v>168</v>
      </c>
      <c r="H63">
        <v>60</v>
      </c>
      <c r="I63">
        <v>8.3000000000000004E-2</v>
      </c>
      <c r="J63">
        <v>14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0.91700000000000004</v>
      </c>
      <c r="R63">
        <v>154</v>
      </c>
    </row>
    <row r="64" spans="1:18" x14ac:dyDescent="0.25">
      <c r="A64" t="s">
        <v>14</v>
      </c>
      <c r="B64" t="s">
        <v>291</v>
      </c>
      <c r="C64" t="s">
        <v>12</v>
      </c>
      <c r="D64" t="s">
        <v>10</v>
      </c>
      <c r="E64" t="s">
        <v>25</v>
      </c>
      <c r="F64" t="s">
        <v>283</v>
      </c>
      <c r="G64">
        <v>673</v>
      </c>
      <c r="H64">
        <v>46</v>
      </c>
      <c r="I64">
        <v>0.39100000000000001</v>
      </c>
      <c r="J64">
        <v>263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0.60899999999999999</v>
      </c>
      <c r="R64">
        <v>410</v>
      </c>
    </row>
    <row r="65" spans="1:18" x14ac:dyDescent="0.25">
      <c r="A65" t="s">
        <v>14</v>
      </c>
      <c r="B65" t="s">
        <v>292</v>
      </c>
      <c r="C65" t="s">
        <v>12</v>
      </c>
      <c r="D65" t="s">
        <v>10</v>
      </c>
      <c r="E65" t="s">
        <v>25</v>
      </c>
      <c r="F65" t="s">
        <v>283</v>
      </c>
      <c r="G65">
        <v>6316</v>
      </c>
      <c r="H65">
        <v>125</v>
      </c>
      <c r="I65">
        <v>0.73599999999999999</v>
      </c>
      <c r="J65">
        <v>4649</v>
      </c>
      <c r="K65">
        <v>0</v>
      </c>
      <c r="L65">
        <v>0</v>
      </c>
      <c r="M65">
        <v>8.0000000000000002E-3</v>
      </c>
      <c r="N65">
        <v>51</v>
      </c>
      <c r="O65">
        <v>0</v>
      </c>
      <c r="P65">
        <v>0</v>
      </c>
      <c r="Q65">
        <v>0.25600000000000001</v>
      </c>
      <c r="R65">
        <v>1617</v>
      </c>
    </row>
    <row r="66" spans="1:18" x14ac:dyDescent="0.25">
      <c r="A66" t="s">
        <v>14</v>
      </c>
      <c r="B66" t="s">
        <v>293</v>
      </c>
      <c r="C66" t="s">
        <v>12</v>
      </c>
      <c r="D66" t="s">
        <v>10</v>
      </c>
      <c r="E66" t="s">
        <v>25</v>
      </c>
      <c r="F66" t="s">
        <v>283</v>
      </c>
      <c r="G66">
        <v>5211</v>
      </c>
      <c r="H66">
        <v>104</v>
      </c>
      <c r="I66">
        <v>0.67300000000000004</v>
      </c>
      <c r="J66">
        <v>3507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0.32700000000000001</v>
      </c>
      <c r="R66">
        <v>1704</v>
      </c>
    </row>
    <row r="67" spans="1:18" x14ac:dyDescent="0.25">
      <c r="A67" t="s">
        <v>14</v>
      </c>
      <c r="B67" t="s">
        <v>294</v>
      </c>
      <c r="C67" t="s">
        <v>12</v>
      </c>
      <c r="D67" t="s">
        <v>10</v>
      </c>
      <c r="E67" t="s">
        <v>25</v>
      </c>
      <c r="F67" t="s">
        <v>283</v>
      </c>
      <c r="G67">
        <v>862</v>
      </c>
      <c r="H67">
        <v>192</v>
      </c>
      <c r="I67">
        <v>0.51</v>
      </c>
      <c r="J67">
        <v>440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0.49</v>
      </c>
      <c r="R67">
        <v>422</v>
      </c>
    </row>
    <row r="68" spans="1:18" x14ac:dyDescent="0.25">
      <c r="A68" t="s">
        <v>14</v>
      </c>
      <c r="B68" t="s">
        <v>295</v>
      </c>
      <c r="C68" t="s">
        <v>12</v>
      </c>
      <c r="D68" t="s">
        <v>10</v>
      </c>
      <c r="E68" t="s">
        <v>25</v>
      </c>
      <c r="F68" t="s">
        <v>283</v>
      </c>
      <c r="G68">
        <v>1607</v>
      </c>
      <c r="H68">
        <v>169</v>
      </c>
      <c r="I68">
        <v>0.379</v>
      </c>
      <c r="J68">
        <v>609</v>
      </c>
      <c r="K68">
        <v>0</v>
      </c>
      <c r="L68">
        <v>0</v>
      </c>
      <c r="M68">
        <v>6.0000000000000001E-3</v>
      </c>
      <c r="N68">
        <v>10</v>
      </c>
      <c r="O68">
        <v>0</v>
      </c>
      <c r="P68">
        <v>0</v>
      </c>
      <c r="Q68">
        <v>0.61499999999999999</v>
      </c>
      <c r="R68">
        <v>988</v>
      </c>
    </row>
    <row r="69" spans="1:18" x14ac:dyDescent="0.25">
      <c r="A69" t="s">
        <v>14</v>
      </c>
      <c r="B69" t="s">
        <v>296</v>
      </c>
      <c r="C69" t="s">
        <v>12</v>
      </c>
      <c r="D69" t="s">
        <v>10</v>
      </c>
      <c r="E69" t="s">
        <v>25</v>
      </c>
      <c r="F69" t="s">
        <v>283</v>
      </c>
      <c r="G69">
        <v>1133</v>
      </c>
      <c r="H69">
        <v>78</v>
      </c>
      <c r="I69">
        <v>0.23100000000000001</v>
      </c>
      <c r="J69">
        <v>262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0.76900000000000002</v>
      </c>
      <c r="R69">
        <v>871</v>
      </c>
    </row>
    <row r="70" spans="1:18" x14ac:dyDescent="0.25">
      <c r="A70" t="s">
        <v>15</v>
      </c>
      <c r="B70" t="s">
        <v>291</v>
      </c>
      <c r="C70" t="s">
        <v>12</v>
      </c>
      <c r="D70" t="s">
        <v>10</v>
      </c>
      <c r="E70" t="s">
        <v>25</v>
      </c>
      <c r="F70" t="s">
        <v>283</v>
      </c>
      <c r="G70">
        <v>52</v>
      </c>
      <c r="H70">
        <v>52</v>
      </c>
      <c r="I70">
        <v>0.42299999999999999</v>
      </c>
      <c r="J70">
        <v>22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0.57699999999999996</v>
      </c>
      <c r="R70">
        <v>30</v>
      </c>
    </row>
    <row r="71" spans="1:18" x14ac:dyDescent="0.25">
      <c r="A71" t="s">
        <v>16</v>
      </c>
      <c r="B71" t="s">
        <v>293</v>
      </c>
      <c r="C71" t="s">
        <v>12</v>
      </c>
      <c r="D71" t="s">
        <v>10</v>
      </c>
      <c r="E71" t="s">
        <v>25</v>
      </c>
      <c r="F71" t="s">
        <v>283</v>
      </c>
      <c r="G71">
        <v>4281</v>
      </c>
      <c r="H71">
        <v>93</v>
      </c>
      <c r="I71">
        <v>0.74199999999999999</v>
      </c>
      <c r="J71">
        <v>3177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0.25800000000000001</v>
      </c>
      <c r="R71">
        <v>1104</v>
      </c>
    </row>
    <row r="72" spans="1:18" x14ac:dyDescent="0.25">
      <c r="A72" t="s">
        <v>16</v>
      </c>
      <c r="B72" t="s">
        <v>294</v>
      </c>
      <c r="C72" t="s">
        <v>12</v>
      </c>
      <c r="D72" t="s">
        <v>10</v>
      </c>
      <c r="E72" t="s">
        <v>25</v>
      </c>
      <c r="F72" t="s">
        <v>283</v>
      </c>
      <c r="G72">
        <v>3655</v>
      </c>
      <c r="H72">
        <v>60</v>
      </c>
      <c r="I72">
        <v>0.76700000000000002</v>
      </c>
      <c r="J72">
        <v>2803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0.23300000000000001</v>
      </c>
      <c r="R72">
        <v>852</v>
      </c>
    </row>
    <row r="73" spans="1:18" x14ac:dyDescent="0.25">
      <c r="A73" t="s">
        <v>17</v>
      </c>
      <c r="B73" t="s">
        <v>294</v>
      </c>
      <c r="C73" t="s">
        <v>12</v>
      </c>
      <c r="D73" t="s">
        <v>10</v>
      </c>
      <c r="E73" t="s">
        <v>25</v>
      </c>
      <c r="F73" t="s">
        <v>283</v>
      </c>
      <c r="G73">
        <v>5004</v>
      </c>
      <c r="H73">
        <v>96</v>
      </c>
      <c r="I73">
        <v>0.875</v>
      </c>
      <c r="J73">
        <v>4378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0.125</v>
      </c>
      <c r="R73">
        <v>626</v>
      </c>
    </row>
    <row r="74" spans="1:18" x14ac:dyDescent="0.25">
      <c r="A74" t="s">
        <v>14</v>
      </c>
      <c r="B74" t="s">
        <v>290</v>
      </c>
      <c r="C74" t="s">
        <v>12</v>
      </c>
      <c r="D74" t="s">
        <v>10</v>
      </c>
      <c r="E74" t="s">
        <v>25</v>
      </c>
      <c r="F74" t="s">
        <v>284</v>
      </c>
      <c r="G74">
        <v>574</v>
      </c>
      <c r="H74">
        <v>96</v>
      </c>
      <c r="I74">
        <v>0.85399999999999998</v>
      </c>
      <c r="J74">
        <v>490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0.14599999999999999</v>
      </c>
      <c r="R74">
        <v>84</v>
      </c>
    </row>
    <row r="75" spans="1:18" x14ac:dyDescent="0.25">
      <c r="A75" t="s">
        <v>15</v>
      </c>
      <c r="B75" t="s">
        <v>291</v>
      </c>
      <c r="C75" t="s">
        <v>12</v>
      </c>
      <c r="D75" t="s">
        <v>10</v>
      </c>
      <c r="E75" t="s">
        <v>25</v>
      </c>
      <c r="F75" t="s">
        <v>284</v>
      </c>
      <c r="G75">
        <v>670</v>
      </c>
      <c r="H75">
        <v>96</v>
      </c>
      <c r="I75">
        <v>0.66700000000000004</v>
      </c>
      <c r="J75">
        <v>447</v>
      </c>
      <c r="K75">
        <v>0</v>
      </c>
      <c r="L75">
        <v>0</v>
      </c>
      <c r="M75">
        <v>0.01</v>
      </c>
      <c r="N75">
        <v>7</v>
      </c>
      <c r="O75">
        <v>0</v>
      </c>
      <c r="P75">
        <v>0</v>
      </c>
      <c r="Q75">
        <v>0.32300000000000001</v>
      </c>
      <c r="R75">
        <v>216</v>
      </c>
    </row>
    <row r="76" spans="1:18" x14ac:dyDescent="0.25">
      <c r="A76" t="s">
        <v>15</v>
      </c>
      <c r="B76" t="s">
        <v>292</v>
      </c>
      <c r="C76" t="s">
        <v>12</v>
      </c>
      <c r="D76" t="s">
        <v>10</v>
      </c>
      <c r="E76" t="s">
        <v>25</v>
      </c>
      <c r="F76" t="s">
        <v>284</v>
      </c>
      <c r="G76">
        <v>8999</v>
      </c>
      <c r="H76">
        <v>96</v>
      </c>
      <c r="I76">
        <v>0.74</v>
      </c>
      <c r="J76">
        <v>6659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0.26</v>
      </c>
      <c r="R76">
        <v>2340</v>
      </c>
    </row>
    <row r="77" spans="1:18" x14ac:dyDescent="0.25">
      <c r="A77" t="s">
        <v>15</v>
      </c>
      <c r="B77" t="s">
        <v>293</v>
      </c>
      <c r="C77" t="s">
        <v>12</v>
      </c>
      <c r="D77" t="s">
        <v>10</v>
      </c>
      <c r="E77" t="s">
        <v>25</v>
      </c>
      <c r="F77" t="s">
        <v>284</v>
      </c>
      <c r="G77">
        <v>14035</v>
      </c>
      <c r="H77">
        <v>192</v>
      </c>
      <c r="I77">
        <v>0.64100000000000001</v>
      </c>
      <c r="J77">
        <v>8996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0.35899999999999999</v>
      </c>
      <c r="R77">
        <v>5039</v>
      </c>
    </row>
    <row r="78" spans="1:18" x14ac:dyDescent="0.25">
      <c r="A78" t="s">
        <v>15</v>
      </c>
      <c r="B78" t="s">
        <v>294</v>
      </c>
      <c r="C78" t="s">
        <v>12</v>
      </c>
      <c r="D78" t="s">
        <v>10</v>
      </c>
      <c r="E78" t="s">
        <v>25</v>
      </c>
      <c r="F78" t="s">
        <v>284</v>
      </c>
      <c r="G78">
        <v>12341</v>
      </c>
      <c r="H78">
        <v>152</v>
      </c>
      <c r="I78">
        <v>0.625</v>
      </c>
      <c r="J78">
        <v>7713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0.375</v>
      </c>
      <c r="R78">
        <v>4628</v>
      </c>
    </row>
    <row r="79" spans="1:18" x14ac:dyDescent="0.25">
      <c r="A79" t="s">
        <v>15</v>
      </c>
      <c r="B79" t="s">
        <v>295</v>
      </c>
      <c r="C79" t="s">
        <v>12</v>
      </c>
      <c r="D79" t="s">
        <v>10</v>
      </c>
      <c r="E79" t="s">
        <v>25</v>
      </c>
      <c r="F79" t="s">
        <v>284</v>
      </c>
      <c r="G79">
        <v>4350</v>
      </c>
      <c r="H79">
        <v>96</v>
      </c>
      <c r="I79">
        <v>1</v>
      </c>
      <c r="J79">
        <v>4350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t="s">
        <v>16</v>
      </c>
      <c r="B80" t="s">
        <v>292</v>
      </c>
      <c r="C80" t="s">
        <v>12</v>
      </c>
      <c r="D80" t="s">
        <v>10</v>
      </c>
      <c r="E80" t="s">
        <v>25</v>
      </c>
      <c r="F80" t="s">
        <v>284</v>
      </c>
      <c r="G80">
        <v>5234</v>
      </c>
      <c r="H80">
        <v>99</v>
      </c>
      <c r="I80">
        <v>0.75800000000000001</v>
      </c>
      <c r="J80">
        <v>3967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0.24199999999999999</v>
      </c>
      <c r="R80">
        <v>1267</v>
      </c>
    </row>
    <row r="81" spans="1:18" x14ac:dyDescent="0.25">
      <c r="A81" t="s">
        <v>16</v>
      </c>
      <c r="B81" t="s">
        <v>293</v>
      </c>
      <c r="C81" t="s">
        <v>12</v>
      </c>
      <c r="D81" t="s">
        <v>10</v>
      </c>
      <c r="E81" t="s">
        <v>25</v>
      </c>
      <c r="F81" t="s">
        <v>284</v>
      </c>
      <c r="G81">
        <v>10640</v>
      </c>
      <c r="H81">
        <v>203</v>
      </c>
      <c r="I81">
        <v>0.83699999999999997</v>
      </c>
      <c r="J81">
        <v>8906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0.16300000000000001</v>
      </c>
      <c r="R81">
        <v>1734</v>
      </c>
    </row>
    <row r="82" spans="1:18" x14ac:dyDescent="0.25">
      <c r="A82" t="s">
        <v>16</v>
      </c>
      <c r="B82" t="s">
        <v>294</v>
      </c>
      <c r="C82" t="s">
        <v>12</v>
      </c>
      <c r="D82" t="s">
        <v>10</v>
      </c>
      <c r="E82" t="s">
        <v>25</v>
      </c>
      <c r="F82" t="s">
        <v>284</v>
      </c>
      <c r="G82">
        <v>12182</v>
      </c>
      <c r="H82">
        <v>96</v>
      </c>
      <c r="I82">
        <v>0.96899999999999997</v>
      </c>
      <c r="J82">
        <v>11804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3.1E-2</v>
      </c>
      <c r="R82">
        <v>378</v>
      </c>
    </row>
    <row r="83" spans="1:18" x14ac:dyDescent="0.25">
      <c r="A83" t="s">
        <v>16</v>
      </c>
      <c r="B83" t="s">
        <v>295</v>
      </c>
      <c r="C83" t="s">
        <v>12</v>
      </c>
      <c r="D83" t="s">
        <v>10</v>
      </c>
      <c r="E83" t="s">
        <v>25</v>
      </c>
      <c r="F83" t="s">
        <v>284</v>
      </c>
      <c r="G83">
        <v>3117</v>
      </c>
      <c r="H83">
        <v>96</v>
      </c>
      <c r="I83">
        <v>0.93799999999999994</v>
      </c>
      <c r="J83">
        <v>2924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6.2E-2</v>
      </c>
      <c r="R83">
        <v>193</v>
      </c>
    </row>
    <row r="84" spans="1:18" x14ac:dyDescent="0.25">
      <c r="A84" t="s">
        <v>17</v>
      </c>
      <c r="B84" t="s">
        <v>291</v>
      </c>
      <c r="C84" t="s">
        <v>12</v>
      </c>
      <c r="D84" t="s">
        <v>10</v>
      </c>
      <c r="E84" t="s">
        <v>25</v>
      </c>
      <c r="F84" t="s">
        <v>284</v>
      </c>
      <c r="G84">
        <v>2856</v>
      </c>
      <c r="H84">
        <v>96</v>
      </c>
      <c r="I84">
        <v>0.95799999999999996</v>
      </c>
      <c r="J84">
        <v>2736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4.2000000000000003E-2</v>
      </c>
      <c r="R84">
        <v>120</v>
      </c>
    </row>
    <row r="85" spans="1:18" x14ac:dyDescent="0.25">
      <c r="A85" t="s">
        <v>17</v>
      </c>
      <c r="B85" t="s">
        <v>292</v>
      </c>
      <c r="C85" t="s">
        <v>12</v>
      </c>
      <c r="D85" t="s">
        <v>10</v>
      </c>
      <c r="E85" t="s">
        <v>25</v>
      </c>
      <c r="F85" t="s">
        <v>284</v>
      </c>
      <c r="G85">
        <v>18959</v>
      </c>
      <c r="H85">
        <v>176</v>
      </c>
      <c r="I85">
        <v>0.96599999999999997</v>
      </c>
      <c r="J85">
        <v>18314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3.4000000000000002E-2</v>
      </c>
      <c r="R85">
        <v>645</v>
      </c>
    </row>
    <row r="86" spans="1:18" x14ac:dyDescent="0.25">
      <c r="A86" t="s">
        <v>17</v>
      </c>
      <c r="B86" t="s">
        <v>293</v>
      </c>
      <c r="C86" t="s">
        <v>12</v>
      </c>
      <c r="D86" t="s">
        <v>10</v>
      </c>
      <c r="E86" t="s">
        <v>25</v>
      </c>
      <c r="F86" t="s">
        <v>284</v>
      </c>
      <c r="G86">
        <v>20615</v>
      </c>
      <c r="H86">
        <v>95</v>
      </c>
      <c r="I86">
        <v>0.90500000000000003</v>
      </c>
      <c r="J86">
        <v>18657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9.5000000000000001E-2</v>
      </c>
      <c r="R86">
        <v>1958</v>
      </c>
    </row>
    <row r="87" spans="1:18" x14ac:dyDescent="0.25">
      <c r="A87" t="s">
        <v>17</v>
      </c>
      <c r="B87" t="s">
        <v>294</v>
      </c>
      <c r="C87" t="s">
        <v>12</v>
      </c>
      <c r="D87" t="s">
        <v>10</v>
      </c>
      <c r="E87" t="s">
        <v>25</v>
      </c>
      <c r="F87" t="s">
        <v>284</v>
      </c>
      <c r="G87">
        <v>8231</v>
      </c>
      <c r="H87">
        <v>95</v>
      </c>
      <c r="I87">
        <v>0.96799999999999997</v>
      </c>
      <c r="J87">
        <v>7968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3.2000000000000001E-2</v>
      </c>
      <c r="R87">
        <v>263</v>
      </c>
    </row>
    <row r="88" spans="1:18" x14ac:dyDescent="0.25">
      <c r="A88" t="s">
        <v>17</v>
      </c>
      <c r="B88" t="s">
        <v>295</v>
      </c>
      <c r="C88" t="s">
        <v>12</v>
      </c>
      <c r="D88" t="s">
        <v>10</v>
      </c>
      <c r="E88" t="s">
        <v>25</v>
      </c>
      <c r="F88" t="s">
        <v>284</v>
      </c>
      <c r="G88">
        <v>1279</v>
      </c>
      <c r="H88">
        <v>95</v>
      </c>
      <c r="I88">
        <v>0.66300000000000003</v>
      </c>
      <c r="J88">
        <v>848</v>
      </c>
      <c r="K88">
        <v>1.0999999999999999E-2</v>
      </c>
      <c r="L88">
        <v>14</v>
      </c>
      <c r="M88">
        <v>0</v>
      </c>
      <c r="N88">
        <v>0</v>
      </c>
      <c r="O88">
        <v>1.0999999999999999E-2</v>
      </c>
      <c r="P88">
        <v>14</v>
      </c>
      <c r="Q88">
        <v>0.316</v>
      </c>
      <c r="R88">
        <v>404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6"/>
  <sheetViews>
    <sheetView workbookViewId="0"/>
  </sheetViews>
  <sheetFormatPr defaultColWidth="11.42578125" defaultRowHeight="15" x14ac:dyDescent="0.25"/>
  <sheetData>
    <row r="1" spans="1:18" x14ac:dyDescent="0.25">
      <c r="A1" t="s">
        <v>0</v>
      </c>
      <c r="B1" t="s">
        <v>287</v>
      </c>
      <c r="C1" t="s">
        <v>2</v>
      </c>
      <c r="D1" t="s">
        <v>1</v>
      </c>
      <c r="E1" t="s">
        <v>18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</row>
    <row r="2" spans="1:18" x14ac:dyDescent="0.25">
      <c r="A2" t="s">
        <v>16</v>
      </c>
      <c r="B2" t="s">
        <v>295</v>
      </c>
      <c r="C2" t="s">
        <v>12</v>
      </c>
      <c r="D2" t="s">
        <v>10</v>
      </c>
      <c r="E2" t="s">
        <v>26</v>
      </c>
      <c r="F2" t="s">
        <v>280</v>
      </c>
      <c r="G2">
        <v>21596</v>
      </c>
      <c r="H2">
        <v>96</v>
      </c>
      <c r="I2">
        <v>1</v>
      </c>
      <c r="J2">
        <v>21596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17</v>
      </c>
      <c r="B3" t="s">
        <v>292</v>
      </c>
      <c r="C3" t="s">
        <v>12</v>
      </c>
      <c r="D3" t="s">
        <v>10</v>
      </c>
      <c r="E3" t="s">
        <v>26</v>
      </c>
      <c r="F3" t="s">
        <v>280</v>
      </c>
      <c r="G3">
        <v>3807</v>
      </c>
      <c r="H3">
        <v>96</v>
      </c>
      <c r="I3">
        <v>1</v>
      </c>
      <c r="J3">
        <v>3807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17</v>
      </c>
      <c r="B4" t="s">
        <v>295</v>
      </c>
      <c r="C4" t="s">
        <v>12</v>
      </c>
      <c r="D4" t="s">
        <v>10</v>
      </c>
      <c r="E4" t="s">
        <v>26</v>
      </c>
      <c r="F4" t="s">
        <v>280</v>
      </c>
      <c r="G4">
        <v>20587</v>
      </c>
      <c r="H4">
        <v>95</v>
      </c>
      <c r="I4">
        <v>1</v>
      </c>
      <c r="J4">
        <v>20587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9</v>
      </c>
      <c r="B5" t="s">
        <v>293</v>
      </c>
      <c r="C5" t="s">
        <v>12</v>
      </c>
      <c r="D5" t="s">
        <v>10</v>
      </c>
      <c r="E5" t="s">
        <v>26</v>
      </c>
      <c r="F5" t="s">
        <v>284</v>
      </c>
      <c r="G5">
        <v>3157</v>
      </c>
      <c r="H5">
        <v>60</v>
      </c>
      <c r="I5">
        <v>0.96699999999999997</v>
      </c>
      <c r="J5">
        <v>3053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3.3000000000000002E-2</v>
      </c>
      <c r="R5">
        <v>104</v>
      </c>
    </row>
    <row r="6" spans="1:18" x14ac:dyDescent="0.25">
      <c r="A6" t="s">
        <v>14</v>
      </c>
      <c r="B6" t="s">
        <v>293</v>
      </c>
      <c r="C6" t="s">
        <v>12</v>
      </c>
      <c r="D6" t="s">
        <v>10</v>
      </c>
      <c r="E6" t="s">
        <v>26</v>
      </c>
      <c r="F6" t="s">
        <v>284</v>
      </c>
      <c r="G6">
        <v>1220</v>
      </c>
      <c r="H6">
        <v>96</v>
      </c>
      <c r="I6">
        <v>0.99</v>
      </c>
      <c r="J6">
        <v>1208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0.01</v>
      </c>
      <c r="R6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25"/>
  <sheetViews>
    <sheetView workbookViewId="0"/>
  </sheetViews>
  <sheetFormatPr defaultColWidth="11.42578125" defaultRowHeight="15" x14ac:dyDescent="0.25"/>
  <sheetData>
    <row r="1" spans="1:18" x14ac:dyDescent="0.25">
      <c r="A1" t="s">
        <v>0</v>
      </c>
      <c r="B1" t="s">
        <v>287</v>
      </c>
      <c r="C1" t="s">
        <v>2</v>
      </c>
      <c r="D1" t="s">
        <v>1</v>
      </c>
      <c r="E1" t="s">
        <v>18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</row>
    <row r="2" spans="1:18" x14ac:dyDescent="0.25">
      <c r="A2" t="s">
        <v>9</v>
      </c>
      <c r="B2" t="s">
        <v>294</v>
      </c>
      <c r="C2" t="s">
        <v>11</v>
      </c>
      <c r="D2" t="s">
        <v>13</v>
      </c>
      <c r="E2" t="s">
        <v>25</v>
      </c>
      <c r="F2" t="s">
        <v>275</v>
      </c>
      <c r="G2">
        <v>6132</v>
      </c>
      <c r="H2">
        <v>96</v>
      </c>
      <c r="I2">
        <v>0.56200000000000006</v>
      </c>
      <c r="J2">
        <v>3446</v>
      </c>
      <c r="K2">
        <v>0.01</v>
      </c>
      <c r="L2">
        <v>61</v>
      </c>
      <c r="M2">
        <v>0</v>
      </c>
      <c r="N2">
        <v>0</v>
      </c>
      <c r="O2">
        <v>0</v>
      </c>
      <c r="P2">
        <v>0</v>
      </c>
      <c r="Q2">
        <v>0.42699999999999999</v>
      </c>
      <c r="R2">
        <v>2618</v>
      </c>
    </row>
    <row r="3" spans="1:18" x14ac:dyDescent="0.25">
      <c r="A3" t="s">
        <v>9</v>
      </c>
      <c r="B3" t="s">
        <v>295</v>
      </c>
      <c r="C3" t="s">
        <v>11</v>
      </c>
      <c r="D3" t="s">
        <v>13</v>
      </c>
      <c r="E3" t="s">
        <v>25</v>
      </c>
      <c r="F3" t="s">
        <v>275</v>
      </c>
      <c r="G3">
        <v>7729</v>
      </c>
      <c r="H3">
        <v>95</v>
      </c>
      <c r="I3">
        <v>0.8</v>
      </c>
      <c r="J3">
        <v>6183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0.2</v>
      </c>
      <c r="R3">
        <v>1546</v>
      </c>
    </row>
    <row r="4" spans="1:18" x14ac:dyDescent="0.25">
      <c r="A4" t="s">
        <v>9</v>
      </c>
      <c r="B4" t="s">
        <v>296</v>
      </c>
      <c r="C4" t="s">
        <v>11</v>
      </c>
      <c r="D4" t="s">
        <v>13</v>
      </c>
      <c r="E4" t="s">
        <v>25</v>
      </c>
      <c r="F4" t="s">
        <v>275</v>
      </c>
      <c r="G4">
        <v>5158</v>
      </c>
      <c r="H4">
        <v>94</v>
      </c>
      <c r="I4">
        <v>0.47899999999999998</v>
      </c>
      <c r="J4">
        <v>2471</v>
      </c>
      <c r="K4">
        <v>8.5000000000000006E-2</v>
      </c>
      <c r="L4">
        <v>438</v>
      </c>
      <c r="M4">
        <v>0</v>
      </c>
      <c r="N4">
        <v>0</v>
      </c>
      <c r="O4">
        <v>0</v>
      </c>
      <c r="P4">
        <v>0</v>
      </c>
      <c r="Q4">
        <v>0.436</v>
      </c>
      <c r="R4">
        <v>2249</v>
      </c>
    </row>
    <row r="5" spans="1:18" x14ac:dyDescent="0.25">
      <c r="A5" t="s">
        <v>14</v>
      </c>
      <c r="B5" t="s">
        <v>296</v>
      </c>
      <c r="C5" t="s">
        <v>11</v>
      </c>
      <c r="D5" t="s">
        <v>13</v>
      </c>
      <c r="E5" t="s">
        <v>25</v>
      </c>
      <c r="F5" t="s">
        <v>275</v>
      </c>
      <c r="G5">
        <v>461</v>
      </c>
      <c r="H5">
        <v>96</v>
      </c>
      <c r="I5">
        <v>0.41699999999999998</v>
      </c>
      <c r="J5">
        <v>192</v>
      </c>
      <c r="K5">
        <v>7.2999999999999995E-2</v>
      </c>
      <c r="L5">
        <v>34</v>
      </c>
      <c r="M5">
        <v>0</v>
      </c>
      <c r="N5">
        <v>0</v>
      </c>
      <c r="O5">
        <v>0</v>
      </c>
      <c r="P5">
        <v>0</v>
      </c>
      <c r="Q5">
        <v>0.51</v>
      </c>
      <c r="R5">
        <v>235</v>
      </c>
    </row>
    <row r="6" spans="1:18" x14ac:dyDescent="0.25">
      <c r="A6" t="s">
        <v>14</v>
      </c>
      <c r="B6" t="s">
        <v>297</v>
      </c>
      <c r="C6" t="s">
        <v>11</v>
      </c>
      <c r="D6" t="s">
        <v>13</v>
      </c>
      <c r="E6" t="s">
        <v>25</v>
      </c>
      <c r="F6" t="s">
        <v>275</v>
      </c>
      <c r="G6">
        <v>506</v>
      </c>
      <c r="H6">
        <v>94</v>
      </c>
      <c r="I6">
        <v>0.28699999999999998</v>
      </c>
      <c r="J6">
        <v>145</v>
      </c>
      <c r="K6">
        <v>0.106</v>
      </c>
      <c r="L6">
        <v>54</v>
      </c>
      <c r="M6">
        <v>0</v>
      </c>
      <c r="N6">
        <v>0</v>
      </c>
      <c r="O6">
        <v>0</v>
      </c>
      <c r="P6">
        <v>0</v>
      </c>
      <c r="Q6">
        <v>0.60599999999999998</v>
      </c>
      <c r="R6">
        <v>307</v>
      </c>
    </row>
    <row r="7" spans="1:18" x14ac:dyDescent="0.25">
      <c r="A7" t="s">
        <v>15</v>
      </c>
      <c r="B7" t="s">
        <v>293</v>
      </c>
      <c r="C7" t="s">
        <v>11</v>
      </c>
      <c r="D7" t="s">
        <v>13</v>
      </c>
      <c r="E7" t="s">
        <v>25</v>
      </c>
      <c r="F7" t="s">
        <v>275</v>
      </c>
      <c r="G7">
        <v>891</v>
      </c>
      <c r="H7">
        <v>143</v>
      </c>
      <c r="I7">
        <v>0.25900000000000001</v>
      </c>
      <c r="J7">
        <v>231</v>
      </c>
      <c r="K7">
        <v>0.252</v>
      </c>
      <c r="L7">
        <v>225</v>
      </c>
      <c r="M7">
        <v>0</v>
      </c>
      <c r="N7">
        <v>0</v>
      </c>
      <c r="O7">
        <v>0</v>
      </c>
      <c r="P7">
        <v>0</v>
      </c>
      <c r="Q7">
        <v>0.49</v>
      </c>
      <c r="R7">
        <v>437</v>
      </c>
    </row>
    <row r="8" spans="1:18" x14ac:dyDescent="0.25">
      <c r="A8" t="s">
        <v>15</v>
      </c>
      <c r="B8" t="s">
        <v>294</v>
      </c>
      <c r="C8" t="s">
        <v>11</v>
      </c>
      <c r="D8" t="s">
        <v>13</v>
      </c>
      <c r="E8" t="s">
        <v>25</v>
      </c>
      <c r="F8" t="s">
        <v>275</v>
      </c>
      <c r="G8">
        <v>5497</v>
      </c>
      <c r="H8">
        <v>166</v>
      </c>
      <c r="I8">
        <v>0.73499999999999999</v>
      </c>
      <c r="J8">
        <v>4040</v>
      </c>
      <c r="K8">
        <v>3.5999999999999997E-2</v>
      </c>
      <c r="L8">
        <v>198</v>
      </c>
      <c r="M8">
        <v>0</v>
      </c>
      <c r="N8">
        <v>0</v>
      </c>
      <c r="O8">
        <v>0</v>
      </c>
      <c r="P8">
        <v>0</v>
      </c>
      <c r="Q8">
        <v>0.22900000000000001</v>
      </c>
      <c r="R8">
        <v>1259</v>
      </c>
    </row>
    <row r="9" spans="1:18" x14ac:dyDescent="0.25">
      <c r="A9" t="s">
        <v>15</v>
      </c>
      <c r="B9" t="s">
        <v>295</v>
      </c>
      <c r="C9" t="s">
        <v>11</v>
      </c>
      <c r="D9" t="s">
        <v>13</v>
      </c>
      <c r="E9" t="s">
        <v>25</v>
      </c>
      <c r="F9" t="s">
        <v>275</v>
      </c>
      <c r="G9">
        <v>4112</v>
      </c>
      <c r="H9">
        <v>270</v>
      </c>
      <c r="I9">
        <v>0.33</v>
      </c>
      <c r="J9">
        <v>1357</v>
      </c>
      <c r="K9">
        <v>0.111</v>
      </c>
      <c r="L9">
        <v>456</v>
      </c>
      <c r="M9">
        <v>0</v>
      </c>
      <c r="N9">
        <v>0</v>
      </c>
      <c r="O9">
        <v>0</v>
      </c>
      <c r="P9">
        <v>0</v>
      </c>
      <c r="Q9">
        <v>0.55900000000000005</v>
      </c>
      <c r="R9">
        <v>2299</v>
      </c>
    </row>
    <row r="10" spans="1:18" x14ac:dyDescent="0.25">
      <c r="A10" t="s">
        <v>15</v>
      </c>
      <c r="B10" t="s">
        <v>296</v>
      </c>
      <c r="C10" t="s">
        <v>11</v>
      </c>
      <c r="D10" t="s">
        <v>13</v>
      </c>
      <c r="E10" t="s">
        <v>25</v>
      </c>
      <c r="F10" t="s">
        <v>275</v>
      </c>
      <c r="G10">
        <v>4950</v>
      </c>
      <c r="H10">
        <v>187</v>
      </c>
      <c r="I10">
        <v>0.65200000000000002</v>
      </c>
      <c r="J10">
        <v>3227</v>
      </c>
      <c r="K10">
        <v>2.1000000000000001E-2</v>
      </c>
      <c r="L10">
        <v>104</v>
      </c>
      <c r="M10">
        <v>5.0000000000000001E-3</v>
      </c>
      <c r="N10">
        <v>25</v>
      </c>
      <c r="O10">
        <v>0</v>
      </c>
      <c r="P10">
        <v>0</v>
      </c>
      <c r="Q10">
        <v>0.32100000000000001</v>
      </c>
      <c r="R10">
        <v>1589</v>
      </c>
    </row>
    <row r="11" spans="1:18" x14ac:dyDescent="0.25">
      <c r="A11" t="s">
        <v>16</v>
      </c>
      <c r="B11" t="s">
        <v>292</v>
      </c>
      <c r="C11" t="s">
        <v>11</v>
      </c>
      <c r="D11" t="s">
        <v>13</v>
      </c>
      <c r="E11" t="s">
        <v>25</v>
      </c>
      <c r="F11" t="s">
        <v>275</v>
      </c>
      <c r="G11">
        <v>131</v>
      </c>
      <c r="H11">
        <v>95</v>
      </c>
      <c r="I11">
        <v>2.1000000000000001E-2</v>
      </c>
      <c r="J11">
        <v>3</v>
      </c>
      <c r="K11">
        <v>0.24199999999999999</v>
      </c>
      <c r="L11">
        <v>32</v>
      </c>
      <c r="M11">
        <v>0</v>
      </c>
      <c r="N11">
        <v>0</v>
      </c>
      <c r="O11">
        <v>0</v>
      </c>
      <c r="P11">
        <v>0</v>
      </c>
      <c r="Q11">
        <v>0.73699999999999999</v>
      </c>
      <c r="R11">
        <v>97</v>
      </c>
    </row>
    <row r="12" spans="1:18" x14ac:dyDescent="0.25">
      <c r="A12" t="s">
        <v>16</v>
      </c>
      <c r="B12" t="s">
        <v>293</v>
      </c>
      <c r="C12" t="s">
        <v>11</v>
      </c>
      <c r="D12" t="s">
        <v>13</v>
      </c>
      <c r="E12" t="s">
        <v>25</v>
      </c>
      <c r="F12" t="s">
        <v>275</v>
      </c>
      <c r="G12">
        <v>112</v>
      </c>
      <c r="H12">
        <v>96</v>
      </c>
      <c r="I12">
        <v>7.2999999999999995E-2</v>
      </c>
      <c r="J12">
        <v>8</v>
      </c>
      <c r="K12">
        <v>0.29199999999999998</v>
      </c>
      <c r="L12">
        <v>33</v>
      </c>
      <c r="M12">
        <v>0</v>
      </c>
      <c r="N12">
        <v>0</v>
      </c>
      <c r="O12">
        <v>0</v>
      </c>
      <c r="P12">
        <v>0</v>
      </c>
      <c r="Q12">
        <v>0.63500000000000001</v>
      </c>
      <c r="R12">
        <v>71</v>
      </c>
    </row>
    <row r="13" spans="1:18" x14ac:dyDescent="0.25">
      <c r="A13" t="s">
        <v>16</v>
      </c>
      <c r="B13" t="s">
        <v>294</v>
      </c>
      <c r="C13" t="s">
        <v>11</v>
      </c>
      <c r="D13" t="s">
        <v>13</v>
      </c>
      <c r="E13" t="s">
        <v>25</v>
      </c>
      <c r="F13" t="s">
        <v>275</v>
      </c>
      <c r="G13">
        <v>438</v>
      </c>
      <c r="H13">
        <v>208</v>
      </c>
      <c r="I13">
        <v>2.4E-2</v>
      </c>
      <c r="J13">
        <v>11</v>
      </c>
      <c r="K13">
        <v>0.60599999999999998</v>
      </c>
      <c r="L13">
        <v>265</v>
      </c>
      <c r="M13">
        <v>0</v>
      </c>
      <c r="N13">
        <v>0</v>
      </c>
      <c r="O13">
        <v>0</v>
      </c>
      <c r="P13">
        <v>0</v>
      </c>
      <c r="Q13">
        <v>0.37</v>
      </c>
      <c r="R13">
        <v>162</v>
      </c>
    </row>
    <row r="14" spans="1:18" x14ac:dyDescent="0.25">
      <c r="A14" t="s">
        <v>16</v>
      </c>
      <c r="B14" t="s">
        <v>295</v>
      </c>
      <c r="C14" t="s">
        <v>11</v>
      </c>
      <c r="D14" t="s">
        <v>13</v>
      </c>
      <c r="E14" t="s">
        <v>25</v>
      </c>
      <c r="F14" t="s">
        <v>275</v>
      </c>
      <c r="G14">
        <v>297</v>
      </c>
      <c r="H14">
        <v>191</v>
      </c>
      <c r="I14">
        <v>7.2999999999999995E-2</v>
      </c>
      <c r="J14">
        <v>22</v>
      </c>
      <c r="K14">
        <v>0.27700000000000002</v>
      </c>
      <c r="L14">
        <v>82</v>
      </c>
      <c r="M14">
        <v>0</v>
      </c>
      <c r="N14">
        <v>0</v>
      </c>
      <c r="O14">
        <v>0</v>
      </c>
      <c r="P14">
        <v>0</v>
      </c>
      <c r="Q14">
        <v>0.64900000000000002</v>
      </c>
      <c r="R14">
        <v>193</v>
      </c>
    </row>
    <row r="15" spans="1:18" x14ac:dyDescent="0.25">
      <c r="A15" t="s">
        <v>17</v>
      </c>
      <c r="B15" t="s">
        <v>294</v>
      </c>
      <c r="C15" t="s">
        <v>11</v>
      </c>
      <c r="D15" t="s">
        <v>13</v>
      </c>
      <c r="E15" t="s">
        <v>25</v>
      </c>
      <c r="F15" t="s">
        <v>275</v>
      </c>
      <c r="G15">
        <v>131</v>
      </c>
      <c r="H15">
        <v>95</v>
      </c>
      <c r="I15">
        <v>0.14699999999999999</v>
      </c>
      <c r="J15">
        <v>19</v>
      </c>
      <c r="K15">
        <v>7.3999999999999996E-2</v>
      </c>
      <c r="L15">
        <v>10</v>
      </c>
      <c r="M15">
        <v>0</v>
      </c>
      <c r="N15">
        <v>0</v>
      </c>
      <c r="O15">
        <v>0</v>
      </c>
      <c r="P15">
        <v>0</v>
      </c>
      <c r="Q15">
        <v>0.77900000000000003</v>
      </c>
      <c r="R15">
        <v>102</v>
      </c>
    </row>
    <row r="16" spans="1:18" x14ac:dyDescent="0.25">
      <c r="A16" t="s">
        <v>17</v>
      </c>
      <c r="B16" t="s">
        <v>295</v>
      </c>
      <c r="C16" t="s">
        <v>11</v>
      </c>
      <c r="D16" t="s">
        <v>13</v>
      </c>
      <c r="E16" t="s">
        <v>25</v>
      </c>
      <c r="F16" t="s">
        <v>275</v>
      </c>
      <c r="G16">
        <v>1054</v>
      </c>
      <c r="H16">
        <v>144</v>
      </c>
      <c r="I16">
        <v>0.215</v>
      </c>
      <c r="J16">
        <v>227</v>
      </c>
      <c r="K16">
        <v>0.222</v>
      </c>
      <c r="L16">
        <v>234</v>
      </c>
      <c r="M16">
        <v>0</v>
      </c>
      <c r="N16">
        <v>0</v>
      </c>
      <c r="O16">
        <v>0</v>
      </c>
      <c r="P16">
        <v>0</v>
      </c>
      <c r="Q16">
        <v>0.56200000000000006</v>
      </c>
      <c r="R16">
        <v>592</v>
      </c>
    </row>
    <row r="17" spans="1:18" x14ac:dyDescent="0.25">
      <c r="A17" t="s">
        <v>17</v>
      </c>
      <c r="B17" t="s">
        <v>296</v>
      </c>
      <c r="C17" t="s">
        <v>11</v>
      </c>
      <c r="D17" t="s">
        <v>13</v>
      </c>
      <c r="E17" t="s">
        <v>25</v>
      </c>
      <c r="F17" t="s">
        <v>275</v>
      </c>
      <c r="G17">
        <v>1586</v>
      </c>
      <c r="H17">
        <v>169</v>
      </c>
      <c r="I17">
        <v>0.432</v>
      </c>
      <c r="J17">
        <v>685</v>
      </c>
      <c r="K17">
        <v>7.0999999999999994E-2</v>
      </c>
      <c r="L17">
        <v>113</v>
      </c>
      <c r="M17">
        <v>0</v>
      </c>
      <c r="N17">
        <v>0</v>
      </c>
      <c r="O17">
        <v>0</v>
      </c>
      <c r="P17">
        <v>0</v>
      </c>
      <c r="Q17">
        <v>0.497</v>
      </c>
      <c r="R17">
        <v>788</v>
      </c>
    </row>
    <row r="18" spans="1:18" x14ac:dyDescent="0.25">
      <c r="A18" t="s">
        <v>9</v>
      </c>
      <c r="B18" t="s">
        <v>294</v>
      </c>
      <c r="C18" t="s">
        <v>11</v>
      </c>
      <c r="D18" t="s">
        <v>13</v>
      </c>
      <c r="E18" t="s">
        <v>25</v>
      </c>
      <c r="F18" t="s">
        <v>277</v>
      </c>
      <c r="G18">
        <v>4343</v>
      </c>
      <c r="H18">
        <v>96</v>
      </c>
      <c r="I18">
        <v>0.20799999999999999</v>
      </c>
      <c r="J18">
        <v>903</v>
      </c>
      <c r="K18">
        <v>0.01</v>
      </c>
      <c r="L18">
        <v>43</v>
      </c>
      <c r="M18">
        <v>0</v>
      </c>
      <c r="N18">
        <v>0</v>
      </c>
      <c r="O18">
        <v>0</v>
      </c>
      <c r="P18">
        <v>0</v>
      </c>
      <c r="Q18">
        <v>0.78100000000000003</v>
      </c>
      <c r="R18">
        <v>3392</v>
      </c>
    </row>
    <row r="19" spans="1:18" x14ac:dyDescent="0.25">
      <c r="A19" t="s">
        <v>9</v>
      </c>
      <c r="B19" t="s">
        <v>295</v>
      </c>
      <c r="C19" t="s">
        <v>11</v>
      </c>
      <c r="D19" t="s">
        <v>13</v>
      </c>
      <c r="E19" t="s">
        <v>25</v>
      </c>
      <c r="F19" t="s">
        <v>277</v>
      </c>
      <c r="G19">
        <v>6647</v>
      </c>
      <c r="H19">
        <v>94</v>
      </c>
      <c r="I19">
        <v>0.41499999999999998</v>
      </c>
      <c r="J19">
        <v>2759</v>
      </c>
      <c r="K19">
        <v>4.2999999999999997E-2</v>
      </c>
      <c r="L19">
        <v>286</v>
      </c>
      <c r="M19">
        <v>0</v>
      </c>
      <c r="N19">
        <v>0</v>
      </c>
      <c r="O19">
        <v>0</v>
      </c>
      <c r="P19">
        <v>0</v>
      </c>
      <c r="Q19">
        <v>0.54300000000000004</v>
      </c>
      <c r="R19">
        <v>3609</v>
      </c>
    </row>
    <row r="20" spans="1:18" x14ac:dyDescent="0.25">
      <c r="A20" t="s">
        <v>9</v>
      </c>
      <c r="B20" t="s">
        <v>296</v>
      </c>
      <c r="C20" t="s">
        <v>11</v>
      </c>
      <c r="D20" t="s">
        <v>13</v>
      </c>
      <c r="E20" t="s">
        <v>25</v>
      </c>
      <c r="F20" t="s">
        <v>277</v>
      </c>
      <c r="G20">
        <v>9436</v>
      </c>
      <c r="H20">
        <v>96</v>
      </c>
      <c r="I20">
        <v>0.375</v>
      </c>
      <c r="J20">
        <v>3538</v>
      </c>
      <c r="K20">
        <v>3.1E-2</v>
      </c>
      <c r="L20">
        <v>293</v>
      </c>
      <c r="M20">
        <v>0</v>
      </c>
      <c r="N20">
        <v>0</v>
      </c>
      <c r="O20">
        <v>0</v>
      </c>
      <c r="P20">
        <v>0</v>
      </c>
      <c r="Q20">
        <v>0.59399999999999997</v>
      </c>
      <c r="R20">
        <v>5605</v>
      </c>
    </row>
    <row r="21" spans="1:18" x14ac:dyDescent="0.25">
      <c r="A21" t="s">
        <v>16</v>
      </c>
      <c r="B21" t="s">
        <v>293</v>
      </c>
      <c r="C21" t="s">
        <v>11</v>
      </c>
      <c r="D21" t="s">
        <v>13</v>
      </c>
      <c r="E21" t="s">
        <v>25</v>
      </c>
      <c r="F21" t="s">
        <v>277</v>
      </c>
      <c r="G21">
        <v>172</v>
      </c>
      <c r="H21">
        <v>96</v>
      </c>
      <c r="I21">
        <v>7.2999999999999995E-2</v>
      </c>
      <c r="J21">
        <v>13</v>
      </c>
      <c r="K21">
        <v>0.13500000000000001</v>
      </c>
      <c r="L21">
        <v>23</v>
      </c>
      <c r="M21">
        <v>0</v>
      </c>
      <c r="N21">
        <v>0</v>
      </c>
      <c r="O21">
        <v>0</v>
      </c>
      <c r="P21">
        <v>0</v>
      </c>
      <c r="Q21">
        <v>0.79200000000000004</v>
      </c>
      <c r="R21">
        <v>136</v>
      </c>
    </row>
    <row r="22" spans="1:18" x14ac:dyDescent="0.25">
      <c r="A22" t="s">
        <v>16</v>
      </c>
      <c r="B22" t="s">
        <v>296</v>
      </c>
      <c r="C22" t="s">
        <v>11</v>
      </c>
      <c r="D22" t="s">
        <v>13</v>
      </c>
      <c r="E22" t="s">
        <v>25</v>
      </c>
      <c r="F22" t="s">
        <v>277</v>
      </c>
      <c r="G22">
        <v>76</v>
      </c>
      <c r="H22">
        <v>63</v>
      </c>
      <c r="I22">
        <v>6.3E-2</v>
      </c>
      <c r="J22">
        <v>5</v>
      </c>
      <c r="K22">
        <v>0.27</v>
      </c>
      <c r="L22">
        <v>21</v>
      </c>
      <c r="M22">
        <v>0</v>
      </c>
      <c r="N22">
        <v>0</v>
      </c>
      <c r="O22">
        <v>0</v>
      </c>
      <c r="P22">
        <v>0</v>
      </c>
      <c r="Q22">
        <v>0.66700000000000004</v>
      </c>
      <c r="R22">
        <v>51</v>
      </c>
    </row>
    <row r="23" spans="1:18" x14ac:dyDescent="0.25">
      <c r="A23" t="s">
        <v>14</v>
      </c>
      <c r="B23" t="s">
        <v>298</v>
      </c>
      <c r="C23" t="s">
        <v>11</v>
      </c>
      <c r="D23" t="s">
        <v>13</v>
      </c>
      <c r="E23" t="s">
        <v>25</v>
      </c>
      <c r="F23" t="s">
        <v>279</v>
      </c>
      <c r="G23">
        <v>688</v>
      </c>
      <c r="H23">
        <v>95</v>
      </c>
      <c r="I23">
        <v>0.158</v>
      </c>
      <c r="J23">
        <v>109</v>
      </c>
      <c r="K23">
        <v>0.105</v>
      </c>
      <c r="L23">
        <v>72</v>
      </c>
      <c r="M23">
        <v>0</v>
      </c>
      <c r="N23">
        <v>0</v>
      </c>
      <c r="O23">
        <v>0</v>
      </c>
      <c r="P23">
        <v>0</v>
      </c>
      <c r="Q23">
        <v>0.73699999999999999</v>
      </c>
      <c r="R23">
        <v>507</v>
      </c>
    </row>
    <row r="24" spans="1:18" x14ac:dyDescent="0.25">
      <c r="A24" t="s">
        <v>16</v>
      </c>
      <c r="B24" t="s">
        <v>293</v>
      </c>
      <c r="C24" t="s">
        <v>11</v>
      </c>
      <c r="D24" t="s">
        <v>13</v>
      </c>
      <c r="E24" t="s">
        <v>25</v>
      </c>
      <c r="F24" t="s">
        <v>279</v>
      </c>
      <c r="G24">
        <v>75</v>
      </c>
      <c r="H24">
        <v>13</v>
      </c>
      <c r="I24">
        <v>0</v>
      </c>
      <c r="J24">
        <v>0</v>
      </c>
      <c r="K24">
        <v>7.6999999999999999E-2</v>
      </c>
      <c r="L24">
        <v>6</v>
      </c>
      <c r="M24">
        <v>0</v>
      </c>
      <c r="N24">
        <v>0</v>
      </c>
      <c r="O24">
        <v>0</v>
      </c>
      <c r="P24">
        <v>0</v>
      </c>
      <c r="Q24">
        <v>0.92300000000000004</v>
      </c>
      <c r="R24">
        <v>69</v>
      </c>
    </row>
    <row r="25" spans="1:18" x14ac:dyDescent="0.25">
      <c r="A25" t="s">
        <v>17</v>
      </c>
      <c r="B25" t="s">
        <v>297</v>
      </c>
      <c r="C25" t="s">
        <v>11</v>
      </c>
      <c r="D25" t="s">
        <v>13</v>
      </c>
      <c r="E25" t="s">
        <v>25</v>
      </c>
      <c r="F25" t="s">
        <v>279</v>
      </c>
      <c r="G25">
        <v>467</v>
      </c>
      <c r="H25">
        <v>40</v>
      </c>
      <c r="I25">
        <v>0.125</v>
      </c>
      <c r="J25">
        <v>58</v>
      </c>
      <c r="K25">
        <v>0.125</v>
      </c>
      <c r="L25">
        <v>58</v>
      </c>
      <c r="M25">
        <v>0</v>
      </c>
      <c r="N25">
        <v>0</v>
      </c>
      <c r="O25">
        <v>0</v>
      </c>
      <c r="P25">
        <v>0</v>
      </c>
      <c r="Q25">
        <v>0.75</v>
      </c>
      <c r="R25">
        <v>350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"/>
  <sheetViews>
    <sheetView topLeftCell="D1" workbookViewId="0">
      <selection activeCell="L2" sqref="L2:U23"/>
    </sheetView>
  </sheetViews>
  <sheetFormatPr defaultColWidth="11.42578125" defaultRowHeight="15" x14ac:dyDescent="0.25"/>
  <cols>
    <col min="16" max="16" width="11.42578125" style="23"/>
    <col min="17" max="17" width="11.42578125" style="22"/>
    <col min="19" max="20" width="11.42578125" style="23"/>
    <col min="21" max="21" width="11.42578125" style="24"/>
  </cols>
  <sheetData>
    <row r="1" spans="1:21" x14ac:dyDescent="0.25">
      <c r="A1" t="s">
        <v>0</v>
      </c>
      <c r="B1" t="s">
        <v>18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21" x14ac:dyDescent="0.25">
      <c r="A2" t="s">
        <v>9</v>
      </c>
      <c r="B2" t="s">
        <v>25</v>
      </c>
      <c r="C2" t="s">
        <v>11</v>
      </c>
      <c r="D2">
        <v>34</v>
      </c>
      <c r="E2">
        <v>14091</v>
      </c>
      <c r="F2">
        <v>11</v>
      </c>
      <c r="G2">
        <v>1168</v>
      </c>
      <c r="H2">
        <v>15259</v>
      </c>
      <c r="I2">
        <v>0.92300000000000004</v>
      </c>
      <c r="L2" s="27" t="s">
        <v>0</v>
      </c>
      <c r="M2" s="27" t="s">
        <v>459</v>
      </c>
      <c r="N2" s="27" t="s">
        <v>339</v>
      </c>
      <c r="O2" s="28" t="s">
        <v>460</v>
      </c>
      <c r="P2" s="28"/>
      <c r="Q2" s="29"/>
      <c r="R2" s="28" t="s">
        <v>463</v>
      </c>
      <c r="S2" s="28"/>
      <c r="T2" s="30" t="s">
        <v>464</v>
      </c>
      <c r="U2" s="31" t="s">
        <v>465</v>
      </c>
    </row>
    <row r="3" spans="1:21" x14ac:dyDescent="0.25">
      <c r="A3" t="s">
        <v>9</v>
      </c>
      <c r="B3" t="s">
        <v>25</v>
      </c>
      <c r="C3" t="s">
        <v>12</v>
      </c>
      <c r="D3">
        <v>15</v>
      </c>
      <c r="E3">
        <v>46773</v>
      </c>
      <c r="F3">
        <v>17</v>
      </c>
      <c r="G3">
        <v>12356</v>
      </c>
      <c r="H3">
        <v>59129</v>
      </c>
      <c r="I3">
        <v>0.79100000000000004</v>
      </c>
      <c r="L3" s="32"/>
      <c r="M3" s="32"/>
      <c r="N3" s="32"/>
      <c r="O3" s="43" t="s">
        <v>461</v>
      </c>
      <c r="P3" s="44" t="s">
        <v>462</v>
      </c>
      <c r="Q3" s="43"/>
      <c r="R3" s="43" t="s">
        <v>461</v>
      </c>
      <c r="S3" s="44" t="s">
        <v>462</v>
      </c>
      <c r="T3" s="35"/>
      <c r="U3" s="36"/>
    </row>
    <row r="4" spans="1:21" x14ac:dyDescent="0.25">
      <c r="A4" t="s">
        <v>9</v>
      </c>
      <c r="B4" t="s">
        <v>26</v>
      </c>
      <c r="C4" t="s">
        <v>12</v>
      </c>
      <c r="D4">
        <v>1</v>
      </c>
      <c r="E4">
        <v>3157</v>
      </c>
      <c r="F4">
        <v>10</v>
      </c>
      <c r="G4">
        <v>65822</v>
      </c>
      <c r="H4">
        <v>68979</v>
      </c>
      <c r="I4">
        <v>4.5999999999999999E-2</v>
      </c>
      <c r="L4" s="37" t="s">
        <v>9</v>
      </c>
      <c r="M4" s="37" t="s">
        <v>25</v>
      </c>
      <c r="N4" s="37" t="s">
        <v>11</v>
      </c>
      <c r="O4" s="37">
        <v>34</v>
      </c>
      <c r="P4" s="38">
        <v>14091</v>
      </c>
      <c r="Q4" s="39"/>
      <c r="R4" s="37">
        <v>11</v>
      </c>
      <c r="S4" s="38">
        <v>1168</v>
      </c>
      <c r="T4" s="38">
        <v>15259</v>
      </c>
      <c r="U4" s="40">
        <v>0.92300000000000004</v>
      </c>
    </row>
    <row r="5" spans="1:21" x14ac:dyDescent="0.25">
      <c r="A5" t="s">
        <v>14</v>
      </c>
      <c r="B5" t="s">
        <v>25</v>
      </c>
      <c r="C5" t="s">
        <v>11</v>
      </c>
      <c r="D5">
        <v>39</v>
      </c>
      <c r="E5">
        <v>29353</v>
      </c>
      <c r="F5">
        <v>3</v>
      </c>
      <c r="G5">
        <v>28</v>
      </c>
      <c r="H5">
        <v>29381</v>
      </c>
      <c r="I5">
        <v>0.999</v>
      </c>
      <c r="L5" s="37" t="s">
        <v>9</v>
      </c>
      <c r="M5" s="37" t="s">
        <v>25</v>
      </c>
      <c r="N5" s="37" t="s">
        <v>12</v>
      </c>
      <c r="O5" s="37">
        <v>15</v>
      </c>
      <c r="P5" s="38">
        <v>46773</v>
      </c>
      <c r="Q5" s="39"/>
      <c r="R5" s="37">
        <v>17</v>
      </c>
      <c r="S5" s="38">
        <v>12356</v>
      </c>
      <c r="T5" s="38">
        <v>59129</v>
      </c>
      <c r="U5" s="40">
        <v>0.79100000000000004</v>
      </c>
    </row>
    <row r="6" spans="1:21" x14ac:dyDescent="0.25">
      <c r="A6" t="s">
        <v>14</v>
      </c>
      <c r="B6" t="s">
        <v>25</v>
      </c>
      <c r="C6" t="s">
        <v>12</v>
      </c>
      <c r="D6">
        <v>26</v>
      </c>
      <c r="E6">
        <v>42874</v>
      </c>
      <c r="F6">
        <v>15</v>
      </c>
      <c r="G6">
        <v>7778</v>
      </c>
      <c r="H6">
        <v>50652</v>
      </c>
      <c r="I6">
        <v>0.84599999999999997</v>
      </c>
      <c r="L6" s="37" t="s">
        <v>9</v>
      </c>
      <c r="M6" s="37" t="s">
        <v>26</v>
      </c>
      <c r="N6" s="37" t="s">
        <v>12</v>
      </c>
      <c r="O6" s="37">
        <v>1</v>
      </c>
      <c r="P6" s="38">
        <v>3157</v>
      </c>
      <c r="Q6" s="39"/>
      <c r="R6" s="37">
        <v>10</v>
      </c>
      <c r="S6" s="38">
        <v>65822</v>
      </c>
      <c r="T6" s="38">
        <v>68979</v>
      </c>
      <c r="U6" s="40">
        <v>4.5999999999999999E-2</v>
      </c>
    </row>
    <row r="7" spans="1:21" x14ac:dyDescent="0.25">
      <c r="A7" t="s">
        <v>14</v>
      </c>
      <c r="B7" t="s">
        <v>26</v>
      </c>
      <c r="C7" t="s">
        <v>12</v>
      </c>
      <c r="D7">
        <v>1</v>
      </c>
      <c r="E7">
        <v>1220</v>
      </c>
      <c r="F7">
        <v>6</v>
      </c>
      <c r="G7">
        <v>11366</v>
      </c>
      <c r="H7">
        <v>12586</v>
      </c>
      <c r="I7">
        <v>9.7000000000000003E-2</v>
      </c>
      <c r="L7" s="37" t="s">
        <v>14</v>
      </c>
      <c r="M7" s="37" t="s">
        <v>25</v>
      </c>
      <c r="N7" s="37" t="s">
        <v>11</v>
      </c>
      <c r="O7" s="37">
        <v>39</v>
      </c>
      <c r="P7" s="38">
        <v>29353</v>
      </c>
      <c r="Q7" s="39"/>
      <c r="R7" s="37">
        <v>3</v>
      </c>
      <c r="S7" s="38">
        <v>28</v>
      </c>
      <c r="T7" s="38">
        <v>29381</v>
      </c>
      <c r="U7" s="40">
        <v>0.999</v>
      </c>
    </row>
    <row r="8" spans="1:21" x14ac:dyDescent="0.25">
      <c r="A8" t="s">
        <v>15</v>
      </c>
      <c r="B8" t="s">
        <v>25</v>
      </c>
      <c r="C8" t="s">
        <v>11</v>
      </c>
      <c r="D8">
        <v>28</v>
      </c>
      <c r="E8">
        <v>11467</v>
      </c>
      <c r="F8">
        <v>9</v>
      </c>
      <c r="G8">
        <v>1040</v>
      </c>
      <c r="H8">
        <v>12507</v>
      </c>
      <c r="I8">
        <v>0.91700000000000004</v>
      </c>
      <c r="L8" s="37" t="s">
        <v>14</v>
      </c>
      <c r="M8" s="37" t="s">
        <v>25</v>
      </c>
      <c r="N8" s="37" t="s">
        <v>12</v>
      </c>
      <c r="O8" s="37">
        <v>26</v>
      </c>
      <c r="P8" s="38">
        <v>42874</v>
      </c>
      <c r="Q8" s="39"/>
      <c r="R8" s="37">
        <v>15</v>
      </c>
      <c r="S8" s="38">
        <v>7778</v>
      </c>
      <c r="T8" s="38">
        <v>50652</v>
      </c>
      <c r="U8" s="40">
        <v>0.84599999999999997</v>
      </c>
    </row>
    <row r="9" spans="1:21" x14ac:dyDescent="0.25">
      <c r="A9" t="s">
        <v>15</v>
      </c>
      <c r="B9" t="s">
        <v>25</v>
      </c>
      <c r="C9" t="s">
        <v>12</v>
      </c>
      <c r="D9">
        <v>14</v>
      </c>
      <c r="E9">
        <v>58073</v>
      </c>
      <c r="F9">
        <v>17</v>
      </c>
      <c r="G9">
        <v>10778</v>
      </c>
      <c r="H9">
        <v>68851</v>
      </c>
      <c r="I9">
        <v>0.84299999999999997</v>
      </c>
      <c r="L9" s="37" t="s">
        <v>14</v>
      </c>
      <c r="M9" s="37" t="s">
        <v>26</v>
      </c>
      <c r="N9" s="37" t="s">
        <v>12</v>
      </c>
      <c r="O9" s="37">
        <v>1</v>
      </c>
      <c r="P9" s="38">
        <v>1220</v>
      </c>
      <c r="Q9" s="39"/>
      <c r="R9" s="37">
        <v>6</v>
      </c>
      <c r="S9" s="38">
        <v>11366</v>
      </c>
      <c r="T9" s="38">
        <v>12586</v>
      </c>
      <c r="U9" s="40">
        <v>9.7000000000000003E-2</v>
      </c>
    </row>
    <row r="10" spans="1:21" x14ac:dyDescent="0.25">
      <c r="A10" t="s">
        <v>15</v>
      </c>
      <c r="B10" t="s">
        <v>26</v>
      </c>
      <c r="C10" t="s">
        <v>12</v>
      </c>
      <c r="D10">
        <v>0</v>
      </c>
      <c r="E10">
        <v>0</v>
      </c>
      <c r="F10">
        <v>8</v>
      </c>
      <c r="G10">
        <v>15892</v>
      </c>
      <c r="H10">
        <v>15892</v>
      </c>
      <c r="I10">
        <v>0</v>
      </c>
      <c r="L10" s="37" t="s">
        <v>15</v>
      </c>
      <c r="M10" s="37" t="s">
        <v>25</v>
      </c>
      <c r="N10" s="37" t="s">
        <v>11</v>
      </c>
      <c r="O10" s="37">
        <v>28</v>
      </c>
      <c r="P10" s="38">
        <v>11467</v>
      </c>
      <c r="Q10" s="39"/>
      <c r="R10" s="37">
        <v>9</v>
      </c>
      <c r="S10" s="38">
        <v>1040</v>
      </c>
      <c r="T10" s="38">
        <v>12507</v>
      </c>
      <c r="U10" s="40">
        <v>0.91700000000000004</v>
      </c>
    </row>
    <row r="11" spans="1:21" x14ac:dyDescent="0.25">
      <c r="A11" t="s">
        <v>16</v>
      </c>
      <c r="B11" t="s">
        <v>25</v>
      </c>
      <c r="C11" t="s">
        <v>11</v>
      </c>
      <c r="D11">
        <v>27</v>
      </c>
      <c r="E11">
        <v>12621</v>
      </c>
      <c r="F11">
        <v>4</v>
      </c>
      <c r="G11">
        <v>502</v>
      </c>
      <c r="H11">
        <v>13123</v>
      </c>
      <c r="I11">
        <v>0.96199999999999997</v>
      </c>
      <c r="L11" s="37" t="s">
        <v>15</v>
      </c>
      <c r="M11" s="37" t="s">
        <v>25</v>
      </c>
      <c r="N11" s="37" t="s">
        <v>12</v>
      </c>
      <c r="O11" s="37">
        <v>14</v>
      </c>
      <c r="P11" s="38">
        <v>58073</v>
      </c>
      <c r="Q11" s="39"/>
      <c r="R11" s="37">
        <v>17</v>
      </c>
      <c r="S11" s="38">
        <v>10778</v>
      </c>
      <c r="T11" s="38">
        <v>68851</v>
      </c>
      <c r="U11" s="40">
        <v>0.84299999999999997</v>
      </c>
    </row>
    <row r="12" spans="1:21" x14ac:dyDescent="0.25">
      <c r="A12" t="s">
        <v>16</v>
      </c>
      <c r="B12" t="s">
        <v>25</v>
      </c>
      <c r="C12" t="s">
        <v>12</v>
      </c>
      <c r="D12">
        <v>17</v>
      </c>
      <c r="E12">
        <v>59022</v>
      </c>
      <c r="F12">
        <v>13</v>
      </c>
      <c r="G12">
        <v>15947</v>
      </c>
      <c r="H12">
        <v>74969</v>
      </c>
      <c r="I12">
        <v>0.78700000000000003</v>
      </c>
      <c r="L12" s="37" t="s">
        <v>15</v>
      </c>
      <c r="M12" s="37" t="s">
        <v>26</v>
      </c>
      <c r="N12" s="37" t="s">
        <v>12</v>
      </c>
      <c r="O12" s="37">
        <v>0</v>
      </c>
      <c r="P12" s="38">
        <v>0</v>
      </c>
      <c r="Q12" s="39"/>
      <c r="R12" s="37">
        <v>8</v>
      </c>
      <c r="S12" s="38">
        <v>15892</v>
      </c>
      <c r="T12" s="38">
        <v>15892</v>
      </c>
      <c r="U12" s="40">
        <v>0</v>
      </c>
    </row>
    <row r="13" spans="1:21" x14ac:dyDescent="0.25">
      <c r="A13" t="s">
        <v>16</v>
      </c>
      <c r="B13" t="s">
        <v>26</v>
      </c>
      <c r="C13" t="s">
        <v>12</v>
      </c>
      <c r="D13">
        <v>1</v>
      </c>
      <c r="E13">
        <v>21596</v>
      </c>
      <c r="F13">
        <v>4</v>
      </c>
      <c r="G13">
        <v>13473</v>
      </c>
      <c r="H13">
        <v>35069</v>
      </c>
      <c r="I13">
        <v>0.61599999999999999</v>
      </c>
      <c r="L13" s="37" t="s">
        <v>16</v>
      </c>
      <c r="M13" s="37" t="s">
        <v>25</v>
      </c>
      <c r="N13" s="37" t="s">
        <v>11</v>
      </c>
      <c r="O13" s="37">
        <v>27</v>
      </c>
      <c r="P13" s="38">
        <v>12621</v>
      </c>
      <c r="Q13" s="39"/>
      <c r="R13" s="37">
        <v>4</v>
      </c>
      <c r="S13" s="38">
        <v>502</v>
      </c>
      <c r="T13" s="38">
        <v>13123</v>
      </c>
      <c r="U13" s="40">
        <v>0.96199999999999997</v>
      </c>
    </row>
    <row r="14" spans="1:21" x14ac:dyDescent="0.25">
      <c r="A14" t="s">
        <v>17</v>
      </c>
      <c r="B14" t="s">
        <v>25</v>
      </c>
      <c r="C14" t="s">
        <v>11</v>
      </c>
      <c r="D14">
        <v>31</v>
      </c>
      <c r="E14">
        <v>25927</v>
      </c>
      <c r="F14">
        <v>5</v>
      </c>
      <c r="G14">
        <v>928</v>
      </c>
      <c r="H14">
        <v>26855</v>
      </c>
      <c r="I14">
        <v>0.96499999999999997</v>
      </c>
      <c r="L14" s="37" t="s">
        <v>16</v>
      </c>
      <c r="M14" s="37" t="s">
        <v>25</v>
      </c>
      <c r="N14" s="37" t="s">
        <v>12</v>
      </c>
      <c r="O14" s="37">
        <v>17</v>
      </c>
      <c r="P14" s="38">
        <v>59022</v>
      </c>
      <c r="Q14" s="39"/>
      <c r="R14" s="37">
        <v>13</v>
      </c>
      <c r="S14" s="38">
        <v>15947</v>
      </c>
      <c r="T14" s="38">
        <v>74969</v>
      </c>
      <c r="U14" s="40">
        <v>0.78700000000000003</v>
      </c>
    </row>
    <row r="15" spans="1:21" x14ac:dyDescent="0.25">
      <c r="A15" t="s">
        <v>17</v>
      </c>
      <c r="B15" t="s">
        <v>25</v>
      </c>
      <c r="C15" t="s">
        <v>12</v>
      </c>
      <c r="D15">
        <v>15</v>
      </c>
      <c r="E15">
        <v>71240</v>
      </c>
      <c r="F15">
        <v>7</v>
      </c>
      <c r="G15">
        <v>10884</v>
      </c>
      <c r="H15">
        <v>82124</v>
      </c>
      <c r="I15">
        <v>0.86699999999999999</v>
      </c>
      <c r="L15" s="37" t="s">
        <v>16</v>
      </c>
      <c r="M15" s="37" t="s">
        <v>26</v>
      </c>
      <c r="N15" s="37" t="s">
        <v>12</v>
      </c>
      <c r="O15" s="37">
        <v>1</v>
      </c>
      <c r="P15" s="38">
        <v>21596</v>
      </c>
      <c r="Q15" s="39"/>
      <c r="R15" s="37">
        <v>4</v>
      </c>
      <c r="S15" s="38">
        <v>13473</v>
      </c>
      <c r="T15" s="38">
        <v>35069</v>
      </c>
      <c r="U15" s="40">
        <v>0.61599999999999999</v>
      </c>
    </row>
    <row r="16" spans="1:21" x14ac:dyDescent="0.25">
      <c r="A16" t="s">
        <v>17</v>
      </c>
      <c r="B16" t="s">
        <v>26</v>
      </c>
      <c r="C16" t="s">
        <v>12</v>
      </c>
      <c r="D16">
        <v>2</v>
      </c>
      <c r="E16">
        <v>24394</v>
      </c>
      <c r="F16">
        <v>1</v>
      </c>
      <c r="G16">
        <v>1727</v>
      </c>
      <c r="H16">
        <v>26121</v>
      </c>
      <c r="I16">
        <v>0.93400000000000005</v>
      </c>
      <c r="L16" s="37" t="s">
        <v>17</v>
      </c>
      <c r="M16" s="37" t="s">
        <v>25</v>
      </c>
      <c r="N16" s="37" t="s">
        <v>11</v>
      </c>
      <c r="O16" s="37">
        <v>31</v>
      </c>
      <c r="P16" s="38">
        <v>25927</v>
      </c>
      <c r="Q16" s="39"/>
      <c r="R16" s="37">
        <v>5</v>
      </c>
      <c r="S16" s="38">
        <v>928</v>
      </c>
      <c r="T16" s="38">
        <v>26855</v>
      </c>
      <c r="U16" s="40">
        <v>0.96499999999999997</v>
      </c>
    </row>
    <row r="17" spans="12:21" x14ac:dyDescent="0.25">
      <c r="L17" s="37" t="s">
        <v>17</v>
      </c>
      <c r="M17" s="37" t="s">
        <v>25</v>
      </c>
      <c r="N17" s="37" t="s">
        <v>12</v>
      </c>
      <c r="O17" s="37">
        <v>15</v>
      </c>
      <c r="P17" s="38">
        <v>71240</v>
      </c>
      <c r="Q17" s="39"/>
      <c r="R17" s="37">
        <v>7</v>
      </c>
      <c r="S17" s="38">
        <v>10884</v>
      </c>
      <c r="T17" s="38">
        <v>82124</v>
      </c>
      <c r="U17" s="40">
        <v>0.86699999999999999</v>
      </c>
    </row>
    <row r="18" spans="12:21" x14ac:dyDescent="0.25">
      <c r="L18" s="33" t="s">
        <v>17</v>
      </c>
      <c r="M18" s="33" t="s">
        <v>26</v>
      </c>
      <c r="N18" s="33" t="s">
        <v>12</v>
      </c>
      <c r="O18" s="33">
        <v>2</v>
      </c>
      <c r="P18" s="34">
        <v>24394</v>
      </c>
      <c r="Q18" s="33"/>
      <c r="R18" s="33">
        <v>1</v>
      </c>
      <c r="S18" s="34">
        <v>1727</v>
      </c>
      <c r="T18" s="34">
        <v>26121</v>
      </c>
      <c r="U18" s="41">
        <v>0.93400000000000005</v>
      </c>
    </row>
    <row r="19" spans="12:21" x14ac:dyDescent="0.25">
      <c r="L19" s="42" t="s">
        <v>466</v>
      </c>
      <c r="M19" s="42"/>
      <c r="N19" s="42"/>
      <c r="O19" s="42"/>
      <c r="P19" s="38">
        <f>SUM(P4:P18)</f>
        <v>421808</v>
      </c>
      <c r="Q19" s="39"/>
      <c r="R19" s="37"/>
      <c r="S19" s="38">
        <f>SUM(S4:S18)</f>
        <v>169689</v>
      </c>
      <c r="T19" s="38">
        <f>SUM(T4:T18)</f>
        <v>591497</v>
      </c>
      <c r="U19" s="40">
        <f>P19/T19</f>
        <v>0.71311942410527862</v>
      </c>
    </row>
    <row r="20" spans="12:21" x14ac:dyDescent="0.25">
      <c r="L20" s="25" t="s">
        <v>467</v>
      </c>
      <c r="M20" s="25"/>
      <c r="N20" s="25"/>
      <c r="O20" s="25"/>
      <c r="P20" s="38">
        <f>SUM(P4:P5,P7:P8,P10:P11,P13:P14,P16:P17)</f>
        <v>371441</v>
      </c>
      <c r="Q20" s="39"/>
      <c r="R20" s="37"/>
      <c r="S20" s="38">
        <f>SUM(S4:S5,S7:S8,S10:S11,S13:S14,S16:S17)</f>
        <v>61409</v>
      </c>
      <c r="T20" s="38">
        <f>SUM(T4:T5,T7:T8,T10:T11,T13:T14,T16:T17)</f>
        <v>432850</v>
      </c>
      <c r="U20" s="40">
        <f>P20/T20</f>
        <v>0.85812868199145198</v>
      </c>
    </row>
    <row r="21" spans="12:21" x14ac:dyDescent="0.25">
      <c r="L21" s="25" t="s">
        <v>468</v>
      </c>
      <c r="M21" s="25"/>
      <c r="N21" s="25"/>
      <c r="O21" s="25"/>
      <c r="P21" s="38">
        <f>SUM(P6,P9,P12,P15,P18)</f>
        <v>50367</v>
      </c>
      <c r="Q21" s="39"/>
      <c r="R21" s="37"/>
      <c r="S21" s="38">
        <f>SUM(S6,S9,S12,S15,S18)</f>
        <v>108280</v>
      </c>
      <c r="T21" s="38">
        <f>SUM(T6,T9,T12,T15,T18)</f>
        <v>158647</v>
      </c>
      <c r="U21" s="40">
        <f>P21/T21</f>
        <v>0.31747842694787798</v>
      </c>
    </row>
    <row r="22" spans="12:21" x14ac:dyDescent="0.25">
      <c r="L22" s="25" t="s">
        <v>469</v>
      </c>
      <c r="M22" s="25"/>
      <c r="N22" s="25"/>
      <c r="O22" s="25"/>
      <c r="P22" s="38">
        <f>SUM(P4,P7,P10,P13,P16)</f>
        <v>93459</v>
      </c>
      <c r="Q22" s="39"/>
      <c r="R22" s="37"/>
      <c r="S22" s="38">
        <f>SUM(S4,S7,S10,S13,S16)</f>
        <v>3666</v>
      </c>
      <c r="T22" s="38">
        <f>SUM(T4,T7,T10,T13,T16)</f>
        <v>97125</v>
      </c>
      <c r="U22" s="40">
        <f>P22/T22</f>
        <v>0.96225482625482628</v>
      </c>
    </row>
    <row r="23" spans="12:21" x14ac:dyDescent="0.25">
      <c r="L23" s="25" t="s">
        <v>470</v>
      </c>
      <c r="M23" s="25"/>
      <c r="N23" s="25"/>
      <c r="O23" s="25"/>
      <c r="P23" s="38">
        <f>SUM(P5,P8,P11,P14,P17)</f>
        <v>277982</v>
      </c>
      <c r="Q23" s="39"/>
      <c r="R23" s="37"/>
      <c r="S23" s="38">
        <f>SUM(S5,S8,S11,S14,S17)</f>
        <v>57743</v>
      </c>
      <c r="T23" s="38">
        <f>SUM(T5,T8,T11,T14,T17)</f>
        <v>335725</v>
      </c>
      <c r="U23" s="40">
        <f>P23/T23</f>
        <v>0.82800506366818083</v>
      </c>
    </row>
    <row r="29" spans="12:21" x14ac:dyDescent="0.25">
      <c r="Q29" s="26"/>
    </row>
  </sheetData>
  <mergeCells count="12">
    <mergeCell ref="U2:U3"/>
    <mergeCell ref="L23:O23"/>
    <mergeCell ref="L22:O22"/>
    <mergeCell ref="L21:O21"/>
    <mergeCell ref="L20:O20"/>
    <mergeCell ref="L19:O19"/>
    <mergeCell ref="O2:P2"/>
    <mergeCell ref="R2:S2"/>
    <mergeCell ref="L2:L3"/>
    <mergeCell ref="M2:M3"/>
    <mergeCell ref="N2:N3"/>
    <mergeCell ref="T2:T3"/>
  </mergeCells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45"/>
  <sheetViews>
    <sheetView workbookViewId="0"/>
  </sheetViews>
  <sheetFormatPr defaultColWidth="11.42578125" defaultRowHeight="15" x14ac:dyDescent="0.25"/>
  <sheetData>
    <row r="1" spans="1:18" x14ac:dyDescent="0.25">
      <c r="A1" t="s">
        <v>0</v>
      </c>
      <c r="B1" t="s">
        <v>287</v>
      </c>
      <c r="C1" t="s">
        <v>2</v>
      </c>
      <c r="D1" t="s">
        <v>1</v>
      </c>
      <c r="E1" t="s">
        <v>18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</row>
    <row r="2" spans="1:18" x14ac:dyDescent="0.25">
      <c r="A2" t="s">
        <v>9</v>
      </c>
      <c r="B2" t="s">
        <v>293</v>
      </c>
      <c r="C2" t="s">
        <v>12</v>
      </c>
      <c r="D2" t="s">
        <v>13</v>
      </c>
      <c r="E2" t="s">
        <v>25</v>
      </c>
      <c r="F2" t="s">
        <v>275</v>
      </c>
      <c r="G2">
        <v>20135</v>
      </c>
      <c r="H2">
        <v>32</v>
      </c>
      <c r="I2">
        <v>0.81200000000000006</v>
      </c>
      <c r="J2">
        <v>16350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0.188</v>
      </c>
      <c r="R2">
        <v>3785</v>
      </c>
    </row>
    <row r="3" spans="1:18" x14ac:dyDescent="0.25">
      <c r="A3" t="s">
        <v>9</v>
      </c>
      <c r="B3" t="s">
        <v>294</v>
      </c>
      <c r="C3" t="s">
        <v>12</v>
      </c>
      <c r="D3" t="s">
        <v>13</v>
      </c>
      <c r="E3" t="s">
        <v>25</v>
      </c>
      <c r="F3" t="s">
        <v>275</v>
      </c>
      <c r="G3">
        <v>13863</v>
      </c>
      <c r="H3">
        <v>261</v>
      </c>
      <c r="I3">
        <v>0.86599999999999999</v>
      </c>
      <c r="J3">
        <v>12005</v>
      </c>
      <c r="K3">
        <v>4.0000000000000001E-3</v>
      </c>
      <c r="L3">
        <v>55</v>
      </c>
      <c r="M3">
        <v>0</v>
      </c>
      <c r="N3">
        <v>0</v>
      </c>
      <c r="O3">
        <v>0</v>
      </c>
      <c r="P3">
        <v>0</v>
      </c>
      <c r="Q3">
        <v>0.13</v>
      </c>
      <c r="R3">
        <v>1802</v>
      </c>
    </row>
    <row r="4" spans="1:18" x14ac:dyDescent="0.25">
      <c r="A4" t="s">
        <v>9</v>
      </c>
      <c r="B4" t="s">
        <v>295</v>
      </c>
      <c r="C4" t="s">
        <v>12</v>
      </c>
      <c r="D4" t="s">
        <v>13</v>
      </c>
      <c r="E4" t="s">
        <v>25</v>
      </c>
      <c r="F4" t="s">
        <v>275</v>
      </c>
      <c r="G4">
        <v>28074</v>
      </c>
      <c r="H4">
        <v>279</v>
      </c>
      <c r="I4">
        <v>0.89600000000000002</v>
      </c>
      <c r="J4">
        <v>25154</v>
      </c>
      <c r="K4">
        <v>4.0000000000000001E-3</v>
      </c>
      <c r="L4">
        <v>112</v>
      </c>
      <c r="M4">
        <v>0</v>
      </c>
      <c r="N4">
        <v>0</v>
      </c>
      <c r="O4">
        <v>0</v>
      </c>
      <c r="P4">
        <v>0</v>
      </c>
      <c r="Q4">
        <v>0.1</v>
      </c>
      <c r="R4">
        <v>2807</v>
      </c>
    </row>
    <row r="5" spans="1:18" x14ac:dyDescent="0.25">
      <c r="A5" t="s">
        <v>9</v>
      </c>
      <c r="B5" t="s">
        <v>296</v>
      </c>
      <c r="C5" t="s">
        <v>12</v>
      </c>
      <c r="D5" t="s">
        <v>13</v>
      </c>
      <c r="E5" t="s">
        <v>25</v>
      </c>
      <c r="F5" t="s">
        <v>275</v>
      </c>
      <c r="G5">
        <v>45858</v>
      </c>
      <c r="H5">
        <v>360</v>
      </c>
      <c r="I5">
        <v>0.86399999999999999</v>
      </c>
      <c r="J5">
        <v>39621</v>
      </c>
      <c r="K5">
        <v>6.0000000000000001E-3</v>
      </c>
      <c r="L5">
        <v>275</v>
      </c>
      <c r="M5">
        <v>0</v>
      </c>
      <c r="N5">
        <v>0</v>
      </c>
      <c r="O5">
        <v>0</v>
      </c>
      <c r="P5">
        <v>0</v>
      </c>
      <c r="Q5">
        <v>0.13100000000000001</v>
      </c>
      <c r="R5">
        <v>6007</v>
      </c>
    </row>
    <row r="6" spans="1:18" x14ac:dyDescent="0.25">
      <c r="A6" t="s">
        <v>9</v>
      </c>
      <c r="B6" t="s">
        <v>297</v>
      </c>
      <c r="C6" t="s">
        <v>12</v>
      </c>
      <c r="D6" t="s">
        <v>13</v>
      </c>
      <c r="E6" t="s">
        <v>25</v>
      </c>
      <c r="F6" t="s">
        <v>275</v>
      </c>
      <c r="G6">
        <v>15210</v>
      </c>
      <c r="H6">
        <v>173</v>
      </c>
      <c r="I6">
        <v>0.80300000000000005</v>
      </c>
      <c r="J6">
        <v>12214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0.19700000000000001</v>
      </c>
      <c r="R6">
        <v>2996</v>
      </c>
    </row>
    <row r="7" spans="1:18" x14ac:dyDescent="0.25">
      <c r="A7" t="s">
        <v>14</v>
      </c>
      <c r="B7" t="s">
        <v>294</v>
      </c>
      <c r="C7" t="s">
        <v>12</v>
      </c>
      <c r="D7" t="s">
        <v>13</v>
      </c>
      <c r="E7" t="s">
        <v>25</v>
      </c>
      <c r="F7" t="s">
        <v>275</v>
      </c>
      <c r="G7">
        <v>1651</v>
      </c>
      <c r="H7">
        <v>104</v>
      </c>
      <c r="I7">
        <v>0.625</v>
      </c>
      <c r="J7">
        <v>1032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0.375</v>
      </c>
      <c r="R7">
        <v>619</v>
      </c>
    </row>
    <row r="8" spans="1:18" x14ac:dyDescent="0.25">
      <c r="A8" t="s">
        <v>14</v>
      </c>
      <c r="B8" t="s">
        <v>295</v>
      </c>
      <c r="C8" t="s">
        <v>12</v>
      </c>
      <c r="D8" t="s">
        <v>13</v>
      </c>
      <c r="E8" t="s">
        <v>25</v>
      </c>
      <c r="F8" t="s">
        <v>275</v>
      </c>
      <c r="G8">
        <v>1561</v>
      </c>
      <c r="H8">
        <v>76</v>
      </c>
      <c r="I8">
        <v>0.52600000000000002</v>
      </c>
      <c r="J8">
        <v>821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0.47399999999999998</v>
      </c>
      <c r="R8">
        <v>740</v>
      </c>
    </row>
    <row r="9" spans="1:18" x14ac:dyDescent="0.25">
      <c r="A9" t="s">
        <v>14</v>
      </c>
      <c r="B9" t="s">
        <v>296</v>
      </c>
      <c r="C9" t="s">
        <v>12</v>
      </c>
      <c r="D9" t="s">
        <v>13</v>
      </c>
      <c r="E9" t="s">
        <v>25</v>
      </c>
      <c r="F9" t="s">
        <v>275</v>
      </c>
      <c r="G9">
        <v>88</v>
      </c>
      <c r="H9">
        <v>88</v>
      </c>
      <c r="I9">
        <v>0.53400000000000003</v>
      </c>
      <c r="J9">
        <v>47</v>
      </c>
      <c r="K9">
        <v>4.4999999999999998E-2</v>
      </c>
      <c r="L9">
        <v>4</v>
      </c>
      <c r="M9">
        <v>0</v>
      </c>
      <c r="N9">
        <v>0</v>
      </c>
      <c r="O9">
        <v>0</v>
      </c>
      <c r="P9">
        <v>0</v>
      </c>
      <c r="Q9">
        <v>0.42</v>
      </c>
      <c r="R9">
        <v>37</v>
      </c>
    </row>
    <row r="10" spans="1:18" x14ac:dyDescent="0.25">
      <c r="A10" t="s">
        <v>15</v>
      </c>
      <c r="B10" t="s">
        <v>294</v>
      </c>
      <c r="C10" t="s">
        <v>12</v>
      </c>
      <c r="D10" t="s">
        <v>13</v>
      </c>
      <c r="E10" t="s">
        <v>25</v>
      </c>
      <c r="F10" t="s">
        <v>275</v>
      </c>
      <c r="G10">
        <v>940</v>
      </c>
      <c r="H10">
        <v>45</v>
      </c>
      <c r="I10">
        <v>0.93300000000000005</v>
      </c>
      <c r="J10">
        <v>877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6.7000000000000004E-2</v>
      </c>
      <c r="R10">
        <v>63</v>
      </c>
    </row>
    <row r="11" spans="1:18" x14ac:dyDescent="0.25">
      <c r="A11" t="s">
        <v>15</v>
      </c>
      <c r="B11" t="s">
        <v>295</v>
      </c>
      <c r="C11" t="s">
        <v>12</v>
      </c>
      <c r="D11" t="s">
        <v>13</v>
      </c>
      <c r="E11" t="s">
        <v>25</v>
      </c>
      <c r="F11" t="s">
        <v>275</v>
      </c>
      <c r="G11">
        <v>25859</v>
      </c>
      <c r="H11">
        <v>108</v>
      </c>
      <c r="I11">
        <v>0.97199999999999998</v>
      </c>
      <c r="J11">
        <v>25135</v>
      </c>
      <c r="K11">
        <v>2.8000000000000001E-2</v>
      </c>
      <c r="L11">
        <v>724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15</v>
      </c>
      <c r="B12" t="s">
        <v>297</v>
      </c>
      <c r="C12" t="s">
        <v>12</v>
      </c>
      <c r="D12" t="s">
        <v>13</v>
      </c>
      <c r="E12" t="s">
        <v>25</v>
      </c>
      <c r="F12" t="s">
        <v>275</v>
      </c>
      <c r="G12">
        <v>3231</v>
      </c>
      <c r="H12">
        <v>177</v>
      </c>
      <c r="I12">
        <v>0.93200000000000005</v>
      </c>
      <c r="J12">
        <v>3011</v>
      </c>
      <c r="K12">
        <v>6.0000000000000001E-3</v>
      </c>
      <c r="L12">
        <v>19</v>
      </c>
      <c r="M12">
        <v>0</v>
      </c>
      <c r="N12">
        <v>0</v>
      </c>
      <c r="O12">
        <v>0</v>
      </c>
      <c r="P12">
        <v>0</v>
      </c>
      <c r="Q12">
        <v>6.2E-2</v>
      </c>
      <c r="R12">
        <v>200</v>
      </c>
    </row>
    <row r="13" spans="1:18" x14ac:dyDescent="0.25">
      <c r="A13" t="s">
        <v>16</v>
      </c>
      <c r="B13" t="s">
        <v>294</v>
      </c>
      <c r="C13" t="s">
        <v>12</v>
      </c>
      <c r="D13" t="s">
        <v>13</v>
      </c>
      <c r="E13" t="s">
        <v>25</v>
      </c>
      <c r="F13" t="s">
        <v>275</v>
      </c>
      <c r="G13">
        <v>3633</v>
      </c>
      <c r="H13">
        <v>94</v>
      </c>
      <c r="I13">
        <v>0.80900000000000005</v>
      </c>
      <c r="J13">
        <v>2939</v>
      </c>
      <c r="K13">
        <v>1.0999999999999999E-2</v>
      </c>
      <c r="L13">
        <v>40</v>
      </c>
      <c r="M13">
        <v>0</v>
      </c>
      <c r="N13">
        <v>0</v>
      </c>
      <c r="O13">
        <v>0</v>
      </c>
      <c r="P13">
        <v>0</v>
      </c>
      <c r="Q13">
        <v>0.18099999999999999</v>
      </c>
      <c r="R13">
        <v>658</v>
      </c>
    </row>
    <row r="14" spans="1:18" x14ac:dyDescent="0.25">
      <c r="A14" t="s">
        <v>16</v>
      </c>
      <c r="B14" t="s">
        <v>295</v>
      </c>
      <c r="C14" t="s">
        <v>12</v>
      </c>
      <c r="D14" t="s">
        <v>13</v>
      </c>
      <c r="E14" t="s">
        <v>25</v>
      </c>
      <c r="F14" t="s">
        <v>275</v>
      </c>
      <c r="G14">
        <v>13386</v>
      </c>
      <c r="H14">
        <v>207</v>
      </c>
      <c r="I14">
        <v>0.76800000000000002</v>
      </c>
      <c r="J14">
        <v>10280</v>
      </c>
      <c r="K14">
        <v>1.9E-2</v>
      </c>
      <c r="L14">
        <v>254</v>
      </c>
      <c r="M14">
        <v>0</v>
      </c>
      <c r="N14">
        <v>0</v>
      </c>
      <c r="O14">
        <v>0</v>
      </c>
      <c r="P14">
        <v>0</v>
      </c>
      <c r="Q14">
        <v>0.21299999999999999</v>
      </c>
      <c r="R14">
        <v>2851</v>
      </c>
    </row>
    <row r="15" spans="1:18" x14ac:dyDescent="0.25">
      <c r="A15" t="s">
        <v>16</v>
      </c>
      <c r="B15" t="s">
        <v>296</v>
      </c>
      <c r="C15" t="s">
        <v>12</v>
      </c>
      <c r="D15" t="s">
        <v>13</v>
      </c>
      <c r="E15" t="s">
        <v>25</v>
      </c>
      <c r="F15" t="s">
        <v>275</v>
      </c>
      <c r="G15">
        <v>16066</v>
      </c>
      <c r="H15">
        <v>182</v>
      </c>
      <c r="I15">
        <v>0.73599999999999999</v>
      </c>
      <c r="J15">
        <v>11825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0.26400000000000001</v>
      </c>
      <c r="R15">
        <v>4241</v>
      </c>
    </row>
    <row r="16" spans="1:18" x14ac:dyDescent="0.25">
      <c r="A16" t="s">
        <v>16</v>
      </c>
      <c r="B16" t="s">
        <v>297</v>
      </c>
      <c r="C16" t="s">
        <v>12</v>
      </c>
      <c r="D16" t="s">
        <v>13</v>
      </c>
      <c r="E16" t="s">
        <v>25</v>
      </c>
      <c r="F16" t="s">
        <v>275</v>
      </c>
      <c r="G16">
        <v>559</v>
      </c>
      <c r="H16">
        <v>37</v>
      </c>
      <c r="I16">
        <v>0.73</v>
      </c>
      <c r="J16">
        <v>408</v>
      </c>
      <c r="K16">
        <v>0</v>
      </c>
      <c r="L16">
        <v>0</v>
      </c>
      <c r="M16">
        <v>2.7E-2</v>
      </c>
      <c r="N16">
        <v>15</v>
      </c>
      <c r="O16">
        <v>0</v>
      </c>
      <c r="P16">
        <v>0</v>
      </c>
      <c r="Q16">
        <v>0.24299999999999999</v>
      </c>
      <c r="R16">
        <v>136</v>
      </c>
    </row>
    <row r="17" spans="1:18" x14ac:dyDescent="0.25">
      <c r="A17" t="s">
        <v>17</v>
      </c>
      <c r="B17" t="s">
        <v>295</v>
      </c>
      <c r="C17" t="s">
        <v>12</v>
      </c>
      <c r="D17" t="s">
        <v>13</v>
      </c>
      <c r="E17" t="s">
        <v>25</v>
      </c>
      <c r="F17" t="s">
        <v>275</v>
      </c>
      <c r="G17">
        <v>95</v>
      </c>
      <c r="H17">
        <v>95</v>
      </c>
      <c r="I17">
        <v>0.6</v>
      </c>
      <c r="J17">
        <v>57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0.4</v>
      </c>
      <c r="R17">
        <v>38</v>
      </c>
    </row>
    <row r="18" spans="1:18" x14ac:dyDescent="0.25">
      <c r="A18" t="s">
        <v>17</v>
      </c>
      <c r="B18" t="s">
        <v>296</v>
      </c>
      <c r="C18" t="s">
        <v>12</v>
      </c>
      <c r="D18" t="s">
        <v>13</v>
      </c>
      <c r="E18" t="s">
        <v>25</v>
      </c>
      <c r="F18" t="s">
        <v>275</v>
      </c>
      <c r="G18">
        <v>3078</v>
      </c>
      <c r="H18">
        <v>47</v>
      </c>
      <c r="I18">
        <v>0.63800000000000001</v>
      </c>
      <c r="J18">
        <v>1964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0.36199999999999999</v>
      </c>
      <c r="R18">
        <v>1114</v>
      </c>
    </row>
    <row r="19" spans="1:18" x14ac:dyDescent="0.25">
      <c r="A19" t="s">
        <v>9</v>
      </c>
      <c r="B19" t="s">
        <v>298</v>
      </c>
      <c r="C19" t="s">
        <v>12</v>
      </c>
      <c r="D19" t="s">
        <v>13</v>
      </c>
      <c r="E19" t="s">
        <v>25</v>
      </c>
      <c r="F19" t="s">
        <v>280</v>
      </c>
      <c r="G19">
        <v>20502</v>
      </c>
      <c r="H19">
        <v>269</v>
      </c>
      <c r="I19">
        <v>0.85899999999999999</v>
      </c>
      <c r="J19">
        <v>17611</v>
      </c>
      <c r="K19">
        <v>7.0000000000000001E-3</v>
      </c>
      <c r="L19">
        <v>144</v>
      </c>
      <c r="M19">
        <v>0</v>
      </c>
      <c r="N19">
        <v>0</v>
      </c>
      <c r="O19">
        <v>0</v>
      </c>
      <c r="P19">
        <v>0</v>
      </c>
      <c r="Q19">
        <v>0.13400000000000001</v>
      </c>
      <c r="R19">
        <v>2747</v>
      </c>
    </row>
    <row r="20" spans="1:18" x14ac:dyDescent="0.25">
      <c r="A20" t="s">
        <v>9</v>
      </c>
      <c r="B20" t="s">
        <v>299</v>
      </c>
      <c r="C20" t="s">
        <v>12</v>
      </c>
      <c r="D20" t="s">
        <v>13</v>
      </c>
      <c r="E20" t="s">
        <v>25</v>
      </c>
      <c r="F20" t="s">
        <v>280</v>
      </c>
      <c r="G20">
        <v>6440</v>
      </c>
      <c r="H20">
        <v>93</v>
      </c>
      <c r="I20">
        <v>0.94599999999999995</v>
      </c>
      <c r="J20">
        <v>6092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5.3999999999999999E-2</v>
      </c>
      <c r="R20">
        <v>348</v>
      </c>
    </row>
    <row r="21" spans="1:18" x14ac:dyDescent="0.25">
      <c r="A21" t="s">
        <v>15</v>
      </c>
      <c r="B21" t="s">
        <v>296</v>
      </c>
      <c r="C21" t="s">
        <v>12</v>
      </c>
      <c r="D21" t="s">
        <v>13</v>
      </c>
      <c r="E21" t="s">
        <v>25</v>
      </c>
      <c r="F21" t="s">
        <v>280</v>
      </c>
      <c r="G21">
        <v>22441</v>
      </c>
      <c r="H21">
        <v>207</v>
      </c>
      <c r="I21">
        <v>0.91300000000000003</v>
      </c>
      <c r="J21">
        <v>20489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8.6999999999999994E-2</v>
      </c>
      <c r="R21">
        <v>1952</v>
      </c>
    </row>
    <row r="22" spans="1:18" x14ac:dyDescent="0.25">
      <c r="A22" t="s">
        <v>15</v>
      </c>
      <c r="B22" t="s">
        <v>297</v>
      </c>
      <c r="C22" t="s">
        <v>12</v>
      </c>
      <c r="D22" t="s">
        <v>13</v>
      </c>
      <c r="E22" t="s">
        <v>25</v>
      </c>
      <c r="F22" t="s">
        <v>280</v>
      </c>
      <c r="G22">
        <v>13623</v>
      </c>
      <c r="H22">
        <v>95</v>
      </c>
      <c r="I22">
        <v>0.91600000000000004</v>
      </c>
      <c r="J22">
        <v>12479</v>
      </c>
      <c r="K22">
        <v>1.0999999999999999E-2</v>
      </c>
      <c r="L22">
        <v>150</v>
      </c>
      <c r="M22">
        <v>0</v>
      </c>
      <c r="N22">
        <v>0</v>
      </c>
      <c r="O22">
        <v>0</v>
      </c>
      <c r="P22">
        <v>0</v>
      </c>
      <c r="Q22">
        <v>7.3999999999999996E-2</v>
      </c>
      <c r="R22">
        <v>1008</v>
      </c>
    </row>
    <row r="23" spans="1:18" x14ac:dyDescent="0.25">
      <c r="A23" t="s">
        <v>15</v>
      </c>
      <c r="B23" t="s">
        <v>298</v>
      </c>
      <c r="C23" t="s">
        <v>12</v>
      </c>
      <c r="D23" t="s">
        <v>13</v>
      </c>
      <c r="E23" t="s">
        <v>25</v>
      </c>
      <c r="F23" t="s">
        <v>280</v>
      </c>
      <c r="G23">
        <v>7852</v>
      </c>
      <c r="H23">
        <v>189</v>
      </c>
      <c r="I23">
        <v>0.79900000000000004</v>
      </c>
      <c r="J23">
        <v>6274</v>
      </c>
      <c r="K23">
        <v>1.0999999999999999E-2</v>
      </c>
      <c r="L23">
        <v>86</v>
      </c>
      <c r="M23">
        <v>0</v>
      </c>
      <c r="N23">
        <v>0</v>
      </c>
      <c r="O23">
        <v>0</v>
      </c>
      <c r="P23">
        <v>0</v>
      </c>
      <c r="Q23">
        <v>0.19</v>
      </c>
      <c r="R23">
        <v>1492</v>
      </c>
    </row>
    <row r="24" spans="1:18" x14ac:dyDescent="0.25">
      <c r="A24" t="s">
        <v>9</v>
      </c>
      <c r="B24" t="s">
        <v>297</v>
      </c>
      <c r="C24" t="s">
        <v>12</v>
      </c>
      <c r="D24" t="s">
        <v>13</v>
      </c>
      <c r="E24" t="s">
        <v>25</v>
      </c>
      <c r="F24" t="s">
        <v>285</v>
      </c>
      <c r="G24">
        <v>49</v>
      </c>
      <c r="H24">
        <v>49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49</v>
      </c>
    </row>
    <row r="25" spans="1:18" x14ac:dyDescent="0.25">
      <c r="A25" t="s">
        <v>14</v>
      </c>
      <c r="B25" t="s">
        <v>293</v>
      </c>
      <c r="C25" t="s">
        <v>12</v>
      </c>
      <c r="D25" t="s">
        <v>13</v>
      </c>
      <c r="E25" t="s">
        <v>25</v>
      </c>
      <c r="F25" t="s">
        <v>276</v>
      </c>
      <c r="G25">
        <v>215</v>
      </c>
      <c r="H25">
        <v>19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215</v>
      </c>
    </row>
    <row r="26" spans="1:18" x14ac:dyDescent="0.25">
      <c r="A26" t="s">
        <v>14</v>
      </c>
      <c r="B26" t="s">
        <v>297</v>
      </c>
      <c r="C26" t="s">
        <v>12</v>
      </c>
      <c r="D26" t="s">
        <v>13</v>
      </c>
      <c r="E26" t="s">
        <v>25</v>
      </c>
      <c r="F26" t="s">
        <v>276</v>
      </c>
      <c r="G26">
        <v>318</v>
      </c>
      <c r="H26">
        <v>29</v>
      </c>
      <c r="I26">
        <v>0</v>
      </c>
      <c r="J26">
        <v>0</v>
      </c>
      <c r="K26">
        <v>3.4000000000000002E-2</v>
      </c>
      <c r="L26">
        <v>11</v>
      </c>
      <c r="M26">
        <v>0</v>
      </c>
      <c r="N26">
        <v>0</v>
      </c>
      <c r="O26">
        <v>0</v>
      </c>
      <c r="P26">
        <v>0</v>
      </c>
      <c r="Q26">
        <v>0.96599999999999997</v>
      </c>
      <c r="R26">
        <v>307</v>
      </c>
    </row>
    <row r="27" spans="1:18" x14ac:dyDescent="0.25">
      <c r="A27" t="s">
        <v>16</v>
      </c>
      <c r="B27" t="s">
        <v>296</v>
      </c>
      <c r="C27" t="s">
        <v>12</v>
      </c>
      <c r="D27" t="s">
        <v>13</v>
      </c>
      <c r="E27" t="s">
        <v>25</v>
      </c>
      <c r="F27" t="s">
        <v>276</v>
      </c>
      <c r="G27">
        <v>20</v>
      </c>
      <c r="H27">
        <v>20</v>
      </c>
      <c r="I27">
        <v>0.2</v>
      </c>
      <c r="J27"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0.8</v>
      </c>
      <c r="R27">
        <v>16</v>
      </c>
    </row>
    <row r="28" spans="1:18" x14ac:dyDescent="0.25">
      <c r="A28" t="s">
        <v>16</v>
      </c>
      <c r="B28" t="s">
        <v>297</v>
      </c>
      <c r="C28" t="s">
        <v>12</v>
      </c>
      <c r="D28" t="s">
        <v>13</v>
      </c>
      <c r="E28" t="s">
        <v>25</v>
      </c>
      <c r="F28" t="s">
        <v>276</v>
      </c>
      <c r="G28">
        <v>22</v>
      </c>
      <c r="H28">
        <v>6</v>
      </c>
      <c r="I28">
        <v>0.33300000000000002</v>
      </c>
      <c r="J28">
        <v>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0.66700000000000004</v>
      </c>
      <c r="R28">
        <v>15</v>
      </c>
    </row>
    <row r="29" spans="1:18" x14ac:dyDescent="0.25">
      <c r="A29" t="s">
        <v>9</v>
      </c>
      <c r="B29" t="s">
        <v>297</v>
      </c>
      <c r="C29" t="s">
        <v>12</v>
      </c>
      <c r="D29" t="s">
        <v>13</v>
      </c>
      <c r="E29" t="s">
        <v>25</v>
      </c>
      <c r="F29" t="s">
        <v>286</v>
      </c>
      <c r="G29">
        <v>121118</v>
      </c>
      <c r="H29">
        <v>173</v>
      </c>
      <c r="I29">
        <v>0.33500000000000002</v>
      </c>
      <c r="J29">
        <v>40575</v>
      </c>
      <c r="K29">
        <v>1.2E-2</v>
      </c>
      <c r="L29">
        <v>1453</v>
      </c>
      <c r="M29">
        <v>0</v>
      </c>
      <c r="N29">
        <v>0</v>
      </c>
      <c r="O29">
        <v>0</v>
      </c>
      <c r="P29">
        <v>0</v>
      </c>
      <c r="Q29">
        <v>0.65300000000000002</v>
      </c>
      <c r="R29">
        <v>79090</v>
      </c>
    </row>
    <row r="30" spans="1:18" x14ac:dyDescent="0.25">
      <c r="A30" t="s">
        <v>15</v>
      </c>
      <c r="B30" t="s">
        <v>300</v>
      </c>
      <c r="C30" t="s">
        <v>12</v>
      </c>
      <c r="D30" t="s">
        <v>13</v>
      </c>
      <c r="E30" t="s">
        <v>25</v>
      </c>
      <c r="F30" t="s">
        <v>286</v>
      </c>
      <c r="G30">
        <v>853</v>
      </c>
      <c r="H30">
        <v>150</v>
      </c>
      <c r="I30">
        <v>0.70699999999999996</v>
      </c>
      <c r="J30">
        <v>603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0.29299999999999998</v>
      </c>
      <c r="R30">
        <v>250</v>
      </c>
    </row>
    <row r="31" spans="1:18" x14ac:dyDescent="0.25">
      <c r="A31" t="s">
        <v>9</v>
      </c>
      <c r="B31" t="s">
        <v>295</v>
      </c>
      <c r="C31" t="s">
        <v>12</v>
      </c>
      <c r="D31" t="s">
        <v>13</v>
      </c>
      <c r="E31" t="s">
        <v>25</v>
      </c>
      <c r="F31" t="s">
        <v>281</v>
      </c>
      <c r="G31">
        <v>11</v>
      </c>
      <c r="H31">
        <v>11</v>
      </c>
      <c r="I31">
        <v>0.27300000000000002</v>
      </c>
      <c r="J31">
        <v>3</v>
      </c>
      <c r="K31">
        <v>9.0999999999999998E-2</v>
      </c>
      <c r="L31">
        <v>1</v>
      </c>
      <c r="M31">
        <v>0</v>
      </c>
      <c r="N31">
        <v>0</v>
      </c>
      <c r="O31">
        <v>0</v>
      </c>
      <c r="P31">
        <v>0</v>
      </c>
      <c r="Q31">
        <v>0.63600000000000001</v>
      </c>
      <c r="R31">
        <v>7</v>
      </c>
    </row>
    <row r="32" spans="1:18" x14ac:dyDescent="0.25">
      <c r="A32" t="s">
        <v>9</v>
      </c>
      <c r="B32" t="s">
        <v>298</v>
      </c>
      <c r="C32" t="s">
        <v>12</v>
      </c>
      <c r="D32" t="s">
        <v>13</v>
      </c>
      <c r="E32" t="s">
        <v>25</v>
      </c>
      <c r="F32" t="s">
        <v>281</v>
      </c>
      <c r="G32">
        <v>9</v>
      </c>
      <c r="H32">
        <v>9</v>
      </c>
      <c r="I32">
        <v>0.222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0.77800000000000002</v>
      </c>
      <c r="R32">
        <v>7</v>
      </c>
    </row>
    <row r="33" spans="1:18" x14ac:dyDescent="0.25">
      <c r="A33" t="s">
        <v>14</v>
      </c>
      <c r="B33" t="s">
        <v>293</v>
      </c>
      <c r="C33" t="s">
        <v>12</v>
      </c>
      <c r="D33" t="s">
        <v>13</v>
      </c>
      <c r="E33" t="s">
        <v>25</v>
      </c>
      <c r="F33" t="s">
        <v>281</v>
      </c>
      <c r="G33">
        <v>1494</v>
      </c>
      <c r="H33">
        <v>65</v>
      </c>
      <c r="I33">
        <v>6.2E-2</v>
      </c>
      <c r="J33">
        <v>93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0.93799999999999994</v>
      </c>
      <c r="R33">
        <v>1401</v>
      </c>
    </row>
    <row r="34" spans="1:18" x14ac:dyDescent="0.25">
      <c r="A34" t="s">
        <v>14</v>
      </c>
      <c r="B34" t="s">
        <v>294</v>
      </c>
      <c r="C34" t="s">
        <v>12</v>
      </c>
      <c r="D34" t="s">
        <v>13</v>
      </c>
      <c r="E34" t="s">
        <v>25</v>
      </c>
      <c r="F34" t="s">
        <v>281</v>
      </c>
      <c r="G34">
        <v>1500</v>
      </c>
      <c r="H34">
        <v>39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1500</v>
      </c>
    </row>
    <row r="35" spans="1:18" x14ac:dyDescent="0.25">
      <c r="A35" t="s">
        <v>14</v>
      </c>
      <c r="B35" t="s">
        <v>295</v>
      </c>
      <c r="C35" t="s">
        <v>12</v>
      </c>
      <c r="D35" t="s">
        <v>13</v>
      </c>
      <c r="E35" t="s">
        <v>25</v>
      </c>
      <c r="F35" t="s">
        <v>281</v>
      </c>
      <c r="G35">
        <v>559</v>
      </c>
      <c r="H35">
        <v>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559</v>
      </c>
    </row>
    <row r="36" spans="1:18" x14ac:dyDescent="0.25">
      <c r="A36" t="s">
        <v>14</v>
      </c>
      <c r="B36" t="s">
        <v>292</v>
      </c>
      <c r="C36" t="s">
        <v>12</v>
      </c>
      <c r="D36" t="s">
        <v>13</v>
      </c>
      <c r="E36" t="s">
        <v>25</v>
      </c>
      <c r="F36" t="s">
        <v>282</v>
      </c>
      <c r="G36">
        <v>663</v>
      </c>
      <c r="H36">
        <v>7</v>
      </c>
      <c r="I36">
        <v>0.42899999999999999</v>
      </c>
      <c r="J36">
        <v>284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0.57099999999999995</v>
      </c>
      <c r="R36">
        <v>379</v>
      </c>
    </row>
    <row r="37" spans="1:18" x14ac:dyDescent="0.25">
      <c r="A37" t="s">
        <v>14</v>
      </c>
      <c r="B37" t="s">
        <v>293</v>
      </c>
      <c r="C37" t="s">
        <v>12</v>
      </c>
      <c r="D37" t="s">
        <v>13</v>
      </c>
      <c r="E37" t="s">
        <v>25</v>
      </c>
      <c r="F37" t="s">
        <v>282</v>
      </c>
      <c r="G37">
        <v>3200</v>
      </c>
      <c r="H37">
        <v>41</v>
      </c>
      <c r="I37">
        <v>0.122</v>
      </c>
      <c r="J37">
        <v>390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0.878</v>
      </c>
      <c r="R37">
        <v>2810</v>
      </c>
    </row>
    <row r="38" spans="1:18" x14ac:dyDescent="0.25">
      <c r="A38" t="s">
        <v>15</v>
      </c>
      <c r="B38" t="s">
        <v>294</v>
      </c>
      <c r="C38" t="s">
        <v>12</v>
      </c>
      <c r="D38" t="s">
        <v>13</v>
      </c>
      <c r="E38" t="s">
        <v>25</v>
      </c>
      <c r="F38" t="s">
        <v>282</v>
      </c>
      <c r="G38">
        <v>1398</v>
      </c>
      <c r="H38">
        <v>6</v>
      </c>
      <c r="I38">
        <v>0.83299999999999996</v>
      </c>
      <c r="J38">
        <v>1165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0.16700000000000001</v>
      </c>
      <c r="R38">
        <v>233</v>
      </c>
    </row>
    <row r="39" spans="1:18" x14ac:dyDescent="0.25">
      <c r="A39" t="s">
        <v>15</v>
      </c>
      <c r="B39" t="s">
        <v>295</v>
      </c>
      <c r="C39" t="s">
        <v>12</v>
      </c>
      <c r="D39" t="s">
        <v>13</v>
      </c>
      <c r="E39" t="s">
        <v>25</v>
      </c>
      <c r="F39" t="s">
        <v>282</v>
      </c>
      <c r="G39">
        <v>2342</v>
      </c>
      <c r="H39">
        <v>51</v>
      </c>
      <c r="I39">
        <v>0.80400000000000005</v>
      </c>
      <c r="J39">
        <v>1883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0.19600000000000001</v>
      </c>
      <c r="R39">
        <v>459</v>
      </c>
    </row>
    <row r="40" spans="1:18" x14ac:dyDescent="0.25">
      <c r="A40" t="s">
        <v>16</v>
      </c>
      <c r="B40" t="s">
        <v>296</v>
      </c>
      <c r="C40" t="s">
        <v>12</v>
      </c>
      <c r="D40" t="s">
        <v>13</v>
      </c>
      <c r="E40" t="s">
        <v>25</v>
      </c>
      <c r="F40" t="s">
        <v>282</v>
      </c>
      <c r="G40">
        <v>131</v>
      </c>
      <c r="H40">
        <v>128</v>
      </c>
      <c r="I40">
        <v>0.54700000000000004</v>
      </c>
      <c r="J40">
        <v>72</v>
      </c>
      <c r="K40">
        <v>2.3E-2</v>
      </c>
      <c r="L40">
        <v>3</v>
      </c>
      <c r="M40">
        <v>0</v>
      </c>
      <c r="N40">
        <v>0</v>
      </c>
      <c r="O40">
        <v>0</v>
      </c>
      <c r="P40">
        <v>0</v>
      </c>
      <c r="Q40">
        <v>0.43</v>
      </c>
      <c r="R40">
        <v>56</v>
      </c>
    </row>
    <row r="41" spans="1:18" x14ac:dyDescent="0.25">
      <c r="A41" t="s">
        <v>16</v>
      </c>
      <c r="B41" t="s">
        <v>297</v>
      </c>
      <c r="C41" t="s">
        <v>12</v>
      </c>
      <c r="D41" t="s">
        <v>13</v>
      </c>
      <c r="E41" t="s">
        <v>25</v>
      </c>
      <c r="F41" t="s">
        <v>282</v>
      </c>
      <c r="G41">
        <v>344</v>
      </c>
      <c r="H41">
        <v>142</v>
      </c>
      <c r="I41">
        <v>0.47899999999999998</v>
      </c>
      <c r="J41">
        <v>165</v>
      </c>
      <c r="K41">
        <v>7.0000000000000001E-3</v>
      </c>
      <c r="L41">
        <v>2</v>
      </c>
      <c r="M41">
        <v>0</v>
      </c>
      <c r="N41">
        <v>0</v>
      </c>
      <c r="O41">
        <v>0</v>
      </c>
      <c r="P41">
        <v>0</v>
      </c>
      <c r="Q41">
        <v>0.51400000000000001</v>
      </c>
      <c r="R41">
        <v>177</v>
      </c>
    </row>
    <row r="42" spans="1:18" x14ac:dyDescent="0.25">
      <c r="A42" t="s">
        <v>17</v>
      </c>
      <c r="B42" t="s">
        <v>296</v>
      </c>
      <c r="C42" t="s">
        <v>12</v>
      </c>
      <c r="D42" t="s">
        <v>13</v>
      </c>
      <c r="E42" t="s">
        <v>25</v>
      </c>
      <c r="F42" t="s">
        <v>282</v>
      </c>
      <c r="G42">
        <v>392</v>
      </c>
      <c r="H42">
        <v>64</v>
      </c>
      <c r="I42">
        <v>0.68799999999999994</v>
      </c>
      <c r="J42">
        <v>270</v>
      </c>
      <c r="K42">
        <v>1.6E-2</v>
      </c>
      <c r="L42">
        <v>6</v>
      </c>
      <c r="M42">
        <v>0</v>
      </c>
      <c r="N42">
        <v>0</v>
      </c>
      <c r="O42">
        <v>0</v>
      </c>
      <c r="P42">
        <v>0</v>
      </c>
      <c r="Q42">
        <v>0.29699999999999999</v>
      </c>
      <c r="R42">
        <v>116</v>
      </c>
    </row>
    <row r="43" spans="1:18" x14ac:dyDescent="0.25">
      <c r="A43" t="s">
        <v>14</v>
      </c>
      <c r="B43" t="s">
        <v>293</v>
      </c>
      <c r="C43" t="s">
        <v>12</v>
      </c>
      <c r="D43" t="s">
        <v>13</v>
      </c>
      <c r="E43" t="s">
        <v>25</v>
      </c>
      <c r="F43" t="s">
        <v>283</v>
      </c>
      <c r="G43">
        <v>1494</v>
      </c>
      <c r="H43">
        <v>25</v>
      </c>
      <c r="I43">
        <v>0.08</v>
      </c>
      <c r="J43">
        <v>120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0.92</v>
      </c>
      <c r="R43">
        <v>1374</v>
      </c>
    </row>
    <row r="44" spans="1:18" x14ac:dyDescent="0.25">
      <c r="A44" t="s">
        <v>14</v>
      </c>
      <c r="B44" t="s">
        <v>294</v>
      </c>
      <c r="C44" t="s">
        <v>12</v>
      </c>
      <c r="D44" t="s">
        <v>13</v>
      </c>
      <c r="E44" t="s">
        <v>25</v>
      </c>
      <c r="F44" t="s">
        <v>283</v>
      </c>
      <c r="G44">
        <v>375</v>
      </c>
      <c r="H44">
        <v>53</v>
      </c>
      <c r="I44">
        <v>0.151</v>
      </c>
      <c r="J44">
        <v>57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0.84899999999999998</v>
      </c>
      <c r="R44">
        <v>318</v>
      </c>
    </row>
    <row r="45" spans="1:18" x14ac:dyDescent="0.25">
      <c r="A45" t="s">
        <v>14</v>
      </c>
      <c r="B45" t="s">
        <v>295</v>
      </c>
      <c r="C45" t="s">
        <v>12</v>
      </c>
      <c r="D45" t="s">
        <v>13</v>
      </c>
      <c r="E45" t="s">
        <v>25</v>
      </c>
      <c r="F45" t="s">
        <v>283</v>
      </c>
      <c r="G45">
        <v>1326</v>
      </c>
      <c r="H45">
        <v>60</v>
      </c>
      <c r="I45">
        <v>0.13300000000000001</v>
      </c>
      <c r="J45">
        <v>176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0.86699999999999999</v>
      </c>
      <c r="R45">
        <v>1150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5"/>
  <sheetViews>
    <sheetView workbookViewId="0"/>
  </sheetViews>
  <sheetFormatPr defaultColWidth="11.42578125" defaultRowHeight="15" x14ac:dyDescent="0.25"/>
  <sheetData>
    <row r="1" spans="1:18" x14ac:dyDescent="0.25">
      <c r="A1" t="s">
        <v>0</v>
      </c>
      <c r="B1" t="s">
        <v>287</v>
      </c>
      <c r="C1" t="s">
        <v>2</v>
      </c>
      <c r="D1" t="s">
        <v>1</v>
      </c>
      <c r="E1" t="s">
        <v>18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</row>
    <row r="2" spans="1:18" x14ac:dyDescent="0.25">
      <c r="A2" t="s">
        <v>9</v>
      </c>
      <c r="B2" t="s">
        <v>295</v>
      </c>
      <c r="C2" t="s">
        <v>12</v>
      </c>
      <c r="D2" t="s">
        <v>13</v>
      </c>
      <c r="E2" t="s">
        <v>26</v>
      </c>
      <c r="F2" t="s">
        <v>280</v>
      </c>
      <c r="G2">
        <v>117377</v>
      </c>
      <c r="H2">
        <v>89</v>
      </c>
      <c r="I2">
        <v>0.92100000000000004</v>
      </c>
      <c r="J2">
        <v>108104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7.9000000000000001E-2</v>
      </c>
      <c r="R2">
        <v>9273</v>
      </c>
    </row>
    <row r="3" spans="1:18" x14ac:dyDescent="0.25">
      <c r="A3" t="s">
        <v>16</v>
      </c>
      <c r="B3" t="s">
        <v>295</v>
      </c>
      <c r="C3" t="s">
        <v>12</v>
      </c>
      <c r="D3" t="s">
        <v>13</v>
      </c>
      <c r="E3" t="s">
        <v>26</v>
      </c>
      <c r="F3" t="s">
        <v>280</v>
      </c>
      <c r="G3">
        <v>77149</v>
      </c>
      <c r="H3">
        <v>95</v>
      </c>
      <c r="I3">
        <v>0.93700000000000006</v>
      </c>
      <c r="J3">
        <v>72289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6.3E-2</v>
      </c>
      <c r="R3">
        <v>4860</v>
      </c>
    </row>
    <row r="4" spans="1:18" x14ac:dyDescent="0.25">
      <c r="A4" t="s">
        <v>16</v>
      </c>
      <c r="B4" t="s">
        <v>298</v>
      </c>
      <c r="C4" t="s">
        <v>12</v>
      </c>
      <c r="D4" t="s">
        <v>13</v>
      </c>
      <c r="E4" t="s">
        <v>26</v>
      </c>
      <c r="F4" t="s">
        <v>280</v>
      </c>
      <c r="G4">
        <v>83506</v>
      </c>
      <c r="H4">
        <v>95</v>
      </c>
      <c r="I4">
        <v>0.747</v>
      </c>
      <c r="J4">
        <v>62379</v>
      </c>
      <c r="K4">
        <v>1.0999999999999999E-2</v>
      </c>
      <c r="L4">
        <v>919</v>
      </c>
      <c r="M4">
        <v>0</v>
      </c>
      <c r="N4">
        <v>0</v>
      </c>
      <c r="O4">
        <v>0</v>
      </c>
      <c r="P4">
        <v>0</v>
      </c>
      <c r="Q4">
        <v>0.24199999999999999</v>
      </c>
      <c r="R4">
        <v>20208</v>
      </c>
    </row>
    <row r="5" spans="1:18" x14ac:dyDescent="0.25">
      <c r="A5" t="s">
        <v>17</v>
      </c>
      <c r="B5" t="s">
        <v>295</v>
      </c>
      <c r="C5" t="s">
        <v>12</v>
      </c>
      <c r="D5" t="s">
        <v>13</v>
      </c>
      <c r="E5" t="s">
        <v>26</v>
      </c>
      <c r="F5" t="s">
        <v>280</v>
      </c>
      <c r="G5">
        <v>13341</v>
      </c>
      <c r="H5">
        <v>96</v>
      </c>
      <c r="I5">
        <v>0.92700000000000005</v>
      </c>
      <c r="J5">
        <v>12367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7.2999999999999995E-2</v>
      </c>
      <c r="R5">
        <v>974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8"/>
  <sheetViews>
    <sheetView workbookViewId="0"/>
  </sheetViews>
  <sheetFormatPr defaultColWidth="11.42578125" defaultRowHeight="15" x14ac:dyDescent="0.25"/>
  <sheetData>
    <row r="1" spans="1:12" x14ac:dyDescent="0.25">
      <c r="A1" t="s">
        <v>1</v>
      </c>
      <c r="B1" t="s">
        <v>0</v>
      </c>
      <c r="C1" t="s">
        <v>18</v>
      </c>
      <c r="D1" t="s">
        <v>2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</row>
    <row r="2" spans="1:12" x14ac:dyDescent="0.25">
      <c r="A2" t="s">
        <v>13</v>
      </c>
      <c r="B2" t="s">
        <v>9</v>
      </c>
      <c r="C2" t="s">
        <v>25</v>
      </c>
      <c r="D2" t="s">
        <v>11</v>
      </c>
      <c r="E2">
        <v>26935</v>
      </c>
      <c r="F2">
        <v>522</v>
      </c>
      <c r="G2">
        <v>1630</v>
      </c>
      <c r="H2">
        <v>185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13</v>
      </c>
      <c r="B3" t="s">
        <v>9</v>
      </c>
      <c r="C3" t="s">
        <v>25</v>
      </c>
      <c r="D3" t="s">
        <v>12</v>
      </c>
      <c r="E3">
        <v>238343</v>
      </c>
      <c r="F3">
        <v>6602</v>
      </c>
      <c r="G3">
        <v>4352</v>
      </c>
      <c r="H3">
        <v>1496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13</v>
      </c>
      <c r="B4" t="s">
        <v>9</v>
      </c>
      <c r="C4" t="s">
        <v>26</v>
      </c>
      <c r="D4" t="s">
        <v>12</v>
      </c>
      <c r="E4">
        <v>866037</v>
      </c>
      <c r="F4">
        <v>13301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13</v>
      </c>
      <c r="B5" t="s">
        <v>14</v>
      </c>
      <c r="C5" t="s">
        <v>25</v>
      </c>
      <c r="D5" t="s">
        <v>11</v>
      </c>
      <c r="E5">
        <v>1380</v>
      </c>
      <c r="F5">
        <v>55</v>
      </c>
      <c r="G5">
        <v>438</v>
      </c>
      <c r="H5">
        <v>37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13</v>
      </c>
      <c r="B6" t="s">
        <v>14</v>
      </c>
      <c r="C6" t="s">
        <v>25</v>
      </c>
      <c r="D6" t="s">
        <v>12</v>
      </c>
      <c r="E6">
        <v>4976</v>
      </c>
      <c r="F6">
        <v>219</v>
      </c>
      <c r="G6">
        <v>113</v>
      </c>
      <c r="H6">
        <v>24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13</v>
      </c>
      <c r="B7" t="s">
        <v>15</v>
      </c>
      <c r="C7" t="s">
        <v>25</v>
      </c>
      <c r="D7" t="s">
        <v>11</v>
      </c>
      <c r="E7">
        <v>9126</v>
      </c>
      <c r="F7">
        <v>164</v>
      </c>
      <c r="G7">
        <v>1875</v>
      </c>
      <c r="H7">
        <v>98</v>
      </c>
      <c r="I7">
        <v>25</v>
      </c>
      <c r="J7">
        <v>12</v>
      </c>
      <c r="K7">
        <v>0</v>
      </c>
      <c r="L7">
        <v>0</v>
      </c>
    </row>
    <row r="8" spans="1:12" x14ac:dyDescent="0.25">
      <c r="A8" t="s">
        <v>13</v>
      </c>
      <c r="B8" t="s">
        <v>15</v>
      </c>
      <c r="C8" t="s">
        <v>25</v>
      </c>
      <c r="D8" t="s">
        <v>12</v>
      </c>
      <c r="E8">
        <v>109677</v>
      </c>
      <c r="F8">
        <v>701</v>
      </c>
      <c r="G8">
        <v>1136</v>
      </c>
      <c r="H8">
        <v>279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13</v>
      </c>
      <c r="B9" t="s">
        <v>16</v>
      </c>
      <c r="C9" t="s">
        <v>25</v>
      </c>
      <c r="D9" t="s">
        <v>11</v>
      </c>
      <c r="E9">
        <v>167</v>
      </c>
      <c r="F9">
        <v>25</v>
      </c>
      <c r="G9">
        <v>772</v>
      </c>
      <c r="H9">
        <v>52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13</v>
      </c>
      <c r="B10" t="s">
        <v>16</v>
      </c>
      <c r="C10" t="s">
        <v>25</v>
      </c>
      <c r="D10" t="s">
        <v>12</v>
      </c>
      <c r="E10">
        <v>28897</v>
      </c>
      <c r="F10">
        <v>418</v>
      </c>
      <c r="G10">
        <v>416</v>
      </c>
      <c r="H10">
        <v>96</v>
      </c>
      <c r="I10">
        <v>65</v>
      </c>
      <c r="J10">
        <v>41</v>
      </c>
      <c r="K10">
        <v>0</v>
      </c>
      <c r="L10">
        <v>0</v>
      </c>
    </row>
    <row r="11" spans="1:12" x14ac:dyDescent="0.25">
      <c r="A11" t="s">
        <v>13</v>
      </c>
      <c r="B11" t="s">
        <v>16</v>
      </c>
      <c r="C11" t="s">
        <v>26</v>
      </c>
      <c r="D11" t="s">
        <v>12</v>
      </c>
      <c r="E11">
        <v>255300</v>
      </c>
      <c r="F11">
        <v>3907</v>
      </c>
      <c r="G11">
        <v>1596</v>
      </c>
      <c r="H11">
        <v>775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13</v>
      </c>
      <c r="B12" t="s">
        <v>17</v>
      </c>
      <c r="C12" t="s">
        <v>25</v>
      </c>
      <c r="D12" t="s">
        <v>11</v>
      </c>
      <c r="E12">
        <v>1315</v>
      </c>
      <c r="F12">
        <v>82</v>
      </c>
      <c r="G12">
        <v>720</v>
      </c>
      <c r="H12">
        <v>75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13</v>
      </c>
      <c r="B13" t="s">
        <v>17</v>
      </c>
      <c r="C13" t="s">
        <v>25</v>
      </c>
      <c r="D13" t="s">
        <v>12</v>
      </c>
      <c r="E13">
        <v>2243</v>
      </c>
      <c r="F13">
        <v>128</v>
      </c>
      <c r="G13">
        <v>7</v>
      </c>
      <c r="H13">
        <v>6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13</v>
      </c>
      <c r="B14" t="s">
        <v>17</v>
      </c>
      <c r="C14" t="s">
        <v>26</v>
      </c>
      <c r="D14" t="s">
        <v>12</v>
      </c>
      <c r="E14">
        <v>46258</v>
      </c>
      <c r="F14">
        <v>1038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10</v>
      </c>
      <c r="B15" t="s">
        <v>9</v>
      </c>
      <c r="C15" t="s">
        <v>25</v>
      </c>
      <c r="D15" t="s">
        <v>11</v>
      </c>
      <c r="E15">
        <v>2192</v>
      </c>
      <c r="F15">
        <v>47</v>
      </c>
      <c r="G15">
        <v>154</v>
      </c>
      <c r="H15">
        <v>12</v>
      </c>
      <c r="I15">
        <v>103</v>
      </c>
      <c r="J15">
        <v>10</v>
      </c>
      <c r="K15">
        <v>0</v>
      </c>
      <c r="L15">
        <v>0</v>
      </c>
    </row>
    <row r="16" spans="1:12" x14ac:dyDescent="0.25">
      <c r="A16" t="s">
        <v>10</v>
      </c>
      <c r="B16" t="s">
        <v>9</v>
      </c>
      <c r="C16" t="s">
        <v>25</v>
      </c>
      <c r="D16" t="s">
        <v>12</v>
      </c>
      <c r="E16">
        <v>39351</v>
      </c>
      <c r="F16">
        <v>503</v>
      </c>
      <c r="G16">
        <v>0</v>
      </c>
      <c r="H16">
        <v>0</v>
      </c>
      <c r="I16">
        <v>46</v>
      </c>
      <c r="J16">
        <v>25</v>
      </c>
      <c r="K16">
        <v>0</v>
      </c>
      <c r="L16">
        <v>0</v>
      </c>
    </row>
    <row r="17" spans="1:12" x14ac:dyDescent="0.25">
      <c r="A17" t="s">
        <v>10</v>
      </c>
      <c r="B17" t="s">
        <v>9</v>
      </c>
      <c r="C17" t="s">
        <v>26</v>
      </c>
      <c r="D17" t="s">
        <v>12</v>
      </c>
      <c r="E17">
        <v>6370</v>
      </c>
      <c r="F17">
        <v>95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10</v>
      </c>
      <c r="B18" t="s">
        <v>14</v>
      </c>
      <c r="C18" t="s">
        <v>25</v>
      </c>
      <c r="D18" t="s">
        <v>11</v>
      </c>
      <c r="E18">
        <v>2468</v>
      </c>
      <c r="F18">
        <v>58</v>
      </c>
      <c r="G18">
        <v>112</v>
      </c>
      <c r="H18">
        <v>13</v>
      </c>
      <c r="I18">
        <v>227</v>
      </c>
      <c r="J18">
        <v>19</v>
      </c>
      <c r="K18">
        <v>0</v>
      </c>
      <c r="L18">
        <v>0</v>
      </c>
    </row>
    <row r="19" spans="1:12" x14ac:dyDescent="0.25">
      <c r="A19" t="s">
        <v>10</v>
      </c>
      <c r="B19" t="s">
        <v>14</v>
      </c>
      <c r="C19" t="s">
        <v>25</v>
      </c>
      <c r="D19" t="s">
        <v>12</v>
      </c>
      <c r="E19">
        <v>23916</v>
      </c>
      <c r="F19">
        <v>291</v>
      </c>
      <c r="G19">
        <v>0</v>
      </c>
      <c r="H19">
        <v>0</v>
      </c>
      <c r="I19">
        <v>44</v>
      </c>
      <c r="J19">
        <v>17</v>
      </c>
      <c r="K19">
        <v>0</v>
      </c>
      <c r="L19">
        <v>0</v>
      </c>
    </row>
    <row r="20" spans="1:12" x14ac:dyDescent="0.25">
      <c r="A20" t="s">
        <v>10</v>
      </c>
      <c r="B20" t="s">
        <v>14</v>
      </c>
      <c r="C20" t="s">
        <v>26</v>
      </c>
      <c r="D20" t="s">
        <v>12</v>
      </c>
      <c r="E20">
        <v>1969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10</v>
      </c>
      <c r="B21" t="s">
        <v>15</v>
      </c>
      <c r="C21" t="s">
        <v>25</v>
      </c>
      <c r="D21" t="s">
        <v>11</v>
      </c>
      <c r="E21">
        <v>621</v>
      </c>
      <c r="F21">
        <v>21</v>
      </c>
      <c r="G21">
        <v>106</v>
      </c>
      <c r="H21">
        <v>11</v>
      </c>
      <c r="I21">
        <v>43</v>
      </c>
      <c r="J21">
        <v>6</v>
      </c>
      <c r="K21">
        <v>0</v>
      </c>
      <c r="L21">
        <v>0</v>
      </c>
    </row>
    <row r="22" spans="1:12" x14ac:dyDescent="0.25">
      <c r="A22" t="s">
        <v>10</v>
      </c>
      <c r="B22" t="s">
        <v>15</v>
      </c>
      <c r="C22" t="s">
        <v>25</v>
      </c>
      <c r="D22" t="s">
        <v>12</v>
      </c>
      <c r="E22">
        <v>40127</v>
      </c>
      <c r="F22">
        <v>547</v>
      </c>
      <c r="G22">
        <v>0</v>
      </c>
      <c r="H22">
        <v>0</v>
      </c>
      <c r="I22">
        <v>64</v>
      </c>
      <c r="J22">
        <v>34</v>
      </c>
      <c r="K22">
        <v>0</v>
      </c>
      <c r="L22">
        <v>0</v>
      </c>
    </row>
    <row r="23" spans="1:12" x14ac:dyDescent="0.25">
      <c r="A23" t="s">
        <v>10</v>
      </c>
      <c r="B23" t="s">
        <v>16</v>
      </c>
      <c r="C23" t="s">
        <v>25</v>
      </c>
      <c r="D23" t="s">
        <v>11</v>
      </c>
      <c r="E23">
        <v>1501</v>
      </c>
      <c r="F23">
        <v>66</v>
      </c>
      <c r="G23">
        <v>78</v>
      </c>
      <c r="H23">
        <v>5</v>
      </c>
      <c r="I23">
        <v>41</v>
      </c>
      <c r="J23">
        <v>13</v>
      </c>
      <c r="K23">
        <v>0</v>
      </c>
      <c r="L23">
        <v>0</v>
      </c>
    </row>
    <row r="24" spans="1:12" x14ac:dyDescent="0.25">
      <c r="A24" t="s">
        <v>10</v>
      </c>
      <c r="B24" t="s">
        <v>16</v>
      </c>
      <c r="C24" t="s">
        <v>25</v>
      </c>
      <c r="D24" t="s">
        <v>12</v>
      </c>
      <c r="E24">
        <v>51818</v>
      </c>
      <c r="F24">
        <v>455</v>
      </c>
      <c r="G24">
        <v>51</v>
      </c>
      <c r="H24">
        <v>25</v>
      </c>
      <c r="I24">
        <v>203</v>
      </c>
      <c r="J24">
        <v>49</v>
      </c>
      <c r="K24">
        <v>0</v>
      </c>
      <c r="L24">
        <v>0</v>
      </c>
    </row>
    <row r="25" spans="1:12" x14ac:dyDescent="0.25">
      <c r="A25" t="s">
        <v>10</v>
      </c>
      <c r="B25" t="s">
        <v>16</v>
      </c>
      <c r="C25" t="s">
        <v>26</v>
      </c>
      <c r="D25" t="s">
        <v>12</v>
      </c>
      <c r="E25">
        <v>35069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10</v>
      </c>
      <c r="B26" t="s">
        <v>17</v>
      </c>
      <c r="C26" t="s">
        <v>25</v>
      </c>
      <c r="D26" t="s">
        <v>11</v>
      </c>
      <c r="E26">
        <v>1731</v>
      </c>
      <c r="F26">
        <v>49</v>
      </c>
      <c r="G26">
        <v>306</v>
      </c>
      <c r="H26">
        <v>46</v>
      </c>
      <c r="I26">
        <v>319</v>
      </c>
      <c r="J26">
        <v>63</v>
      </c>
      <c r="K26">
        <v>14</v>
      </c>
      <c r="L26">
        <v>3</v>
      </c>
    </row>
    <row r="27" spans="1:12" x14ac:dyDescent="0.25">
      <c r="A27" t="s">
        <v>10</v>
      </c>
      <c r="B27" t="s">
        <v>17</v>
      </c>
      <c r="C27" t="s">
        <v>25</v>
      </c>
      <c r="D27" t="s">
        <v>12</v>
      </c>
      <c r="E27">
        <v>69589</v>
      </c>
      <c r="F27">
        <v>500</v>
      </c>
      <c r="G27">
        <v>93</v>
      </c>
      <c r="H27">
        <v>53</v>
      </c>
      <c r="I27">
        <v>20</v>
      </c>
      <c r="J27">
        <v>13</v>
      </c>
      <c r="K27">
        <v>93</v>
      </c>
      <c r="L27">
        <v>53</v>
      </c>
    </row>
    <row r="28" spans="1:12" x14ac:dyDescent="0.25">
      <c r="A28" t="s">
        <v>10</v>
      </c>
      <c r="B28" t="s">
        <v>17</v>
      </c>
      <c r="C28" t="s">
        <v>26</v>
      </c>
      <c r="D28" t="s">
        <v>12</v>
      </c>
      <c r="E28">
        <v>26121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9"/>
  <sheetViews>
    <sheetView workbookViewId="0"/>
  </sheetViews>
  <sheetFormatPr defaultColWidth="11.42578125" defaultRowHeight="15" x14ac:dyDescent="0.25"/>
  <sheetData>
    <row r="1" spans="1:12" x14ac:dyDescent="0.25">
      <c r="A1" t="s">
        <v>1</v>
      </c>
      <c r="B1" t="s">
        <v>0</v>
      </c>
      <c r="C1" t="s">
        <v>18</v>
      </c>
      <c r="D1" t="s">
        <v>2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</row>
    <row r="2" spans="1:12" x14ac:dyDescent="0.25">
      <c r="A2" t="s">
        <v>13</v>
      </c>
      <c r="B2" t="s">
        <v>9</v>
      </c>
      <c r="C2" t="s">
        <v>25</v>
      </c>
      <c r="D2" t="s">
        <v>11</v>
      </c>
      <c r="E2">
        <v>1261</v>
      </c>
      <c r="F2">
        <v>0</v>
      </c>
      <c r="G2">
        <v>76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13</v>
      </c>
      <c r="B3" t="s">
        <v>9</v>
      </c>
      <c r="C3" t="s">
        <v>25</v>
      </c>
      <c r="D3" t="s">
        <v>12</v>
      </c>
      <c r="E3">
        <v>4996</v>
      </c>
      <c r="F3">
        <v>2</v>
      </c>
      <c r="G3">
        <v>91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13</v>
      </c>
      <c r="B4" t="s">
        <v>9</v>
      </c>
      <c r="C4" t="s">
        <v>26</v>
      </c>
      <c r="D4" t="s">
        <v>12</v>
      </c>
      <c r="E4">
        <v>53025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13</v>
      </c>
      <c r="B5" t="s">
        <v>14</v>
      </c>
      <c r="C5" t="s">
        <v>25</v>
      </c>
      <c r="D5" t="s">
        <v>11</v>
      </c>
      <c r="E5">
        <v>524</v>
      </c>
      <c r="F5">
        <v>1</v>
      </c>
      <c r="G5">
        <v>166</v>
      </c>
      <c r="H5">
        <v>1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13</v>
      </c>
      <c r="B6" t="s">
        <v>14</v>
      </c>
      <c r="C6" t="s">
        <v>25</v>
      </c>
      <c r="D6" t="s">
        <v>12</v>
      </c>
      <c r="E6">
        <v>31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13</v>
      </c>
      <c r="B7" t="s">
        <v>15</v>
      </c>
      <c r="C7" t="s">
        <v>25</v>
      </c>
      <c r="D7" t="s">
        <v>11</v>
      </c>
      <c r="E7">
        <v>7857</v>
      </c>
      <c r="F7">
        <v>5</v>
      </c>
      <c r="G7">
        <v>1614</v>
      </c>
      <c r="H7">
        <v>3</v>
      </c>
      <c r="I7">
        <v>21</v>
      </c>
      <c r="J7">
        <v>0</v>
      </c>
      <c r="K7">
        <v>0</v>
      </c>
      <c r="L7">
        <v>0</v>
      </c>
    </row>
    <row r="8" spans="1:12" x14ac:dyDescent="0.25">
      <c r="A8" t="s">
        <v>13</v>
      </c>
      <c r="B8" t="s">
        <v>15</v>
      </c>
      <c r="C8" t="s">
        <v>25</v>
      </c>
      <c r="D8" t="s">
        <v>12</v>
      </c>
      <c r="E8">
        <v>1286</v>
      </c>
      <c r="F8">
        <v>0</v>
      </c>
      <c r="G8">
        <v>13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13</v>
      </c>
      <c r="B9" t="s">
        <v>16</v>
      </c>
      <c r="C9" t="s">
        <v>25</v>
      </c>
      <c r="D9" t="s">
        <v>11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13</v>
      </c>
      <c r="B10" t="s">
        <v>16</v>
      </c>
      <c r="C10" t="s">
        <v>25</v>
      </c>
      <c r="D10" t="s">
        <v>12</v>
      </c>
      <c r="E10">
        <v>1398</v>
      </c>
      <c r="F10">
        <v>0</v>
      </c>
      <c r="G10">
        <v>20</v>
      </c>
      <c r="H10">
        <v>0</v>
      </c>
      <c r="I10">
        <v>3</v>
      </c>
      <c r="J10">
        <v>0</v>
      </c>
      <c r="K10">
        <v>0</v>
      </c>
      <c r="L10">
        <v>0</v>
      </c>
    </row>
    <row r="11" spans="1:12" x14ac:dyDescent="0.25">
      <c r="A11" t="s">
        <v>13</v>
      </c>
      <c r="B11" t="s">
        <v>17</v>
      </c>
      <c r="C11" t="s">
        <v>25</v>
      </c>
      <c r="D11" t="s">
        <v>11</v>
      </c>
      <c r="E11">
        <v>694</v>
      </c>
      <c r="F11">
        <v>3</v>
      </c>
      <c r="G11">
        <v>380</v>
      </c>
      <c r="H11">
        <v>3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13</v>
      </c>
      <c r="B12" t="s">
        <v>17</v>
      </c>
      <c r="C12" t="s">
        <v>25</v>
      </c>
      <c r="D12" t="s">
        <v>12</v>
      </c>
      <c r="E12">
        <v>1343</v>
      </c>
      <c r="F12">
        <v>5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10</v>
      </c>
      <c r="B13" t="s">
        <v>9</v>
      </c>
      <c r="C13" t="s">
        <v>25</v>
      </c>
      <c r="D13" t="s">
        <v>11</v>
      </c>
      <c r="E13">
        <v>205</v>
      </c>
      <c r="F13">
        <v>0</v>
      </c>
      <c r="G13">
        <v>14</v>
      </c>
      <c r="H13">
        <v>0</v>
      </c>
      <c r="I13">
        <v>10</v>
      </c>
      <c r="J13">
        <v>0</v>
      </c>
      <c r="K13">
        <v>0</v>
      </c>
      <c r="L13">
        <v>0</v>
      </c>
    </row>
    <row r="14" spans="1:12" x14ac:dyDescent="0.25">
      <c r="A14" t="s">
        <v>10</v>
      </c>
      <c r="B14" t="s">
        <v>9</v>
      </c>
      <c r="C14" t="s">
        <v>25</v>
      </c>
      <c r="D14" t="s">
        <v>12</v>
      </c>
      <c r="E14">
        <v>708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</row>
    <row r="15" spans="1:12" x14ac:dyDescent="0.25">
      <c r="A15" t="s">
        <v>10</v>
      </c>
      <c r="B15" t="s">
        <v>9</v>
      </c>
      <c r="C15" t="s">
        <v>26</v>
      </c>
      <c r="D15" t="s">
        <v>12</v>
      </c>
      <c r="E15">
        <v>60309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10</v>
      </c>
      <c r="B16" t="s">
        <v>14</v>
      </c>
      <c r="C16" t="s">
        <v>26</v>
      </c>
      <c r="D16" t="s">
        <v>12</v>
      </c>
      <c r="E16">
        <v>10486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10</v>
      </c>
      <c r="B17" t="s">
        <v>15</v>
      </c>
      <c r="C17" t="s">
        <v>25</v>
      </c>
      <c r="D17" t="s">
        <v>11</v>
      </c>
      <c r="E17">
        <v>154</v>
      </c>
      <c r="F17">
        <v>0</v>
      </c>
      <c r="G17">
        <v>26</v>
      </c>
      <c r="H17">
        <v>0</v>
      </c>
      <c r="I17">
        <v>11</v>
      </c>
      <c r="J17">
        <v>0</v>
      </c>
      <c r="K17">
        <v>0</v>
      </c>
      <c r="L17">
        <v>0</v>
      </c>
    </row>
    <row r="18" spans="1:12" x14ac:dyDescent="0.25">
      <c r="A18" t="s">
        <v>10</v>
      </c>
      <c r="B18" t="s">
        <v>15</v>
      </c>
      <c r="C18" t="s">
        <v>25</v>
      </c>
      <c r="D18" t="s">
        <v>12</v>
      </c>
      <c r="E18">
        <v>529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</row>
    <row r="19" spans="1:12" x14ac:dyDescent="0.25">
      <c r="A19" t="s">
        <v>10</v>
      </c>
      <c r="B19" t="s">
        <v>17</v>
      </c>
      <c r="C19" t="s">
        <v>25</v>
      </c>
      <c r="D19" t="s">
        <v>11</v>
      </c>
      <c r="E19">
        <v>866</v>
      </c>
      <c r="F19">
        <v>2</v>
      </c>
      <c r="G19">
        <v>153</v>
      </c>
      <c r="H19">
        <v>1</v>
      </c>
      <c r="I19">
        <v>160</v>
      </c>
      <c r="J19">
        <v>1</v>
      </c>
      <c r="K19">
        <v>7</v>
      </c>
      <c r="L1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28"/>
  <sheetViews>
    <sheetView workbookViewId="0"/>
  </sheetViews>
  <sheetFormatPr defaultColWidth="11.42578125" defaultRowHeight="15" x14ac:dyDescent="0.25"/>
  <sheetData>
    <row r="1" spans="1:20" x14ac:dyDescent="0.25">
      <c r="A1" t="s">
        <v>1</v>
      </c>
      <c r="B1" t="s">
        <v>0</v>
      </c>
      <c r="C1" t="s">
        <v>18</v>
      </c>
      <c r="D1" t="s">
        <v>2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326</v>
      </c>
      <c r="O1" t="s">
        <v>327</v>
      </c>
      <c r="P1" t="s">
        <v>328</v>
      </c>
      <c r="Q1" t="s">
        <v>329</v>
      </c>
      <c r="R1" t="s">
        <v>330</v>
      </c>
      <c r="S1" t="s">
        <v>331</v>
      </c>
      <c r="T1" t="s">
        <v>332</v>
      </c>
    </row>
    <row r="2" spans="1:20" x14ac:dyDescent="0.25">
      <c r="A2" t="s">
        <v>13</v>
      </c>
      <c r="B2" t="s">
        <v>9</v>
      </c>
      <c r="C2" t="s">
        <v>25</v>
      </c>
      <c r="D2" t="s">
        <v>11</v>
      </c>
      <c r="E2">
        <v>28197</v>
      </c>
      <c r="F2">
        <v>521</v>
      </c>
      <c r="G2">
        <v>27176</v>
      </c>
      <c r="H2">
        <v>29218</v>
      </c>
      <c r="I2">
        <v>1706</v>
      </c>
      <c r="J2">
        <v>185</v>
      </c>
      <c r="K2">
        <v>1343</v>
      </c>
      <c r="L2">
        <v>2069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13</v>
      </c>
      <c r="B3" t="s">
        <v>9</v>
      </c>
      <c r="C3" t="s">
        <v>25</v>
      </c>
      <c r="D3" t="s">
        <v>12</v>
      </c>
      <c r="E3">
        <v>243339</v>
      </c>
      <c r="F3">
        <v>6601</v>
      </c>
      <c r="G3">
        <v>230401</v>
      </c>
      <c r="H3">
        <v>256277</v>
      </c>
      <c r="I3">
        <v>4443</v>
      </c>
      <c r="J3">
        <v>1495</v>
      </c>
      <c r="K3">
        <v>1513</v>
      </c>
      <c r="L3">
        <v>7374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13</v>
      </c>
      <c r="B4" t="s">
        <v>9</v>
      </c>
      <c r="C4" t="s">
        <v>26</v>
      </c>
      <c r="D4" t="s">
        <v>12</v>
      </c>
      <c r="E4">
        <v>919062</v>
      </c>
      <c r="F4">
        <v>13300</v>
      </c>
      <c r="G4">
        <v>892994</v>
      </c>
      <c r="H4">
        <v>945130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13</v>
      </c>
      <c r="B5" t="s">
        <v>14</v>
      </c>
      <c r="C5" t="s">
        <v>25</v>
      </c>
      <c r="D5" t="s">
        <v>11</v>
      </c>
      <c r="E5">
        <v>1904</v>
      </c>
      <c r="F5">
        <v>55</v>
      </c>
      <c r="G5">
        <v>1796</v>
      </c>
      <c r="H5">
        <v>2012</v>
      </c>
      <c r="I5">
        <v>604</v>
      </c>
      <c r="J5">
        <v>36</v>
      </c>
      <c r="K5">
        <v>533</v>
      </c>
      <c r="L5">
        <v>674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13</v>
      </c>
      <c r="B6" t="s">
        <v>14</v>
      </c>
      <c r="C6" t="s">
        <v>25</v>
      </c>
      <c r="D6" t="s">
        <v>12</v>
      </c>
      <c r="E6">
        <v>5008</v>
      </c>
      <c r="F6">
        <v>218</v>
      </c>
      <c r="G6">
        <v>4580</v>
      </c>
      <c r="H6">
        <v>5435</v>
      </c>
      <c r="I6">
        <v>113</v>
      </c>
      <c r="J6">
        <v>24</v>
      </c>
      <c r="K6">
        <v>66</v>
      </c>
      <c r="L6">
        <v>160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13</v>
      </c>
      <c r="B7" t="s">
        <v>15</v>
      </c>
      <c r="C7" t="s">
        <v>25</v>
      </c>
      <c r="D7" t="s">
        <v>11</v>
      </c>
      <c r="E7">
        <v>16983</v>
      </c>
      <c r="F7">
        <v>164</v>
      </c>
      <c r="G7">
        <v>16662</v>
      </c>
      <c r="H7">
        <v>17305</v>
      </c>
      <c r="I7">
        <v>3488</v>
      </c>
      <c r="J7">
        <v>98</v>
      </c>
      <c r="K7">
        <v>3296</v>
      </c>
      <c r="L7">
        <v>3681</v>
      </c>
      <c r="M7">
        <v>46</v>
      </c>
      <c r="N7">
        <v>11</v>
      </c>
      <c r="O7">
        <v>24</v>
      </c>
      <c r="P7">
        <v>67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13</v>
      </c>
      <c r="B8" t="s">
        <v>15</v>
      </c>
      <c r="C8" t="s">
        <v>25</v>
      </c>
      <c r="D8" t="s">
        <v>12</v>
      </c>
      <c r="E8">
        <v>110963</v>
      </c>
      <c r="F8">
        <v>700</v>
      </c>
      <c r="G8">
        <v>109591</v>
      </c>
      <c r="H8">
        <v>112335</v>
      </c>
      <c r="I8">
        <v>1149</v>
      </c>
      <c r="J8">
        <v>279</v>
      </c>
      <c r="K8">
        <v>602</v>
      </c>
      <c r="L8">
        <v>1696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13</v>
      </c>
      <c r="B9" t="s">
        <v>16</v>
      </c>
      <c r="C9" t="s">
        <v>25</v>
      </c>
      <c r="D9" t="s">
        <v>11</v>
      </c>
      <c r="E9">
        <v>167</v>
      </c>
      <c r="F9">
        <v>24</v>
      </c>
      <c r="G9">
        <v>120</v>
      </c>
      <c r="H9">
        <v>214</v>
      </c>
      <c r="I9">
        <v>773</v>
      </c>
      <c r="J9">
        <v>51</v>
      </c>
      <c r="K9">
        <v>673</v>
      </c>
      <c r="L9">
        <v>873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13</v>
      </c>
      <c r="B10" t="s">
        <v>16</v>
      </c>
      <c r="C10" t="s">
        <v>25</v>
      </c>
      <c r="D10" t="s">
        <v>12</v>
      </c>
      <c r="E10">
        <v>30295</v>
      </c>
      <c r="F10">
        <v>418</v>
      </c>
      <c r="G10">
        <v>29475</v>
      </c>
      <c r="H10">
        <v>31114</v>
      </c>
      <c r="I10">
        <v>436</v>
      </c>
      <c r="J10">
        <v>96</v>
      </c>
      <c r="K10">
        <v>247</v>
      </c>
      <c r="L10">
        <v>624</v>
      </c>
      <c r="M10">
        <v>68</v>
      </c>
      <c r="N10">
        <v>40</v>
      </c>
      <c r="O10">
        <v>0</v>
      </c>
      <c r="P10">
        <v>147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13</v>
      </c>
      <c r="B11" t="s">
        <v>16</v>
      </c>
      <c r="C11" t="s">
        <v>26</v>
      </c>
      <c r="D11" t="s">
        <v>12</v>
      </c>
      <c r="E11">
        <v>255300</v>
      </c>
      <c r="F11">
        <v>3907</v>
      </c>
      <c r="G11">
        <v>247642</v>
      </c>
      <c r="H11">
        <v>262958</v>
      </c>
      <c r="I11">
        <v>1596</v>
      </c>
      <c r="J11">
        <v>775</v>
      </c>
      <c r="K11">
        <v>77</v>
      </c>
      <c r="L11">
        <v>3115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13</v>
      </c>
      <c r="B12" t="s">
        <v>17</v>
      </c>
      <c r="C12" t="s">
        <v>25</v>
      </c>
      <c r="D12" t="s">
        <v>11</v>
      </c>
      <c r="E12">
        <v>2009</v>
      </c>
      <c r="F12">
        <v>81</v>
      </c>
      <c r="G12">
        <v>1850</v>
      </c>
      <c r="H12">
        <v>2168</v>
      </c>
      <c r="I12">
        <v>1099</v>
      </c>
      <c r="J12">
        <v>75</v>
      </c>
      <c r="K12">
        <v>952</v>
      </c>
      <c r="L12">
        <v>1246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13</v>
      </c>
      <c r="B13" t="s">
        <v>17</v>
      </c>
      <c r="C13" t="s">
        <v>25</v>
      </c>
      <c r="D13" t="s">
        <v>12</v>
      </c>
      <c r="E13">
        <v>3586</v>
      </c>
      <c r="F13">
        <v>128</v>
      </c>
      <c r="G13">
        <v>3335</v>
      </c>
      <c r="H13">
        <v>3837</v>
      </c>
      <c r="I13">
        <v>11</v>
      </c>
      <c r="J13">
        <v>6</v>
      </c>
      <c r="K13">
        <v>0</v>
      </c>
      <c r="L13">
        <v>22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13</v>
      </c>
      <c r="B14" t="s">
        <v>17</v>
      </c>
      <c r="C14" t="s">
        <v>26</v>
      </c>
      <c r="D14" t="s">
        <v>12</v>
      </c>
      <c r="E14">
        <v>46258</v>
      </c>
      <c r="F14">
        <v>1038</v>
      </c>
      <c r="G14">
        <v>44223</v>
      </c>
      <c r="H14">
        <v>48292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10</v>
      </c>
      <c r="B15" t="s">
        <v>9</v>
      </c>
      <c r="C15" t="s">
        <v>25</v>
      </c>
      <c r="D15" t="s">
        <v>11</v>
      </c>
      <c r="E15">
        <v>2397</v>
      </c>
      <c r="F15">
        <v>46</v>
      </c>
      <c r="G15">
        <v>2307</v>
      </c>
      <c r="H15">
        <v>2487</v>
      </c>
      <c r="I15">
        <v>169</v>
      </c>
      <c r="J15">
        <v>11</v>
      </c>
      <c r="K15">
        <v>147</v>
      </c>
      <c r="L15">
        <v>190</v>
      </c>
      <c r="M15">
        <v>113</v>
      </c>
      <c r="N15">
        <v>9</v>
      </c>
      <c r="O15">
        <v>95</v>
      </c>
      <c r="P15">
        <v>130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10</v>
      </c>
      <c r="B16" t="s">
        <v>9</v>
      </c>
      <c r="C16" t="s">
        <v>25</v>
      </c>
      <c r="D16" t="s">
        <v>12</v>
      </c>
      <c r="E16">
        <v>40059</v>
      </c>
      <c r="F16">
        <v>503</v>
      </c>
      <c r="G16">
        <v>39073</v>
      </c>
      <c r="H16">
        <v>41045</v>
      </c>
      <c r="I16">
        <v>0</v>
      </c>
      <c r="J16">
        <v>0</v>
      </c>
      <c r="K16">
        <v>0</v>
      </c>
      <c r="L16">
        <v>0</v>
      </c>
      <c r="M16">
        <v>47</v>
      </c>
      <c r="N16">
        <v>24</v>
      </c>
      <c r="O16">
        <v>0</v>
      </c>
      <c r="P16">
        <v>94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10</v>
      </c>
      <c r="B17" t="s">
        <v>9</v>
      </c>
      <c r="C17" t="s">
        <v>26</v>
      </c>
      <c r="D17" t="s">
        <v>12</v>
      </c>
      <c r="E17">
        <v>66680</v>
      </c>
      <c r="F17">
        <v>100</v>
      </c>
      <c r="G17">
        <v>66484</v>
      </c>
      <c r="H17">
        <v>66876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10</v>
      </c>
      <c r="B18" t="s">
        <v>14</v>
      </c>
      <c r="C18" t="s">
        <v>25</v>
      </c>
      <c r="D18" t="s">
        <v>11</v>
      </c>
      <c r="E18">
        <v>2468</v>
      </c>
      <c r="F18">
        <v>57</v>
      </c>
      <c r="G18">
        <v>2357</v>
      </c>
      <c r="H18">
        <v>2580</v>
      </c>
      <c r="I18">
        <v>112</v>
      </c>
      <c r="J18">
        <v>13</v>
      </c>
      <c r="K18">
        <v>86</v>
      </c>
      <c r="L18">
        <v>137</v>
      </c>
      <c r="M18">
        <v>227</v>
      </c>
      <c r="N18">
        <v>19</v>
      </c>
      <c r="O18">
        <v>190</v>
      </c>
      <c r="P18">
        <v>264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10</v>
      </c>
      <c r="B19" t="s">
        <v>14</v>
      </c>
      <c r="C19" t="s">
        <v>25</v>
      </c>
      <c r="D19" t="s">
        <v>12</v>
      </c>
      <c r="E19">
        <v>23916</v>
      </c>
      <c r="F19">
        <v>291</v>
      </c>
      <c r="G19">
        <v>23345</v>
      </c>
      <c r="H19">
        <v>24486</v>
      </c>
      <c r="I19">
        <v>0</v>
      </c>
      <c r="J19">
        <v>0</v>
      </c>
      <c r="K19">
        <v>0</v>
      </c>
      <c r="L19">
        <v>0</v>
      </c>
      <c r="M19">
        <v>44</v>
      </c>
      <c r="N19">
        <v>16</v>
      </c>
      <c r="O19">
        <v>13</v>
      </c>
      <c r="P19">
        <v>76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t="s">
        <v>10</v>
      </c>
      <c r="B20" t="s">
        <v>14</v>
      </c>
      <c r="C20" t="s">
        <v>26</v>
      </c>
      <c r="D20" t="s">
        <v>12</v>
      </c>
      <c r="E20">
        <v>12455</v>
      </c>
      <c r="F20">
        <v>16</v>
      </c>
      <c r="G20">
        <v>12424</v>
      </c>
      <c r="H20">
        <v>12486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10</v>
      </c>
      <c r="B21" t="s">
        <v>15</v>
      </c>
      <c r="C21" t="s">
        <v>25</v>
      </c>
      <c r="D21" t="s">
        <v>11</v>
      </c>
      <c r="E21">
        <v>774</v>
      </c>
      <c r="F21">
        <v>21</v>
      </c>
      <c r="G21">
        <v>733</v>
      </c>
      <c r="H21">
        <v>815</v>
      </c>
      <c r="I21">
        <v>132</v>
      </c>
      <c r="J21">
        <v>11</v>
      </c>
      <c r="K21">
        <v>110</v>
      </c>
      <c r="L21">
        <v>153</v>
      </c>
      <c r="M21">
        <v>53</v>
      </c>
      <c r="N21">
        <v>6</v>
      </c>
      <c r="O21">
        <v>41</v>
      </c>
      <c r="P21">
        <v>65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10</v>
      </c>
      <c r="B22" t="s">
        <v>15</v>
      </c>
      <c r="C22" t="s">
        <v>25</v>
      </c>
      <c r="D22" t="s">
        <v>12</v>
      </c>
      <c r="E22">
        <v>40656</v>
      </c>
      <c r="F22">
        <v>546</v>
      </c>
      <c r="G22">
        <v>39586</v>
      </c>
      <c r="H22">
        <v>41726</v>
      </c>
      <c r="I22">
        <v>0</v>
      </c>
      <c r="J22">
        <v>0</v>
      </c>
      <c r="K22">
        <v>0</v>
      </c>
      <c r="L22">
        <v>0</v>
      </c>
      <c r="M22">
        <v>65</v>
      </c>
      <c r="N22">
        <v>33</v>
      </c>
      <c r="O22">
        <v>0</v>
      </c>
      <c r="P22">
        <v>129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10</v>
      </c>
      <c r="B23" t="s">
        <v>16</v>
      </c>
      <c r="C23" t="s">
        <v>25</v>
      </c>
      <c r="D23" t="s">
        <v>11</v>
      </c>
      <c r="E23">
        <v>1501</v>
      </c>
      <c r="F23">
        <v>65</v>
      </c>
      <c r="G23">
        <v>1374</v>
      </c>
      <c r="H23">
        <v>1629</v>
      </c>
      <c r="I23">
        <v>78</v>
      </c>
      <c r="J23">
        <v>5</v>
      </c>
      <c r="K23">
        <v>68</v>
      </c>
      <c r="L23">
        <v>87</v>
      </c>
      <c r="M23">
        <v>41</v>
      </c>
      <c r="N23">
        <v>12</v>
      </c>
      <c r="O23">
        <v>18</v>
      </c>
      <c r="P23">
        <v>65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t="s">
        <v>10</v>
      </c>
      <c r="B24" t="s">
        <v>16</v>
      </c>
      <c r="C24" t="s">
        <v>25</v>
      </c>
      <c r="D24" t="s">
        <v>12</v>
      </c>
      <c r="E24">
        <v>51818</v>
      </c>
      <c r="F24">
        <v>454</v>
      </c>
      <c r="G24">
        <v>50928</v>
      </c>
      <c r="H24">
        <v>52708</v>
      </c>
      <c r="I24">
        <v>51</v>
      </c>
      <c r="J24">
        <v>24</v>
      </c>
      <c r="K24">
        <v>4</v>
      </c>
      <c r="L24">
        <v>98</v>
      </c>
      <c r="M24">
        <v>203</v>
      </c>
      <c r="N24">
        <v>48</v>
      </c>
      <c r="O24">
        <v>109</v>
      </c>
      <c r="P24">
        <v>297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t="s">
        <v>10</v>
      </c>
      <c r="B25" t="s">
        <v>16</v>
      </c>
      <c r="C25" t="s">
        <v>26</v>
      </c>
      <c r="D25" t="s">
        <v>12</v>
      </c>
      <c r="E25">
        <v>35069</v>
      </c>
      <c r="F25">
        <v>0</v>
      </c>
      <c r="G25">
        <v>35069</v>
      </c>
      <c r="H25">
        <v>35069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t="s">
        <v>10</v>
      </c>
      <c r="B26" t="s">
        <v>17</v>
      </c>
      <c r="C26" t="s">
        <v>25</v>
      </c>
      <c r="D26" t="s">
        <v>11</v>
      </c>
      <c r="E26">
        <v>2596</v>
      </c>
      <c r="F26">
        <v>49</v>
      </c>
      <c r="G26">
        <v>2500</v>
      </c>
      <c r="H26">
        <v>2692</v>
      </c>
      <c r="I26">
        <v>460</v>
      </c>
      <c r="J26">
        <v>46</v>
      </c>
      <c r="K26">
        <v>369</v>
      </c>
      <c r="L26">
        <v>550</v>
      </c>
      <c r="M26">
        <v>479</v>
      </c>
      <c r="N26">
        <v>62</v>
      </c>
      <c r="O26">
        <v>357</v>
      </c>
      <c r="P26">
        <v>600</v>
      </c>
      <c r="Q26">
        <v>20</v>
      </c>
      <c r="R26">
        <v>3</v>
      </c>
      <c r="S26">
        <v>15</v>
      </c>
      <c r="T26">
        <v>26</v>
      </c>
    </row>
    <row r="27" spans="1:20" x14ac:dyDescent="0.25">
      <c r="A27" t="s">
        <v>10</v>
      </c>
      <c r="B27" t="s">
        <v>17</v>
      </c>
      <c r="C27" t="s">
        <v>25</v>
      </c>
      <c r="D27" t="s">
        <v>12</v>
      </c>
      <c r="E27">
        <v>69589</v>
      </c>
      <c r="F27">
        <v>499</v>
      </c>
      <c r="G27">
        <v>68611</v>
      </c>
      <c r="H27">
        <v>70567</v>
      </c>
      <c r="I27">
        <v>93</v>
      </c>
      <c r="J27">
        <v>52</v>
      </c>
      <c r="K27">
        <v>0</v>
      </c>
      <c r="L27">
        <v>195</v>
      </c>
      <c r="M27">
        <v>20</v>
      </c>
      <c r="N27">
        <v>13</v>
      </c>
      <c r="O27">
        <v>0</v>
      </c>
      <c r="P27">
        <v>45</v>
      </c>
      <c r="Q27">
        <v>93</v>
      </c>
      <c r="R27">
        <v>52</v>
      </c>
      <c r="S27">
        <v>0</v>
      </c>
      <c r="T27">
        <v>195</v>
      </c>
    </row>
    <row r="28" spans="1:20" x14ac:dyDescent="0.25">
      <c r="A28" t="s">
        <v>10</v>
      </c>
      <c r="B28" t="s">
        <v>17</v>
      </c>
      <c r="C28" t="s">
        <v>26</v>
      </c>
      <c r="D28" t="s">
        <v>12</v>
      </c>
      <c r="E28">
        <v>26121</v>
      </c>
      <c r="F28">
        <v>0</v>
      </c>
      <c r="G28">
        <v>26121</v>
      </c>
      <c r="H28">
        <v>26121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8"/>
  <sheetViews>
    <sheetView workbookViewId="0"/>
  </sheetViews>
  <sheetFormatPr defaultColWidth="11.42578125" defaultRowHeight="15" x14ac:dyDescent="0.25"/>
  <sheetData>
    <row r="1" spans="1:8" x14ac:dyDescent="0.25">
      <c r="A1" t="s">
        <v>1</v>
      </c>
      <c r="B1" t="s">
        <v>0</v>
      </c>
      <c r="C1" t="s">
        <v>18</v>
      </c>
      <c r="D1" t="s">
        <v>2</v>
      </c>
      <c r="E1" t="s">
        <v>132</v>
      </c>
      <c r="F1" t="s">
        <v>333</v>
      </c>
      <c r="G1" t="s">
        <v>334</v>
      </c>
      <c r="H1" t="s">
        <v>335</v>
      </c>
    </row>
    <row r="2" spans="1:8" x14ac:dyDescent="0.25">
      <c r="A2" t="s">
        <v>13</v>
      </c>
      <c r="B2" t="s">
        <v>9</v>
      </c>
      <c r="C2" t="s">
        <v>25</v>
      </c>
      <c r="D2" t="s">
        <v>11</v>
      </c>
      <c r="E2">
        <v>29903</v>
      </c>
      <c r="F2">
        <v>553</v>
      </c>
      <c r="G2">
        <v>28819</v>
      </c>
      <c r="H2">
        <v>30987</v>
      </c>
    </row>
    <row r="3" spans="1:8" x14ac:dyDescent="0.25">
      <c r="A3" t="s">
        <v>13</v>
      </c>
      <c r="B3" t="s">
        <v>9</v>
      </c>
      <c r="C3" t="s">
        <v>25</v>
      </c>
      <c r="D3" t="s">
        <v>12</v>
      </c>
      <c r="E3">
        <v>247783</v>
      </c>
      <c r="F3">
        <v>6769</v>
      </c>
      <c r="G3">
        <v>234515</v>
      </c>
      <c r="H3">
        <v>261050</v>
      </c>
    </row>
    <row r="4" spans="1:8" x14ac:dyDescent="0.25">
      <c r="A4" t="s">
        <v>13</v>
      </c>
      <c r="B4" t="s">
        <v>9</v>
      </c>
      <c r="C4" t="s">
        <v>26</v>
      </c>
      <c r="D4" t="s">
        <v>12</v>
      </c>
      <c r="E4">
        <v>919062</v>
      </c>
      <c r="F4">
        <v>13300</v>
      </c>
      <c r="G4">
        <v>892994</v>
      </c>
      <c r="H4">
        <v>945130</v>
      </c>
    </row>
    <row r="5" spans="1:8" x14ac:dyDescent="0.25">
      <c r="A5" t="s">
        <v>13</v>
      </c>
      <c r="B5" t="s">
        <v>14</v>
      </c>
      <c r="C5" t="s">
        <v>25</v>
      </c>
      <c r="D5" t="s">
        <v>11</v>
      </c>
      <c r="E5">
        <v>2508</v>
      </c>
      <c r="F5">
        <v>66</v>
      </c>
      <c r="G5">
        <v>2379</v>
      </c>
      <c r="H5">
        <v>2638</v>
      </c>
    </row>
    <row r="6" spans="1:8" x14ac:dyDescent="0.25">
      <c r="A6" t="s">
        <v>13</v>
      </c>
      <c r="B6" t="s">
        <v>14</v>
      </c>
      <c r="C6" t="s">
        <v>25</v>
      </c>
      <c r="D6" t="s">
        <v>12</v>
      </c>
      <c r="E6">
        <v>5121</v>
      </c>
      <c r="F6">
        <v>220</v>
      </c>
      <c r="G6">
        <v>4690</v>
      </c>
      <c r="H6">
        <v>5552</v>
      </c>
    </row>
    <row r="7" spans="1:8" x14ac:dyDescent="0.25">
      <c r="A7" t="s">
        <v>13</v>
      </c>
      <c r="B7" t="s">
        <v>15</v>
      </c>
      <c r="C7" t="s">
        <v>25</v>
      </c>
      <c r="D7" t="s">
        <v>11</v>
      </c>
      <c r="E7">
        <v>20518</v>
      </c>
      <c r="F7">
        <v>191</v>
      </c>
      <c r="G7">
        <v>20143</v>
      </c>
      <c r="H7">
        <v>20892</v>
      </c>
    </row>
    <row r="8" spans="1:8" x14ac:dyDescent="0.25">
      <c r="A8" t="s">
        <v>13</v>
      </c>
      <c r="B8" t="s">
        <v>15</v>
      </c>
      <c r="C8" t="s">
        <v>25</v>
      </c>
      <c r="D8" t="s">
        <v>12</v>
      </c>
      <c r="E8">
        <v>112112</v>
      </c>
      <c r="F8">
        <v>754</v>
      </c>
      <c r="G8">
        <v>110635</v>
      </c>
      <c r="H8">
        <v>113590</v>
      </c>
    </row>
    <row r="9" spans="1:8" x14ac:dyDescent="0.25">
      <c r="A9" t="s">
        <v>13</v>
      </c>
      <c r="B9" t="s">
        <v>16</v>
      </c>
      <c r="C9" t="s">
        <v>25</v>
      </c>
      <c r="D9" t="s">
        <v>11</v>
      </c>
      <c r="E9">
        <v>940</v>
      </c>
      <c r="F9">
        <v>57</v>
      </c>
      <c r="G9">
        <v>829</v>
      </c>
      <c r="H9">
        <v>1052</v>
      </c>
    </row>
    <row r="10" spans="1:8" x14ac:dyDescent="0.25">
      <c r="A10" t="s">
        <v>13</v>
      </c>
      <c r="B10" t="s">
        <v>16</v>
      </c>
      <c r="C10" t="s">
        <v>25</v>
      </c>
      <c r="D10" t="s">
        <v>12</v>
      </c>
      <c r="E10">
        <v>30799</v>
      </c>
      <c r="F10">
        <v>431</v>
      </c>
      <c r="G10">
        <v>29954</v>
      </c>
      <c r="H10">
        <v>31643</v>
      </c>
    </row>
    <row r="11" spans="1:8" x14ac:dyDescent="0.25">
      <c r="A11" t="s">
        <v>13</v>
      </c>
      <c r="B11" t="s">
        <v>16</v>
      </c>
      <c r="C11" t="s">
        <v>26</v>
      </c>
      <c r="D11" t="s">
        <v>12</v>
      </c>
      <c r="E11">
        <v>256896</v>
      </c>
      <c r="F11">
        <v>3983</v>
      </c>
      <c r="G11">
        <v>249089</v>
      </c>
      <c r="H11">
        <v>264703</v>
      </c>
    </row>
    <row r="12" spans="1:8" x14ac:dyDescent="0.25">
      <c r="A12" t="s">
        <v>13</v>
      </c>
      <c r="B12" t="s">
        <v>17</v>
      </c>
      <c r="C12" t="s">
        <v>25</v>
      </c>
      <c r="D12" t="s">
        <v>11</v>
      </c>
      <c r="E12">
        <v>3108</v>
      </c>
      <c r="F12">
        <v>111</v>
      </c>
      <c r="G12">
        <v>2891</v>
      </c>
      <c r="H12">
        <v>3326</v>
      </c>
    </row>
    <row r="13" spans="1:8" x14ac:dyDescent="0.25">
      <c r="A13" t="s">
        <v>13</v>
      </c>
      <c r="B13" t="s">
        <v>17</v>
      </c>
      <c r="C13" t="s">
        <v>25</v>
      </c>
      <c r="D13" t="s">
        <v>12</v>
      </c>
      <c r="E13">
        <v>3597</v>
      </c>
      <c r="F13">
        <v>128</v>
      </c>
      <c r="G13">
        <v>3346</v>
      </c>
      <c r="H13">
        <v>3848</v>
      </c>
    </row>
    <row r="14" spans="1:8" x14ac:dyDescent="0.25">
      <c r="A14" t="s">
        <v>13</v>
      </c>
      <c r="B14" t="s">
        <v>17</v>
      </c>
      <c r="C14" t="s">
        <v>26</v>
      </c>
      <c r="D14" t="s">
        <v>12</v>
      </c>
      <c r="E14">
        <v>46258</v>
      </c>
      <c r="F14">
        <v>1038</v>
      </c>
      <c r="G14">
        <v>44223</v>
      </c>
      <c r="H14">
        <v>48292</v>
      </c>
    </row>
    <row r="15" spans="1:8" x14ac:dyDescent="0.25">
      <c r="A15" t="s">
        <v>10</v>
      </c>
      <c r="B15" t="s">
        <v>9</v>
      </c>
      <c r="C15" t="s">
        <v>25</v>
      </c>
      <c r="D15" t="s">
        <v>11</v>
      </c>
      <c r="E15">
        <v>2678</v>
      </c>
      <c r="F15">
        <v>49</v>
      </c>
      <c r="G15">
        <v>2582</v>
      </c>
      <c r="H15">
        <v>2775</v>
      </c>
    </row>
    <row r="16" spans="1:8" x14ac:dyDescent="0.25">
      <c r="A16" t="s">
        <v>10</v>
      </c>
      <c r="B16" t="s">
        <v>9</v>
      </c>
      <c r="C16" t="s">
        <v>25</v>
      </c>
      <c r="D16" t="s">
        <v>12</v>
      </c>
      <c r="E16">
        <v>40107</v>
      </c>
      <c r="F16">
        <v>503</v>
      </c>
      <c r="G16">
        <v>39121</v>
      </c>
      <c r="H16">
        <v>41093</v>
      </c>
    </row>
    <row r="17" spans="1:8" x14ac:dyDescent="0.25">
      <c r="A17" t="s">
        <v>10</v>
      </c>
      <c r="B17" t="s">
        <v>9</v>
      </c>
      <c r="C17" t="s">
        <v>26</v>
      </c>
      <c r="D17" t="s">
        <v>12</v>
      </c>
      <c r="E17">
        <v>66680</v>
      </c>
      <c r="F17">
        <v>100</v>
      </c>
      <c r="G17">
        <v>66484</v>
      </c>
      <c r="H17">
        <v>66876</v>
      </c>
    </row>
    <row r="18" spans="1:8" x14ac:dyDescent="0.25">
      <c r="A18" t="s">
        <v>10</v>
      </c>
      <c r="B18" t="s">
        <v>14</v>
      </c>
      <c r="C18" t="s">
        <v>25</v>
      </c>
      <c r="D18" t="s">
        <v>11</v>
      </c>
      <c r="E18">
        <v>2807</v>
      </c>
      <c r="F18">
        <v>62</v>
      </c>
      <c r="G18">
        <v>2685</v>
      </c>
      <c r="H18">
        <v>2928</v>
      </c>
    </row>
    <row r="19" spans="1:8" x14ac:dyDescent="0.25">
      <c r="A19" t="s">
        <v>10</v>
      </c>
      <c r="B19" t="s">
        <v>14</v>
      </c>
      <c r="C19" t="s">
        <v>25</v>
      </c>
      <c r="D19" t="s">
        <v>12</v>
      </c>
      <c r="E19">
        <v>23960</v>
      </c>
      <c r="F19">
        <v>291</v>
      </c>
      <c r="G19">
        <v>23390</v>
      </c>
      <c r="H19">
        <v>24530</v>
      </c>
    </row>
    <row r="20" spans="1:8" x14ac:dyDescent="0.25">
      <c r="A20" t="s">
        <v>10</v>
      </c>
      <c r="B20" t="s">
        <v>14</v>
      </c>
      <c r="C20" t="s">
        <v>26</v>
      </c>
      <c r="D20" t="s">
        <v>12</v>
      </c>
      <c r="E20">
        <v>12455</v>
      </c>
      <c r="F20">
        <v>16</v>
      </c>
      <c r="G20">
        <v>12424</v>
      </c>
      <c r="H20">
        <v>12486</v>
      </c>
    </row>
    <row r="21" spans="1:8" x14ac:dyDescent="0.25">
      <c r="A21" t="s">
        <v>10</v>
      </c>
      <c r="B21" t="s">
        <v>15</v>
      </c>
      <c r="C21" t="s">
        <v>25</v>
      </c>
      <c r="D21" t="s">
        <v>11</v>
      </c>
      <c r="E21">
        <v>959</v>
      </c>
      <c r="F21">
        <v>24</v>
      </c>
      <c r="G21">
        <v>912</v>
      </c>
      <c r="H21">
        <v>1006</v>
      </c>
    </row>
    <row r="22" spans="1:8" x14ac:dyDescent="0.25">
      <c r="A22" t="s">
        <v>10</v>
      </c>
      <c r="B22" t="s">
        <v>15</v>
      </c>
      <c r="C22" t="s">
        <v>25</v>
      </c>
      <c r="D22" t="s">
        <v>12</v>
      </c>
      <c r="E22">
        <v>40721</v>
      </c>
      <c r="F22">
        <v>547</v>
      </c>
      <c r="G22">
        <v>39649</v>
      </c>
      <c r="H22">
        <v>41793</v>
      </c>
    </row>
    <row r="23" spans="1:8" x14ac:dyDescent="0.25">
      <c r="A23" t="s">
        <v>10</v>
      </c>
      <c r="B23" t="s">
        <v>16</v>
      </c>
      <c r="C23" t="s">
        <v>25</v>
      </c>
      <c r="D23" t="s">
        <v>11</v>
      </c>
      <c r="E23">
        <v>1620</v>
      </c>
      <c r="F23">
        <v>67</v>
      </c>
      <c r="G23">
        <v>1489</v>
      </c>
      <c r="H23">
        <v>1751</v>
      </c>
    </row>
    <row r="24" spans="1:8" x14ac:dyDescent="0.25">
      <c r="A24" t="s">
        <v>10</v>
      </c>
      <c r="B24" t="s">
        <v>16</v>
      </c>
      <c r="C24" t="s">
        <v>25</v>
      </c>
      <c r="D24" t="s">
        <v>12</v>
      </c>
      <c r="E24">
        <v>52071</v>
      </c>
      <c r="F24">
        <v>458</v>
      </c>
      <c r="G24">
        <v>51174</v>
      </c>
      <c r="H24">
        <v>52969</v>
      </c>
    </row>
    <row r="25" spans="1:8" x14ac:dyDescent="0.25">
      <c r="A25" t="s">
        <v>10</v>
      </c>
      <c r="B25" t="s">
        <v>16</v>
      </c>
      <c r="C25" t="s">
        <v>26</v>
      </c>
      <c r="D25" t="s">
        <v>12</v>
      </c>
      <c r="E25">
        <v>35069</v>
      </c>
      <c r="F25">
        <v>0</v>
      </c>
      <c r="G25">
        <v>35069</v>
      </c>
      <c r="H25">
        <v>35069</v>
      </c>
    </row>
    <row r="26" spans="1:8" x14ac:dyDescent="0.25">
      <c r="A26" t="s">
        <v>10</v>
      </c>
      <c r="B26" t="s">
        <v>17</v>
      </c>
      <c r="C26" t="s">
        <v>25</v>
      </c>
      <c r="D26" t="s">
        <v>11</v>
      </c>
      <c r="E26">
        <v>3555</v>
      </c>
      <c r="F26">
        <v>92</v>
      </c>
      <c r="G26">
        <v>3375</v>
      </c>
      <c r="H26">
        <v>3736</v>
      </c>
    </row>
    <row r="27" spans="1:8" x14ac:dyDescent="0.25">
      <c r="A27" t="s">
        <v>10</v>
      </c>
      <c r="B27" t="s">
        <v>17</v>
      </c>
      <c r="C27" t="s">
        <v>25</v>
      </c>
      <c r="D27" t="s">
        <v>12</v>
      </c>
      <c r="E27">
        <v>69795</v>
      </c>
      <c r="F27">
        <v>505</v>
      </c>
      <c r="G27">
        <v>68806</v>
      </c>
      <c r="H27">
        <v>70785</v>
      </c>
    </row>
    <row r="28" spans="1:8" x14ac:dyDescent="0.25">
      <c r="A28" t="s">
        <v>10</v>
      </c>
      <c r="B28" t="s">
        <v>17</v>
      </c>
      <c r="C28" t="s">
        <v>26</v>
      </c>
      <c r="D28" t="s">
        <v>12</v>
      </c>
      <c r="E28">
        <v>26121</v>
      </c>
      <c r="F28">
        <v>0</v>
      </c>
      <c r="G28">
        <v>26121</v>
      </c>
      <c r="H28">
        <v>26121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workbookViewId="0">
      <selection activeCell="L2" sqref="L2:U23"/>
    </sheetView>
  </sheetViews>
  <sheetFormatPr defaultColWidth="11.42578125" defaultRowHeight="15" x14ac:dyDescent="0.25"/>
  <cols>
    <col min="12" max="15" width="11.42578125" style="37"/>
    <col min="16" max="16" width="11.42578125" style="38"/>
    <col min="17" max="18" width="11.42578125" style="37"/>
    <col min="19" max="20" width="11.42578125" style="38"/>
    <col min="21" max="21" width="11.42578125" style="47"/>
  </cols>
  <sheetData>
    <row r="1" spans="1:21" x14ac:dyDescent="0.25">
      <c r="A1" t="s">
        <v>0</v>
      </c>
      <c r="B1" t="s">
        <v>18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21" x14ac:dyDescent="0.25">
      <c r="A2" t="s">
        <v>9</v>
      </c>
      <c r="B2" t="s">
        <v>25</v>
      </c>
      <c r="C2" t="s">
        <v>11</v>
      </c>
      <c r="D2">
        <v>9</v>
      </c>
      <c r="E2">
        <v>41066</v>
      </c>
      <c r="F2">
        <v>21</v>
      </c>
      <c r="G2">
        <v>15643</v>
      </c>
      <c r="H2">
        <v>56709</v>
      </c>
      <c r="I2">
        <v>0.72399999999999998</v>
      </c>
      <c r="L2" s="27" t="s">
        <v>0</v>
      </c>
      <c r="M2" s="27" t="s">
        <v>459</v>
      </c>
      <c r="N2" s="27" t="s">
        <v>339</v>
      </c>
      <c r="O2" s="28" t="s">
        <v>460</v>
      </c>
      <c r="P2" s="28"/>
      <c r="Q2" s="29"/>
      <c r="R2" s="28" t="s">
        <v>463</v>
      </c>
      <c r="S2" s="28"/>
      <c r="T2" s="30" t="s">
        <v>464</v>
      </c>
      <c r="U2" s="45" t="s">
        <v>465</v>
      </c>
    </row>
    <row r="3" spans="1:21" x14ac:dyDescent="0.25">
      <c r="A3" t="s">
        <v>9</v>
      </c>
      <c r="B3" t="s">
        <v>25</v>
      </c>
      <c r="C3" t="s">
        <v>12</v>
      </c>
      <c r="D3">
        <v>11</v>
      </c>
      <c r="E3">
        <v>271269</v>
      </c>
      <c r="F3">
        <v>19</v>
      </c>
      <c r="G3">
        <v>204156</v>
      </c>
      <c r="H3">
        <v>475425</v>
      </c>
      <c r="I3">
        <v>0.57099999999999995</v>
      </c>
      <c r="L3" s="32"/>
      <c r="M3" s="32"/>
      <c r="N3" s="32"/>
      <c r="O3" s="43" t="s">
        <v>461</v>
      </c>
      <c r="P3" s="44" t="s">
        <v>462</v>
      </c>
      <c r="Q3" s="43"/>
      <c r="R3" s="43" t="s">
        <v>461</v>
      </c>
      <c r="S3" s="44" t="s">
        <v>462</v>
      </c>
      <c r="T3" s="35"/>
      <c r="U3" s="46"/>
    </row>
    <row r="4" spans="1:21" x14ac:dyDescent="0.25">
      <c r="A4" t="s">
        <v>9</v>
      </c>
      <c r="B4" t="s">
        <v>26</v>
      </c>
      <c r="C4" t="s">
        <v>12</v>
      </c>
      <c r="D4">
        <v>1</v>
      </c>
      <c r="E4">
        <v>117377</v>
      </c>
      <c r="F4">
        <v>10</v>
      </c>
      <c r="G4">
        <v>880141</v>
      </c>
      <c r="H4">
        <v>997518</v>
      </c>
      <c r="I4">
        <v>0.11799999999999999</v>
      </c>
      <c r="L4" s="37" t="s">
        <v>9</v>
      </c>
      <c r="M4" s="37" t="s">
        <v>25</v>
      </c>
      <c r="N4" s="37" t="s">
        <v>11</v>
      </c>
      <c r="O4" s="37">
        <v>9</v>
      </c>
      <c r="P4" s="38">
        <v>41066</v>
      </c>
      <c r="Q4" s="39"/>
      <c r="R4" s="37">
        <v>21</v>
      </c>
      <c r="S4" s="38">
        <v>15643</v>
      </c>
      <c r="T4" s="38">
        <v>56709</v>
      </c>
      <c r="U4" s="47">
        <v>0.72399999999999998</v>
      </c>
    </row>
    <row r="5" spans="1:21" x14ac:dyDescent="0.25">
      <c r="A5" t="s">
        <v>14</v>
      </c>
      <c r="B5" t="s">
        <v>25</v>
      </c>
      <c r="C5" t="s">
        <v>11</v>
      </c>
      <c r="D5">
        <v>7</v>
      </c>
      <c r="E5">
        <v>2347</v>
      </c>
      <c r="F5">
        <v>23</v>
      </c>
      <c r="G5">
        <v>4076</v>
      </c>
      <c r="H5">
        <v>6423</v>
      </c>
      <c r="I5">
        <v>0.36499999999999999</v>
      </c>
      <c r="L5" s="37" t="s">
        <v>9</v>
      </c>
      <c r="M5" s="37" t="s">
        <v>25</v>
      </c>
      <c r="N5" s="37" t="s">
        <v>12</v>
      </c>
      <c r="O5" s="37">
        <v>11</v>
      </c>
      <c r="P5" s="38">
        <v>271269</v>
      </c>
      <c r="Q5" s="39"/>
      <c r="R5" s="37">
        <v>19</v>
      </c>
      <c r="S5" s="38">
        <v>204156</v>
      </c>
      <c r="T5" s="38">
        <v>475425</v>
      </c>
      <c r="U5" s="47">
        <v>0.57099999999999995</v>
      </c>
    </row>
    <row r="6" spans="1:21" x14ac:dyDescent="0.25">
      <c r="A6" t="s">
        <v>14</v>
      </c>
      <c r="B6" t="s">
        <v>25</v>
      </c>
      <c r="C6" t="s">
        <v>12</v>
      </c>
      <c r="D6">
        <v>13</v>
      </c>
      <c r="E6">
        <v>14444</v>
      </c>
      <c r="F6">
        <v>28</v>
      </c>
      <c r="G6">
        <v>8561</v>
      </c>
      <c r="H6">
        <v>23005</v>
      </c>
      <c r="I6">
        <v>0.628</v>
      </c>
      <c r="L6" s="37" t="s">
        <v>9</v>
      </c>
      <c r="M6" s="37" t="s">
        <v>26</v>
      </c>
      <c r="N6" s="37" t="s">
        <v>12</v>
      </c>
      <c r="O6" s="37">
        <v>1</v>
      </c>
      <c r="P6" s="38">
        <v>117377</v>
      </c>
      <c r="Q6" s="39"/>
      <c r="R6" s="37">
        <v>10</v>
      </c>
      <c r="S6" s="38">
        <v>880141</v>
      </c>
      <c r="T6" s="38">
        <v>997518</v>
      </c>
      <c r="U6" s="47">
        <v>0.11799999999999999</v>
      </c>
    </row>
    <row r="7" spans="1:21" x14ac:dyDescent="0.25">
      <c r="A7" t="s">
        <v>14</v>
      </c>
      <c r="B7" t="s">
        <v>26</v>
      </c>
      <c r="C7" t="s">
        <v>12</v>
      </c>
      <c r="D7">
        <v>0</v>
      </c>
      <c r="E7">
        <v>0</v>
      </c>
      <c r="F7">
        <v>6</v>
      </c>
      <c r="G7">
        <v>179659</v>
      </c>
      <c r="H7">
        <v>179659</v>
      </c>
      <c r="I7">
        <v>0</v>
      </c>
      <c r="L7" s="37" t="s">
        <v>14</v>
      </c>
      <c r="M7" s="37" t="s">
        <v>25</v>
      </c>
      <c r="N7" s="37" t="s">
        <v>11</v>
      </c>
      <c r="O7" s="37">
        <v>7</v>
      </c>
      <c r="P7" s="38">
        <v>2347</v>
      </c>
      <c r="Q7" s="39"/>
      <c r="R7" s="37">
        <v>23</v>
      </c>
      <c r="S7" s="38">
        <v>4076</v>
      </c>
      <c r="T7" s="38">
        <v>6423</v>
      </c>
      <c r="U7" s="47">
        <v>0.36499999999999999</v>
      </c>
    </row>
    <row r="8" spans="1:21" x14ac:dyDescent="0.25">
      <c r="A8" t="s">
        <v>15</v>
      </c>
      <c r="B8" t="s">
        <v>25</v>
      </c>
      <c r="C8" t="s">
        <v>11</v>
      </c>
      <c r="D8">
        <v>12</v>
      </c>
      <c r="E8">
        <v>28129</v>
      </c>
      <c r="F8">
        <v>10</v>
      </c>
      <c r="G8">
        <v>7031</v>
      </c>
      <c r="H8">
        <v>35160</v>
      </c>
      <c r="I8">
        <v>0.8</v>
      </c>
      <c r="L8" s="37" t="s">
        <v>14</v>
      </c>
      <c r="M8" s="37" t="s">
        <v>25</v>
      </c>
      <c r="N8" s="37" t="s">
        <v>12</v>
      </c>
      <c r="O8" s="37">
        <v>13</v>
      </c>
      <c r="P8" s="38">
        <v>14444</v>
      </c>
      <c r="Q8" s="39"/>
      <c r="R8" s="37">
        <v>28</v>
      </c>
      <c r="S8" s="38">
        <v>8561</v>
      </c>
      <c r="T8" s="38">
        <v>23005</v>
      </c>
      <c r="U8" s="47">
        <v>0.628</v>
      </c>
    </row>
    <row r="9" spans="1:21" x14ac:dyDescent="0.25">
      <c r="A9" t="s">
        <v>15</v>
      </c>
      <c r="B9" t="s">
        <v>25</v>
      </c>
      <c r="C9" t="s">
        <v>12</v>
      </c>
      <c r="D9">
        <v>9</v>
      </c>
      <c r="E9">
        <v>78539</v>
      </c>
      <c r="F9">
        <v>19</v>
      </c>
      <c r="G9">
        <v>43200</v>
      </c>
      <c r="H9">
        <v>121739</v>
      </c>
      <c r="I9">
        <v>0.64500000000000002</v>
      </c>
      <c r="L9" s="37" t="s">
        <v>14</v>
      </c>
      <c r="M9" s="37" t="s">
        <v>26</v>
      </c>
      <c r="N9" s="37" t="s">
        <v>12</v>
      </c>
      <c r="O9" s="37">
        <v>0</v>
      </c>
      <c r="P9" s="38">
        <v>0</v>
      </c>
      <c r="Q9" s="39"/>
      <c r="R9" s="37">
        <v>6</v>
      </c>
      <c r="S9" s="38">
        <v>179659</v>
      </c>
      <c r="T9" s="38">
        <v>179659</v>
      </c>
      <c r="U9" s="47">
        <v>0</v>
      </c>
    </row>
    <row r="10" spans="1:21" x14ac:dyDescent="0.25">
      <c r="A10" t="s">
        <v>15</v>
      </c>
      <c r="B10" t="s">
        <v>26</v>
      </c>
      <c r="C10" t="s">
        <v>12</v>
      </c>
      <c r="D10">
        <v>0</v>
      </c>
      <c r="E10">
        <v>0</v>
      </c>
      <c r="F10">
        <v>9</v>
      </c>
      <c r="G10">
        <v>795068</v>
      </c>
      <c r="H10">
        <v>795068</v>
      </c>
      <c r="I10">
        <v>0</v>
      </c>
      <c r="L10" s="37" t="s">
        <v>15</v>
      </c>
      <c r="M10" s="37" t="s">
        <v>25</v>
      </c>
      <c r="N10" s="37" t="s">
        <v>11</v>
      </c>
      <c r="O10" s="37">
        <v>12</v>
      </c>
      <c r="P10" s="38">
        <v>28129</v>
      </c>
      <c r="Q10" s="39"/>
      <c r="R10" s="37">
        <v>10</v>
      </c>
      <c r="S10" s="38">
        <v>7031</v>
      </c>
      <c r="T10" s="38">
        <v>35160</v>
      </c>
      <c r="U10" s="47">
        <v>0.8</v>
      </c>
    </row>
    <row r="11" spans="1:21" x14ac:dyDescent="0.25">
      <c r="A11" t="s">
        <v>16</v>
      </c>
      <c r="B11" t="s">
        <v>25</v>
      </c>
      <c r="C11" t="s">
        <v>11</v>
      </c>
      <c r="D11">
        <v>14</v>
      </c>
      <c r="E11">
        <v>3492</v>
      </c>
      <c r="F11">
        <v>4</v>
      </c>
      <c r="G11">
        <v>8</v>
      </c>
      <c r="H11">
        <v>3500</v>
      </c>
      <c r="I11">
        <v>0.998</v>
      </c>
      <c r="L11" s="37" t="s">
        <v>15</v>
      </c>
      <c r="M11" s="37" t="s">
        <v>25</v>
      </c>
      <c r="N11" s="37" t="s">
        <v>12</v>
      </c>
      <c r="O11" s="37">
        <v>9</v>
      </c>
      <c r="P11" s="38">
        <v>78539</v>
      </c>
      <c r="Q11" s="39"/>
      <c r="R11" s="37">
        <v>19</v>
      </c>
      <c r="S11" s="38">
        <v>43200</v>
      </c>
      <c r="T11" s="38">
        <v>121739</v>
      </c>
      <c r="U11" s="47">
        <v>0.64500000000000002</v>
      </c>
    </row>
    <row r="12" spans="1:21" x14ac:dyDescent="0.25">
      <c r="A12" t="s">
        <v>16</v>
      </c>
      <c r="B12" t="s">
        <v>25</v>
      </c>
      <c r="C12" t="s">
        <v>12</v>
      </c>
      <c r="D12">
        <v>8</v>
      </c>
      <c r="E12">
        <v>34161</v>
      </c>
      <c r="F12">
        <v>20</v>
      </c>
      <c r="G12">
        <v>7746</v>
      </c>
      <c r="H12">
        <v>41907</v>
      </c>
      <c r="I12">
        <v>0.81499999999999995</v>
      </c>
      <c r="L12" s="37" t="s">
        <v>15</v>
      </c>
      <c r="M12" s="37" t="s">
        <v>26</v>
      </c>
      <c r="N12" s="37" t="s">
        <v>12</v>
      </c>
      <c r="O12" s="37">
        <v>0</v>
      </c>
      <c r="P12" s="38">
        <v>0</v>
      </c>
      <c r="Q12" s="39"/>
      <c r="R12" s="37">
        <v>9</v>
      </c>
      <c r="S12" s="38">
        <v>795068</v>
      </c>
      <c r="T12" s="38">
        <v>795068</v>
      </c>
      <c r="U12" s="47">
        <v>0</v>
      </c>
    </row>
    <row r="13" spans="1:21" x14ac:dyDescent="0.25">
      <c r="A13" t="s">
        <v>16</v>
      </c>
      <c r="B13" t="s">
        <v>26</v>
      </c>
      <c r="C13" t="s">
        <v>12</v>
      </c>
      <c r="D13">
        <v>2</v>
      </c>
      <c r="E13">
        <v>160655</v>
      </c>
      <c r="F13">
        <v>3</v>
      </c>
      <c r="G13">
        <v>142514</v>
      </c>
      <c r="H13">
        <v>303169</v>
      </c>
      <c r="I13">
        <v>0.53</v>
      </c>
      <c r="L13" s="37" t="s">
        <v>16</v>
      </c>
      <c r="M13" s="37" t="s">
        <v>25</v>
      </c>
      <c r="N13" s="37" t="s">
        <v>11</v>
      </c>
      <c r="O13" s="37">
        <v>14</v>
      </c>
      <c r="P13" s="38">
        <v>3492</v>
      </c>
      <c r="Q13" s="39"/>
      <c r="R13" s="37">
        <v>4</v>
      </c>
      <c r="S13" s="38">
        <v>8</v>
      </c>
      <c r="T13" s="38">
        <v>3500</v>
      </c>
      <c r="U13" s="47">
        <v>0.998</v>
      </c>
    </row>
    <row r="14" spans="1:21" x14ac:dyDescent="0.25">
      <c r="A14" t="s">
        <v>17</v>
      </c>
      <c r="B14" t="s">
        <v>25</v>
      </c>
      <c r="C14" t="s">
        <v>11</v>
      </c>
      <c r="D14">
        <v>10</v>
      </c>
      <c r="E14">
        <v>7491</v>
      </c>
      <c r="F14">
        <v>14</v>
      </c>
      <c r="G14">
        <v>1302</v>
      </c>
      <c r="H14">
        <v>8793</v>
      </c>
      <c r="I14">
        <v>0.85199999999999998</v>
      </c>
      <c r="L14" s="37" t="s">
        <v>16</v>
      </c>
      <c r="M14" s="37" t="s">
        <v>25</v>
      </c>
      <c r="N14" s="37" t="s">
        <v>12</v>
      </c>
      <c r="O14" s="37">
        <v>8</v>
      </c>
      <c r="P14" s="38">
        <v>34161</v>
      </c>
      <c r="Q14" s="39"/>
      <c r="R14" s="37">
        <v>20</v>
      </c>
      <c r="S14" s="38">
        <v>7746</v>
      </c>
      <c r="T14" s="38">
        <v>41907</v>
      </c>
      <c r="U14" s="47">
        <v>0.81499999999999995</v>
      </c>
    </row>
    <row r="15" spans="1:21" x14ac:dyDescent="0.25">
      <c r="A15" t="s">
        <v>17</v>
      </c>
      <c r="B15" t="s">
        <v>25</v>
      </c>
      <c r="C15" t="s">
        <v>12</v>
      </c>
      <c r="D15">
        <v>3</v>
      </c>
      <c r="E15">
        <v>3565</v>
      </c>
      <c r="F15">
        <v>13</v>
      </c>
      <c r="G15">
        <v>2205</v>
      </c>
      <c r="H15">
        <v>5770</v>
      </c>
      <c r="I15">
        <v>0.61799999999999999</v>
      </c>
      <c r="L15" s="37" t="s">
        <v>16</v>
      </c>
      <c r="M15" s="37" t="s">
        <v>26</v>
      </c>
      <c r="N15" s="37" t="s">
        <v>12</v>
      </c>
      <c r="O15" s="37">
        <v>2</v>
      </c>
      <c r="P15" s="38">
        <v>160655</v>
      </c>
      <c r="Q15" s="39"/>
      <c r="R15" s="37">
        <v>3</v>
      </c>
      <c r="S15" s="38">
        <v>142514</v>
      </c>
      <c r="T15" s="38">
        <v>303169</v>
      </c>
      <c r="U15" s="47">
        <v>0.53</v>
      </c>
    </row>
    <row r="16" spans="1:21" x14ac:dyDescent="0.25">
      <c r="A16" t="s">
        <v>17</v>
      </c>
      <c r="B16" t="s">
        <v>26</v>
      </c>
      <c r="C16" t="s">
        <v>12</v>
      </c>
      <c r="D16">
        <v>1</v>
      </c>
      <c r="E16">
        <v>13341</v>
      </c>
      <c r="F16">
        <v>1</v>
      </c>
      <c r="G16">
        <v>36555</v>
      </c>
      <c r="H16">
        <v>49896</v>
      </c>
      <c r="I16">
        <v>0.26700000000000002</v>
      </c>
      <c r="L16" s="37" t="s">
        <v>17</v>
      </c>
      <c r="M16" s="37" t="s">
        <v>25</v>
      </c>
      <c r="N16" s="37" t="s">
        <v>11</v>
      </c>
      <c r="O16" s="37">
        <v>10</v>
      </c>
      <c r="P16" s="38">
        <v>7491</v>
      </c>
      <c r="Q16" s="39"/>
      <c r="R16" s="37">
        <v>14</v>
      </c>
      <c r="S16" s="38">
        <v>1302</v>
      </c>
      <c r="T16" s="38">
        <v>8793</v>
      </c>
      <c r="U16" s="47">
        <v>0.85199999999999998</v>
      </c>
    </row>
    <row r="17" spans="12:21" x14ac:dyDescent="0.25">
      <c r="L17" s="37" t="s">
        <v>17</v>
      </c>
      <c r="M17" s="37" t="s">
        <v>25</v>
      </c>
      <c r="N17" s="37" t="s">
        <v>12</v>
      </c>
      <c r="O17" s="37">
        <v>3</v>
      </c>
      <c r="P17" s="38">
        <v>3565</v>
      </c>
      <c r="Q17" s="39"/>
      <c r="R17" s="37">
        <v>13</v>
      </c>
      <c r="S17" s="38">
        <v>2205</v>
      </c>
      <c r="T17" s="38">
        <v>5770</v>
      </c>
      <c r="U17" s="47">
        <v>0.61799999999999999</v>
      </c>
    </row>
    <row r="18" spans="12:21" x14ac:dyDescent="0.25">
      <c r="L18" s="33" t="s">
        <v>17</v>
      </c>
      <c r="M18" s="33" t="s">
        <v>26</v>
      </c>
      <c r="N18" s="33" t="s">
        <v>12</v>
      </c>
      <c r="O18" s="33">
        <v>1</v>
      </c>
      <c r="P18" s="34">
        <v>13341</v>
      </c>
      <c r="Q18" s="33"/>
      <c r="R18" s="33">
        <v>1</v>
      </c>
      <c r="S18" s="34">
        <v>36555</v>
      </c>
      <c r="T18" s="34">
        <v>49896</v>
      </c>
      <c r="U18" s="49">
        <v>0.26700000000000002</v>
      </c>
    </row>
    <row r="19" spans="12:21" x14ac:dyDescent="0.25">
      <c r="L19" s="48" t="s">
        <v>466</v>
      </c>
      <c r="M19" s="48"/>
      <c r="N19" s="48"/>
      <c r="O19" s="48"/>
      <c r="P19" s="38">
        <f>SUM(P4:P18)</f>
        <v>775876</v>
      </c>
      <c r="Q19" s="39"/>
      <c r="S19" s="38">
        <f>SUM(S4:S18)</f>
        <v>2327865</v>
      </c>
      <c r="T19" s="38">
        <f>SUM(T4:T18)</f>
        <v>3103741</v>
      </c>
      <c r="U19" s="47">
        <f>P19/T19</f>
        <v>0.24998091013393192</v>
      </c>
    </row>
    <row r="20" spans="12:21" x14ac:dyDescent="0.25">
      <c r="L20" s="25" t="s">
        <v>467</v>
      </c>
      <c r="M20" s="25"/>
      <c r="N20" s="25"/>
      <c r="O20" s="25"/>
      <c r="P20" s="38">
        <f>SUM(P4:P5,P7:P8,P10:P11,P13:P14,P16:P17)</f>
        <v>484503</v>
      </c>
      <c r="Q20" s="39"/>
      <c r="S20" s="38">
        <f>SUM(S4:S5,S7:S8,S10:S11,S13:S14,S16:S17)</f>
        <v>293928</v>
      </c>
      <c r="T20" s="38">
        <f>SUM(T4:T5,T7:T8,T10:T11,T13:T14,T16:T17)</f>
        <v>778431</v>
      </c>
      <c r="U20" s="47">
        <f>P20/T20</f>
        <v>0.62240969334468954</v>
      </c>
    </row>
    <row r="21" spans="12:21" x14ac:dyDescent="0.25">
      <c r="L21" s="25" t="s">
        <v>468</v>
      </c>
      <c r="M21" s="25"/>
      <c r="N21" s="25"/>
      <c r="O21" s="25"/>
      <c r="P21" s="38">
        <f>SUM(P6,P9,P12,P15,P18)</f>
        <v>291373</v>
      </c>
      <c r="Q21" s="39"/>
      <c r="S21" s="38">
        <f>SUM(S6,S9,S12,S15,S18)</f>
        <v>2033937</v>
      </c>
      <c r="T21" s="38">
        <f>SUM(T6,T9,T12,T15,T18)</f>
        <v>2325310</v>
      </c>
      <c r="U21" s="47">
        <f>P21/T21</f>
        <v>0.1253050130950282</v>
      </c>
    </row>
    <row r="22" spans="12:21" x14ac:dyDescent="0.25">
      <c r="L22" s="25" t="s">
        <v>469</v>
      </c>
      <c r="M22" s="25"/>
      <c r="N22" s="25"/>
      <c r="O22" s="25"/>
      <c r="P22" s="38">
        <f>SUM(P4,P7,P10,P13,P16)</f>
        <v>82525</v>
      </c>
      <c r="Q22" s="39"/>
      <c r="S22" s="38">
        <f>SUM(S4,S7,S10,S13,S16)</f>
        <v>28060</v>
      </c>
      <c r="T22" s="38">
        <f>SUM(T4,T7,T10,T13,T16)</f>
        <v>110585</v>
      </c>
      <c r="U22" s="47">
        <f>P22/T22</f>
        <v>0.74625853415924404</v>
      </c>
    </row>
    <row r="23" spans="12:21" x14ac:dyDescent="0.25">
      <c r="L23" s="25" t="s">
        <v>470</v>
      </c>
      <c r="M23" s="25"/>
      <c r="N23" s="25"/>
      <c r="O23" s="25"/>
      <c r="P23" s="38">
        <f>SUM(P5,P8,P11,P14,P17)</f>
        <v>401978</v>
      </c>
      <c r="Q23" s="39"/>
      <c r="S23" s="38">
        <f>SUM(S5,S8,S11,S14,S17)</f>
        <v>265868</v>
      </c>
      <c r="T23" s="38">
        <f>SUM(T5,T8,T11,T14,T17)</f>
        <v>667846</v>
      </c>
      <c r="U23" s="47">
        <f>P23/T23</f>
        <v>0.60190223494637984</v>
      </c>
    </row>
  </sheetData>
  <mergeCells count="12">
    <mergeCell ref="U2:U3"/>
    <mergeCell ref="L19:O19"/>
    <mergeCell ref="L20:O20"/>
    <mergeCell ref="L21:O21"/>
    <mergeCell ref="L22:O22"/>
    <mergeCell ref="L23:O23"/>
    <mergeCell ref="L2:L3"/>
    <mergeCell ref="M2:M3"/>
    <mergeCell ref="N2:N3"/>
    <mergeCell ref="O2:P2"/>
    <mergeCell ref="R2:S2"/>
    <mergeCell ref="T2:T3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"/>
  <sheetViews>
    <sheetView workbookViewId="0">
      <selection activeCell="A10" sqref="A10:Q17"/>
    </sheetView>
  </sheetViews>
  <sheetFormatPr defaultColWidth="11.42578125" defaultRowHeight="15" x14ac:dyDescent="0.25"/>
  <cols>
    <col min="17" max="17" width="11.7109375" customWidth="1"/>
  </cols>
  <sheetData>
    <row r="1" spans="1:17" x14ac:dyDescent="0.25">
      <c r="A1" t="s">
        <v>1</v>
      </c>
      <c r="B1" t="s">
        <v>2</v>
      </c>
      <c r="C1" t="s">
        <v>0</v>
      </c>
      <c r="D1" t="s">
        <v>4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25">
      <c r="A2" t="s">
        <v>10</v>
      </c>
      <c r="B2" t="s">
        <v>11</v>
      </c>
      <c r="C2" t="s">
        <v>9</v>
      </c>
      <c r="D2">
        <v>2079</v>
      </c>
      <c r="E2">
        <v>15259</v>
      </c>
      <c r="F2" t="s">
        <v>40</v>
      </c>
      <c r="G2">
        <v>0.157</v>
      </c>
      <c r="H2" t="s">
        <v>41</v>
      </c>
      <c r="I2">
        <v>1.0999999999999999E-2</v>
      </c>
      <c r="J2" t="s">
        <v>42</v>
      </c>
      <c r="K2">
        <v>7.0000000000000001E-3</v>
      </c>
      <c r="L2" t="s">
        <v>43</v>
      </c>
      <c r="M2">
        <v>0</v>
      </c>
      <c r="N2" t="s">
        <v>44</v>
      </c>
      <c r="O2">
        <v>0.17599999999999999</v>
      </c>
      <c r="P2" t="s">
        <v>45</v>
      </c>
      <c r="Q2">
        <v>0.82399999999999995</v>
      </c>
    </row>
    <row r="3" spans="1:17" x14ac:dyDescent="0.25">
      <c r="A3" t="s">
        <v>10</v>
      </c>
      <c r="B3" t="s">
        <v>11</v>
      </c>
      <c r="C3" t="s">
        <v>14</v>
      </c>
      <c r="D3">
        <v>2545</v>
      </c>
      <c r="E3">
        <v>29381</v>
      </c>
      <c r="F3" t="s">
        <v>46</v>
      </c>
      <c r="G3">
        <v>8.4000000000000005E-2</v>
      </c>
      <c r="H3" t="s">
        <v>47</v>
      </c>
      <c r="I3">
        <v>4.0000000000000001E-3</v>
      </c>
      <c r="J3" t="s">
        <v>48</v>
      </c>
      <c r="K3">
        <v>8.0000000000000002E-3</v>
      </c>
      <c r="L3" t="s">
        <v>43</v>
      </c>
      <c r="M3">
        <v>0</v>
      </c>
      <c r="N3" t="s">
        <v>49</v>
      </c>
      <c r="O3">
        <v>9.6000000000000002E-2</v>
      </c>
      <c r="P3" t="s">
        <v>50</v>
      </c>
      <c r="Q3">
        <v>0.90400000000000003</v>
      </c>
    </row>
    <row r="4" spans="1:17" x14ac:dyDescent="0.25">
      <c r="A4" t="s">
        <v>10</v>
      </c>
      <c r="B4" t="s">
        <v>11</v>
      </c>
      <c r="C4" t="s">
        <v>15</v>
      </c>
      <c r="D4">
        <v>1862</v>
      </c>
      <c r="E4">
        <v>12507</v>
      </c>
      <c r="F4" t="s">
        <v>51</v>
      </c>
      <c r="G4">
        <v>6.2E-2</v>
      </c>
      <c r="H4" t="s">
        <v>52</v>
      </c>
      <c r="I4">
        <v>1.0999999999999999E-2</v>
      </c>
      <c r="J4" t="s">
        <v>53</v>
      </c>
      <c r="K4">
        <v>4.0000000000000001E-3</v>
      </c>
      <c r="L4" t="s">
        <v>43</v>
      </c>
      <c r="M4">
        <v>0</v>
      </c>
      <c r="N4" t="s">
        <v>54</v>
      </c>
      <c r="O4">
        <v>7.6999999999999999E-2</v>
      </c>
      <c r="P4" t="s">
        <v>55</v>
      </c>
      <c r="Q4">
        <v>0.92300000000000004</v>
      </c>
    </row>
    <row r="5" spans="1:17" x14ac:dyDescent="0.25">
      <c r="A5" t="s">
        <v>10</v>
      </c>
      <c r="B5" t="s">
        <v>11</v>
      </c>
      <c r="C5" t="s">
        <v>16</v>
      </c>
      <c r="D5">
        <v>2243</v>
      </c>
      <c r="E5">
        <v>13123</v>
      </c>
      <c r="F5" t="s">
        <v>56</v>
      </c>
      <c r="G5">
        <v>0.114</v>
      </c>
      <c r="H5" t="s">
        <v>57</v>
      </c>
      <c r="I5">
        <v>6.0000000000000001E-3</v>
      </c>
      <c r="J5" t="s">
        <v>58</v>
      </c>
      <c r="K5">
        <v>3.0000000000000001E-3</v>
      </c>
      <c r="L5" t="s">
        <v>43</v>
      </c>
      <c r="M5">
        <v>0</v>
      </c>
      <c r="N5" t="s">
        <v>59</v>
      </c>
      <c r="O5">
        <v>0.123</v>
      </c>
      <c r="P5" t="s">
        <v>60</v>
      </c>
      <c r="Q5">
        <v>0.877</v>
      </c>
    </row>
    <row r="6" spans="1:17" x14ac:dyDescent="0.25">
      <c r="A6" t="s">
        <v>10</v>
      </c>
      <c r="B6" t="s">
        <v>11</v>
      </c>
      <c r="C6" t="s">
        <v>17</v>
      </c>
      <c r="D6">
        <v>1769</v>
      </c>
      <c r="E6">
        <v>26855</v>
      </c>
      <c r="F6" t="s">
        <v>61</v>
      </c>
      <c r="G6">
        <v>9.7000000000000003E-2</v>
      </c>
      <c r="H6" t="s">
        <v>62</v>
      </c>
      <c r="I6">
        <v>1.7000000000000001E-2</v>
      </c>
      <c r="J6" t="s">
        <v>63</v>
      </c>
      <c r="K6">
        <v>1.7999999999999999E-2</v>
      </c>
      <c r="L6" t="s">
        <v>64</v>
      </c>
      <c r="M6">
        <v>1E-3</v>
      </c>
      <c r="N6" t="s">
        <v>65</v>
      </c>
      <c r="O6">
        <v>0.13200000000000001</v>
      </c>
      <c r="P6" t="s">
        <v>66</v>
      </c>
      <c r="Q6">
        <v>0.86799999999999999</v>
      </c>
    </row>
    <row r="9" spans="1:17" ht="15.75" thickBot="1" x14ac:dyDescent="0.3"/>
    <row r="10" spans="1:17" ht="17.25" customHeight="1" thickBot="1" x14ac:dyDescent="0.3">
      <c r="A10" s="52" t="s">
        <v>0</v>
      </c>
      <c r="B10" s="52" t="s">
        <v>498</v>
      </c>
      <c r="C10" s="52" t="s">
        <v>499</v>
      </c>
      <c r="D10" s="52" t="s">
        <v>500</v>
      </c>
      <c r="E10" s="52" t="s">
        <v>464</v>
      </c>
      <c r="F10" s="53" t="s">
        <v>501</v>
      </c>
      <c r="G10" s="53"/>
      <c r="H10" s="53"/>
      <c r="I10" s="53"/>
      <c r="J10" s="53"/>
      <c r="K10" s="53"/>
      <c r="L10" s="53"/>
      <c r="M10" s="53"/>
      <c r="N10" s="52" t="s">
        <v>494</v>
      </c>
      <c r="O10" s="52" t="s">
        <v>497</v>
      </c>
      <c r="P10" s="52" t="s">
        <v>495</v>
      </c>
      <c r="Q10" s="52" t="s">
        <v>496</v>
      </c>
    </row>
    <row r="11" spans="1:17" ht="15.75" thickBot="1" x14ac:dyDescent="0.3">
      <c r="A11" s="54"/>
      <c r="B11" s="54"/>
      <c r="C11" s="54"/>
      <c r="D11" s="54"/>
      <c r="E11" s="54"/>
      <c r="F11" s="55" t="s">
        <v>471</v>
      </c>
      <c r="G11" s="55" t="s">
        <v>472</v>
      </c>
      <c r="H11" s="55" t="s">
        <v>473</v>
      </c>
      <c r="I11" s="55" t="s">
        <v>474</v>
      </c>
      <c r="J11" s="55" t="s">
        <v>475</v>
      </c>
      <c r="K11" s="55" t="s">
        <v>476</v>
      </c>
      <c r="L11" s="55" t="s">
        <v>492</v>
      </c>
      <c r="M11" s="55" t="s">
        <v>493</v>
      </c>
      <c r="N11" s="54"/>
      <c r="O11" s="54"/>
      <c r="P11" s="54"/>
      <c r="Q11" s="54"/>
    </row>
    <row r="12" spans="1:17" ht="24" x14ac:dyDescent="0.25">
      <c r="A12" s="56" t="s">
        <v>9</v>
      </c>
      <c r="B12" s="56" t="s">
        <v>25</v>
      </c>
      <c r="C12" s="56" t="s">
        <v>11</v>
      </c>
      <c r="D12" s="57">
        <v>2079</v>
      </c>
      <c r="E12" s="57">
        <v>15259</v>
      </c>
      <c r="F12" s="56" t="s">
        <v>478</v>
      </c>
      <c r="G12" s="58">
        <v>0.157</v>
      </c>
      <c r="H12" s="56" t="s">
        <v>41</v>
      </c>
      <c r="I12" s="59">
        <v>1.0999999999999999E-2</v>
      </c>
      <c r="J12" s="56" t="s">
        <v>42</v>
      </c>
      <c r="K12" s="59">
        <v>7.0000000000000001E-3</v>
      </c>
      <c r="L12" s="59" t="s">
        <v>43</v>
      </c>
      <c r="M12" s="59">
        <v>0</v>
      </c>
      <c r="N12" s="56" t="s">
        <v>482</v>
      </c>
      <c r="O12" s="59">
        <v>0.17599999999999999</v>
      </c>
      <c r="P12" s="57" t="s">
        <v>487</v>
      </c>
      <c r="Q12" s="59">
        <v>0.82399999999999995</v>
      </c>
    </row>
    <row r="13" spans="1:17" ht="24" x14ac:dyDescent="0.25">
      <c r="A13" s="56" t="s">
        <v>14</v>
      </c>
      <c r="B13" s="56" t="s">
        <v>25</v>
      </c>
      <c r="C13" s="56" t="s">
        <v>11</v>
      </c>
      <c r="D13" s="57">
        <v>2545</v>
      </c>
      <c r="E13" s="57">
        <v>29381</v>
      </c>
      <c r="F13" s="56" t="s">
        <v>479</v>
      </c>
      <c r="G13" s="58">
        <v>8.4000000000000005E-2</v>
      </c>
      <c r="H13" s="56" t="s">
        <v>47</v>
      </c>
      <c r="I13" s="59">
        <v>4.0000000000000001E-3</v>
      </c>
      <c r="J13" s="56" t="s">
        <v>48</v>
      </c>
      <c r="K13" s="59">
        <v>8.0000000000000002E-3</v>
      </c>
      <c r="L13" s="59" t="s">
        <v>43</v>
      </c>
      <c r="M13" s="59">
        <v>0</v>
      </c>
      <c r="N13" s="56" t="s">
        <v>483</v>
      </c>
      <c r="O13" s="59">
        <v>9.6000000000000002E-2</v>
      </c>
      <c r="P13" s="57" t="s">
        <v>488</v>
      </c>
      <c r="Q13" s="59">
        <v>0.90400000000000003</v>
      </c>
    </row>
    <row r="14" spans="1:17" ht="24" x14ac:dyDescent="0.25">
      <c r="A14" s="56" t="s">
        <v>15</v>
      </c>
      <c r="B14" s="56" t="s">
        <v>25</v>
      </c>
      <c r="C14" s="56" t="s">
        <v>11</v>
      </c>
      <c r="D14" s="57">
        <v>1862</v>
      </c>
      <c r="E14" s="57">
        <v>12507</v>
      </c>
      <c r="F14" s="56" t="s">
        <v>51</v>
      </c>
      <c r="G14" s="58">
        <v>6.2E-2</v>
      </c>
      <c r="H14" s="56" t="s">
        <v>52</v>
      </c>
      <c r="I14" s="59">
        <v>1.0999999999999999E-2</v>
      </c>
      <c r="J14" s="56" t="s">
        <v>53</v>
      </c>
      <c r="K14" s="59">
        <v>4.0000000000000001E-3</v>
      </c>
      <c r="L14" s="59" t="s">
        <v>43</v>
      </c>
      <c r="M14" s="59">
        <v>0</v>
      </c>
      <c r="N14" s="56" t="s">
        <v>484</v>
      </c>
      <c r="O14" s="59">
        <v>7.6999999999999999E-2</v>
      </c>
      <c r="P14" s="57" t="s">
        <v>489</v>
      </c>
      <c r="Q14" s="59">
        <v>0.92300000000000004</v>
      </c>
    </row>
    <row r="15" spans="1:17" ht="24" x14ac:dyDescent="0.25">
      <c r="A15" s="56" t="s">
        <v>16</v>
      </c>
      <c r="B15" s="56" t="s">
        <v>25</v>
      </c>
      <c r="C15" s="56" t="s">
        <v>11</v>
      </c>
      <c r="D15" s="57">
        <v>2243</v>
      </c>
      <c r="E15" s="57">
        <v>13123</v>
      </c>
      <c r="F15" s="56" t="s">
        <v>480</v>
      </c>
      <c r="G15" s="58">
        <v>0.114</v>
      </c>
      <c r="H15" s="56" t="s">
        <v>57</v>
      </c>
      <c r="I15" s="59">
        <v>6.0000000000000001E-3</v>
      </c>
      <c r="J15" s="56" t="s">
        <v>58</v>
      </c>
      <c r="K15" s="59">
        <v>3.0000000000000001E-3</v>
      </c>
      <c r="L15" s="59" t="s">
        <v>43</v>
      </c>
      <c r="M15" s="59">
        <v>0</v>
      </c>
      <c r="N15" s="56" t="s">
        <v>485</v>
      </c>
      <c r="O15" s="59">
        <v>0.123</v>
      </c>
      <c r="P15" s="57" t="s">
        <v>490</v>
      </c>
      <c r="Q15" s="59">
        <v>0.877</v>
      </c>
    </row>
    <row r="16" spans="1:17" ht="24.75" thickBot="1" x14ac:dyDescent="0.3">
      <c r="A16" s="60" t="s">
        <v>17</v>
      </c>
      <c r="B16" s="60" t="s">
        <v>25</v>
      </c>
      <c r="C16" s="60" t="s">
        <v>11</v>
      </c>
      <c r="D16" s="61">
        <v>1769</v>
      </c>
      <c r="E16" s="61">
        <v>26855</v>
      </c>
      <c r="F16" s="60" t="s">
        <v>481</v>
      </c>
      <c r="G16" s="62">
        <v>9.7000000000000003E-2</v>
      </c>
      <c r="H16" s="60" t="s">
        <v>62</v>
      </c>
      <c r="I16" s="63">
        <v>1.7000000000000001E-2</v>
      </c>
      <c r="J16" s="60" t="s">
        <v>63</v>
      </c>
      <c r="K16" s="63">
        <v>1.7999999999999999E-2</v>
      </c>
      <c r="L16" s="63" t="s">
        <v>64</v>
      </c>
      <c r="M16" s="63">
        <v>1E-3</v>
      </c>
      <c r="N16" s="60" t="s">
        <v>486</v>
      </c>
      <c r="O16" s="63">
        <v>0.13200000000000001</v>
      </c>
      <c r="P16" s="61" t="s">
        <v>491</v>
      </c>
      <c r="Q16" s="63">
        <v>0.86799999999999999</v>
      </c>
    </row>
    <row r="17" spans="1:19" x14ac:dyDescent="0.25">
      <c r="A17" s="64" t="s">
        <v>477</v>
      </c>
      <c r="B17" s="64"/>
      <c r="C17" s="64"/>
      <c r="D17" s="64"/>
      <c r="E17" s="65">
        <f>SUM(E12:E16)</f>
        <v>97125</v>
      </c>
      <c r="F17" s="19">
        <f>SUM(2397,2468,774,1501,2596)</f>
        <v>9736</v>
      </c>
      <c r="G17" s="66">
        <f>F17/$E$17</f>
        <v>0.10024195624195624</v>
      </c>
      <c r="H17" s="19">
        <f>SUM(169,112,132,78,460)</f>
        <v>951</v>
      </c>
      <c r="I17" s="66">
        <f>H17/$E$17</f>
        <v>9.7915057915057922E-3</v>
      </c>
      <c r="J17" s="18">
        <f>SUM(113,227,53,41,479)</f>
        <v>913</v>
      </c>
      <c r="K17" s="66">
        <f>J17/$E$17</f>
        <v>9.4002574002574005E-3</v>
      </c>
      <c r="L17" s="67">
        <f>SUM(0,0,0,0,20)</f>
        <v>20</v>
      </c>
      <c r="M17" s="66">
        <f>L17/$E$17</f>
        <v>2.0592020592020592E-4</v>
      </c>
      <c r="N17" s="68">
        <f>SUM(2678,2807,959,1620,3555)</f>
        <v>11619</v>
      </c>
      <c r="O17" s="66">
        <f>N17/$E$17</f>
        <v>0.11962934362934363</v>
      </c>
      <c r="P17" s="68">
        <f>SUM(12581,26574,11548,11503,23300)</f>
        <v>85506</v>
      </c>
      <c r="Q17" s="66">
        <f>P17/$E$17</f>
        <v>0.88037065637065637</v>
      </c>
      <c r="R17" s="50"/>
      <c r="S17" s="51"/>
    </row>
  </sheetData>
  <mergeCells count="11">
    <mergeCell ref="N10:N11"/>
    <mergeCell ref="O10:O11"/>
    <mergeCell ref="P10:P11"/>
    <mergeCell ref="Q10:Q11"/>
    <mergeCell ref="D10:D11"/>
    <mergeCell ref="E10:E11"/>
    <mergeCell ref="A17:D17"/>
    <mergeCell ref="F10:M10"/>
    <mergeCell ref="A10:A11"/>
    <mergeCell ref="C10:C11"/>
    <mergeCell ref="B10:B11"/>
  </mergeCells>
  <pageMargins left="0.7" right="0.7" top="0.75" bottom="0.75" header="0.3" footer="0.3"/>
  <pageSetup paperSize="9" orientation="portrait" horizontalDpi="300" verticalDpi="300"/>
  <ignoredErrors>
    <ignoredError sqref="H1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workbookViewId="0"/>
  </sheetViews>
  <sheetFormatPr defaultColWidth="11.42578125" defaultRowHeight="15" x14ac:dyDescent="0.25"/>
  <sheetData>
    <row r="1" spans="1:17" x14ac:dyDescent="0.25">
      <c r="A1" t="s">
        <v>1</v>
      </c>
      <c r="B1" t="s">
        <v>2</v>
      </c>
      <c r="C1" t="s">
        <v>0</v>
      </c>
      <c r="D1" t="s">
        <v>4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25">
      <c r="A2" t="s">
        <v>10</v>
      </c>
      <c r="B2" t="s">
        <v>12</v>
      </c>
      <c r="C2" t="s">
        <v>9</v>
      </c>
      <c r="D2">
        <v>1119</v>
      </c>
      <c r="E2">
        <v>59129</v>
      </c>
      <c r="F2" t="s">
        <v>67</v>
      </c>
      <c r="G2">
        <v>0.67700000000000005</v>
      </c>
      <c r="H2" t="s">
        <v>43</v>
      </c>
      <c r="I2">
        <v>0</v>
      </c>
      <c r="J2" t="s">
        <v>68</v>
      </c>
      <c r="K2">
        <v>1E-3</v>
      </c>
      <c r="L2" t="s">
        <v>43</v>
      </c>
      <c r="M2">
        <v>0</v>
      </c>
      <c r="N2" t="s">
        <v>69</v>
      </c>
      <c r="O2">
        <v>0.67800000000000005</v>
      </c>
      <c r="P2" t="s">
        <v>70</v>
      </c>
      <c r="Q2">
        <v>0.32200000000000001</v>
      </c>
    </row>
    <row r="3" spans="1:17" x14ac:dyDescent="0.25">
      <c r="A3" t="s">
        <v>10</v>
      </c>
      <c r="B3" t="s">
        <v>12</v>
      </c>
      <c r="C3" t="s">
        <v>14</v>
      </c>
      <c r="D3">
        <v>1976</v>
      </c>
      <c r="E3">
        <v>50652</v>
      </c>
      <c r="F3" t="s">
        <v>71</v>
      </c>
      <c r="G3">
        <v>0.47199999999999998</v>
      </c>
      <c r="H3" t="s">
        <v>43</v>
      </c>
      <c r="I3">
        <v>0</v>
      </c>
      <c r="J3" t="s">
        <v>72</v>
      </c>
      <c r="K3">
        <v>1E-3</v>
      </c>
      <c r="L3" t="s">
        <v>43</v>
      </c>
      <c r="M3">
        <v>0</v>
      </c>
      <c r="N3" t="s">
        <v>73</v>
      </c>
      <c r="O3">
        <v>0.47299999999999998</v>
      </c>
      <c r="P3" t="s">
        <v>74</v>
      </c>
      <c r="Q3">
        <v>0.52700000000000002</v>
      </c>
    </row>
    <row r="4" spans="1:17" x14ac:dyDescent="0.25">
      <c r="A4" t="s">
        <v>10</v>
      </c>
      <c r="B4" t="s">
        <v>12</v>
      </c>
      <c r="C4" t="s">
        <v>15</v>
      </c>
      <c r="D4">
        <v>1314</v>
      </c>
      <c r="E4">
        <v>68851</v>
      </c>
      <c r="F4" t="s">
        <v>75</v>
      </c>
      <c r="G4">
        <v>0.59</v>
      </c>
      <c r="H4" t="s">
        <v>43</v>
      </c>
      <c r="I4">
        <v>0</v>
      </c>
      <c r="J4" t="s">
        <v>76</v>
      </c>
      <c r="K4">
        <v>1E-3</v>
      </c>
      <c r="L4" t="s">
        <v>43</v>
      </c>
      <c r="M4">
        <v>0</v>
      </c>
      <c r="N4" t="s">
        <v>77</v>
      </c>
      <c r="O4">
        <v>0.59099999999999997</v>
      </c>
      <c r="P4" t="s">
        <v>78</v>
      </c>
      <c r="Q4">
        <v>0.40899999999999997</v>
      </c>
    </row>
    <row r="5" spans="1:17" x14ac:dyDescent="0.25">
      <c r="A5" t="s">
        <v>10</v>
      </c>
      <c r="B5" t="s">
        <v>12</v>
      </c>
      <c r="C5" t="s">
        <v>16</v>
      </c>
      <c r="D5">
        <v>1440</v>
      </c>
      <c r="E5">
        <v>74969</v>
      </c>
      <c r="F5" t="s">
        <v>79</v>
      </c>
      <c r="G5">
        <v>0.69099999999999995</v>
      </c>
      <c r="H5" t="s">
        <v>80</v>
      </c>
      <c r="I5">
        <v>1E-3</v>
      </c>
      <c r="J5" t="s">
        <v>81</v>
      </c>
      <c r="K5">
        <v>3.0000000000000001E-3</v>
      </c>
      <c r="L5" t="s">
        <v>43</v>
      </c>
      <c r="M5">
        <v>0</v>
      </c>
      <c r="N5" t="s">
        <v>82</v>
      </c>
      <c r="O5">
        <v>0.69499999999999995</v>
      </c>
      <c r="P5" t="s">
        <v>83</v>
      </c>
      <c r="Q5">
        <v>0.30499999999999999</v>
      </c>
    </row>
    <row r="6" spans="1:17" x14ac:dyDescent="0.25">
      <c r="A6" t="s">
        <v>10</v>
      </c>
      <c r="B6" t="s">
        <v>12</v>
      </c>
      <c r="C6" t="s">
        <v>17</v>
      </c>
      <c r="D6">
        <v>1389</v>
      </c>
      <c r="E6">
        <v>82124</v>
      </c>
      <c r="F6" t="s">
        <v>84</v>
      </c>
      <c r="G6">
        <v>0.84699999999999998</v>
      </c>
      <c r="H6" t="s">
        <v>85</v>
      </c>
      <c r="I6">
        <v>1E-3</v>
      </c>
      <c r="J6" t="s">
        <v>86</v>
      </c>
      <c r="K6">
        <v>0</v>
      </c>
      <c r="L6" t="s">
        <v>85</v>
      </c>
      <c r="M6">
        <v>1E-3</v>
      </c>
      <c r="N6" t="s">
        <v>87</v>
      </c>
      <c r="O6">
        <v>0.85</v>
      </c>
      <c r="P6" t="s">
        <v>88</v>
      </c>
      <c r="Q6">
        <v>0.15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"/>
  <sheetViews>
    <sheetView workbookViewId="0"/>
  </sheetViews>
  <sheetFormatPr defaultColWidth="11.42578125" defaultRowHeight="15" x14ac:dyDescent="0.25"/>
  <sheetData>
    <row r="1" spans="1:17" x14ac:dyDescent="0.25">
      <c r="A1" t="s">
        <v>1</v>
      </c>
      <c r="B1" t="s">
        <v>2</v>
      </c>
      <c r="C1" t="s">
        <v>0</v>
      </c>
      <c r="D1" t="s">
        <v>4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25">
      <c r="A2" t="s">
        <v>13</v>
      </c>
      <c r="B2" t="s">
        <v>11</v>
      </c>
      <c r="C2" t="s">
        <v>9</v>
      </c>
      <c r="D2">
        <v>571</v>
      </c>
      <c r="E2">
        <v>56709</v>
      </c>
      <c r="F2" t="s">
        <v>89</v>
      </c>
      <c r="G2">
        <v>0.497</v>
      </c>
      <c r="H2" t="s">
        <v>90</v>
      </c>
      <c r="I2">
        <v>0.03</v>
      </c>
      <c r="J2" t="s">
        <v>43</v>
      </c>
      <c r="K2">
        <v>0</v>
      </c>
      <c r="L2" t="s">
        <v>43</v>
      </c>
      <c r="M2">
        <v>0</v>
      </c>
      <c r="N2" t="s">
        <v>91</v>
      </c>
      <c r="O2">
        <v>0.52700000000000002</v>
      </c>
      <c r="P2" t="s">
        <v>92</v>
      </c>
      <c r="Q2">
        <v>0.47299999999999998</v>
      </c>
    </row>
    <row r="3" spans="1:17" x14ac:dyDescent="0.25">
      <c r="A3" t="s">
        <v>13</v>
      </c>
      <c r="B3" t="s">
        <v>11</v>
      </c>
      <c r="C3" t="s">
        <v>14</v>
      </c>
      <c r="D3">
        <v>285</v>
      </c>
      <c r="E3">
        <v>6423</v>
      </c>
      <c r="F3" t="s">
        <v>93</v>
      </c>
      <c r="G3">
        <v>0.29599999999999999</v>
      </c>
      <c r="H3" t="s">
        <v>94</v>
      </c>
      <c r="I3">
        <v>9.4E-2</v>
      </c>
      <c r="J3" t="s">
        <v>43</v>
      </c>
      <c r="K3">
        <v>0</v>
      </c>
      <c r="L3" t="s">
        <v>43</v>
      </c>
      <c r="M3">
        <v>0</v>
      </c>
      <c r="N3" t="s">
        <v>95</v>
      </c>
      <c r="O3">
        <v>0.39</v>
      </c>
      <c r="P3" t="s">
        <v>96</v>
      </c>
      <c r="Q3">
        <v>0.61</v>
      </c>
    </row>
    <row r="4" spans="1:17" x14ac:dyDescent="0.25">
      <c r="A4" t="s">
        <v>13</v>
      </c>
      <c r="B4" t="s">
        <v>11</v>
      </c>
      <c r="C4" t="s">
        <v>15</v>
      </c>
      <c r="D4">
        <v>766</v>
      </c>
      <c r="E4">
        <v>35160</v>
      </c>
      <c r="F4" t="s">
        <v>97</v>
      </c>
      <c r="G4">
        <v>0.48299999999999998</v>
      </c>
      <c r="H4" t="s">
        <v>98</v>
      </c>
      <c r="I4">
        <v>9.9000000000000005E-2</v>
      </c>
      <c r="J4" t="s">
        <v>99</v>
      </c>
      <c r="K4">
        <v>1E-3</v>
      </c>
      <c r="L4" t="s">
        <v>43</v>
      </c>
      <c r="M4">
        <v>0</v>
      </c>
      <c r="N4" t="s">
        <v>100</v>
      </c>
      <c r="O4">
        <v>0.58399999999999996</v>
      </c>
      <c r="P4" t="s">
        <v>101</v>
      </c>
      <c r="Q4">
        <v>0.41599999999999998</v>
      </c>
    </row>
    <row r="5" spans="1:17" x14ac:dyDescent="0.25">
      <c r="A5" t="s">
        <v>13</v>
      </c>
      <c r="B5" t="s">
        <v>11</v>
      </c>
      <c r="C5" t="s">
        <v>16</v>
      </c>
      <c r="D5">
        <v>762</v>
      </c>
      <c r="E5">
        <v>3500</v>
      </c>
      <c r="F5" t="s">
        <v>102</v>
      </c>
      <c r="G5">
        <v>4.8000000000000001E-2</v>
      </c>
      <c r="H5" t="s">
        <v>103</v>
      </c>
      <c r="I5">
        <v>0.221</v>
      </c>
      <c r="J5" t="s">
        <v>43</v>
      </c>
      <c r="K5">
        <v>0</v>
      </c>
      <c r="L5" t="s">
        <v>43</v>
      </c>
      <c r="M5">
        <v>0</v>
      </c>
      <c r="N5" t="s">
        <v>104</v>
      </c>
      <c r="O5">
        <v>0.26900000000000002</v>
      </c>
      <c r="P5" t="s">
        <v>105</v>
      </c>
      <c r="Q5">
        <v>0.73099999999999998</v>
      </c>
    </row>
    <row r="6" spans="1:17" x14ac:dyDescent="0.25">
      <c r="A6" t="s">
        <v>13</v>
      </c>
      <c r="B6" t="s">
        <v>11</v>
      </c>
      <c r="C6" t="s">
        <v>17</v>
      </c>
      <c r="D6">
        <v>448</v>
      </c>
      <c r="E6">
        <v>8793</v>
      </c>
      <c r="F6" t="s">
        <v>106</v>
      </c>
      <c r="G6">
        <v>0.22800000000000001</v>
      </c>
      <c r="H6" t="s">
        <v>107</v>
      </c>
      <c r="I6">
        <v>0.125</v>
      </c>
      <c r="J6" t="s">
        <v>43</v>
      </c>
      <c r="K6">
        <v>0</v>
      </c>
      <c r="L6" t="s">
        <v>43</v>
      </c>
      <c r="M6">
        <v>0</v>
      </c>
      <c r="N6" t="s">
        <v>108</v>
      </c>
      <c r="O6">
        <v>0.35299999999999998</v>
      </c>
      <c r="P6" t="s">
        <v>109</v>
      </c>
      <c r="Q6">
        <v>0.64700000000000002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"/>
  <sheetViews>
    <sheetView workbookViewId="0"/>
  </sheetViews>
  <sheetFormatPr defaultColWidth="11.42578125" defaultRowHeight="15" x14ac:dyDescent="0.25"/>
  <sheetData>
    <row r="1" spans="1:17" x14ac:dyDescent="0.25">
      <c r="A1" t="s">
        <v>1</v>
      </c>
      <c r="B1" t="s">
        <v>2</v>
      </c>
      <c r="C1" t="s">
        <v>0</v>
      </c>
      <c r="D1" t="s">
        <v>4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25">
      <c r="A2" t="s">
        <v>13</v>
      </c>
      <c r="B2" t="s">
        <v>12</v>
      </c>
      <c r="C2" t="s">
        <v>9</v>
      </c>
      <c r="D2">
        <v>1709</v>
      </c>
      <c r="E2">
        <v>475425</v>
      </c>
      <c r="F2" t="s">
        <v>110</v>
      </c>
      <c r="G2">
        <v>0.51200000000000001</v>
      </c>
      <c r="H2" t="s">
        <v>111</v>
      </c>
      <c r="I2">
        <v>8.9999999999999993E-3</v>
      </c>
      <c r="J2" t="s">
        <v>43</v>
      </c>
      <c r="K2">
        <v>0</v>
      </c>
      <c r="L2" t="s">
        <v>43</v>
      </c>
      <c r="M2">
        <v>0</v>
      </c>
      <c r="N2" t="s">
        <v>112</v>
      </c>
      <c r="O2">
        <v>0.52100000000000002</v>
      </c>
      <c r="P2" t="s">
        <v>113</v>
      </c>
      <c r="Q2">
        <v>0.47899999999999998</v>
      </c>
    </row>
    <row r="3" spans="1:17" x14ac:dyDescent="0.25">
      <c r="A3" t="s">
        <v>13</v>
      </c>
      <c r="B3" t="s">
        <v>12</v>
      </c>
      <c r="C3" t="s">
        <v>14</v>
      </c>
      <c r="D3">
        <v>615</v>
      </c>
      <c r="E3">
        <v>23005</v>
      </c>
      <c r="F3" t="s">
        <v>114</v>
      </c>
      <c r="G3">
        <v>0.218</v>
      </c>
      <c r="H3" t="s">
        <v>115</v>
      </c>
      <c r="I3">
        <v>5.0000000000000001E-3</v>
      </c>
      <c r="J3" t="s">
        <v>43</v>
      </c>
      <c r="K3">
        <v>0</v>
      </c>
      <c r="L3" t="s">
        <v>43</v>
      </c>
      <c r="M3">
        <v>0</v>
      </c>
      <c r="N3" t="s">
        <v>116</v>
      </c>
      <c r="O3">
        <v>0.223</v>
      </c>
      <c r="P3" t="s">
        <v>117</v>
      </c>
      <c r="Q3">
        <v>0.77700000000000002</v>
      </c>
    </row>
    <row r="4" spans="1:17" x14ac:dyDescent="0.25">
      <c r="A4" t="s">
        <v>13</v>
      </c>
      <c r="B4" t="s">
        <v>12</v>
      </c>
      <c r="C4" t="s">
        <v>15</v>
      </c>
      <c r="D4">
        <v>1028</v>
      </c>
      <c r="E4">
        <v>121739</v>
      </c>
      <c r="F4" t="s">
        <v>118</v>
      </c>
      <c r="G4">
        <v>0.91100000000000003</v>
      </c>
      <c r="H4" t="s">
        <v>119</v>
      </c>
      <c r="I4">
        <v>8.9999999999999993E-3</v>
      </c>
      <c r="J4" t="s">
        <v>43</v>
      </c>
      <c r="K4">
        <v>0</v>
      </c>
      <c r="L4" t="s">
        <v>43</v>
      </c>
      <c r="M4">
        <v>0</v>
      </c>
      <c r="N4" t="s">
        <v>120</v>
      </c>
      <c r="O4">
        <v>0.92100000000000004</v>
      </c>
      <c r="P4" t="s">
        <v>121</v>
      </c>
      <c r="Q4">
        <v>7.9000000000000001E-2</v>
      </c>
    </row>
    <row r="5" spans="1:17" x14ac:dyDescent="0.25">
      <c r="A5" t="s">
        <v>13</v>
      </c>
      <c r="B5" t="s">
        <v>12</v>
      </c>
      <c r="C5" t="s">
        <v>16</v>
      </c>
      <c r="D5">
        <v>816</v>
      </c>
      <c r="E5">
        <v>41907</v>
      </c>
      <c r="F5" t="s">
        <v>122</v>
      </c>
      <c r="G5">
        <v>0.72299999999999998</v>
      </c>
      <c r="H5" t="s">
        <v>123</v>
      </c>
      <c r="I5">
        <v>0.01</v>
      </c>
      <c r="J5" t="s">
        <v>124</v>
      </c>
      <c r="K5">
        <v>2E-3</v>
      </c>
      <c r="L5" t="s">
        <v>43</v>
      </c>
      <c r="M5">
        <v>0</v>
      </c>
      <c r="N5" t="s">
        <v>125</v>
      </c>
      <c r="O5">
        <v>0.73499999999999999</v>
      </c>
      <c r="P5" t="s">
        <v>126</v>
      </c>
      <c r="Q5">
        <v>0.26500000000000001</v>
      </c>
    </row>
    <row r="6" spans="1:17" x14ac:dyDescent="0.25">
      <c r="A6" t="s">
        <v>13</v>
      </c>
      <c r="B6" t="s">
        <v>12</v>
      </c>
      <c r="C6" t="s">
        <v>17</v>
      </c>
      <c r="D6">
        <v>206</v>
      </c>
      <c r="E6">
        <v>5770</v>
      </c>
      <c r="F6" t="s">
        <v>127</v>
      </c>
      <c r="G6">
        <v>0.622</v>
      </c>
      <c r="H6" t="s">
        <v>128</v>
      </c>
      <c r="I6">
        <v>2E-3</v>
      </c>
      <c r="J6" t="s">
        <v>43</v>
      </c>
      <c r="K6">
        <v>0</v>
      </c>
      <c r="L6" t="s">
        <v>43</v>
      </c>
      <c r="M6">
        <v>0</v>
      </c>
      <c r="N6" t="s">
        <v>129</v>
      </c>
      <c r="O6">
        <v>0.623</v>
      </c>
      <c r="P6" t="s">
        <v>130</v>
      </c>
      <c r="Q6">
        <v>0.377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7"/>
  <sheetViews>
    <sheetView topLeftCell="A63" workbookViewId="0">
      <selection activeCell="J77" sqref="J77:J78"/>
    </sheetView>
  </sheetViews>
  <sheetFormatPr defaultColWidth="11.42578125" defaultRowHeight="15" x14ac:dyDescent="0.25"/>
  <cols>
    <col min="1" max="1" width="21" bestFit="1" customWidth="1"/>
    <col min="8" max="8" width="20.28515625" bestFit="1" customWidth="1"/>
    <col min="9" max="9" width="18" bestFit="1" customWidth="1"/>
  </cols>
  <sheetData>
    <row r="1" spans="1:14" ht="15.75" thickBot="1" x14ac:dyDescent="0.3">
      <c r="A1" t="s">
        <v>131</v>
      </c>
      <c r="B1" t="s">
        <v>132</v>
      </c>
      <c r="D1" s="11"/>
      <c r="E1" s="12"/>
      <c r="F1" s="12"/>
      <c r="G1" s="12"/>
      <c r="H1" s="11"/>
      <c r="I1" s="11"/>
      <c r="J1" s="13" t="s">
        <v>343</v>
      </c>
      <c r="K1" s="14" t="s">
        <v>0</v>
      </c>
      <c r="L1" s="14"/>
      <c r="M1" s="11"/>
      <c r="N1" s="11"/>
    </row>
    <row r="2" spans="1:14" ht="15.75" thickBot="1" x14ac:dyDescent="0.3">
      <c r="A2" t="s">
        <v>133</v>
      </c>
      <c r="D2" s="15" t="s">
        <v>344</v>
      </c>
      <c r="E2" s="15" t="s">
        <v>345</v>
      </c>
      <c r="F2" s="15" t="s">
        <v>346</v>
      </c>
      <c r="G2" s="15" t="s">
        <v>347</v>
      </c>
      <c r="H2" s="15" t="s">
        <v>348</v>
      </c>
      <c r="I2" s="15" t="s">
        <v>349</v>
      </c>
      <c r="J2" s="16" t="s">
        <v>350</v>
      </c>
      <c r="K2" s="15" t="s">
        <v>351</v>
      </c>
      <c r="L2" s="15" t="s">
        <v>352</v>
      </c>
      <c r="M2" s="16" t="s">
        <v>353</v>
      </c>
      <c r="N2" s="15" t="s">
        <v>354</v>
      </c>
    </row>
    <row r="3" spans="1:14" x14ac:dyDescent="0.25">
      <c r="A3" t="s">
        <v>134</v>
      </c>
      <c r="D3" s="17">
        <v>1</v>
      </c>
      <c r="E3" s="17" t="s">
        <v>355</v>
      </c>
      <c r="F3" s="17" t="s">
        <v>356</v>
      </c>
      <c r="G3" s="17" t="s">
        <v>357</v>
      </c>
      <c r="H3" s="17" t="s">
        <v>133</v>
      </c>
      <c r="I3" s="17" t="s">
        <v>358</v>
      </c>
      <c r="J3">
        <v>201</v>
      </c>
      <c r="K3" s="17">
        <v>2015</v>
      </c>
      <c r="L3" s="17">
        <v>2017</v>
      </c>
      <c r="M3" s="19">
        <v>86000</v>
      </c>
      <c r="N3" s="17" t="s">
        <v>359</v>
      </c>
    </row>
    <row r="4" spans="1:14" x14ac:dyDescent="0.25">
      <c r="A4" t="s">
        <v>135</v>
      </c>
      <c r="D4" s="17">
        <v>2</v>
      </c>
      <c r="E4" s="17" t="s">
        <v>355</v>
      </c>
      <c r="F4" s="17" t="s">
        <v>356</v>
      </c>
      <c r="G4" s="17" t="s">
        <v>360</v>
      </c>
      <c r="H4" s="17" t="s">
        <v>134</v>
      </c>
      <c r="I4" s="17" t="s">
        <v>361</v>
      </c>
      <c r="J4">
        <v>3</v>
      </c>
      <c r="K4" s="17">
        <v>2012</v>
      </c>
      <c r="L4" s="17">
        <v>2014</v>
      </c>
      <c r="M4" s="18" t="s">
        <v>362</v>
      </c>
      <c r="N4" s="17" t="s">
        <v>362</v>
      </c>
    </row>
    <row r="5" spans="1:14" x14ac:dyDescent="0.25">
      <c r="A5" t="s">
        <v>136</v>
      </c>
      <c r="D5" s="17">
        <v>3</v>
      </c>
      <c r="E5" s="17" t="s">
        <v>355</v>
      </c>
      <c r="F5" s="17" t="s">
        <v>356</v>
      </c>
      <c r="G5" s="17" t="s">
        <v>363</v>
      </c>
      <c r="H5" s="17" t="s">
        <v>135</v>
      </c>
      <c r="I5" s="17" t="s">
        <v>361</v>
      </c>
      <c r="J5">
        <v>45</v>
      </c>
      <c r="K5" s="17">
        <v>2013</v>
      </c>
      <c r="L5" s="17">
        <v>2014</v>
      </c>
      <c r="M5" s="19">
        <v>209000</v>
      </c>
      <c r="N5" s="17" t="s">
        <v>364</v>
      </c>
    </row>
    <row r="6" spans="1:14" x14ac:dyDescent="0.25">
      <c r="A6" t="s">
        <v>137</v>
      </c>
      <c r="D6" s="17">
        <v>4</v>
      </c>
      <c r="E6" s="17" t="s">
        <v>355</v>
      </c>
      <c r="F6" s="17" t="s">
        <v>356</v>
      </c>
      <c r="G6" s="17" t="s">
        <v>365</v>
      </c>
      <c r="H6" s="17" t="s">
        <v>136</v>
      </c>
      <c r="I6" s="17" t="s">
        <v>361</v>
      </c>
      <c r="J6">
        <v>538</v>
      </c>
      <c r="K6" s="17">
        <v>2014</v>
      </c>
      <c r="L6" s="17">
        <v>2015</v>
      </c>
      <c r="M6" s="19">
        <v>200200</v>
      </c>
      <c r="N6" s="17" t="s">
        <v>364</v>
      </c>
    </row>
    <row r="7" spans="1:14" x14ac:dyDescent="0.25">
      <c r="A7" t="s">
        <v>138</v>
      </c>
      <c r="D7" s="17">
        <v>5</v>
      </c>
      <c r="E7" s="17" t="s">
        <v>355</v>
      </c>
      <c r="F7" s="17" t="s">
        <v>356</v>
      </c>
      <c r="G7" s="17" t="s">
        <v>366</v>
      </c>
      <c r="H7" s="17" t="s">
        <v>137</v>
      </c>
      <c r="I7" s="17" t="s">
        <v>367</v>
      </c>
      <c r="J7">
        <v>22386</v>
      </c>
      <c r="K7" s="17">
        <v>2013</v>
      </c>
      <c r="L7" s="17">
        <v>2014</v>
      </c>
      <c r="M7" s="19">
        <v>1223000</v>
      </c>
      <c r="N7" s="17" t="s">
        <v>368</v>
      </c>
    </row>
    <row r="8" spans="1:14" x14ac:dyDescent="0.25">
      <c r="A8" t="s">
        <v>139</v>
      </c>
      <c r="D8" s="17">
        <v>6</v>
      </c>
      <c r="E8" s="17" t="s">
        <v>355</v>
      </c>
      <c r="F8" s="17" t="s">
        <v>356</v>
      </c>
      <c r="G8" s="17" t="s">
        <v>369</v>
      </c>
      <c r="H8" s="17" t="s">
        <v>138</v>
      </c>
      <c r="I8" s="17" t="s">
        <v>367</v>
      </c>
      <c r="J8">
        <v>18480</v>
      </c>
      <c r="K8" s="17">
        <v>2014</v>
      </c>
      <c r="L8" s="17">
        <v>2015</v>
      </c>
      <c r="M8" s="19">
        <v>621000</v>
      </c>
      <c r="N8" s="17" t="s">
        <v>368</v>
      </c>
    </row>
    <row r="9" spans="1:14" x14ac:dyDescent="0.25">
      <c r="A9" t="s">
        <v>140</v>
      </c>
      <c r="D9" s="17">
        <v>7</v>
      </c>
      <c r="E9" s="17" t="s">
        <v>355</v>
      </c>
      <c r="F9" s="17" t="s">
        <v>356</v>
      </c>
      <c r="G9" s="17" t="s">
        <v>366</v>
      </c>
      <c r="H9" s="17" t="s">
        <v>139</v>
      </c>
      <c r="I9" s="17" t="s">
        <v>358</v>
      </c>
      <c r="J9">
        <v>22975</v>
      </c>
      <c r="K9" s="17">
        <v>2016</v>
      </c>
      <c r="L9" s="17">
        <v>2017</v>
      </c>
      <c r="M9" s="19">
        <v>834000</v>
      </c>
      <c r="N9" s="17" t="s">
        <v>368</v>
      </c>
    </row>
    <row r="10" spans="1:14" x14ac:dyDescent="0.25">
      <c r="A10" t="s">
        <v>141</v>
      </c>
      <c r="D10" s="17">
        <v>8</v>
      </c>
      <c r="E10" s="17" t="s">
        <v>355</v>
      </c>
      <c r="F10" s="17" t="s">
        <v>356</v>
      </c>
      <c r="G10" s="17" t="s">
        <v>369</v>
      </c>
      <c r="H10" s="17" t="s">
        <v>140</v>
      </c>
      <c r="I10" s="17" t="s">
        <v>370</v>
      </c>
      <c r="J10">
        <v>16324</v>
      </c>
      <c r="K10" s="17">
        <v>2017</v>
      </c>
      <c r="L10" s="17">
        <v>2018</v>
      </c>
      <c r="M10" s="19">
        <v>813000</v>
      </c>
      <c r="N10" s="17" t="s">
        <v>368</v>
      </c>
    </row>
    <row r="11" spans="1:14" x14ac:dyDescent="0.25">
      <c r="A11" t="s">
        <v>142</v>
      </c>
      <c r="B11">
        <v>0</v>
      </c>
      <c r="D11" s="17">
        <v>9</v>
      </c>
      <c r="E11" s="17" t="s">
        <v>355</v>
      </c>
      <c r="F11" s="17" t="s">
        <v>356</v>
      </c>
      <c r="G11" s="17" t="s">
        <v>371</v>
      </c>
      <c r="H11" s="17" t="s">
        <v>141</v>
      </c>
      <c r="I11" s="17" t="s">
        <v>370</v>
      </c>
      <c r="J11">
        <v>139</v>
      </c>
      <c r="K11" s="17">
        <v>2018</v>
      </c>
      <c r="L11" s="17">
        <v>2019</v>
      </c>
      <c r="M11" s="19">
        <v>1293000</v>
      </c>
      <c r="N11" s="17" t="s">
        <v>368</v>
      </c>
    </row>
    <row r="12" spans="1:14" x14ac:dyDescent="0.25">
      <c r="A12" t="s">
        <v>143</v>
      </c>
      <c r="D12" s="17">
        <v>10</v>
      </c>
      <c r="E12" s="17" t="s">
        <v>355</v>
      </c>
      <c r="F12" s="17" t="s">
        <v>356</v>
      </c>
      <c r="G12" s="17" t="s">
        <v>372</v>
      </c>
      <c r="H12" s="17" t="s">
        <v>161</v>
      </c>
      <c r="I12" s="17" t="s">
        <v>370</v>
      </c>
      <c r="J12">
        <v>8946</v>
      </c>
      <c r="K12" s="17">
        <v>2018</v>
      </c>
      <c r="L12" s="17">
        <v>2019</v>
      </c>
      <c r="M12" s="19">
        <v>1085000</v>
      </c>
      <c r="N12" s="17" t="s">
        <v>373</v>
      </c>
    </row>
    <row r="13" spans="1:14" x14ac:dyDescent="0.25">
      <c r="A13" t="s">
        <v>144</v>
      </c>
      <c r="D13" s="17">
        <v>11</v>
      </c>
      <c r="E13" s="17" t="s">
        <v>355</v>
      </c>
      <c r="F13" s="17" t="s">
        <v>356</v>
      </c>
      <c r="G13" s="17" t="s">
        <v>374</v>
      </c>
      <c r="H13" s="17" t="s">
        <v>194</v>
      </c>
      <c r="I13" s="17" t="s">
        <v>358</v>
      </c>
      <c r="J13">
        <v>44</v>
      </c>
      <c r="K13" s="17">
        <v>2011</v>
      </c>
      <c r="L13" s="17">
        <v>2012</v>
      </c>
      <c r="M13" s="18" t="s">
        <v>362</v>
      </c>
      <c r="N13" s="17" t="s">
        <v>373</v>
      </c>
    </row>
    <row r="14" spans="1:14" x14ac:dyDescent="0.25">
      <c r="A14" t="s">
        <v>145</v>
      </c>
      <c r="B14">
        <v>0</v>
      </c>
      <c r="D14" s="17">
        <v>12</v>
      </c>
      <c r="E14" s="17" t="s">
        <v>355</v>
      </c>
      <c r="F14" s="17" t="s">
        <v>356</v>
      </c>
      <c r="G14" s="17" t="s">
        <v>372</v>
      </c>
      <c r="H14" s="17" t="s">
        <v>195</v>
      </c>
      <c r="I14" s="17" t="s">
        <v>375</v>
      </c>
      <c r="J14">
        <v>15</v>
      </c>
      <c r="K14" s="17">
        <v>2012</v>
      </c>
      <c r="L14" s="17">
        <v>2013</v>
      </c>
      <c r="M14" s="18" t="s">
        <v>362</v>
      </c>
      <c r="N14" s="17" t="s">
        <v>373</v>
      </c>
    </row>
    <row r="15" spans="1:14" x14ac:dyDescent="0.25">
      <c r="A15" t="s">
        <v>146</v>
      </c>
      <c r="D15" s="17">
        <v>13</v>
      </c>
      <c r="E15" s="17" t="s">
        <v>355</v>
      </c>
      <c r="F15" s="17" t="s">
        <v>356</v>
      </c>
      <c r="G15" s="17" t="s">
        <v>376</v>
      </c>
      <c r="H15" s="17" t="s">
        <v>196</v>
      </c>
      <c r="I15" s="17" t="s">
        <v>361</v>
      </c>
      <c r="J15">
        <v>45076</v>
      </c>
      <c r="K15" s="17">
        <v>2013</v>
      </c>
      <c r="L15" s="17">
        <v>2014</v>
      </c>
      <c r="M15" s="19">
        <v>217000</v>
      </c>
      <c r="N15" s="17" t="s">
        <v>377</v>
      </c>
    </row>
    <row r="16" spans="1:14" x14ac:dyDescent="0.25">
      <c r="A16" t="s">
        <v>147</v>
      </c>
      <c r="D16" s="17">
        <v>14</v>
      </c>
      <c r="E16" s="17" t="s">
        <v>355</v>
      </c>
      <c r="F16" s="17" t="s">
        <v>356</v>
      </c>
      <c r="G16" s="17" t="s">
        <v>374</v>
      </c>
      <c r="H16" s="17" t="s">
        <v>197</v>
      </c>
      <c r="I16" s="17" t="s">
        <v>367</v>
      </c>
      <c r="J16">
        <v>51364</v>
      </c>
      <c r="K16" s="17">
        <v>2014</v>
      </c>
      <c r="L16" s="17">
        <v>2015</v>
      </c>
      <c r="M16" s="19">
        <v>237000</v>
      </c>
      <c r="N16" s="17" t="s">
        <v>377</v>
      </c>
    </row>
    <row r="17" spans="1:14" x14ac:dyDescent="0.25">
      <c r="A17" t="s">
        <v>148</v>
      </c>
      <c r="D17" s="17">
        <v>15</v>
      </c>
      <c r="E17" s="17" t="s">
        <v>355</v>
      </c>
      <c r="F17" s="17" t="s">
        <v>356</v>
      </c>
      <c r="G17" s="17" t="s">
        <v>376</v>
      </c>
      <c r="H17" s="17" t="s">
        <v>198</v>
      </c>
      <c r="I17" s="17" t="s">
        <v>358</v>
      </c>
      <c r="J17">
        <v>46768</v>
      </c>
      <c r="K17" s="17">
        <v>2016</v>
      </c>
      <c r="L17" s="17">
        <v>2017</v>
      </c>
      <c r="M17" s="19">
        <v>260000</v>
      </c>
      <c r="N17" s="17" t="s">
        <v>377</v>
      </c>
    </row>
    <row r="18" spans="1:14" x14ac:dyDescent="0.25">
      <c r="A18" t="s">
        <v>149</v>
      </c>
      <c r="D18" s="17">
        <v>16</v>
      </c>
      <c r="E18" s="17" t="s">
        <v>355</v>
      </c>
      <c r="F18" s="17" t="s">
        <v>356</v>
      </c>
      <c r="G18" s="17" t="s">
        <v>374</v>
      </c>
      <c r="H18" s="17" t="s">
        <v>199</v>
      </c>
      <c r="I18" s="17" t="s">
        <v>370</v>
      </c>
      <c r="J18">
        <v>41904</v>
      </c>
      <c r="K18" s="17">
        <v>2017</v>
      </c>
      <c r="L18" s="17">
        <v>2018</v>
      </c>
      <c r="M18" s="19">
        <v>244000</v>
      </c>
      <c r="N18" s="17" t="s">
        <v>377</v>
      </c>
    </row>
    <row r="19" spans="1:14" x14ac:dyDescent="0.25">
      <c r="A19" t="s">
        <v>150</v>
      </c>
      <c r="D19" s="17">
        <v>17</v>
      </c>
      <c r="E19" s="17" t="s">
        <v>355</v>
      </c>
      <c r="F19" s="17" t="s">
        <v>356</v>
      </c>
      <c r="G19" s="17" t="s">
        <v>376</v>
      </c>
      <c r="H19" s="17" t="s">
        <v>203</v>
      </c>
      <c r="I19" s="17" t="s">
        <v>378</v>
      </c>
      <c r="J19">
        <v>4</v>
      </c>
      <c r="K19" s="17">
        <v>2014</v>
      </c>
      <c r="L19" s="17">
        <v>2016</v>
      </c>
      <c r="M19" s="19">
        <v>1680165</v>
      </c>
      <c r="N19" s="17" t="s">
        <v>379</v>
      </c>
    </row>
    <row r="20" spans="1:14" x14ac:dyDescent="0.25">
      <c r="A20" t="s">
        <v>151</v>
      </c>
      <c r="D20" s="17">
        <v>18</v>
      </c>
      <c r="E20" s="17" t="s">
        <v>355</v>
      </c>
      <c r="F20" s="17" t="s">
        <v>356</v>
      </c>
      <c r="G20" s="17" t="s">
        <v>365</v>
      </c>
      <c r="H20" s="17" t="s">
        <v>201</v>
      </c>
      <c r="I20" s="17" t="s">
        <v>378</v>
      </c>
      <c r="J20">
        <v>9</v>
      </c>
      <c r="K20" s="17">
        <v>2013</v>
      </c>
      <c r="L20" s="17">
        <v>2014</v>
      </c>
      <c r="M20" s="19">
        <v>2405000</v>
      </c>
      <c r="N20" s="17" t="s">
        <v>380</v>
      </c>
    </row>
    <row r="21" spans="1:14" x14ac:dyDescent="0.25">
      <c r="A21" t="s">
        <v>152</v>
      </c>
      <c r="D21" s="17">
        <v>19</v>
      </c>
      <c r="E21" s="17" t="s">
        <v>355</v>
      </c>
      <c r="F21" s="17" t="s">
        <v>356</v>
      </c>
      <c r="G21" s="17" t="s">
        <v>381</v>
      </c>
      <c r="H21" s="17" t="s">
        <v>202</v>
      </c>
      <c r="I21" s="17" t="s">
        <v>378</v>
      </c>
      <c r="J21">
        <v>418</v>
      </c>
      <c r="K21" s="17">
        <v>2014</v>
      </c>
      <c r="L21" s="17">
        <v>2015</v>
      </c>
      <c r="M21" s="19">
        <v>2415000</v>
      </c>
      <c r="N21" s="17" t="s">
        <v>380</v>
      </c>
    </row>
    <row r="22" spans="1:14" x14ac:dyDescent="0.25">
      <c r="A22" t="s">
        <v>153</v>
      </c>
      <c r="D22" s="17">
        <v>20</v>
      </c>
      <c r="E22" s="17" t="s">
        <v>355</v>
      </c>
      <c r="F22" s="17" t="s">
        <v>356</v>
      </c>
      <c r="G22" s="17" t="s">
        <v>376</v>
      </c>
      <c r="H22" s="17" t="s">
        <v>203</v>
      </c>
      <c r="I22" s="17" t="s">
        <v>378</v>
      </c>
      <c r="J22">
        <v>575</v>
      </c>
      <c r="K22" s="17">
        <v>2014</v>
      </c>
      <c r="L22" s="17">
        <v>2016</v>
      </c>
      <c r="M22" s="19">
        <v>1680165</v>
      </c>
      <c r="N22" s="17" t="s">
        <v>379</v>
      </c>
    </row>
    <row r="23" spans="1:14" x14ac:dyDescent="0.25">
      <c r="A23" t="s">
        <v>154</v>
      </c>
      <c r="D23" s="17">
        <v>21</v>
      </c>
      <c r="E23" s="17" t="s">
        <v>355</v>
      </c>
      <c r="F23" s="17" t="s">
        <v>356</v>
      </c>
      <c r="G23" s="17" t="s">
        <v>382</v>
      </c>
      <c r="H23" s="17" t="s">
        <v>204</v>
      </c>
      <c r="I23" s="17" t="s">
        <v>378</v>
      </c>
      <c r="J23">
        <v>194</v>
      </c>
      <c r="K23" s="17">
        <v>2015</v>
      </c>
      <c r="L23" s="17">
        <v>2016</v>
      </c>
      <c r="M23" s="19">
        <v>2374000</v>
      </c>
      <c r="N23" s="17" t="s">
        <v>380</v>
      </c>
    </row>
    <row r="24" spans="1:14" x14ac:dyDescent="0.25">
      <c r="A24" t="s">
        <v>155</v>
      </c>
      <c r="D24" s="17">
        <v>22</v>
      </c>
      <c r="E24" s="17" t="s">
        <v>355</v>
      </c>
      <c r="F24" s="17" t="s">
        <v>356</v>
      </c>
      <c r="G24" s="17" t="s">
        <v>383</v>
      </c>
      <c r="H24" s="17" t="s">
        <v>205</v>
      </c>
      <c r="I24" s="17" t="s">
        <v>378</v>
      </c>
      <c r="J24">
        <v>83</v>
      </c>
      <c r="K24" s="17">
        <v>2015</v>
      </c>
      <c r="L24" s="17">
        <v>2017</v>
      </c>
      <c r="M24" s="19">
        <v>288000</v>
      </c>
      <c r="N24" s="17" t="s">
        <v>384</v>
      </c>
    </row>
    <row r="25" spans="1:14" x14ac:dyDescent="0.25">
      <c r="A25" t="s">
        <v>156</v>
      </c>
      <c r="D25" s="17">
        <v>23</v>
      </c>
      <c r="E25" s="17" t="s">
        <v>355</v>
      </c>
      <c r="F25" s="17" t="s">
        <v>356</v>
      </c>
      <c r="G25" s="17" t="s">
        <v>365</v>
      </c>
      <c r="H25" s="17" t="s">
        <v>206</v>
      </c>
      <c r="I25" s="17" t="s">
        <v>378</v>
      </c>
      <c r="J25">
        <v>264</v>
      </c>
      <c r="K25" s="17">
        <v>2016</v>
      </c>
      <c r="L25" s="17">
        <v>2017</v>
      </c>
      <c r="M25" s="19">
        <v>2468000</v>
      </c>
      <c r="N25" s="17" t="s">
        <v>380</v>
      </c>
    </row>
    <row r="26" spans="1:14" x14ac:dyDescent="0.25">
      <c r="A26" t="s">
        <v>157</v>
      </c>
      <c r="D26" s="17">
        <v>24</v>
      </c>
      <c r="E26" s="17" t="s">
        <v>355</v>
      </c>
      <c r="F26" s="17" t="s">
        <v>356</v>
      </c>
      <c r="G26" s="17" t="s">
        <v>357</v>
      </c>
      <c r="H26" s="17" t="s">
        <v>207</v>
      </c>
      <c r="I26" s="17" t="s">
        <v>378</v>
      </c>
      <c r="J26">
        <v>253</v>
      </c>
      <c r="K26" s="17">
        <v>2016</v>
      </c>
      <c r="L26" s="17">
        <v>2018</v>
      </c>
      <c r="M26" s="19">
        <v>1488000</v>
      </c>
      <c r="N26" s="17" t="s">
        <v>379</v>
      </c>
    </row>
    <row r="27" spans="1:14" x14ac:dyDescent="0.25">
      <c r="A27" t="s">
        <v>158</v>
      </c>
      <c r="D27" s="17">
        <v>25</v>
      </c>
      <c r="E27" s="17" t="s">
        <v>355</v>
      </c>
      <c r="F27" s="17" t="s">
        <v>356</v>
      </c>
      <c r="G27" s="17" t="s">
        <v>385</v>
      </c>
      <c r="H27" s="17" t="s">
        <v>208</v>
      </c>
      <c r="I27" s="17" t="s">
        <v>378</v>
      </c>
      <c r="J27">
        <v>728</v>
      </c>
      <c r="K27" s="17">
        <v>2017</v>
      </c>
      <c r="L27" s="17">
        <v>2018</v>
      </c>
      <c r="M27" s="19">
        <v>2555000</v>
      </c>
      <c r="N27" s="17" t="s">
        <v>380</v>
      </c>
    </row>
    <row r="28" spans="1:14" x14ac:dyDescent="0.25">
      <c r="A28" t="s">
        <v>159</v>
      </c>
      <c r="B28">
        <v>0</v>
      </c>
      <c r="D28" s="17">
        <v>26</v>
      </c>
      <c r="E28" s="17" t="s">
        <v>355</v>
      </c>
      <c r="F28" s="17" t="s">
        <v>356</v>
      </c>
      <c r="G28" s="17" t="s">
        <v>376</v>
      </c>
      <c r="H28" s="17" t="s">
        <v>209</v>
      </c>
      <c r="I28" s="17" t="s">
        <v>378</v>
      </c>
      <c r="J28">
        <v>165</v>
      </c>
      <c r="K28" s="17">
        <v>2017</v>
      </c>
      <c r="L28" s="17">
        <v>2019</v>
      </c>
      <c r="M28" s="19">
        <v>1510000</v>
      </c>
      <c r="N28" s="17" t="s">
        <v>379</v>
      </c>
    </row>
    <row r="29" spans="1:14" x14ac:dyDescent="0.25">
      <c r="A29" t="s">
        <v>160</v>
      </c>
      <c r="B29">
        <v>0</v>
      </c>
      <c r="D29" s="17">
        <v>27</v>
      </c>
      <c r="E29" s="17" t="s">
        <v>355</v>
      </c>
      <c r="F29" s="17" t="s">
        <v>356</v>
      </c>
      <c r="G29" s="17" t="s">
        <v>382</v>
      </c>
      <c r="H29" s="17" t="s">
        <v>210</v>
      </c>
      <c r="I29" s="17" t="s">
        <v>378</v>
      </c>
      <c r="J29">
        <v>432</v>
      </c>
      <c r="K29" s="17">
        <v>2018</v>
      </c>
      <c r="L29" s="17">
        <v>2019</v>
      </c>
      <c r="M29" s="19">
        <v>2427000</v>
      </c>
      <c r="N29" s="17" t="s">
        <v>380</v>
      </c>
    </row>
    <row r="30" spans="1:14" x14ac:dyDescent="0.25">
      <c r="A30" t="s">
        <v>161</v>
      </c>
      <c r="D30" s="17">
        <v>28</v>
      </c>
      <c r="E30" s="17" t="s">
        <v>355</v>
      </c>
      <c r="F30" s="17" t="s">
        <v>356</v>
      </c>
      <c r="G30" s="17" t="s">
        <v>386</v>
      </c>
      <c r="H30" s="17" t="s">
        <v>212</v>
      </c>
      <c r="I30" s="17" t="s">
        <v>367</v>
      </c>
      <c r="J30">
        <v>4032</v>
      </c>
      <c r="K30" s="17">
        <v>2013</v>
      </c>
      <c r="L30" s="17">
        <v>2015</v>
      </c>
      <c r="M30" s="19">
        <v>523500</v>
      </c>
      <c r="N30" s="17" t="s">
        <v>387</v>
      </c>
    </row>
    <row r="31" spans="1:14" x14ac:dyDescent="0.25">
      <c r="A31" t="s">
        <v>162</v>
      </c>
      <c r="B31">
        <v>0</v>
      </c>
      <c r="D31" s="17">
        <v>29</v>
      </c>
      <c r="E31" s="17" t="s">
        <v>355</v>
      </c>
      <c r="F31" s="17" t="s">
        <v>356</v>
      </c>
      <c r="G31" s="17" t="s">
        <v>382</v>
      </c>
      <c r="H31" s="17" t="s">
        <v>213</v>
      </c>
      <c r="I31" s="17" t="s">
        <v>361</v>
      </c>
      <c r="J31">
        <v>15185</v>
      </c>
      <c r="K31" s="17">
        <v>2014</v>
      </c>
      <c r="L31" s="17">
        <v>2016</v>
      </c>
      <c r="M31" s="19">
        <v>531625</v>
      </c>
      <c r="N31" s="17" t="s">
        <v>387</v>
      </c>
    </row>
    <row r="32" spans="1:14" x14ac:dyDescent="0.25">
      <c r="A32" t="s">
        <v>163</v>
      </c>
      <c r="D32" s="17">
        <v>30</v>
      </c>
      <c r="E32" s="17" t="s">
        <v>355</v>
      </c>
      <c r="F32" s="17" t="s">
        <v>356</v>
      </c>
      <c r="G32" s="17" t="s">
        <v>388</v>
      </c>
      <c r="H32" s="17" t="s">
        <v>214</v>
      </c>
      <c r="I32" s="17" t="s">
        <v>358</v>
      </c>
      <c r="J32">
        <v>3542</v>
      </c>
      <c r="K32" s="17">
        <v>2015</v>
      </c>
      <c r="L32" s="17">
        <v>2017</v>
      </c>
      <c r="M32" s="19">
        <v>356000</v>
      </c>
      <c r="N32" s="17" t="s">
        <v>387</v>
      </c>
    </row>
    <row r="33" spans="1:14" x14ac:dyDescent="0.25">
      <c r="A33" t="s">
        <v>164</v>
      </c>
      <c r="D33" s="17">
        <v>31</v>
      </c>
      <c r="E33" s="17" t="s">
        <v>355</v>
      </c>
      <c r="F33" s="17" t="s">
        <v>356</v>
      </c>
      <c r="G33" s="17" t="s">
        <v>389</v>
      </c>
      <c r="H33" s="17" t="s">
        <v>215</v>
      </c>
      <c r="I33" s="17" t="s">
        <v>361</v>
      </c>
      <c r="J33">
        <v>6729</v>
      </c>
      <c r="K33" s="17">
        <v>2016</v>
      </c>
      <c r="L33" s="17">
        <v>2018</v>
      </c>
      <c r="M33" s="19">
        <v>518000</v>
      </c>
      <c r="N33" s="17" t="s">
        <v>387</v>
      </c>
    </row>
    <row r="34" spans="1:14" x14ac:dyDescent="0.25">
      <c r="A34" t="s">
        <v>165</v>
      </c>
      <c r="D34" s="17">
        <v>32</v>
      </c>
      <c r="E34" s="17" t="s">
        <v>355</v>
      </c>
      <c r="F34" s="17" t="s">
        <v>356</v>
      </c>
      <c r="G34" s="17" t="s">
        <v>382</v>
      </c>
      <c r="H34" s="17" t="s">
        <v>216</v>
      </c>
      <c r="I34" s="17" t="s">
        <v>370</v>
      </c>
      <c r="J34">
        <v>49894</v>
      </c>
      <c r="K34" s="17">
        <v>2017</v>
      </c>
      <c r="L34" s="17">
        <v>2019</v>
      </c>
      <c r="M34" s="19">
        <v>427000</v>
      </c>
      <c r="N34" s="17" t="s">
        <v>387</v>
      </c>
    </row>
    <row r="35" spans="1:14" x14ac:dyDescent="0.25">
      <c r="A35" t="s">
        <v>166</v>
      </c>
      <c r="D35" s="17">
        <v>33</v>
      </c>
      <c r="E35" s="17" t="s">
        <v>355</v>
      </c>
      <c r="F35" s="17" t="s">
        <v>356</v>
      </c>
      <c r="G35" s="17" t="s">
        <v>388</v>
      </c>
      <c r="H35" s="17" t="s">
        <v>217</v>
      </c>
      <c r="I35" s="17" t="s">
        <v>370</v>
      </c>
      <c r="J35">
        <v>18339</v>
      </c>
      <c r="K35" s="17">
        <v>2018</v>
      </c>
      <c r="L35" s="17">
        <v>2020</v>
      </c>
      <c r="M35" s="19">
        <v>363072</v>
      </c>
      <c r="N35" s="17" t="s">
        <v>387</v>
      </c>
    </row>
    <row r="36" spans="1:14" x14ac:dyDescent="0.25">
      <c r="A36" t="s">
        <v>167</v>
      </c>
      <c r="D36" s="17">
        <v>34</v>
      </c>
      <c r="E36" s="17" t="s">
        <v>390</v>
      </c>
      <c r="F36" s="17" t="s">
        <v>391</v>
      </c>
      <c r="G36" s="17" t="s">
        <v>392</v>
      </c>
      <c r="H36" s="17" t="s">
        <v>163</v>
      </c>
      <c r="I36" s="17" t="s">
        <v>393</v>
      </c>
      <c r="J36">
        <v>29</v>
      </c>
      <c r="K36" s="17">
        <v>2013</v>
      </c>
      <c r="L36" s="17">
        <v>2015</v>
      </c>
      <c r="M36" s="19">
        <v>2340000</v>
      </c>
      <c r="N36" s="17" t="s">
        <v>394</v>
      </c>
    </row>
    <row r="37" spans="1:14" x14ac:dyDescent="0.25">
      <c r="A37" t="s">
        <v>168</v>
      </c>
      <c r="D37" s="17">
        <v>35</v>
      </c>
      <c r="E37" s="17" t="s">
        <v>390</v>
      </c>
      <c r="F37" s="17" t="s">
        <v>391</v>
      </c>
      <c r="G37" s="17" t="s">
        <v>395</v>
      </c>
      <c r="H37" s="17" t="s">
        <v>164</v>
      </c>
      <c r="I37" s="17" t="s">
        <v>393</v>
      </c>
      <c r="J37">
        <v>6</v>
      </c>
      <c r="K37" s="17">
        <v>2013</v>
      </c>
      <c r="L37" s="17">
        <v>2015</v>
      </c>
      <c r="M37" s="19">
        <v>2250000</v>
      </c>
      <c r="N37" s="17" t="s">
        <v>394</v>
      </c>
    </row>
    <row r="38" spans="1:14" x14ac:dyDescent="0.25">
      <c r="A38" t="s">
        <v>169</v>
      </c>
      <c r="D38" s="17">
        <v>36</v>
      </c>
      <c r="E38" s="17" t="s">
        <v>390</v>
      </c>
      <c r="F38" s="17" t="s">
        <v>391</v>
      </c>
      <c r="G38" s="17" t="s">
        <v>396</v>
      </c>
      <c r="H38" s="17" t="s">
        <v>165</v>
      </c>
      <c r="I38" s="17" t="s">
        <v>393</v>
      </c>
      <c r="J38">
        <v>9</v>
      </c>
      <c r="K38" s="17">
        <v>2013</v>
      </c>
      <c r="L38" s="17">
        <v>2015</v>
      </c>
      <c r="M38" s="19">
        <v>2260000</v>
      </c>
      <c r="N38" s="17" t="s">
        <v>394</v>
      </c>
    </row>
    <row r="39" spans="1:14" x14ac:dyDescent="0.25">
      <c r="A39" t="s">
        <v>170</v>
      </c>
      <c r="D39" s="17">
        <v>37</v>
      </c>
      <c r="E39" s="17" t="s">
        <v>390</v>
      </c>
      <c r="F39" s="17" t="s">
        <v>391</v>
      </c>
      <c r="G39" s="17" t="s">
        <v>397</v>
      </c>
      <c r="H39" s="17" t="s">
        <v>166</v>
      </c>
      <c r="I39" s="17" t="s">
        <v>393</v>
      </c>
      <c r="J39">
        <v>29</v>
      </c>
      <c r="K39" s="17">
        <v>2013</v>
      </c>
      <c r="L39" s="17">
        <v>2015</v>
      </c>
      <c r="M39" s="19">
        <v>2240000</v>
      </c>
      <c r="N39" s="17" t="s">
        <v>394</v>
      </c>
    </row>
    <row r="40" spans="1:14" x14ac:dyDescent="0.25">
      <c r="A40" t="s">
        <v>171</v>
      </c>
      <c r="D40" s="17">
        <v>38</v>
      </c>
      <c r="E40" s="17" t="s">
        <v>390</v>
      </c>
      <c r="F40" s="17" t="s">
        <v>391</v>
      </c>
      <c r="G40" s="17" t="s">
        <v>398</v>
      </c>
      <c r="H40" s="17" t="s">
        <v>167</v>
      </c>
      <c r="I40" s="17" t="s">
        <v>393</v>
      </c>
      <c r="J40">
        <v>14</v>
      </c>
      <c r="K40" s="17">
        <v>2013</v>
      </c>
      <c r="L40" s="17">
        <v>2015</v>
      </c>
      <c r="M40" s="19">
        <v>1640000</v>
      </c>
      <c r="N40" s="17" t="s">
        <v>394</v>
      </c>
    </row>
    <row r="41" spans="1:14" x14ac:dyDescent="0.25">
      <c r="A41" t="s">
        <v>172</v>
      </c>
      <c r="D41" s="17">
        <v>39</v>
      </c>
      <c r="E41" s="17" t="s">
        <v>390</v>
      </c>
      <c r="F41" s="17" t="s">
        <v>391</v>
      </c>
      <c r="G41" s="17" t="s">
        <v>399</v>
      </c>
      <c r="H41" s="17" t="s">
        <v>168</v>
      </c>
      <c r="I41" s="17" t="s">
        <v>393</v>
      </c>
      <c r="J41">
        <v>84</v>
      </c>
      <c r="K41" s="17">
        <v>2014</v>
      </c>
      <c r="L41" s="17">
        <v>2016</v>
      </c>
      <c r="M41" s="19">
        <v>1780000</v>
      </c>
      <c r="N41" s="17" t="s">
        <v>394</v>
      </c>
    </row>
    <row r="42" spans="1:14" x14ac:dyDescent="0.25">
      <c r="A42" t="s">
        <v>173</v>
      </c>
      <c r="D42" s="17">
        <v>40</v>
      </c>
      <c r="E42" s="17" t="s">
        <v>390</v>
      </c>
      <c r="F42" s="17" t="s">
        <v>391</v>
      </c>
      <c r="G42" s="17" t="s">
        <v>400</v>
      </c>
      <c r="H42" s="17" t="s">
        <v>169</v>
      </c>
      <c r="I42" s="17" t="s">
        <v>393</v>
      </c>
      <c r="J42">
        <v>15</v>
      </c>
      <c r="K42" s="17">
        <v>2014</v>
      </c>
      <c r="L42" s="17">
        <v>2016</v>
      </c>
      <c r="M42" s="19">
        <v>1920000</v>
      </c>
      <c r="N42" s="17" t="s">
        <v>394</v>
      </c>
    </row>
    <row r="43" spans="1:14" x14ac:dyDescent="0.25">
      <c r="A43" t="s">
        <v>174</v>
      </c>
      <c r="D43" s="17">
        <v>41</v>
      </c>
      <c r="E43" s="17" t="s">
        <v>390</v>
      </c>
      <c r="F43" s="17" t="s">
        <v>391</v>
      </c>
      <c r="G43" s="17" t="s">
        <v>401</v>
      </c>
      <c r="H43" s="17" t="s">
        <v>170</v>
      </c>
      <c r="I43" s="17" t="s">
        <v>393</v>
      </c>
      <c r="J43">
        <v>15</v>
      </c>
      <c r="K43" s="17">
        <v>2014</v>
      </c>
      <c r="L43" s="17">
        <v>2016</v>
      </c>
      <c r="M43" s="19">
        <v>2070000</v>
      </c>
      <c r="N43" s="17" t="s">
        <v>394</v>
      </c>
    </row>
    <row r="44" spans="1:14" x14ac:dyDescent="0.25">
      <c r="A44" t="s">
        <v>175</v>
      </c>
      <c r="D44" s="17">
        <v>42</v>
      </c>
      <c r="E44" s="17" t="s">
        <v>390</v>
      </c>
      <c r="F44" s="17" t="s">
        <v>391</v>
      </c>
      <c r="G44" s="17" t="s">
        <v>402</v>
      </c>
      <c r="H44" s="17" t="s">
        <v>171</v>
      </c>
      <c r="I44" s="17" t="s">
        <v>393</v>
      </c>
      <c r="J44">
        <v>19</v>
      </c>
      <c r="K44" s="17">
        <v>2014</v>
      </c>
      <c r="L44" s="17">
        <v>2016</v>
      </c>
      <c r="M44" s="19">
        <v>2040000</v>
      </c>
      <c r="N44" s="17" t="s">
        <v>394</v>
      </c>
    </row>
    <row r="45" spans="1:14" x14ac:dyDescent="0.25">
      <c r="A45" t="s">
        <v>176</v>
      </c>
      <c r="D45" s="17">
        <v>43</v>
      </c>
      <c r="E45" s="17" t="s">
        <v>390</v>
      </c>
      <c r="F45" s="17" t="s">
        <v>391</v>
      </c>
      <c r="G45" s="17" t="s">
        <v>363</v>
      </c>
      <c r="H45" s="17" t="s">
        <v>172</v>
      </c>
      <c r="I45" s="17" t="s">
        <v>393</v>
      </c>
      <c r="J45">
        <v>3</v>
      </c>
      <c r="K45" s="17">
        <v>2014</v>
      </c>
      <c r="L45" s="17">
        <v>2016</v>
      </c>
      <c r="M45" s="19">
        <v>2230000</v>
      </c>
      <c r="N45" s="17" t="s">
        <v>394</v>
      </c>
    </row>
    <row r="46" spans="1:14" x14ac:dyDescent="0.25">
      <c r="A46" t="s">
        <v>177</v>
      </c>
      <c r="D46" s="17">
        <v>44</v>
      </c>
      <c r="E46" s="17" t="s">
        <v>390</v>
      </c>
      <c r="F46" s="17" t="s">
        <v>391</v>
      </c>
      <c r="G46" s="17" t="s">
        <v>403</v>
      </c>
      <c r="H46" s="17" t="s">
        <v>173</v>
      </c>
      <c r="I46" s="17" t="s">
        <v>393</v>
      </c>
      <c r="J46">
        <v>24</v>
      </c>
      <c r="K46" s="17">
        <v>2015</v>
      </c>
      <c r="L46" s="17">
        <v>2017</v>
      </c>
      <c r="M46" s="19">
        <v>1956000</v>
      </c>
      <c r="N46" s="17" t="s">
        <v>394</v>
      </c>
    </row>
    <row r="47" spans="1:14" x14ac:dyDescent="0.25">
      <c r="A47" t="s">
        <v>178</v>
      </c>
      <c r="D47" s="17">
        <v>45</v>
      </c>
      <c r="E47" s="17" t="s">
        <v>390</v>
      </c>
      <c r="F47" s="17" t="s">
        <v>391</v>
      </c>
      <c r="G47" s="17" t="s">
        <v>404</v>
      </c>
      <c r="H47" s="17" t="s">
        <v>174</v>
      </c>
      <c r="I47" s="17" t="s">
        <v>393</v>
      </c>
      <c r="J47">
        <v>11</v>
      </c>
      <c r="K47" s="17">
        <v>2015</v>
      </c>
      <c r="L47" s="17">
        <v>2017</v>
      </c>
      <c r="M47" s="19">
        <v>1938000</v>
      </c>
      <c r="N47" s="17" t="s">
        <v>394</v>
      </c>
    </row>
    <row r="48" spans="1:14" x14ac:dyDescent="0.25">
      <c r="A48" t="s">
        <v>179</v>
      </c>
      <c r="D48" s="17">
        <v>46</v>
      </c>
      <c r="E48" s="17" t="s">
        <v>390</v>
      </c>
      <c r="F48" s="17" t="s">
        <v>391</v>
      </c>
      <c r="G48" s="17" t="s">
        <v>405</v>
      </c>
      <c r="H48" s="17" t="s">
        <v>175</v>
      </c>
      <c r="I48" s="17" t="s">
        <v>393</v>
      </c>
      <c r="J48">
        <v>20</v>
      </c>
      <c r="K48" s="17">
        <v>2015</v>
      </c>
      <c r="L48" s="17">
        <v>2017</v>
      </c>
      <c r="M48" s="19">
        <v>2170000</v>
      </c>
      <c r="N48" s="17" t="s">
        <v>394</v>
      </c>
    </row>
    <row r="49" spans="1:14" x14ac:dyDescent="0.25">
      <c r="A49" t="s">
        <v>180</v>
      </c>
      <c r="D49" s="17">
        <v>47</v>
      </c>
      <c r="E49" s="17" t="s">
        <v>390</v>
      </c>
      <c r="F49" s="17" t="s">
        <v>391</v>
      </c>
      <c r="G49" s="17" t="s">
        <v>406</v>
      </c>
      <c r="H49" s="17" t="s">
        <v>176</v>
      </c>
      <c r="I49" s="17" t="s">
        <v>393</v>
      </c>
      <c r="J49">
        <v>20</v>
      </c>
      <c r="K49" s="17">
        <v>2015</v>
      </c>
      <c r="L49" s="17">
        <v>2017</v>
      </c>
      <c r="M49" s="19">
        <v>2270000</v>
      </c>
      <c r="N49" s="17" t="s">
        <v>394</v>
      </c>
    </row>
    <row r="50" spans="1:14" x14ac:dyDescent="0.25">
      <c r="A50" t="s">
        <v>181</v>
      </c>
      <c r="D50" s="17">
        <v>48</v>
      </c>
      <c r="E50" s="17" t="s">
        <v>390</v>
      </c>
      <c r="F50" s="17" t="s">
        <v>391</v>
      </c>
      <c r="G50" s="17" t="s">
        <v>392</v>
      </c>
      <c r="H50" s="17" t="s">
        <v>177</v>
      </c>
      <c r="I50" s="17" t="s">
        <v>393</v>
      </c>
      <c r="J50">
        <v>42</v>
      </c>
      <c r="K50" s="17">
        <v>2016</v>
      </c>
      <c r="L50" s="17">
        <v>2018</v>
      </c>
      <c r="M50" s="19">
        <v>2058000</v>
      </c>
      <c r="N50" s="17" t="s">
        <v>394</v>
      </c>
    </row>
    <row r="51" spans="1:14" x14ac:dyDescent="0.25">
      <c r="A51" t="s">
        <v>182</v>
      </c>
      <c r="D51" s="17">
        <v>49</v>
      </c>
      <c r="E51" s="17" t="s">
        <v>390</v>
      </c>
      <c r="F51" s="17" t="s">
        <v>391</v>
      </c>
      <c r="G51" s="17" t="s">
        <v>395</v>
      </c>
      <c r="H51" s="17" t="s">
        <v>178</v>
      </c>
      <c r="I51" s="17" t="s">
        <v>393</v>
      </c>
      <c r="J51">
        <v>8</v>
      </c>
      <c r="K51" s="17">
        <v>2016</v>
      </c>
      <c r="L51" s="17">
        <v>2018</v>
      </c>
      <c r="M51" s="19">
        <v>2040000</v>
      </c>
      <c r="N51" s="17" t="s">
        <v>394</v>
      </c>
    </row>
    <row r="52" spans="1:14" x14ac:dyDescent="0.25">
      <c r="A52" t="s">
        <v>183</v>
      </c>
      <c r="D52" s="17">
        <v>50</v>
      </c>
      <c r="E52" s="17" t="s">
        <v>390</v>
      </c>
      <c r="F52" s="17" t="s">
        <v>391</v>
      </c>
      <c r="G52" s="17" t="s">
        <v>396</v>
      </c>
      <c r="H52" s="17" t="s">
        <v>179</v>
      </c>
      <c r="I52" s="17" t="s">
        <v>393</v>
      </c>
      <c r="J52">
        <v>4</v>
      </c>
      <c r="K52" s="17">
        <v>2016</v>
      </c>
      <c r="L52" s="17">
        <v>2018</v>
      </c>
      <c r="M52" s="19">
        <v>2110000</v>
      </c>
      <c r="N52" s="17" t="s">
        <v>394</v>
      </c>
    </row>
    <row r="53" spans="1:14" x14ac:dyDescent="0.25">
      <c r="A53" t="s">
        <v>184</v>
      </c>
      <c r="D53" s="17">
        <v>51</v>
      </c>
      <c r="E53" s="17" t="s">
        <v>390</v>
      </c>
      <c r="F53" s="17" t="s">
        <v>391</v>
      </c>
      <c r="G53" s="17" t="s">
        <v>397</v>
      </c>
      <c r="H53" s="17" t="s">
        <v>180</v>
      </c>
      <c r="I53" s="17" t="s">
        <v>393</v>
      </c>
      <c r="J53">
        <v>15</v>
      </c>
      <c r="K53" s="17">
        <v>2016</v>
      </c>
      <c r="L53" s="17">
        <v>2018</v>
      </c>
      <c r="M53" s="19">
        <v>2030000</v>
      </c>
      <c r="N53" s="17" t="s">
        <v>394</v>
      </c>
    </row>
    <row r="54" spans="1:14" x14ac:dyDescent="0.25">
      <c r="A54" t="s">
        <v>185</v>
      </c>
      <c r="D54" s="17">
        <v>52</v>
      </c>
      <c r="E54" s="17" t="s">
        <v>390</v>
      </c>
      <c r="F54" s="17" t="s">
        <v>391</v>
      </c>
      <c r="G54" s="17" t="s">
        <v>398</v>
      </c>
      <c r="H54" s="17" t="s">
        <v>181</v>
      </c>
      <c r="I54" s="17" t="s">
        <v>393</v>
      </c>
      <c r="J54">
        <v>38</v>
      </c>
      <c r="K54" s="17">
        <v>2016</v>
      </c>
      <c r="L54" s="17">
        <v>2018</v>
      </c>
      <c r="M54" s="19">
        <v>2002000</v>
      </c>
      <c r="N54" s="17" t="s">
        <v>394</v>
      </c>
    </row>
    <row r="55" spans="1:14" x14ac:dyDescent="0.25">
      <c r="A55" t="s">
        <v>186</v>
      </c>
      <c r="D55" s="17">
        <v>53</v>
      </c>
      <c r="E55" s="17" t="s">
        <v>390</v>
      </c>
      <c r="F55" s="17" t="s">
        <v>391</v>
      </c>
      <c r="G55" s="17" t="s">
        <v>399</v>
      </c>
      <c r="H55" s="17" t="s">
        <v>182</v>
      </c>
      <c r="I55" s="17" t="s">
        <v>393</v>
      </c>
      <c r="J55">
        <v>69</v>
      </c>
      <c r="K55" s="17">
        <v>2017</v>
      </c>
      <c r="L55" s="17">
        <v>2019</v>
      </c>
      <c r="M55" s="19">
        <v>2210000</v>
      </c>
      <c r="N55" s="17" t="s">
        <v>394</v>
      </c>
    </row>
    <row r="56" spans="1:14" x14ac:dyDescent="0.25">
      <c r="A56" t="s">
        <v>187</v>
      </c>
      <c r="D56" s="17">
        <v>54</v>
      </c>
      <c r="E56" s="17" t="s">
        <v>390</v>
      </c>
      <c r="F56" s="17" t="s">
        <v>391</v>
      </c>
      <c r="G56" s="17" t="s">
        <v>400</v>
      </c>
      <c r="H56" s="17" t="s">
        <v>183</v>
      </c>
      <c r="I56" s="17" t="s">
        <v>393</v>
      </c>
      <c r="J56">
        <v>221</v>
      </c>
      <c r="K56" s="17">
        <v>2017</v>
      </c>
      <c r="L56" s="17">
        <v>2019</v>
      </c>
      <c r="M56" s="19">
        <v>2180000</v>
      </c>
      <c r="N56" s="17" t="s">
        <v>394</v>
      </c>
    </row>
    <row r="57" spans="1:14" x14ac:dyDescent="0.25">
      <c r="A57" t="s">
        <v>188</v>
      </c>
      <c r="D57" s="17">
        <v>55</v>
      </c>
      <c r="E57" s="17" t="s">
        <v>390</v>
      </c>
      <c r="F57" s="17" t="s">
        <v>391</v>
      </c>
      <c r="G57" s="17" t="s">
        <v>401</v>
      </c>
      <c r="H57" s="17" t="s">
        <v>184</v>
      </c>
      <c r="I57" s="17" t="s">
        <v>393</v>
      </c>
      <c r="J57">
        <v>52</v>
      </c>
      <c r="K57" s="17">
        <v>2017</v>
      </c>
      <c r="L57" s="17">
        <v>2019</v>
      </c>
      <c r="M57" s="19">
        <v>2132000</v>
      </c>
      <c r="N57" s="17" t="s">
        <v>394</v>
      </c>
    </row>
    <row r="58" spans="1:14" x14ac:dyDescent="0.25">
      <c r="A58" t="s">
        <v>189</v>
      </c>
      <c r="D58" s="17">
        <v>56</v>
      </c>
      <c r="E58" s="17" t="s">
        <v>390</v>
      </c>
      <c r="F58" s="17" t="s">
        <v>391</v>
      </c>
      <c r="G58" s="17" t="s">
        <v>402</v>
      </c>
      <c r="H58" s="17" t="s">
        <v>185</v>
      </c>
      <c r="I58" s="17" t="s">
        <v>393</v>
      </c>
      <c r="J58">
        <v>66</v>
      </c>
      <c r="K58" s="17">
        <v>2017</v>
      </c>
      <c r="L58" s="17">
        <v>2019</v>
      </c>
      <c r="M58" s="19">
        <v>2162000</v>
      </c>
      <c r="N58" s="17" t="s">
        <v>394</v>
      </c>
    </row>
    <row r="59" spans="1:14" x14ac:dyDescent="0.25">
      <c r="A59" t="s">
        <v>190</v>
      </c>
      <c r="D59" s="17">
        <v>57</v>
      </c>
      <c r="E59" s="17" t="s">
        <v>390</v>
      </c>
      <c r="F59" s="17" t="s">
        <v>391</v>
      </c>
      <c r="G59" s="17" t="s">
        <v>363</v>
      </c>
      <c r="H59" s="17" t="s">
        <v>186</v>
      </c>
      <c r="I59" s="17" t="s">
        <v>393</v>
      </c>
      <c r="J59">
        <v>69</v>
      </c>
      <c r="K59" s="17">
        <v>2017</v>
      </c>
      <c r="L59" s="17">
        <v>2019</v>
      </c>
      <c r="M59" s="19">
        <v>2210000</v>
      </c>
      <c r="N59" s="17" t="s">
        <v>394</v>
      </c>
    </row>
    <row r="60" spans="1:14" x14ac:dyDescent="0.25">
      <c r="A60" t="s">
        <v>191</v>
      </c>
      <c r="B60">
        <v>0</v>
      </c>
      <c r="D60" s="17">
        <v>58</v>
      </c>
      <c r="E60" s="17" t="s">
        <v>390</v>
      </c>
      <c r="F60" s="17" t="s">
        <v>391</v>
      </c>
      <c r="G60" s="17" t="s">
        <v>403</v>
      </c>
      <c r="H60" s="17" t="s">
        <v>187</v>
      </c>
      <c r="I60" s="17" t="s">
        <v>393</v>
      </c>
      <c r="J60">
        <v>15</v>
      </c>
      <c r="K60" s="17">
        <v>2018</v>
      </c>
      <c r="L60" s="17">
        <v>2020</v>
      </c>
      <c r="M60" s="19">
        <v>1857324</v>
      </c>
      <c r="N60" s="17" t="s">
        <v>394</v>
      </c>
    </row>
    <row r="61" spans="1:14" x14ac:dyDescent="0.25">
      <c r="A61" t="s">
        <v>192</v>
      </c>
      <c r="B61">
        <v>0</v>
      </c>
      <c r="D61" s="17">
        <v>59</v>
      </c>
      <c r="E61" s="17" t="s">
        <v>390</v>
      </c>
      <c r="F61" s="17" t="s">
        <v>391</v>
      </c>
      <c r="G61" s="17" t="s">
        <v>407</v>
      </c>
      <c r="H61" s="17" t="s">
        <v>188</v>
      </c>
      <c r="I61" s="17" t="s">
        <v>393</v>
      </c>
      <c r="J61">
        <v>15</v>
      </c>
      <c r="K61" s="17">
        <v>2018</v>
      </c>
      <c r="L61" s="17">
        <v>2020</v>
      </c>
      <c r="M61" s="19">
        <v>1874154</v>
      </c>
      <c r="N61" s="17" t="s">
        <v>394</v>
      </c>
    </row>
    <row r="62" spans="1:14" x14ac:dyDescent="0.25">
      <c r="A62" t="s">
        <v>193</v>
      </c>
      <c r="B62">
        <v>0</v>
      </c>
      <c r="D62" s="17">
        <v>60</v>
      </c>
      <c r="E62" s="17" t="s">
        <v>390</v>
      </c>
      <c r="F62" s="17" t="s">
        <v>391</v>
      </c>
      <c r="G62" s="17" t="s">
        <v>404</v>
      </c>
      <c r="H62" s="17" t="s">
        <v>189</v>
      </c>
      <c r="I62" s="17" t="s">
        <v>393</v>
      </c>
      <c r="J62">
        <v>30</v>
      </c>
      <c r="K62" s="17">
        <v>2018</v>
      </c>
      <c r="L62" s="17">
        <v>2020</v>
      </c>
      <c r="M62" s="19">
        <v>2035411</v>
      </c>
      <c r="N62" s="17" t="s">
        <v>394</v>
      </c>
    </row>
    <row r="63" spans="1:14" x14ac:dyDescent="0.25">
      <c r="A63" t="s">
        <v>194</v>
      </c>
      <c r="D63" s="17">
        <v>61</v>
      </c>
      <c r="E63" s="17" t="s">
        <v>390</v>
      </c>
      <c r="F63" s="17" t="s">
        <v>391</v>
      </c>
      <c r="G63" s="17" t="s">
        <v>374</v>
      </c>
      <c r="H63" s="17" t="s">
        <v>190</v>
      </c>
      <c r="I63" s="17" t="s">
        <v>393</v>
      </c>
      <c r="J63">
        <v>119</v>
      </c>
      <c r="K63" s="17">
        <v>2018</v>
      </c>
      <c r="L63" s="17">
        <v>2020</v>
      </c>
      <c r="M63" s="19">
        <v>2016833</v>
      </c>
      <c r="N63" s="17" t="s">
        <v>394</v>
      </c>
    </row>
    <row r="64" spans="1:14" x14ac:dyDescent="0.25">
      <c r="A64" t="s">
        <v>195</v>
      </c>
      <c r="D64" s="17">
        <v>62</v>
      </c>
      <c r="E64" s="17" t="s">
        <v>408</v>
      </c>
      <c r="F64" s="17" t="s">
        <v>409</v>
      </c>
      <c r="G64" s="17" t="s">
        <v>410</v>
      </c>
      <c r="H64" s="17" t="s">
        <v>146</v>
      </c>
      <c r="I64" s="17" t="s">
        <v>411</v>
      </c>
      <c r="J64">
        <v>3</v>
      </c>
      <c r="K64" s="17">
        <v>2014</v>
      </c>
      <c r="L64" s="17">
        <v>2016</v>
      </c>
      <c r="M64" s="19">
        <v>577086</v>
      </c>
      <c r="N64" s="17" t="s">
        <v>412</v>
      </c>
    </row>
    <row r="65" spans="1:14" x14ac:dyDescent="0.25">
      <c r="A65" t="s">
        <v>196</v>
      </c>
      <c r="D65" s="17">
        <v>63</v>
      </c>
      <c r="E65" s="17" t="s">
        <v>408</v>
      </c>
      <c r="F65" s="17" t="s">
        <v>409</v>
      </c>
      <c r="G65" s="17" t="s">
        <v>413</v>
      </c>
      <c r="H65" s="17" t="s">
        <v>147</v>
      </c>
      <c r="I65" s="17" t="s">
        <v>411</v>
      </c>
      <c r="J65">
        <v>58</v>
      </c>
      <c r="K65" s="17">
        <v>2015</v>
      </c>
      <c r="L65" s="17">
        <v>2017</v>
      </c>
      <c r="M65" s="19">
        <v>585810</v>
      </c>
      <c r="N65" s="17" t="s">
        <v>412</v>
      </c>
    </row>
    <row r="66" spans="1:14" x14ac:dyDescent="0.25">
      <c r="A66" t="s">
        <v>197</v>
      </c>
      <c r="D66" s="17">
        <v>64</v>
      </c>
      <c r="E66" s="17" t="s">
        <v>408</v>
      </c>
      <c r="F66" s="17" t="s">
        <v>409</v>
      </c>
      <c r="G66" s="17" t="s">
        <v>398</v>
      </c>
      <c r="H66" s="17" t="s">
        <v>148</v>
      </c>
      <c r="I66" s="17" t="s">
        <v>414</v>
      </c>
      <c r="J66">
        <v>4</v>
      </c>
      <c r="K66" s="17">
        <v>2016</v>
      </c>
      <c r="L66" s="17">
        <v>2018</v>
      </c>
      <c r="M66" s="19">
        <v>399668</v>
      </c>
      <c r="N66" s="17" t="s">
        <v>415</v>
      </c>
    </row>
    <row r="67" spans="1:14" x14ac:dyDescent="0.25">
      <c r="A67" t="s">
        <v>198</v>
      </c>
      <c r="D67" s="17">
        <v>65</v>
      </c>
      <c r="E67" s="17" t="s">
        <v>408</v>
      </c>
      <c r="F67" s="17" t="s">
        <v>416</v>
      </c>
      <c r="G67" s="17" t="s">
        <v>417</v>
      </c>
      <c r="H67" s="17" t="s">
        <v>149</v>
      </c>
      <c r="I67" s="17" t="s">
        <v>414</v>
      </c>
      <c r="J67">
        <v>23</v>
      </c>
      <c r="K67" s="17">
        <v>2013</v>
      </c>
      <c r="L67" s="17">
        <v>2014</v>
      </c>
      <c r="M67" s="19">
        <v>1850000</v>
      </c>
      <c r="N67" s="17" t="s">
        <v>418</v>
      </c>
    </row>
    <row r="68" spans="1:14" x14ac:dyDescent="0.25">
      <c r="A68" t="s">
        <v>199</v>
      </c>
      <c r="D68" s="17">
        <v>66</v>
      </c>
      <c r="E68" s="17" t="s">
        <v>408</v>
      </c>
      <c r="F68" s="17" t="s">
        <v>416</v>
      </c>
      <c r="G68" s="17" t="s">
        <v>419</v>
      </c>
      <c r="H68" s="17" t="s">
        <v>150</v>
      </c>
      <c r="I68" s="17" t="s">
        <v>414</v>
      </c>
      <c r="J68">
        <v>31</v>
      </c>
      <c r="K68" s="17">
        <v>2013</v>
      </c>
      <c r="L68" s="17">
        <v>2015</v>
      </c>
      <c r="M68" s="19">
        <v>218811</v>
      </c>
      <c r="N68" s="17" t="s">
        <v>420</v>
      </c>
    </row>
    <row r="69" spans="1:14" x14ac:dyDescent="0.25">
      <c r="A69" t="s">
        <v>200</v>
      </c>
      <c r="D69" s="17">
        <v>67</v>
      </c>
      <c r="E69" s="17" t="s">
        <v>408</v>
      </c>
      <c r="F69" s="17" t="s">
        <v>416</v>
      </c>
      <c r="G69" s="17" t="s">
        <v>421</v>
      </c>
      <c r="H69" s="17" t="s">
        <v>151</v>
      </c>
      <c r="I69" s="17" t="s">
        <v>414</v>
      </c>
      <c r="J69">
        <v>134</v>
      </c>
      <c r="K69" s="17">
        <v>2014</v>
      </c>
      <c r="L69" s="17">
        <v>2015</v>
      </c>
      <c r="M69" s="19">
        <v>45000</v>
      </c>
      <c r="N69" s="17" t="s">
        <v>422</v>
      </c>
    </row>
    <row r="70" spans="1:14" x14ac:dyDescent="0.25">
      <c r="A70" t="s">
        <v>201</v>
      </c>
      <c r="D70" s="17">
        <v>68</v>
      </c>
      <c r="E70" s="17" t="s">
        <v>408</v>
      </c>
      <c r="F70" s="17" t="s">
        <v>416</v>
      </c>
      <c r="G70" s="17" t="s">
        <v>423</v>
      </c>
      <c r="H70" s="17" t="s">
        <v>152</v>
      </c>
      <c r="I70" s="17" t="s">
        <v>414</v>
      </c>
      <c r="J70">
        <v>52</v>
      </c>
      <c r="K70" s="17">
        <v>2014</v>
      </c>
      <c r="L70" s="17">
        <v>2016</v>
      </c>
      <c r="M70" s="19">
        <v>628898</v>
      </c>
      <c r="N70" s="17" t="s">
        <v>424</v>
      </c>
    </row>
    <row r="71" spans="1:14" x14ac:dyDescent="0.25">
      <c r="A71" t="s">
        <v>202</v>
      </c>
      <c r="D71" s="17">
        <v>69</v>
      </c>
      <c r="E71" s="17" t="s">
        <v>408</v>
      </c>
      <c r="F71" s="17" t="s">
        <v>416</v>
      </c>
      <c r="G71" s="17" t="s">
        <v>425</v>
      </c>
      <c r="H71" s="17" t="s">
        <v>153</v>
      </c>
      <c r="I71" s="17" t="s">
        <v>414</v>
      </c>
      <c r="J71">
        <v>87</v>
      </c>
      <c r="K71" s="17">
        <v>2015</v>
      </c>
      <c r="L71" s="17">
        <v>2016</v>
      </c>
      <c r="M71" s="19">
        <v>53000</v>
      </c>
      <c r="N71" s="17" t="s">
        <v>422</v>
      </c>
    </row>
    <row r="72" spans="1:14" x14ac:dyDescent="0.25">
      <c r="A72" t="s">
        <v>203</v>
      </c>
      <c r="D72" s="17">
        <v>70</v>
      </c>
      <c r="E72" s="17" t="s">
        <v>408</v>
      </c>
      <c r="F72" s="17" t="s">
        <v>416</v>
      </c>
      <c r="G72" s="17" t="s">
        <v>426</v>
      </c>
      <c r="H72" s="17" t="s">
        <v>154</v>
      </c>
      <c r="I72" s="17" t="s">
        <v>414</v>
      </c>
      <c r="J72">
        <v>137</v>
      </c>
      <c r="K72" s="17">
        <v>2015</v>
      </c>
      <c r="L72" s="17">
        <v>2017</v>
      </c>
      <c r="M72" s="19">
        <v>355569</v>
      </c>
      <c r="N72" s="17" t="s">
        <v>424</v>
      </c>
    </row>
    <row r="73" spans="1:14" x14ac:dyDescent="0.25">
      <c r="A73" t="s">
        <v>204</v>
      </c>
      <c r="D73" s="17">
        <v>71</v>
      </c>
      <c r="E73" s="17" t="s">
        <v>408</v>
      </c>
      <c r="F73" s="17" t="s">
        <v>416</v>
      </c>
      <c r="G73" s="17" t="s">
        <v>421</v>
      </c>
      <c r="H73" s="17" t="s">
        <v>155</v>
      </c>
      <c r="I73" s="17" t="s">
        <v>414</v>
      </c>
      <c r="J73">
        <v>639</v>
      </c>
      <c r="K73" s="17">
        <v>2017</v>
      </c>
      <c r="L73" s="17">
        <v>2018</v>
      </c>
      <c r="M73" s="19">
        <v>102152</v>
      </c>
      <c r="N73" s="17" t="s">
        <v>422</v>
      </c>
    </row>
    <row r="74" spans="1:14" x14ac:dyDescent="0.25">
      <c r="A74" t="s">
        <v>205</v>
      </c>
      <c r="D74" s="17">
        <v>72</v>
      </c>
      <c r="E74" s="17" t="s">
        <v>408</v>
      </c>
      <c r="F74" s="17" t="s">
        <v>416</v>
      </c>
      <c r="G74" s="17" t="s">
        <v>423</v>
      </c>
      <c r="H74" s="17" t="s">
        <v>156</v>
      </c>
      <c r="I74" s="17" t="s">
        <v>414</v>
      </c>
      <c r="J74">
        <v>19</v>
      </c>
      <c r="K74" s="17">
        <v>2017</v>
      </c>
      <c r="L74" s="17">
        <v>2019</v>
      </c>
      <c r="M74" s="19">
        <v>546032</v>
      </c>
      <c r="N74" s="17" t="s">
        <v>424</v>
      </c>
    </row>
    <row r="75" spans="1:14" x14ac:dyDescent="0.25">
      <c r="A75" t="s">
        <v>206</v>
      </c>
      <c r="D75" s="17">
        <v>73</v>
      </c>
      <c r="E75" s="17" t="s">
        <v>408</v>
      </c>
      <c r="F75" s="17" t="s">
        <v>416</v>
      </c>
      <c r="G75" s="17" t="s">
        <v>425</v>
      </c>
      <c r="H75" s="17" t="s">
        <v>157</v>
      </c>
      <c r="I75" s="17" t="s">
        <v>414</v>
      </c>
      <c r="J75">
        <v>62</v>
      </c>
      <c r="K75" s="17">
        <v>2018</v>
      </c>
      <c r="L75" s="17">
        <v>2019</v>
      </c>
      <c r="M75" s="19">
        <v>80795</v>
      </c>
      <c r="N75" s="17" t="s">
        <v>422</v>
      </c>
    </row>
    <row r="76" spans="1:14" x14ac:dyDescent="0.25">
      <c r="A76" t="s">
        <v>207</v>
      </c>
      <c r="D76" s="17">
        <v>74</v>
      </c>
      <c r="E76" s="17" t="s">
        <v>408</v>
      </c>
      <c r="F76" s="17" t="s">
        <v>416</v>
      </c>
      <c r="G76" s="17" t="s">
        <v>363</v>
      </c>
      <c r="H76" s="17" t="s">
        <v>158</v>
      </c>
      <c r="I76" s="17" t="s">
        <v>414</v>
      </c>
      <c r="J76">
        <v>34</v>
      </c>
      <c r="K76" s="17">
        <v>2018</v>
      </c>
      <c r="L76" s="17">
        <v>2019</v>
      </c>
      <c r="M76" s="19">
        <v>345629</v>
      </c>
      <c r="N76" s="17" t="s">
        <v>418</v>
      </c>
    </row>
    <row r="77" spans="1:14" x14ac:dyDescent="0.25">
      <c r="A77" t="s">
        <v>208</v>
      </c>
      <c r="D77" s="17">
        <v>75</v>
      </c>
      <c r="E77" s="17" t="s">
        <v>427</v>
      </c>
      <c r="F77" s="17" t="s">
        <v>356</v>
      </c>
      <c r="G77" s="17" t="s">
        <v>428</v>
      </c>
      <c r="H77" s="17" t="s">
        <v>143</v>
      </c>
      <c r="I77" s="17" t="s">
        <v>375</v>
      </c>
      <c r="J77">
        <v>15</v>
      </c>
      <c r="K77" s="17">
        <v>2017</v>
      </c>
      <c r="L77" s="17">
        <v>2018</v>
      </c>
      <c r="M77" s="19">
        <v>1271000</v>
      </c>
      <c r="N77" s="17" t="s">
        <v>375</v>
      </c>
    </row>
    <row r="78" spans="1:14" ht="15.75" thickBot="1" x14ac:dyDescent="0.3">
      <c r="A78" t="s">
        <v>209</v>
      </c>
      <c r="D78" s="15">
        <v>76</v>
      </c>
      <c r="E78" s="15" t="s">
        <v>427</v>
      </c>
      <c r="F78" s="15" t="s">
        <v>356</v>
      </c>
      <c r="G78" s="15" t="s">
        <v>429</v>
      </c>
      <c r="H78" s="15" t="s">
        <v>144</v>
      </c>
      <c r="I78" s="15" t="s">
        <v>375</v>
      </c>
      <c r="J78">
        <v>104</v>
      </c>
      <c r="K78" s="15">
        <v>2018</v>
      </c>
      <c r="L78" s="15">
        <v>2019</v>
      </c>
      <c r="M78" s="20">
        <v>1094000</v>
      </c>
      <c r="N78" s="15" t="s">
        <v>375</v>
      </c>
    </row>
    <row r="79" spans="1:14" x14ac:dyDescent="0.25">
      <c r="A79" t="s">
        <v>210</v>
      </c>
    </row>
    <row r="80" spans="1:14" x14ac:dyDescent="0.25">
      <c r="A80" t="s">
        <v>211</v>
      </c>
      <c r="B80">
        <v>0</v>
      </c>
    </row>
    <row r="81" spans="1:2" x14ac:dyDescent="0.25">
      <c r="A81" t="s">
        <v>212</v>
      </c>
    </row>
    <row r="82" spans="1:2" x14ac:dyDescent="0.25">
      <c r="A82" t="s">
        <v>213</v>
      </c>
    </row>
    <row r="83" spans="1:2" x14ac:dyDescent="0.25">
      <c r="A83" t="s">
        <v>214</v>
      </c>
    </row>
    <row r="84" spans="1:2" x14ac:dyDescent="0.25">
      <c r="A84" t="s">
        <v>215</v>
      </c>
    </row>
    <row r="85" spans="1:2" x14ac:dyDescent="0.25">
      <c r="A85" t="s">
        <v>216</v>
      </c>
    </row>
    <row r="86" spans="1:2" x14ac:dyDescent="0.25">
      <c r="A86" t="s">
        <v>217</v>
      </c>
    </row>
    <row r="87" spans="1:2" x14ac:dyDescent="0.25">
      <c r="A87" t="s">
        <v>218</v>
      </c>
      <c r="B87">
        <v>0</v>
      </c>
    </row>
  </sheetData>
  <mergeCells count="1">
    <mergeCell ref="K1:L1"/>
  </mergeCell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"/>
  <sheetViews>
    <sheetView topLeftCell="A8" workbookViewId="0">
      <selection activeCell="D1" sqref="D1:M42"/>
    </sheetView>
  </sheetViews>
  <sheetFormatPr defaultColWidth="11.42578125" defaultRowHeight="15" x14ac:dyDescent="0.25"/>
  <cols>
    <col min="7" max="7" width="15.42578125" bestFit="1" customWidth="1"/>
    <col min="9" max="9" width="11.42578125" style="74"/>
  </cols>
  <sheetData>
    <row r="1" spans="1:13" ht="15.75" thickBot="1" x14ac:dyDescent="0.3">
      <c r="A1" t="s">
        <v>131</v>
      </c>
      <c r="B1" t="s">
        <v>132</v>
      </c>
      <c r="D1" s="12"/>
      <c r="E1" s="12"/>
      <c r="F1" s="12"/>
      <c r="G1" s="11"/>
      <c r="H1" s="11"/>
      <c r="I1" s="70" t="s">
        <v>343</v>
      </c>
      <c r="J1" s="14" t="s">
        <v>0</v>
      </c>
      <c r="K1" s="14"/>
      <c r="L1" s="11"/>
      <c r="M1" s="11"/>
    </row>
    <row r="2" spans="1:13" ht="15.75" thickBot="1" x14ac:dyDescent="0.3">
      <c r="A2" t="s">
        <v>219</v>
      </c>
      <c r="B2">
        <v>226</v>
      </c>
      <c r="D2" s="15" t="s">
        <v>345</v>
      </c>
      <c r="E2" s="15" t="s">
        <v>346</v>
      </c>
      <c r="F2" s="15" t="s">
        <v>430</v>
      </c>
      <c r="G2" s="15" t="s">
        <v>348</v>
      </c>
      <c r="H2" s="15" t="s">
        <v>349</v>
      </c>
      <c r="I2" s="71" t="s">
        <v>350</v>
      </c>
      <c r="J2" s="15" t="s">
        <v>351</v>
      </c>
      <c r="K2" s="15" t="s">
        <v>352</v>
      </c>
      <c r="L2" s="15" t="s">
        <v>353</v>
      </c>
      <c r="M2" s="15" t="s">
        <v>354</v>
      </c>
    </row>
    <row r="3" spans="1:13" x14ac:dyDescent="0.25">
      <c r="A3" t="s">
        <v>220</v>
      </c>
      <c r="B3">
        <v>148</v>
      </c>
      <c r="D3" s="17" t="s">
        <v>355</v>
      </c>
      <c r="E3" s="17" t="s">
        <v>431</v>
      </c>
      <c r="F3" s="17" t="s">
        <v>432</v>
      </c>
      <c r="G3" s="17" t="s">
        <v>245</v>
      </c>
      <c r="H3" s="17" t="s">
        <v>358</v>
      </c>
      <c r="I3" s="72">
        <v>789163</v>
      </c>
      <c r="J3" s="17">
        <v>2016</v>
      </c>
      <c r="K3" s="17">
        <v>2017</v>
      </c>
      <c r="L3" s="19">
        <v>3421276</v>
      </c>
      <c r="M3" s="17" t="s">
        <v>387</v>
      </c>
    </row>
    <row r="4" spans="1:13" x14ac:dyDescent="0.25">
      <c r="A4" t="s">
        <v>221</v>
      </c>
      <c r="B4">
        <v>1063</v>
      </c>
      <c r="D4" s="17" t="s">
        <v>355</v>
      </c>
      <c r="E4" s="17" t="s">
        <v>431</v>
      </c>
      <c r="F4" s="17" t="s">
        <v>423</v>
      </c>
      <c r="G4" s="17" t="s">
        <v>246</v>
      </c>
      <c r="H4" s="17" t="s">
        <v>358</v>
      </c>
      <c r="I4" s="72">
        <v>292323</v>
      </c>
      <c r="J4" s="17">
        <v>2016</v>
      </c>
      <c r="K4" s="17">
        <v>2017</v>
      </c>
      <c r="L4" s="19">
        <v>32869608</v>
      </c>
      <c r="M4" s="17" t="s">
        <v>387</v>
      </c>
    </row>
    <row r="5" spans="1:13" x14ac:dyDescent="0.25">
      <c r="A5" t="s">
        <v>222</v>
      </c>
      <c r="B5">
        <v>1719</v>
      </c>
      <c r="D5" s="17" t="s">
        <v>355</v>
      </c>
      <c r="E5" s="17" t="s">
        <v>431</v>
      </c>
      <c r="F5" s="17" t="s">
        <v>432</v>
      </c>
      <c r="G5" s="17" t="s">
        <v>247</v>
      </c>
      <c r="H5" s="17" t="s">
        <v>370</v>
      </c>
      <c r="I5" s="72">
        <v>5840</v>
      </c>
      <c r="J5" s="17">
        <v>2017</v>
      </c>
      <c r="K5" s="17">
        <v>2018</v>
      </c>
      <c r="L5" s="19">
        <v>21881986</v>
      </c>
      <c r="M5" s="17" t="s">
        <v>387</v>
      </c>
    </row>
    <row r="6" spans="1:13" x14ac:dyDescent="0.25">
      <c r="A6" t="s">
        <v>223</v>
      </c>
      <c r="B6">
        <v>81</v>
      </c>
      <c r="D6" s="17" t="s">
        <v>355</v>
      </c>
      <c r="E6" s="17" t="s">
        <v>431</v>
      </c>
      <c r="F6" s="17" t="s">
        <v>423</v>
      </c>
      <c r="G6" s="17" t="s">
        <v>248</v>
      </c>
      <c r="H6" s="17" t="s">
        <v>370</v>
      </c>
      <c r="I6" s="72">
        <v>786</v>
      </c>
      <c r="J6" s="17">
        <v>2017</v>
      </c>
      <c r="K6" s="17">
        <v>2018</v>
      </c>
      <c r="L6" s="19">
        <v>28158014</v>
      </c>
      <c r="M6" s="17" t="s">
        <v>387</v>
      </c>
    </row>
    <row r="7" spans="1:13" x14ac:dyDescent="0.25">
      <c r="A7" t="s">
        <v>224</v>
      </c>
      <c r="B7">
        <v>189</v>
      </c>
      <c r="D7" s="17" t="s">
        <v>355</v>
      </c>
      <c r="E7" s="17" t="s">
        <v>431</v>
      </c>
      <c r="F7" s="17" t="s">
        <v>433</v>
      </c>
      <c r="G7" s="17" t="s">
        <v>249</v>
      </c>
      <c r="H7" s="17" t="s">
        <v>370</v>
      </c>
      <c r="I7" s="72">
        <v>62159</v>
      </c>
      <c r="J7" s="17">
        <v>2018</v>
      </c>
      <c r="K7" s="17">
        <v>2019</v>
      </c>
      <c r="L7" s="19">
        <v>22321189</v>
      </c>
      <c r="M7" s="17" t="s">
        <v>387</v>
      </c>
    </row>
    <row r="8" spans="1:13" x14ac:dyDescent="0.25">
      <c r="A8" t="s">
        <v>225</v>
      </c>
      <c r="B8">
        <v>296</v>
      </c>
      <c r="D8" s="17" t="s">
        <v>355</v>
      </c>
      <c r="E8" s="17" t="s">
        <v>431</v>
      </c>
      <c r="F8" s="17" t="s">
        <v>434</v>
      </c>
      <c r="G8" s="17" t="s">
        <v>250</v>
      </c>
      <c r="H8" s="17" t="s">
        <v>370</v>
      </c>
      <c r="I8" s="72">
        <v>20109</v>
      </c>
      <c r="J8" s="17">
        <v>2018</v>
      </c>
      <c r="K8" s="17">
        <v>2019</v>
      </c>
      <c r="L8" s="19">
        <v>10881924</v>
      </c>
      <c r="M8" s="17" t="s">
        <v>387</v>
      </c>
    </row>
    <row r="9" spans="1:13" x14ac:dyDescent="0.25">
      <c r="A9" t="s">
        <v>226</v>
      </c>
      <c r="B9">
        <v>99</v>
      </c>
      <c r="D9" s="17" t="s">
        <v>355</v>
      </c>
      <c r="E9" s="17" t="s">
        <v>431</v>
      </c>
      <c r="F9" s="17" t="s">
        <v>435</v>
      </c>
      <c r="G9" s="17" t="s">
        <v>251</v>
      </c>
      <c r="H9" s="17" t="s">
        <v>370</v>
      </c>
      <c r="I9" s="72">
        <v>29809</v>
      </c>
      <c r="J9" s="17">
        <v>2018</v>
      </c>
      <c r="K9" s="17">
        <v>2019</v>
      </c>
      <c r="L9" s="19">
        <v>11138922</v>
      </c>
      <c r="M9" s="17" t="s">
        <v>387</v>
      </c>
    </row>
    <row r="10" spans="1:13" x14ac:dyDescent="0.25">
      <c r="A10" t="s">
        <v>227</v>
      </c>
      <c r="B10">
        <v>230</v>
      </c>
      <c r="D10" s="17" t="s">
        <v>355</v>
      </c>
      <c r="E10" s="17" t="s">
        <v>431</v>
      </c>
      <c r="F10" s="17" t="s">
        <v>436</v>
      </c>
      <c r="G10" s="17" t="s">
        <v>252</v>
      </c>
      <c r="H10" s="17" t="s">
        <v>370</v>
      </c>
      <c r="I10" s="72">
        <v>12613</v>
      </c>
      <c r="J10" s="17">
        <v>2018</v>
      </c>
      <c r="K10" s="17">
        <v>2019</v>
      </c>
      <c r="L10" s="19">
        <v>9890249</v>
      </c>
      <c r="M10" s="17" t="s">
        <v>387</v>
      </c>
    </row>
    <row r="11" spans="1:13" x14ac:dyDescent="0.25">
      <c r="A11" t="s">
        <v>228</v>
      </c>
      <c r="B11">
        <v>72</v>
      </c>
      <c r="D11" s="17" t="s">
        <v>355</v>
      </c>
      <c r="E11" s="17" t="s">
        <v>431</v>
      </c>
      <c r="F11" s="17" t="s">
        <v>413</v>
      </c>
      <c r="G11" s="17" t="s">
        <v>253</v>
      </c>
      <c r="H11" s="17" t="s">
        <v>370</v>
      </c>
      <c r="I11" s="72">
        <v>149114</v>
      </c>
      <c r="J11" s="17">
        <v>2019</v>
      </c>
      <c r="K11" s="17">
        <v>2020</v>
      </c>
      <c r="L11" s="19">
        <v>11157973</v>
      </c>
      <c r="M11" s="17" t="s">
        <v>387</v>
      </c>
    </row>
    <row r="12" spans="1:13" x14ac:dyDescent="0.25">
      <c r="A12" t="s">
        <v>229</v>
      </c>
      <c r="B12">
        <v>38</v>
      </c>
      <c r="D12" s="17" t="s">
        <v>355</v>
      </c>
      <c r="E12" s="17" t="s">
        <v>431</v>
      </c>
      <c r="F12" s="17" t="s">
        <v>437</v>
      </c>
      <c r="G12" s="17" t="s">
        <v>254</v>
      </c>
      <c r="H12" s="17" t="s">
        <v>370</v>
      </c>
      <c r="I12" s="72">
        <v>76099</v>
      </c>
      <c r="J12" s="17">
        <v>2019</v>
      </c>
      <c r="K12" s="17">
        <v>2020</v>
      </c>
      <c r="L12" s="19">
        <v>6044518</v>
      </c>
      <c r="M12" s="17" t="s">
        <v>387</v>
      </c>
    </row>
    <row r="13" spans="1:13" x14ac:dyDescent="0.25">
      <c r="A13" t="s">
        <v>230</v>
      </c>
      <c r="B13">
        <v>0</v>
      </c>
      <c r="D13" s="17" t="s">
        <v>355</v>
      </c>
      <c r="E13" s="17" t="s">
        <v>431</v>
      </c>
      <c r="F13" s="17" t="s">
        <v>438</v>
      </c>
      <c r="G13" s="17" t="s">
        <v>255</v>
      </c>
      <c r="H13" s="17" t="s">
        <v>370</v>
      </c>
      <c r="I13" s="72">
        <v>60468</v>
      </c>
      <c r="J13" s="17">
        <v>2019</v>
      </c>
      <c r="K13" s="17">
        <v>2020</v>
      </c>
      <c r="L13" s="19">
        <v>10482458</v>
      </c>
      <c r="M13" s="17" t="s">
        <v>387</v>
      </c>
    </row>
    <row r="14" spans="1:13" x14ac:dyDescent="0.25">
      <c r="A14" t="s">
        <v>231</v>
      </c>
      <c r="B14">
        <v>0</v>
      </c>
      <c r="D14" s="17" t="s">
        <v>355</v>
      </c>
      <c r="E14" s="17" t="s">
        <v>431</v>
      </c>
      <c r="F14" s="17" t="s">
        <v>435</v>
      </c>
      <c r="G14" s="17" t="s">
        <v>256</v>
      </c>
      <c r="H14" s="17" t="s">
        <v>370</v>
      </c>
      <c r="I14" s="72">
        <v>50438</v>
      </c>
      <c r="J14" s="17">
        <v>2020</v>
      </c>
      <c r="K14" s="17">
        <v>2021</v>
      </c>
      <c r="L14" s="19">
        <v>71907183</v>
      </c>
      <c r="M14" s="17" t="s">
        <v>387</v>
      </c>
    </row>
    <row r="15" spans="1:13" x14ac:dyDescent="0.25">
      <c r="A15" t="s">
        <v>232</v>
      </c>
      <c r="B15">
        <v>33</v>
      </c>
      <c r="D15" s="17" t="s">
        <v>355</v>
      </c>
      <c r="E15" s="17" t="s">
        <v>439</v>
      </c>
      <c r="F15" s="17" t="s">
        <v>399</v>
      </c>
      <c r="G15" s="17" t="s">
        <v>234</v>
      </c>
      <c r="H15" s="17" t="s">
        <v>440</v>
      </c>
      <c r="I15" s="72">
        <v>109053</v>
      </c>
      <c r="J15" s="17">
        <v>2016</v>
      </c>
      <c r="K15" s="17">
        <v>2017</v>
      </c>
      <c r="L15" s="19">
        <v>6059757</v>
      </c>
      <c r="M15" s="17" t="s">
        <v>359</v>
      </c>
    </row>
    <row r="16" spans="1:13" x14ac:dyDescent="0.25">
      <c r="A16" t="s">
        <v>233</v>
      </c>
      <c r="B16">
        <v>70</v>
      </c>
      <c r="D16" s="17" t="s">
        <v>355</v>
      </c>
      <c r="E16" s="17" t="s">
        <v>439</v>
      </c>
      <c r="F16" s="17" t="s">
        <v>399</v>
      </c>
      <c r="G16" s="17" t="s">
        <v>235</v>
      </c>
      <c r="H16" s="17" t="s">
        <v>440</v>
      </c>
      <c r="I16" s="72">
        <v>286</v>
      </c>
      <c r="J16" s="17">
        <v>2017</v>
      </c>
      <c r="K16" s="17">
        <v>2018</v>
      </c>
      <c r="L16" s="19">
        <v>20850000</v>
      </c>
      <c r="M16" s="17" t="s">
        <v>359</v>
      </c>
    </row>
    <row r="17" spans="1:13" x14ac:dyDescent="0.25">
      <c r="A17" t="s">
        <v>234</v>
      </c>
      <c r="B17">
        <v>109053</v>
      </c>
      <c r="D17" s="17" t="s">
        <v>355</v>
      </c>
      <c r="E17" s="17" t="s">
        <v>439</v>
      </c>
      <c r="F17" s="17" t="s">
        <v>399</v>
      </c>
      <c r="G17" s="17" t="s">
        <v>237</v>
      </c>
      <c r="H17" s="17" t="s">
        <v>440</v>
      </c>
      <c r="I17" s="72">
        <v>3266</v>
      </c>
      <c r="J17" s="17">
        <v>2018</v>
      </c>
      <c r="K17" s="17">
        <v>2019</v>
      </c>
      <c r="L17" s="19">
        <v>10144850</v>
      </c>
      <c r="M17" s="17" t="s">
        <v>359</v>
      </c>
    </row>
    <row r="18" spans="1:13" x14ac:dyDescent="0.25">
      <c r="A18" t="s">
        <v>235</v>
      </c>
      <c r="B18">
        <v>286</v>
      </c>
      <c r="D18" s="17" t="s">
        <v>355</v>
      </c>
      <c r="E18" s="17" t="s">
        <v>439</v>
      </c>
      <c r="F18" s="17" t="s">
        <v>399</v>
      </c>
      <c r="G18" s="17" t="s">
        <v>238</v>
      </c>
      <c r="H18" s="17" t="s">
        <v>440</v>
      </c>
      <c r="I18" s="72">
        <v>34</v>
      </c>
      <c r="J18" s="17">
        <v>2019</v>
      </c>
      <c r="K18" s="17">
        <v>2020</v>
      </c>
      <c r="L18" s="19">
        <v>4349945</v>
      </c>
      <c r="M18" s="17" t="s">
        <v>359</v>
      </c>
    </row>
    <row r="19" spans="1:13" x14ac:dyDescent="0.25">
      <c r="A19" t="s">
        <v>236</v>
      </c>
      <c r="B19">
        <v>0</v>
      </c>
      <c r="D19" s="17" t="s">
        <v>355</v>
      </c>
      <c r="E19" s="17" t="s">
        <v>439</v>
      </c>
      <c r="F19" s="17" t="s">
        <v>399</v>
      </c>
      <c r="G19" s="17" t="s">
        <v>239</v>
      </c>
      <c r="H19" s="17" t="s">
        <v>440</v>
      </c>
      <c r="I19" s="72">
        <v>1408</v>
      </c>
      <c r="J19" s="17">
        <v>2020</v>
      </c>
      <c r="K19" s="17">
        <v>2021</v>
      </c>
      <c r="L19" s="19">
        <v>7522113</v>
      </c>
      <c r="M19" s="17" t="s">
        <v>359</v>
      </c>
    </row>
    <row r="20" spans="1:13" x14ac:dyDescent="0.25">
      <c r="A20" t="s">
        <v>237</v>
      </c>
      <c r="B20">
        <v>3266</v>
      </c>
      <c r="D20" s="17" t="s">
        <v>390</v>
      </c>
      <c r="E20" s="17" t="s">
        <v>441</v>
      </c>
      <c r="F20" s="17" t="s">
        <v>365</v>
      </c>
      <c r="G20" s="17" t="s">
        <v>219</v>
      </c>
      <c r="H20" s="17" t="s">
        <v>442</v>
      </c>
      <c r="I20" s="72">
        <v>226</v>
      </c>
      <c r="J20" s="17">
        <v>2016</v>
      </c>
      <c r="K20" s="17">
        <v>2017</v>
      </c>
      <c r="L20" s="19">
        <v>45700000</v>
      </c>
      <c r="M20" s="17" t="s">
        <v>443</v>
      </c>
    </row>
    <row r="21" spans="1:13" x14ac:dyDescent="0.25">
      <c r="A21" t="s">
        <v>238</v>
      </c>
      <c r="B21">
        <v>34</v>
      </c>
      <c r="D21" s="17" t="s">
        <v>390</v>
      </c>
      <c r="E21" s="17" t="s">
        <v>441</v>
      </c>
      <c r="F21" s="17" t="s">
        <v>365</v>
      </c>
      <c r="G21" s="17" t="s">
        <v>220</v>
      </c>
      <c r="H21" s="17" t="s">
        <v>442</v>
      </c>
      <c r="I21" s="72">
        <v>148</v>
      </c>
      <c r="J21" s="17">
        <v>2017</v>
      </c>
      <c r="K21" s="17">
        <v>2018</v>
      </c>
      <c r="L21" s="19">
        <v>173000000</v>
      </c>
      <c r="M21" s="17" t="s">
        <v>443</v>
      </c>
    </row>
    <row r="22" spans="1:13" x14ac:dyDescent="0.25">
      <c r="A22" t="s">
        <v>239</v>
      </c>
      <c r="B22">
        <v>1408</v>
      </c>
      <c r="D22" s="17" t="s">
        <v>390</v>
      </c>
      <c r="E22" s="17" t="s">
        <v>441</v>
      </c>
      <c r="F22" s="17" t="s">
        <v>365</v>
      </c>
      <c r="G22" s="17" t="s">
        <v>221</v>
      </c>
      <c r="H22" s="17" t="s">
        <v>442</v>
      </c>
      <c r="I22" s="72">
        <v>1063</v>
      </c>
      <c r="J22" s="17">
        <v>2018</v>
      </c>
      <c r="K22" s="17">
        <v>2019</v>
      </c>
      <c r="L22" s="19">
        <v>157000000</v>
      </c>
      <c r="M22" s="17" t="s">
        <v>443</v>
      </c>
    </row>
    <row r="23" spans="1:13" x14ac:dyDescent="0.25">
      <c r="A23" t="s">
        <v>240</v>
      </c>
      <c r="B23">
        <v>3721</v>
      </c>
      <c r="D23" s="17" t="s">
        <v>390</v>
      </c>
      <c r="E23" s="17" t="s">
        <v>441</v>
      </c>
      <c r="F23" s="17" t="s">
        <v>365</v>
      </c>
      <c r="G23" s="17" t="s">
        <v>222</v>
      </c>
      <c r="H23" s="17" t="s">
        <v>442</v>
      </c>
      <c r="I23" s="72">
        <v>1719</v>
      </c>
      <c r="J23" s="17">
        <v>2019</v>
      </c>
      <c r="K23" s="17">
        <v>2020</v>
      </c>
      <c r="L23" s="19">
        <v>123600000</v>
      </c>
      <c r="M23" s="17" t="s">
        <v>443</v>
      </c>
    </row>
    <row r="24" spans="1:13" x14ac:dyDescent="0.25">
      <c r="A24" t="s">
        <v>241</v>
      </c>
      <c r="B24">
        <v>378</v>
      </c>
      <c r="D24" s="17" t="s">
        <v>390</v>
      </c>
      <c r="E24" s="17" t="s">
        <v>441</v>
      </c>
      <c r="F24" s="17" t="s">
        <v>444</v>
      </c>
      <c r="G24" s="17" t="s">
        <v>223</v>
      </c>
      <c r="H24" s="17" t="s">
        <v>442</v>
      </c>
      <c r="I24" s="72">
        <v>81</v>
      </c>
      <c r="J24" s="17">
        <v>2020</v>
      </c>
      <c r="K24" s="17">
        <v>2021</v>
      </c>
      <c r="L24" s="19">
        <v>65400000</v>
      </c>
      <c r="M24" s="17" t="s">
        <v>443</v>
      </c>
    </row>
    <row r="25" spans="1:13" x14ac:dyDescent="0.25">
      <c r="A25" t="s">
        <v>242</v>
      </c>
      <c r="B25">
        <v>3165</v>
      </c>
      <c r="D25" s="17" t="s">
        <v>390</v>
      </c>
      <c r="E25" s="17" t="s">
        <v>441</v>
      </c>
      <c r="F25" s="17" t="s">
        <v>365</v>
      </c>
      <c r="G25" s="17" t="s">
        <v>224</v>
      </c>
      <c r="H25" s="17" t="s">
        <v>442</v>
      </c>
      <c r="I25" s="72">
        <v>189</v>
      </c>
      <c r="J25" s="17">
        <v>2020</v>
      </c>
      <c r="K25" s="17">
        <v>2021</v>
      </c>
      <c r="L25" s="19">
        <v>65700000</v>
      </c>
      <c r="M25" s="17" t="s">
        <v>443</v>
      </c>
    </row>
    <row r="26" spans="1:13" x14ac:dyDescent="0.25">
      <c r="A26" t="s">
        <v>243</v>
      </c>
      <c r="B26">
        <v>911</v>
      </c>
      <c r="D26" s="17" t="s">
        <v>390</v>
      </c>
      <c r="E26" s="17" t="s">
        <v>445</v>
      </c>
      <c r="F26" s="17" t="s">
        <v>385</v>
      </c>
      <c r="G26" s="17" t="s">
        <v>225</v>
      </c>
      <c r="H26" s="17" t="s">
        <v>446</v>
      </c>
      <c r="I26" s="72">
        <v>296</v>
      </c>
      <c r="J26" s="17">
        <v>2016</v>
      </c>
      <c r="K26" s="17">
        <v>2017</v>
      </c>
      <c r="L26" s="19">
        <v>149000000</v>
      </c>
      <c r="M26" s="17" t="s">
        <v>447</v>
      </c>
    </row>
    <row r="27" spans="1:13" x14ac:dyDescent="0.25">
      <c r="A27" t="s">
        <v>244</v>
      </c>
      <c r="B27">
        <v>769</v>
      </c>
      <c r="D27" s="17" t="s">
        <v>390</v>
      </c>
      <c r="E27" s="17" t="s">
        <v>445</v>
      </c>
      <c r="F27" s="17" t="s">
        <v>385</v>
      </c>
      <c r="G27" s="17" t="s">
        <v>226</v>
      </c>
      <c r="H27" s="17" t="s">
        <v>448</v>
      </c>
      <c r="I27" s="72">
        <v>99</v>
      </c>
      <c r="J27" s="17">
        <v>2017</v>
      </c>
      <c r="K27" s="17">
        <v>2018</v>
      </c>
      <c r="L27" s="19">
        <v>163000000</v>
      </c>
      <c r="M27" s="17" t="s">
        <v>447</v>
      </c>
    </row>
    <row r="28" spans="1:13" x14ac:dyDescent="0.25">
      <c r="A28" t="s">
        <v>245</v>
      </c>
      <c r="B28">
        <v>789163</v>
      </c>
      <c r="D28" s="17" t="s">
        <v>390</v>
      </c>
      <c r="E28" s="17" t="s">
        <v>445</v>
      </c>
      <c r="F28" s="17" t="s">
        <v>385</v>
      </c>
      <c r="G28" s="17" t="s">
        <v>227</v>
      </c>
      <c r="H28" s="17" t="s">
        <v>448</v>
      </c>
      <c r="I28" s="72">
        <v>230</v>
      </c>
      <c r="J28" s="17">
        <v>2018</v>
      </c>
      <c r="K28" s="17">
        <v>2019</v>
      </c>
      <c r="L28" s="19">
        <v>102900000</v>
      </c>
      <c r="M28" s="17" t="s">
        <v>447</v>
      </c>
    </row>
    <row r="29" spans="1:13" x14ac:dyDescent="0.25">
      <c r="A29" t="s">
        <v>246</v>
      </c>
      <c r="B29">
        <v>292323</v>
      </c>
      <c r="D29" s="17" t="s">
        <v>390</v>
      </c>
      <c r="E29" s="17" t="s">
        <v>445</v>
      </c>
      <c r="F29" s="17" t="s">
        <v>385</v>
      </c>
      <c r="G29" s="17" t="s">
        <v>228</v>
      </c>
      <c r="H29" s="17" t="s">
        <v>448</v>
      </c>
      <c r="I29" s="72">
        <v>72</v>
      </c>
      <c r="J29" s="17">
        <v>2019</v>
      </c>
      <c r="K29" s="17">
        <v>2020</v>
      </c>
      <c r="L29" s="19">
        <v>109100000</v>
      </c>
      <c r="M29" s="17" t="s">
        <v>447</v>
      </c>
    </row>
    <row r="30" spans="1:13" x14ac:dyDescent="0.25">
      <c r="A30" t="s">
        <v>247</v>
      </c>
      <c r="B30">
        <v>5840</v>
      </c>
      <c r="D30" s="17" t="s">
        <v>390</v>
      </c>
      <c r="E30" s="17" t="s">
        <v>445</v>
      </c>
      <c r="F30" s="17" t="s">
        <v>385</v>
      </c>
      <c r="G30" s="17" t="s">
        <v>229</v>
      </c>
      <c r="H30" s="17" t="s">
        <v>448</v>
      </c>
      <c r="I30" s="72">
        <v>38</v>
      </c>
      <c r="J30" s="17">
        <v>2020</v>
      </c>
      <c r="K30" s="17">
        <v>2021</v>
      </c>
      <c r="L30" s="19">
        <v>85235000</v>
      </c>
      <c r="M30" s="17" t="s">
        <v>447</v>
      </c>
    </row>
    <row r="31" spans="1:13" x14ac:dyDescent="0.25">
      <c r="A31" t="s">
        <v>248</v>
      </c>
      <c r="B31">
        <v>786</v>
      </c>
      <c r="D31" s="17" t="s">
        <v>390</v>
      </c>
      <c r="E31" s="17" t="s">
        <v>449</v>
      </c>
      <c r="F31" s="17" t="s">
        <v>425</v>
      </c>
      <c r="G31" s="17" t="s">
        <v>240</v>
      </c>
      <c r="H31" s="17" t="s">
        <v>450</v>
      </c>
      <c r="I31" s="72">
        <v>3721</v>
      </c>
      <c r="J31" s="17">
        <v>2016</v>
      </c>
      <c r="K31" s="17">
        <v>2017</v>
      </c>
      <c r="L31" s="19">
        <v>36804772</v>
      </c>
      <c r="M31" s="17" t="s">
        <v>451</v>
      </c>
    </row>
    <row r="32" spans="1:13" x14ac:dyDescent="0.25">
      <c r="A32" t="s">
        <v>249</v>
      </c>
      <c r="B32">
        <v>62159</v>
      </c>
      <c r="D32" s="17" t="s">
        <v>390</v>
      </c>
      <c r="E32" s="17" t="s">
        <v>449</v>
      </c>
      <c r="F32" s="17" t="s">
        <v>425</v>
      </c>
      <c r="G32" s="17" t="s">
        <v>241</v>
      </c>
      <c r="H32" s="17" t="s">
        <v>450</v>
      </c>
      <c r="I32" s="72">
        <v>378</v>
      </c>
      <c r="J32" s="17">
        <v>2017</v>
      </c>
      <c r="K32" s="17">
        <v>2018</v>
      </c>
      <c r="L32" s="19">
        <v>69653303</v>
      </c>
      <c r="M32" s="17" t="s">
        <v>451</v>
      </c>
    </row>
    <row r="33" spans="1:13" x14ac:dyDescent="0.25">
      <c r="A33" t="s">
        <v>250</v>
      </c>
      <c r="B33">
        <v>20109</v>
      </c>
      <c r="D33" s="17" t="s">
        <v>390</v>
      </c>
      <c r="E33" s="17" t="s">
        <v>449</v>
      </c>
      <c r="F33" s="17" t="s">
        <v>425</v>
      </c>
      <c r="G33" s="17" t="s">
        <v>242</v>
      </c>
      <c r="H33" s="17" t="s">
        <v>450</v>
      </c>
      <c r="I33" s="72">
        <v>3165</v>
      </c>
      <c r="J33" s="17">
        <v>2018</v>
      </c>
      <c r="K33" s="17">
        <v>2019</v>
      </c>
      <c r="L33" s="19">
        <v>50006602</v>
      </c>
      <c r="M33" s="17" t="s">
        <v>451</v>
      </c>
    </row>
    <row r="34" spans="1:13" x14ac:dyDescent="0.25">
      <c r="A34" t="s">
        <v>251</v>
      </c>
      <c r="B34">
        <v>29809</v>
      </c>
      <c r="D34" s="17" t="s">
        <v>390</v>
      </c>
      <c r="E34" s="17" t="s">
        <v>449</v>
      </c>
      <c r="F34" s="17" t="s">
        <v>425</v>
      </c>
      <c r="G34" s="17" t="s">
        <v>243</v>
      </c>
      <c r="H34" s="17" t="s">
        <v>450</v>
      </c>
      <c r="I34" s="72">
        <v>911</v>
      </c>
      <c r="J34" s="17">
        <v>2019</v>
      </c>
      <c r="K34" s="17">
        <v>2020</v>
      </c>
      <c r="L34" s="19">
        <v>91834809</v>
      </c>
      <c r="M34" s="17" t="s">
        <v>451</v>
      </c>
    </row>
    <row r="35" spans="1:13" x14ac:dyDescent="0.25">
      <c r="A35" t="s">
        <v>252</v>
      </c>
      <c r="B35">
        <v>12613</v>
      </c>
      <c r="D35" s="17" t="s">
        <v>390</v>
      </c>
      <c r="E35" s="17" t="s">
        <v>449</v>
      </c>
      <c r="F35" s="17" t="s">
        <v>425</v>
      </c>
      <c r="G35" s="17" t="s">
        <v>244</v>
      </c>
      <c r="H35" s="17" t="s">
        <v>450</v>
      </c>
      <c r="I35" s="72">
        <v>769</v>
      </c>
      <c r="J35" s="17">
        <v>2020</v>
      </c>
      <c r="K35" s="17">
        <v>2021</v>
      </c>
      <c r="L35" s="19">
        <v>158177313</v>
      </c>
      <c r="M35" s="17" t="s">
        <v>451</v>
      </c>
    </row>
    <row r="36" spans="1:13" x14ac:dyDescent="0.25">
      <c r="A36" t="s">
        <v>253</v>
      </c>
      <c r="B36">
        <v>149114</v>
      </c>
      <c r="D36" s="17" t="s">
        <v>390</v>
      </c>
      <c r="E36" s="17" t="s">
        <v>452</v>
      </c>
      <c r="F36" s="17" t="s">
        <v>453</v>
      </c>
      <c r="G36" s="17" t="s">
        <v>257</v>
      </c>
      <c r="H36" s="17" t="s">
        <v>454</v>
      </c>
      <c r="I36" s="72">
        <v>2130</v>
      </c>
      <c r="J36" s="17">
        <v>2016</v>
      </c>
      <c r="K36" s="17">
        <v>2017</v>
      </c>
      <c r="L36" s="19">
        <v>65300000</v>
      </c>
      <c r="M36" s="17" t="s">
        <v>455</v>
      </c>
    </row>
    <row r="37" spans="1:13" x14ac:dyDescent="0.25">
      <c r="A37" t="s">
        <v>254</v>
      </c>
      <c r="B37">
        <v>76099</v>
      </c>
      <c r="D37" s="17" t="s">
        <v>390</v>
      </c>
      <c r="E37" s="17" t="s">
        <v>452</v>
      </c>
      <c r="F37" s="17" t="s">
        <v>453</v>
      </c>
      <c r="G37" s="17" t="s">
        <v>258</v>
      </c>
      <c r="H37" s="17" t="s">
        <v>454</v>
      </c>
      <c r="I37" s="72">
        <v>90</v>
      </c>
      <c r="J37" s="17">
        <v>2017</v>
      </c>
      <c r="K37" s="17">
        <v>2018</v>
      </c>
      <c r="L37" s="19">
        <v>130100000</v>
      </c>
      <c r="M37" s="17" t="s">
        <v>455</v>
      </c>
    </row>
    <row r="38" spans="1:13" x14ac:dyDescent="0.25">
      <c r="A38" t="s">
        <v>255</v>
      </c>
      <c r="B38">
        <v>60468</v>
      </c>
      <c r="D38" s="17" t="s">
        <v>390</v>
      </c>
      <c r="E38" s="17" t="s">
        <v>452</v>
      </c>
      <c r="F38" s="17" t="s">
        <v>453</v>
      </c>
      <c r="G38" s="17" t="s">
        <v>259</v>
      </c>
      <c r="H38" s="17" t="s">
        <v>454</v>
      </c>
      <c r="I38" s="72">
        <v>195</v>
      </c>
      <c r="J38" s="17">
        <v>2018</v>
      </c>
      <c r="K38" s="17">
        <v>2019</v>
      </c>
      <c r="L38" s="19">
        <v>135600000</v>
      </c>
      <c r="M38" s="17" t="s">
        <v>455</v>
      </c>
    </row>
    <row r="39" spans="1:13" x14ac:dyDescent="0.25">
      <c r="A39" t="s">
        <v>256</v>
      </c>
      <c r="B39">
        <v>50438</v>
      </c>
      <c r="D39" s="17" t="s">
        <v>390</v>
      </c>
      <c r="E39" s="17" t="s">
        <v>452</v>
      </c>
      <c r="F39" s="17" t="s">
        <v>453</v>
      </c>
      <c r="G39" s="17" t="s">
        <v>260</v>
      </c>
      <c r="H39" s="17" t="s">
        <v>454</v>
      </c>
      <c r="I39" s="72">
        <v>37</v>
      </c>
      <c r="J39" s="17">
        <v>2019</v>
      </c>
      <c r="K39" s="17">
        <v>2020</v>
      </c>
      <c r="L39" s="19">
        <v>132500000</v>
      </c>
      <c r="M39" s="17" t="s">
        <v>455</v>
      </c>
    </row>
    <row r="40" spans="1:13" x14ac:dyDescent="0.25">
      <c r="A40" t="s">
        <v>257</v>
      </c>
      <c r="B40">
        <v>2130</v>
      </c>
      <c r="D40" s="17" t="s">
        <v>390</v>
      </c>
      <c r="E40" s="17" t="s">
        <v>452</v>
      </c>
      <c r="F40" s="17" t="s">
        <v>453</v>
      </c>
      <c r="G40" s="17" t="s">
        <v>261</v>
      </c>
      <c r="H40" s="17" t="s">
        <v>454</v>
      </c>
      <c r="I40" s="72">
        <v>27</v>
      </c>
      <c r="J40" s="17">
        <v>2020</v>
      </c>
      <c r="K40" s="17">
        <v>2021</v>
      </c>
      <c r="L40" s="19">
        <v>88343000</v>
      </c>
      <c r="M40" s="17" t="s">
        <v>455</v>
      </c>
    </row>
    <row r="41" spans="1:13" x14ac:dyDescent="0.25">
      <c r="A41" t="s">
        <v>258</v>
      </c>
      <c r="B41">
        <v>90</v>
      </c>
      <c r="D41" s="17" t="s">
        <v>408</v>
      </c>
      <c r="E41" s="17" t="s">
        <v>409</v>
      </c>
      <c r="F41" s="17" t="s">
        <v>456</v>
      </c>
      <c r="G41" s="17" t="s">
        <v>232</v>
      </c>
      <c r="H41" s="17" t="s">
        <v>457</v>
      </c>
      <c r="I41" s="72">
        <v>33</v>
      </c>
      <c r="J41" s="17">
        <v>2018</v>
      </c>
      <c r="K41" s="17">
        <v>2019</v>
      </c>
      <c r="L41" s="19">
        <v>29049062</v>
      </c>
      <c r="M41" s="17" t="s">
        <v>458</v>
      </c>
    </row>
    <row r="42" spans="1:13" ht="15.75" thickBot="1" x14ac:dyDescent="0.3">
      <c r="A42" t="s">
        <v>259</v>
      </c>
      <c r="B42">
        <v>195</v>
      </c>
      <c r="D42" s="15" t="s">
        <v>408</v>
      </c>
      <c r="E42" s="15" t="s">
        <v>409</v>
      </c>
      <c r="F42" s="15" t="s">
        <v>456</v>
      </c>
      <c r="G42" s="15" t="s">
        <v>233</v>
      </c>
      <c r="H42" s="15" t="s">
        <v>457</v>
      </c>
      <c r="I42" s="73">
        <v>70</v>
      </c>
      <c r="J42" s="15">
        <v>2019</v>
      </c>
      <c r="K42" s="15">
        <v>2020</v>
      </c>
      <c r="L42" s="20">
        <v>175359011</v>
      </c>
      <c r="M42" s="15" t="s">
        <v>458</v>
      </c>
    </row>
    <row r="43" spans="1:13" x14ac:dyDescent="0.25">
      <c r="A43" t="s">
        <v>260</v>
      </c>
      <c r="B43">
        <v>37</v>
      </c>
    </row>
    <row r="44" spans="1:13" x14ac:dyDescent="0.25">
      <c r="A44" t="s">
        <v>261</v>
      </c>
      <c r="B44">
        <v>27</v>
      </c>
    </row>
  </sheetData>
  <mergeCells count="1">
    <mergeCell ref="J1:K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table2</vt:lpstr>
      <vt:lpstr>table3</vt:lpstr>
      <vt:lpstr>table4</vt:lpstr>
      <vt:lpstr>table5</vt:lpstr>
      <vt:lpstr>table6</vt:lpstr>
      <vt:lpstr>table7</vt:lpstr>
      <vt:lpstr>table8</vt:lpstr>
      <vt:lpstr>appendixB</vt:lpstr>
      <vt:lpstr>appendixC</vt:lpstr>
      <vt:lpstr>appendixD1</vt:lpstr>
      <vt:lpstr>appendixD2</vt:lpstr>
      <vt:lpstr>appendixD3</vt:lpstr>
      <vt:lpstr>appendixD4</vt:lpstr>
      <vt:lpstr>appendixD5</vt:lpstr>
      <vt:lpstr>appendixD6</vt:lpstr>
      <vt:lpstr>appendixE1</vt:lpstr>
      <vt:lpstr>appendixE2</vt:lpstr>
      <vt:lpstr>appendixE3</vt:lpstr>
      <vt:lpstr>appendixE4</vt:lpstr>
      <vt:lpstr>appendixE5</vt:lpstr>
      <vt:lpstr>appendixE6</vt:lpstr>
      <vt:lpstr>appendixF</vt:lpstr>
      <vt:lpstr>appendixG</vt:lpstr>
      <vt:lpstr>appendixH</vt:lpstr>
      <vt:lpstr>appendixI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jabacon</dc:creator>
  <cp:lastModifiedBy>Bacon, Jonah A (DFG)</cp:lastModifiedBy>
  <dcterms:created xsi:type="dcterms:W3CDTF">2025-05-02T19:12:37Z</dcterms:created>
  <dcterms:modified xsi:type="dcterms:W3CDTF">2025-05-02T21:41:37Z</dcterms:modified>
</cp:coreProperties>
</file>