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Egypt\Carbon Dating\"/>
    </mc:Choice>
  </mc:AlternateContent>
  <bookViews>
    <workbookView xWindow="0" yWindow="0" windowWidth="6110" windowHeight="7400"/>
  </bookViews>
  <sheets>
    <sheet name="Sheet1" sheetId="1" r:id="rId1"/>
  </sheets>
  <definedNames>
    <definedName name="_xlnm.Print_Area" localSheetId="0">Sheet1!$A$1:$Y$23</definedName>
    <definedName name="_xlnm.Print_Titles" localSheetId="0">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1" i="1"/>
  <c r="V12" i="1"/>
  <c r="V13" i="1"/>
  <c r="V14" i="1"/>
  <c r="V16" i="1"/>
  <c r="V17" i="1"/>
  <c r="V18" i="1"/>
  <c r="V19" i="1"/>
  <c r="V20" i="1"/>
  <c r="V21" i="1"/>
  <c r="V22" i="1"/>
  <c r="V23" i="1"/>
  <c r="V2" i="1"/>
  <c r="W6" i="1"/>
  <c r="W20" i="1"/>
  <c r="W11" i="1"/>
  <c r="W21" i="1"/>
  <c r="W12" i="1"/>
  <c r="W16" i="1"/>
  <c r="W17" i="1"/>
  <c r="W8" i="1"/>
  <c r="W13" i="1"/>
  <c r="W18" i="1"/>
  <c r="W14" i="1"/>
  <c r="W19" i="1"/>
  <c r="W22" i="1"/>
  <c r="W23" i="1"/>
  <c r="S8" i="1"/>
  <c r="S7" i="1"/>
  <c r="S16" i="1"/>
  <c r="S17" i="1"/>
  <c r="S13" i="1"/>
  <c r="S9" i="1"/>
  <c r="S18" i="1"/>
  <c r="S14" i="1"/>
  <c r="S19" i="1"/>
  <c r="S22" i="1"/>
  <c r="S23" i="1"/>
  <c r="S4" i="1"/>
  <c r="S5" i="1"/>
  <c r="S6" i="1"/>
  <c r="S20" i="1"/>
  <c r="S11" i="1"/>
  <c r="S21" i="1"/>
  <c r="S12" i="1"/>
  <c r="S2" i="1"/>
</calcChain>
</file>

<file path=xl/sharedStrings.xml><?xml version="1.0" encoding="utf-8"?>
<sst xmlns="http://schemas.openxmlformats.org/spreadsheetml/2006/main" count="249" uniqueCount="111">
  <si>
    <t>N</t>
  </si>
  <si>
    <t>Rack</t>
  </si>
  <si>
    <t>N/S</t>
  </si>
  <si>
    <t>E/W</t>
  </si>
  <si>
    <t xml:space="preserve">Square </t>
  </si>
  <si>
    <t>NW</t>
  </si>
  <si>
    <t>SW</t>
  </si>
  <si>
    <t>SE</t>
  </si>
  <si>
    <t>E</t>
  </si>
  <si>
    <t>TEETH (6)</t>
  </si>
  <si>
    <t>TEETH (9)</t>
  </si>
  <si>
    <t>TEETH (4)</t>
  </si>
  <si>
    <t>W</t>
  </si>
  <si>
    <t>NE</t>
  </si>
  <si>
    <t>TEETH (10) THREE HAVE JAW BONE FRAGMENT ATTACHED</t>
  </si>
  <si>
    <t>TEETH (3) JAW BONE FRAGMENT</t>
  </si>
  <si>
    <t>AREA</t>
  </si>
  <si>
    <t>TOMB 5   TEETH (5)</t>
  </si>
  <si>
    <t>2</t>
  </si>
  <si>
    <t>Teeth 5</t>
  </si>
  <si>
    <t>3</t>
  </si>
  <si>
    <t>Teeth 4</t>
  </si>
  <si>
    <t>20</t>
  </si>
  <si>
    <t>16</t>
  </si>
  <si>
    <t>Teeth 2</t>
  </si>
  <si>
    <t>REED</t>
  </si>
  <si>
    <t>25</t>
  </si>
  <si>
    <t>35</t>
  </si>
  <si>
    <t>Rib fragments 4</t>
  </si>
  <si>
    <t>Teeth 3</t>
  </si>
  <si>
    <t>11</t>
  </si>
  <si>
    <t>53</t>
  </si>
  <si>
    <t>Teeth 4 caries</t>
  </si>
  <si>
    <t>36</t>
  </si>
  <si>
    <t>50</t>
  </si>
  <si>
    <t>54</t>
  </si>
  <si>
    <t>Teeth 2, skin, bone fragments</t>
  </si>
  <si>
    <t>Teeth 3, rib fragments</t>
  </si>
  <si>
    <t>Muscle tissue from face, maybe burial 2?</t>
  </si>
  <si>
    <t>NULL</t>
  </si>
  <si>
    <t>Description</t>
  </si>
  <si>
    <t>Size (ml)</t>
  </si>
  <si>
    <t>Burial#</t>
  </si>
  <si>
    <t>TUBE#</t>
  </si>
  <si>
    <t>C14 Sample 2017</t>
  </si>
  <si>
    <t>Hill B excavation; west side of Hill B; possibly from tomb 1</t>
  </si>
  <si>
    <t>Hill B excavation; east side of Hill B; possibly from tomb 5</t>
  </si>
  <si>
    <t>Location</t>
  </si>
  <si>
    <t xml:space="preserve">Hill B burials are likely Ptolomeic contrasted with the open burials which date to Roman.  Are Hill B burials Ptolomeic? </t>
  </si>
  <si>
    <t>Question(s)</t>
  </si>
  <si>
    <t>Deepest Head East at 2.3m; Adult</t>
  </si>
  <si>
    <t>Deepest Head West at 2.34m; Adult</t>
  </si>
  <si>
    <t>Are burials at 1 meter in depth the same age across the cemetery?</t>
  </si>
  <si>
    <t>What is the age of the deepest Head East burials?</t>
  </si>
  <si>
    <t>What is the age of the deepest Head West burials?</t>
  </si>
  <si>
    <t>Foci</t>
  </si>
  <si>
    <t>Meter depth (1.23); Head East; adult</t>
  </si>
  <si>
    <t>Deepest Head West at 2.87m; adult</t>
  </si>
  <si>
    <t>Meter depth (1.0); Head West; adult</t>
  </si>
  <si>
    <t>Deepest Head East at 1.92m; Adult</t>
  </si>
  <si>
    <t>Meter depth (1.25); Head East; adult</t>
  </si>
  <si>
    <t>Deepest Head West at 2.2 m; Adult</t>
  </si>
  <si>
    <t>Deepest Head East at 2.64m; Adult</t>
  </si>
  <si>
    <t>Deepest Head West at 1.95m; adult</t>
  </si>
  <si>
    <t>Plant vs. Human Remains; shallowest burial (0.08)</t>
  </si>
  <si>
    <t>Is there a difference between the chronological dates of remains and burial artifacts?  What is the date of the shallowest burials?</t>
  </si>
  <si>
    <t>What is the age of the deepest Head East burials?  Is there a relationship between depth of burial and chronological date?</t>
  </si>
  <si>
    <t>What is the age of the deepest Head West burials?  Is there a relationship between depth of burial and chronological date?</t>
  </si>
  <si>
    <t>31</t>
  </si>
  <si>
    <t>15</t>
  </si>
  <si>
    <t>10</t>
  </si>
  <si>
    <t>7</t>
  </si>
  <si>
    <t>13</t>
  </si>
  <si>
    <t>4</t>
  </si>
  <si>
    <t>5</t>
  </si>
  <si>
    <t>14</t>
  </si>
  <si>
    <t>30</t>
  </si>
  <si>
    <t>14C Calendar Date</t>
  </si>
  <si>
    <t>Conventional 14C age BP</t>
  </si>
  <si>
    <t>Calibrated 95% Calendar Date MAX</t>
  </si>
  <si>
    <t>Calibrated 95% Calendar Date MIN</t>
  </si>
  <si>
    <t>Calibrated 95% Calendar Date AVG</t>
  </si>
  <si>
    <t xml:space="preserve">Hill B burials are likely Ptolomeic contrasted with the open burials which date to Roman.  Are Hill B burials Ptolomeic?  </t>
  </si>
  <si>
    <t>Calibrated 95% Calendar Date SPAN</t>
  </si>
  <si>
    <t>Deepest East</t>
  </si>
  <si>
    <t>Deepest WEST</t>
  </si>
  <si>
    <t>One Meter Deep</t>
  </si>
  <si>
    <t>Head East</t>
  </si>
  <si>
    <t>Category</t>
  </si>
  <si>
    <t>Hill B</t>
  </si>
  <si>
    <t>149 BC</t>
  </si>
  <si>
    <t>264 BC</t>
  </si>
  <si>
    <t>986 BC</t>
  </si>
  <si>
    <t>131 BC</t>
  </si>
  <si>
    <t>265 BC</t>
  </si>
  <si>
    <t>43</t>
  </si>
  <si>
    <t>Deepest head west burial</t>
  </si>
  <si>
    <t>BETA</t>
  </si>
  <si>
    <t>47</t>
  </si>
  <si>
    <t>Deepest head east burial</t>
  </si>
  <si>
    <t>Earliest Christian symbol</t>
  </si>
  <si>
    <t>In the same shaft, when did burial reversal occur?</t>
  </si>
  <si>
    <t>Head West</t>
  </si>
  <si>
    <t>51</t>
  </si>
  <si>
    <t>275, 370</t>
  </si>
  <si>
    <t>Notes</t>
  </si>
  <si>
    <t xml:space="preserve">BETA Analytics  </t>
  </si>
  <si>
    <t>321 BC</t>
  </si>
  <si>
    <t>Arizona Lab</t>
  </si>
  <si>
    <t>Arizona Lab - dating discrepancy</t>
  </si>
  <si>
    <t>UCI Lab - dating discrepancy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</si>
</sst>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8A08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1" fontId="1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1" xfId="0" applyNumberFormat="1" applyFill="1" applyBorder="1"/>
    <xf numFmtId="1" fontId="0" fillId="2" borderId="1" xfId="0" applyNumberFormat="1" applyFill="1" applyBorder="1"/>
    <xf numFmtId="0" fontId="1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49" fontId="1" fillId="0" borderId="4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center" wrapText="1"/>
    </xf>
    <xf numFmtId="1" fontId="0" fillId="5" borderId="1" xfId="0" applyNumberFormat="1" applyFill="1" applyBorder="1"/>
    <xf numFmtId="0" fontId="0" fillId="5" borderId="1" xfId="0" applyFill="1" applyBorder="1"/>
    <xf numFmtId="0" fontId="0" fillId="7" borderId="1" xfId="0" applyFill="1" applyBorder="1"/>
    <xf numFmtId="0" fontId="0" fillId="6" borderId="1" xfId="0" applyFill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1" fontId="0" fillId="5" borderId="1" xfId="0" applyNumberFormat="1" applyFill="1" applyBorder="1" applyAlignment="1">
      <alignment horizontal="right"/>
    </xf>
    <xf numFmtId="1" fontId="0" fillId="0" borderId="5" xfId="0" applyNumberFormat="1" applyFill="1" applyBorder="1"/>
    <xf numFmtId="1" fontId="0" fillId="0" borderId="5" xfId="0" applyNumberFormat="1" applyBorder="1"/>
    <xf numFmtId="0" fontId="0" fillId="0" borderId="6" xfId="0" applyBorder="1"/>
    <xf numFmtId="1" fontId="0" fillId="3" borderId="8" xfId="0" applyNumberFormat="1" applyFill="1" applyBorder="1"/>
    <xf numFmtId="1" fontId="0" fillId="3" borderId="9" xfId="0" applyNumberFormat="1" applyFill="1" applyBorder="1"/>
    <xf numFmtId="1" fontId="0" fillId="3" borderId="10" xfId="0" applyNumberFormat="1" applyFill="1" applyBorder="1"/>
    <xf numFmtId="1" fontId="0" fillId="0" borderId="7" xfId="0" applyNumberFormat="1" applyFill="1" applyBorder="1"/>
    <xf numFmtId="1" fontId="0" fillId="4" borderId="8" xfId="0" applyNumberFormat="1" applyFill="1" applyBorder="1"/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8" borderId="4" xfId="0" applyNumberFormat="1" applyFill="1" applyBorder="1"/>
    <xf numFmtId="0" fontId="0" fillId="8" borderId="1" xfId="0" applyFill="1" applyBorder="1"/>
    <xf numFmtId="0" fontId="3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B8A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6"/>
  <sheetViews>
    <sheetView tabSelected="1" zoomScaleNormal="100" workbookViewId="0">
      <pane ySplit="1" topLeftCell="A14" activePane="bottomLeft" state="frozen"/>
      <selection activeCell="B1" sqref="B1"/>
      <selection pane="bottomLeft" activeCell="Z3" sqref="Z3"/>
    </sheetView>
  </sheetViews>
  <sheetFormatPr defaultRowHeight="14.5" x14ac:dyDescent="0.35"/>
  <cols>
    <col min="1" max="1" width="7" style="6" customWidth="1"/>
    <col min="2" max="2" width="6.54296875" style="7" customWidth="1"/>
    <col min="3" max="3" width="3.81640625" style="7" customWidth="1"/>
    <col min="4" max="4" width="5.7265625" style="7" customWidth="1"/>
    <col min="5" max="5" width="4" style="7" customWidth="1"/>
    <col min="6" max="6" width="7.1796875" style="7" customWidth="1"/>
    <col min="7" max="7" width="4.81640625" style="7" customWidth="1"/>
    <col min="8" max="9" width="5.81640625" style="8" customWidth="1"/>
    <col min="10" max="10" width="5" style="7" customWidth="1"/>
    <col min="11" max="11" width="17.453125" style="2" customWidth="1"/>
    <col min="12" max="12" width="6.453125" style="7" customWidth="1"/>
    <col min="13" max="14" width="9.1796875" style="10"/>
    <col min="15" max="15" width="21.1796875" style="1" customWidth="1"/>
    <col min="16" max="16" width="45.7265625" style="1" customWidth="1"/>
    <col min="17" max="17" width="13.54296875" style="1" customWidth="1"/>
    <col min="18" max="18" width="14" customWidth="1"/>
    <col min="19" max="23" width="9.1796875" style="16"/>
    <col min="24" max="24" width="17.7265625" customWidth="1"/>
    <col min="25" max="25" width="28.54296875" customWidth="1"/>
  </cols>
  <sheetData>
    <row r="1" spans="1:26" ht="52" x14ac:dyDescent="0.35">
      <c r="A1" s="27" t="s">
        <v>1</v>
      </c>
      <c r="B1" s="35" t="s">
        <v>2</v>
      </c>
      <c r="C1" s="35"/>
      <c r="D1" s="35" t="s">
        <v>3</v>
      </c>
      <c r="E1" s="35"/>
      <c r="F1" s="28" t="s">
        <v>4</v>
      </c>
      <c r="G1" s="28" t="s">
        <v>16</v>
      </c>
      <c r="H1" s="29" t="s">
        <v>42</v>
      </c>
      <c r="I1" s="29" t="s">
        <v>1</v>
      </c>
      <c r="J1" s="28" t="s">
        <v>43</v>
      </c>
      <c r="K1" s="28" t="s">
        <v>40</v>
      </c>
      <c r="L1" s="28" t="s">
        <v>41</v>
      </c>
      <c r="M1" s="11" t="s">
        <v>55</v>
      </c>
      <c r="N1" s="13" t="s">
        <v>44</v>
      </c>
      <c r="O1" s="9" t="s">
        <v>47</v>
      </c>
      <c r="P1" s="12" t="s">
        <v>49</v>
      </c>
      <c r="Q1" s="12"/>
      <c r="R1" s="12" t="s">
        <v>78</v>
      </c>
      <c r="S1" s="15" t="s">
        <v>77</v>
      </c>
      <c r="T1" s="15" t="s">
        <v>79</v>
      </c>
      <c r="U1" s="15" t="s">
        <v>80</v>
      </c>
      <c r="V1" s="15" t="s">
        <v>83</v>
      </c>
      <c r="W1" s="15" t="s">
        <v>81</v>
      </c>
      <c r="X1" s="15" t="s">
        <v>88</v>
      </c>
      <c r="Y1" s="15" t="s">
        <v>105</v>
      </c>
    </row>
    <row r="2" spans="1:26" ht="43.5" x14ac:dyDescent="0.35">
      <c r="A2" s="3">
        <v>5</v>
      </c>
      <c r="B2" s="4">
        <v>40</v>
      </c>
      <c r="C2" s="4" t="s">
        <v>0</v>
      </c>
      <c r="D2" s="4">
        <v>70</v>
      </c>
      <c r="E2" s="4" t="s">
        <v>8</v>
      </c>
      <c r="F2" s="4" t="s">
        <v>39</v>
      </c>
      <c r="G2" s="4">
        <v>4</v>
      </c>
      <c r="H2" s="23">
        <v>1</v>
      </c>
      <c r="I2" s="24" t="s">
        <v>74</v>
      </c>
      <c r="J2" s="19"/>
      <c r="K2" s="25" t="s">
        <v>17</v>
      </c>
      <c r="L2" s="19">
        <v>15</v>
      </c>
      <c r="M2" s="30">
        <v>5</v>
      </c>
      <c r="N2" s="31">
        <v>1</v>
      </c>
      <c r="O2" s="32" t="s">
        <v>46</v>
      </c>
      <c r="P2" s="32" t="s">
        <v>82</v>
      </c>
      <c r="Q2" s="32">
        <v>1</v>
      </c>
      <c r="R2" s="14">
        <v>2175</v>
      </c>
      <c r="S2" s="17">
        <f t="shared" ref="S2:S23" si="0">2018-R2</f>
        <v>-157</v>
      </c>
      <c r="T2" s="17">
        <v>-360</v>
      </c>
      <c r="U2" s="17">
        <v>-167</v>
      </c>
      <c r="V2" s="17">
        <f>ABS(T2-U2)</f>
        <v>193</v>
      </c>
      <c r="W2" s="18" t="s">
        <v>91</v>
      </c>
      <c r="X2" s="14" t="s">
        <v>89</v>
      </c>
      <c r="Y2" s="14" t="s">
        <v>108</v>
      </c>
    </row>
    <row r="3" spans="1:26" ht="43.5" x14ac:dyDescent="0.35">
      <c r="A3" s="63">
        <v>31</v>
      </c>
      <c r="B3" s="64">
        <v>30</v>
      </c>
      <c r="C3" s="65" t="s">
        <v>0</v>
      </c>
      <c r="D3" s="64">
        <v>50</v>
      </c>
      <c r="E3" s="65" t="s">
        <v>8</v>
      </c>
      <c r="F3" s="65" t="s">
        <v>39</v>
      </c>
      <c r="G3" s="64">
        <v>1</v>
      </c>
      <c r="H3" s="66" t="s">
        <v>20</v>
      </c>
      <c r="I3" s="67" t="s">
        <v>68</v>
      </c>
      <c r="J3" s="65"/>
      <c r="K3" s="68" t="s">
        <v>38</v>
      </c>
      <c r="L3" s="65">
        <v>15</v>
      </c>
      <c r="M3" s="69">
        <v>5</v>
      </c>
      <c r="N3" s="70">
        <v>2</v>
      </c>
      <c r="O3" s="71" t="s">
        <v>45</v>
      </c>
      <c r="P3" s="71" t="s">
        <v>48</v>
      </c>
      <c r="Q3" s="71"/>
      <c r="R3" s="62"/>
      <c r="S3" s="72"/>
      <c r="T3" s="72"/>
      <c r="U3" s="72"/>
      <c r="V3" s="72"/>
      <c r="W3" s="61" t="s">
        <v>107</v>
      </c>
      <c r="X3" s="62" t="s">
        <v>89</v>
      </c>
      <c r="Y3" s="62" t="s">
        <v>110</v>
      </c>
    </row>
    <row r="4" spans="1:26" ht="44" thickBot="1" x14ac:dyDescent="0.4">
      <c r="A4" s="63">
        <v>31</v>
      </c>
      <c r="B4" s="64">
        <v>30</v>
      </c>
      <c r="C4" s="65" t="s">
        <v>0</v>
      </c>
      <c r="D4" s="64">
        <v>50</v>
      </c>
      <c r="E4" s="65" t="s">
        <v>8</v>
      </c>
      <c r="F4" s="65" t="s">
        <v>39</v>
      </c>
      <c r="G4" s="64">
        <v>1</v>
      </c>
      <c r="H4" s="66" t="s">
        <v>20</v>
      </c>
      <c r="I4" s="67" t="s">
        <v>68</v>
      </c>
      <c r="J4" s="65"/>
      <c r="K4" s="68" t="s">
        <v>38</v>
      </c>
      <c r="L4" s="65">
        <v>15</v>
      </c>
      <c r="M4" s="69">
        <v>5</v>
      </c>
      <c r="N4" s="70">
        <v>2</v>
      </c>
      <c r="O4" s="71" t="s">
        <v>45</v>
      </c>
      <c r="P4" s="71" t="s">
        <v>48</v>
      </c>
      <c r="Q4" s="71">
        <v>1</v>
      </c>
      <c r="R4" s="62">
        <v>2835</v>
      </c>
      <c r="S4" s="72">
        <f t="shared" si="0"/>
        <v>-817</v>
      </c>
      <c r="T4" s="72">
        <v>-1050</v>
      </c>
      <c r="U4" s="72">
        <v>-922</v>
      </c>
      <c r="V4" s="72">
        <f t="shared" ref="V4:V23" si="1">ABS(T4-U4)</f>
        <v>128</v>
      </c>
      <c r="W4" s="61" t="s">
        <v>92</v>
      </c>
      <c r="X4" s="62" t="s">
        <v>89</v>
      </c>
      <c r="Y4" s="62" t="s">
        <v>109</v>
      </c>
    </row>
    <row r="5" spans="1:26" ht="43.5" x14ac:dyDescent="0.35">
      <c r="A5" s="3">
        <v>13</v>
      </c>
      <c r="B5" s="5">
        <v>140</v>
      </c>
      <c r="C5" s="5" t="s">
        <v>0</v>
      </c>
      <c r="D5" s="5">
        <v>50</v>
      </c>
      <c r="E5" s="5" t="s">
        <v>8</v>
      </c>
      <c r="F5" s="5" t="s">
        <v>5</v>
      </c>
      <c r="G5" s="4"/>
      <c r="H5" s="20" t="s">
        <v>26</v>
      </c>
      <c r="I5" s="21" t="s">
        <v>72</v>
      </c>
      <c r="J5" s="19"/>
      <c r="K5" s="22" t="s">
        <v>21</v>
      </c>
      <c r="L5" s="19">
        <v>15</v>
      </c>
      <c r="M5" s="33">
        <v>4</v>
      </c>
      <c r="N5" s="31">
        <v>3</v>
      </c>
      <c r="O5" s="34" t="s">
        <v>50</v>
      </c>
      <c r="P5" s="34" t="s">
        <v>66</v>
      </c>
      <c r="Q5" s="34">
        <v>2</v>
      </c>
      <c r="R5" s="14">
        <v>2126</v>
      </c>
      <c r="S5" s="17">
        <f t="shared" si="0"/>
        <v>-108</v>
      </c>
      <c r="T5" s="17">
        <v>-206</v>
      </c>
      <c r="U5" s="17">
        <v>-55</v>
      </c>
      <c r="V5" s="51">
        <f t="shared" si="1"/>
        <v>151</v>
      </c>
      <c r="W5" s="54" t="s">
        <v>93</v>
      </c>
      <c r="X5" s="53" t="s">
        <v>84</v>
      </c>
      <c r="Y5" s="14" t="s">
        <v>108</v>
      </c>
      <c r="Z5" s="16"/>
    </row>
    <row r="6" spans="1:26" ht="43.5" x14ac:dyDescent="0.35">
      <c r="A6" s="3">
        <v>8</v>
      </c>
      <c r="B6" s="5">
        <v>150</v>
      </c>
      <c r="C6" s="4" t="s">
        <v>0</v>
      </c>
      <c r="D6" s="5">
        <v>50</v>
      </c>
      <c r="E6" s="4" t="s">
        <v>8</v>
      </c>
      <c r="F6" s="4" t="s">
        <v>6</v>
      </c>
      <c r="G6" s="4"/>
      <c r="H6" s="20" t="s">
        <v>22</v>
      </c>
      <c r="I6" s="21" t="s">
        <v>73</v>
      </c>
      <c r="J6" s="19"/>
      <c r="K6" s="22" t="s">
        <v>28</v>
      </c>
      <c r="L6" s="19">
        <v>15</v>
      </c>
      <c r="M6" s="33">
        <v>4</v>
      </c>
      <c r="N6" s="31">
        <v>6</v>
      </c>
      <c r="O6" s="34" t="s">
        <v>50</v>
      </c>
      <c r="P6" s="34" t="s">
        <v>66</v>
      </c>
      <c r="Q6" s="34">
        <v>2</v>
      </c>
      <c r="R6" s="14">
        <v>1922</v>
      </c>
      <c r="S6" s="17">
        <f t="shared" si="0"/>
        <v>96</v>
      </c>
      <c r="T6" s="17">
        <v>25</v>
      </c>
      <c r="U6" s="17">
        <v>130</v>
      </c>
      <c r="V6" s="51">
        <f t="shared" si="1"/>
        <v>105</v>
      </c>
      <c r="W6" s="55">
        <f t="shared" ref="W6:W23" si="2">(T6+U6)/2</f>
        <v>77.5</v>
      </c>
      <c r="X6" s="53" t="s">
        <v>84</v>
      </c>
      <c r="Y6" s="14" t="s">
        <v>108</v>
      </c>
    </row>
    <row r="7" spans="1:26" ht="29" x14ac:dyDescent="0.35">
      <c r="A7" s="3">
        <v>31</v>
      </c>
      <c r="B7" s="5">
        <v>200</v>
      </c>
      <c r="C7" s="4" t="s">
        <v>0</v>
      </c>
      <c r="D7" s="4">
        <v>30</v>
      </c>
      <c r="E7" s="4" t="s">
        <v>8</v>
      </c>
      <c r="F7" s="4" t="s">
        <v>6</v>
      </c>
      <c r="G7" s="4"/>
      <c r="H7" s="20" t="s">
        <v>27</v>
      </c>
      <c r="I7" s="21" t="s">
        <v>68</v>
      </c>
      <c r="J7" s="19"/>
      <c r="K7" s="22" t="s">
        <v>24</v>
      </c>
      <c r="L7" s="19">
        <v>15</v>
      </c>
      <c r="M7" s="33">
        <v>1</v>
      </c>
      <c r="N7" s="31">
        <v>11</v>
      </c>
      <c r="O7" s="34" t="s">
        <v>59</v>
      </c>
      <c r="P7" s="34" t="s">
        <v>53</v>
      </c>
      <c r="Q7" s="34">
        <v>2</v>
      </c>
      <c r="R7" s="14">
        <v>2233</v>
      </c>
      <c r="S7" s="17">
        <f t="shared" si="0"/>
        <v>-215</v>
      </c>
      <c r="T7" s="17">
        <v>-324</v>
      </c>
      <c r="U7" s="17">
        <v>-205</v>
      </c>
      <c r="V7" s="51">
        <f t="shared" si="1"/>
        <v>119</v>
      </c>
      <c r="W7" s="55" t="s">
        <v>94</v>
      </c>
      <c r="X7" s="53" t="s">
        <v>84</v>
      </c>
      <c r="Y7" s="14" t="s">
        <v>108</v>
      </c>
    </row>
    <row r="8" spans="1:26" ht="43.5" x14ac:dyDescent="0.35">
      <c r="A8" s="3">
        <v>3</v>
      </c>
      <c r="B8" s="4">
        <v>150</v>
      </c>
      <c r="C8" s="4" t="s">
        <v>0</v>
      </c>
      <c r="D8" s="4">
        <v>0</v>
      </c>
      <c r="E8" s="4" t="s">
        <v>12</v>
      </c>
      <c r="F8" s="4" t="s">
        <v>13</v>
      </c>
      <c r="G8" s="4"/>
      <c r="H8" s="23">
        <v>37</v>
      </c>
      <c r="I8" s="24" t="s">
        <v>20</v>
      </c>
      <c r="J8" s="19"/>
      <c r="K8" s="25" t="s">
        <v>11</v>
      </c>
      <c r="L8" s="19">
        <v>15</v>
      </c>
      <c r="M8" s="33">
        <v>2</v>
      </c>
      <c r="N8" s="31">
        <v>14</v>
      </c>
      <c r="O8" s="34" t="s">
        <v>50</v>
      </c>
      <c r="P8" s="34" t="s">
        <v>66</v>
      </c>
      <c r="Q8" s="34">
        <v>2</v>
      </c>
      <c r="R8" s="14">
        <v>1971</v>
      </c>
      <c r="S8" s="17">
        <f t="shared" si="0"/>
        <v>47</v>
      </c>
      <c r="T8" s="17">
        <v>-39</v>
      </c>
      <c r="U8" s="17">
        <v>76</v>
      </c>
      <c r="V8" s="51">
        <f t="shared" si="1"/>
        <v>115</v>
      </c>
      <c r="W8" s="55">
        <f t="shared" si="2"/>
        <v>18.5</v>
      </c>
      <c r="X8" s="53" t="s">
        <v>84</v>
      </c>
      <c r="Y8" s="14" t="s">
        <v>108</v>
      </c>
    </row>
    <row r="9" spans="1:26" ht="43.5" x14ac:dyDescent="0.35">
      <c r="A9" s="3">
        <v>15</v>
      </c>
      <c r="B9" s="5">
        <v>160</v>
      </c>
      <c r="C9" s="5" t="s">
        <v>0</v>
      </c>
      <c r="D9" s="5">
        <v>10</v>
      </c>
      <c r="E9" s="4" t="s">
        <v>8</v>
      </c>
      <c r="F9" s="5" t="s">
        <v>7</v>
      </c>
      <c r="G9" s="4"/>
      <c r="H9" s="20" t="s">
        <v>34</v>
      </c>
      <c r="I9" s="21" t="s">
        <v>69</v>
      </c>
      <c r="J9" s="26">
        <v>4</v>
      </c>
      <c r="K9" s="22" t="s">
        <v>19</v>
      </c>
      <c r="L9" s="19">
        <v>15</v>
      </c>
      <c r="M9" s="33">
        <v>3</v>
      </c>
      <c r="N9" s="31">
        <v>16</v>
      </c>
      <c r="O9" s="34" t="s">
        <v>62</v>
      </c>
      <c r="P9" s="34" t="s">
        <v>66</v>
      </c>
      <c r="Q9" s="34">
        <v>2</v>
      </c>
      <c r="R9" s="14">
        <v>2134</v>
      </c>
      <c r="S9" s="17">
        <f t="shared" si="0"/>
        <v>-116</v>
      </c>
      <c r="T9" s="17">
        <v>-210</v>
      </c>
      <c r="U9" s="17">
        <v>-87</v>
      </c>
      <c r="V9" s="51">
        <f t="shared" si="1"/>
        <v>123</v>
      </c>
      <c r="W9" s="55" t="s">
        <v>90</v>
      </c>
      <c r="X9" s="53" t="s">
        <v>84</v>
      </c>
      <c r="Y9" s="14" t="s">
        <v>108</v>
      </c>
    </row>
    <row r="10" spans="1:26" ht="15" thickBot="1" x14ac:dyDescent="0.4">
      <c r="A10" s="3"/>
      <c r="B10" s="4"/>
      <c r="C10" s="4"/>
      <c r="D10" s="4"/>
      <c r="E10" s="4"/>
      <c r="F10" s="4" t="s">
        <v>7</v>
      </c>
      <c r="G10" s="4"/>
      <c r="H10" s="40" t="s">
        <v>98</v>
      </c>
      <c r="I10" s="40"/>
      <c r="J10" s="4"/>
      <c r="K10" s="41"/>
      <c r="L10" s="4"/>
      <c r="M10" s="42"/>
      <c r="N10" s="42"/>
      <c r="O10" s="34"/>
      <c r="P10" s="34" t="s">
        <v>99</v>
      </c>
      <c r="Q10" s="34"/>
      <c r="R10" s="14"/>
      <c r="S10" s="43"/>
      <c r="T10" s="43"/>
      <c r="U10" s="43"/>
      <c r="V10" s="52"/>
      <c r="W10" s="56">
        <v>155</v>
      </c>
      <c r="X10" s="53" t="s">
        <v>84</v>
      </c>
      <c r="Y10" s="14" t="s">
        <v>106</v>
      </c>
    </row>
    <row r="11" spans="1:26" ht="43.5" x14ac:dyDescent="0.35">
      <c r="A11" s="3">
        <v>15</v>
      </c>
      <c r="B11" s="5">
        <v>150</v>
      </c>
      <c r="C11" s="5" t="s">
        <v>0</v>
      </c>
      <c r="D11" s="5">
        <v>50</v>
      </c>
      <c r="E11" s="4" t="s">
        <v>8</v>
      </c>
      <c r="F11" s="5" t="s">
        <v>6</v>
      </c>
      <c r="G11" s="4"/>
      <c r="H11" s="20" t="s">
        <v>30</v>
      </c>
      <c r="I11" s="21" t="s">
        <v>69</v>
      </c>
      <c r="J11" s="19"/>
      <c r="K11" s="22" t="s">
        <v>29</v>
      </c>
      <c r="L11" s="19">
        <v>15</v>
      </c>
      <c r="M11" s="33">
        <v>4</v>
      </c>
      <c r="N11" s="31">
        <v>8</v>
      </c>
      <c r="O11" s="34" t="s">
        <v>57</v>
      </c>
      <c r="P11" s="34" t="s">
        <v>67</v>
      </c>
      <c r="Q11" s="34">
        <v>3</v>
      </c>
      <c r="R11" s="14">
        <v>1921</v>
      </c>
      <c r="S11" s="17">
        <f t="shared" si="0"/>
        <v>97</v>
      </c>
      <c r="T11" s="17">
        <v>5</v>
      </c>
      <c r="U11" s="17">
        <v>135</v>
      </c>
      <c r="V11" s="51">
        <f t="shared" si="1"/>
        <v>130</v>
      </c>
      <c r="W11" s="58">
        <f t="shared" si="2"/>
        <v>70</v>
      </c>
      <c r="X11" s="53" t="s">
        <v>85</v>
      </c>
      <c r="Y11" s="14" t="s">
        <v>108</v>
      </c>
    </row>
    <row r="12" spans="1:26" ht="29" x14ac:dyDescent="0.35">
      <c r="A12" s="3">
        <v>14</v>
      </c>
      <c r="B12" s="5">
        <v>200</v>
      </c>
      <c r="C12" s="5" t="s">
        <v>0</v>
      </c>
      <c r="D12" s="5">
        <v>30</v>
      </c>
      <c r="E12" s="5" t="s">
        <v>8</v>
      </c>
      <c r="F12" s="5" t="s">
        <v>6</v>
      </c>
      <c r="G12" s="4"/>
      <c r="H12" s="20" t="s">
        <v>33</v>
      </c>
      <c r="I12" s="21" t="s">
        <v>75</v>
      </c>
      <c r="J12" s="19">
        <v>1</v>
      </c>
      <c r="K12" s="22" t="s">
        <v>19</v>
      </c>
      <c r="L12" s="19">
        <v>15</v>
      </c>
      <c r="M12" s="33">
        <v>1</v>
      </c>
      <c r="N12" s="31">
        <v>10</v>
      </c>
      <c r="O12" s="34" t="s">
        <v>51</v>
      </c>
      <c r="P12" s="34" t="s">
        <v>54</v>
      </c>
      <c r="Q12" s="34">
        <v>3</v>
      </c>
      <c r="R12" s="14">
        <v>1845</v>
      </c>
      <c r="S12" s="17">
        <f t="shared" si="0"/>
        <v>173</v>
      </c>
      <c r="T12" s="17">
        <v>86</v>
      </c>
      <c r="U12" s="17">
        <v>239</v>
      </c>
      <c r="V12" s="51">
        <f t="shared" si="1"/>
        <v>153</v>
      </c>
      <c r="W12" s="59">
        <f t="shared" si="2"/>
        <v>162.5</v>
      </c>
      <c r="X12" s="53" t="s">
        <v>85</v>
      </c>
      <c r="Y12" s="14" t="s">
        <v>108</v>
      </c>
    </row>
    <row r="13" spans="1:26" ht="51" customHeight="1" x14ac:dyDescent="0.35">
      <c r="A13" s="3">
        <v>3</v>
      </c>
      <c r="B13" s="4">
        <v>150</v>
      </c>
      <c r="C13" s="4" t="s">
        <v>0</v>
      </c>
      <c r="D13" s="4">
        <v>0</v>
      </c>
      <c r="E13" s="4" t="s">
        <v>12</v>
      </c>
      <c r="F13" s="4" t="s">
        <v>13</v>
      </c>
      <c r="G13" s="4"/>
      <c r="H13" s="23">
        <v>36</v>
      </c>
      <c r="I13" s="24" t="s">
        <v>20</v>
      </c>
      <c r="J13" s="19"/>
      <c r="K13" s="25" t="s">
        <v>10</v>
      </c>
      <c r="L13" s="19">
        <v>15</v>
      </c>
      <c r="M13" s="33">
        <v>2</v>
      </c>
      <c r="N13" s="31">
        <v>15</v>
      </c>
      <c r="O13" s="34" t="s">
        <v>61</v>
      </c>
      <c r="P13" s="34" t="s">
        <v>67</v>
      </c>
      <c r="Q13" s="34">
        <v>3</v>
      </c>
      <c r="R13" s="14">
        <v>1898</v>
      </c>
      <c r="S13" s="17">
        <f t="shared" si="0"/>
        <v>120</v>
      </c>
      <c r="T13" s="17">
        <v>52</v>
      </c>
      <c r="U13" s="17">
        <v>175</v>
      </c>
      <c r="V13" s="51">
        <f t="shared" si="1"/>
        <v>123</v>
      </c>
      <c r="W13" s="59">
        <f t="shared" si="2"/>
        <v>113.5</v>
      </c>
      <c r="X13" s="53" t="s">
        <v>85</v>
      </c>
      <c r="Y13" s="14" t="s">
        <v>108</v>
      </c>
    </row>
    <row r="14" spans="1:26" ht="43.5" x14ac:dyDescent="0.35">
      <c r="A14" s="3">
        <v>10</v>
      </c>
      <c r="B14" s="5">
        <v>160</v>
      </c>
      <c r="C14" s="5" t="s">
        <v>0</v>
      </c>
      <c r="D14" s="5">
        <v>10</v>
      </c>
      <c r="E14" s="5" t="s">
        <v>8</v>
      </c>
      <c r="F14" s="5" t="s">
        <v>7</v>
      </c>
      <c r="G14" s="4"/>
      <c r="H14" s="20" t="s">
        <v>31</v>
      </c>
      <c r="I14" s="21" t="s">
        <v>70</v>
      </c>
      <c r="J14" s="19"/>
      <c r="K14" s="22" t="s">
        <v>29</v>
      </c>
      <c r="L14" s="19">
        <v>15</v>
      </c>
      <c r="M14" s="33">
        <v>3</v>
      </c>
      <c r="N14" s="31">
        <v>18</v>
      </c>
      <c r="O14" s="34" t="s">
        <v>63</v>
      </c>
      <c r="P14" s="34" t="s">
        <v>67</v>
      </c>
      <c r="Q14" s="34">
        <v>3</v>
      </c>
      <c r="R14" s="14">
        <v>1955</v>
      </c>
      <c r="S14" s="17">
        <f t="shared" si="0"/>
        <v>63</v>
      </c>
      <c r="T14" s="17">
        <v>35</v>
      </c>
      <c r="U14" s="17">
        <v>121</v>
      </c>
      <c r="V14" s="51">
        <f t="shared" si="1"/>
        <v>86</v>
      </c>
      <c r="W14" s="59">
        <f t="shared" si="2"/>
        <v>78</v>
      </c>
      <c r="X14" s="53" t="s">
        <v>85</v>
      </c>
      <c r="Y14" s="14" t="s">
        <v>108</v>
      </c>
    </row>
    <row r="15" spans="1:26" ht="15" thickBot="1" x14ac:dyDescent="0.4">
      <c r="A15" s="3"/>
      <c r="B15" s="4"/>
      <c r="C15" s="4"/>
      <c r="D15" s="4"/>
      <c r="E15" s="4"/>
      <c r="F15" s="4" t="s">
        <v>7</v>
      </c>
      <c r="G15" s="4"/>
      <c r="H15" s="40" t="s">
        <v>95</v>
      </c>
      <c r="I15" s="40"/>
      <c r="J15" s="4"/>
      <c r="K15" s="41"/>
      <c r="L15" s="4"/>
      <c r="M15" s="42"/>
      <c r="N15" s="42"/>
      <c r="O15" s="34"/>
      <c r="P15" s="34" t="s">
        <v>96</v>
      </c>
      <c r="Q15" s="34"/>
      <c r="R15" s="14"/>
      <c r="S15" s="43"/>
      <c r="T15" s="43"/>
      <c r="U15" s="43"/>
      <c r="V15" s="52"/>
      <c r="W15" s="60">
        <v>195</v>
      </c>
      <c r="X15" s="53" t="s">
        <v>85</v>
      </c>
      <c r="Y15" s="14" t="s">
        <v>106</v>
      </c>
    </row>
    <row r="16" spans="1:26" ht="29" x14ac:dyDescent="0.35">
      <c r="A16" s="3">
        <v>30</v>
      </c>
      <c r="B16" s="5">
        <v>200</v>
      </c>
      <c r="C16" s="4" t="s">
        <v>0</v>
      </c>
      <c r="D16" s="5">
        <v>30</v>
      </c>
      <c r="E16" s="4" t="s">
        <v>8</v>
      </c>
      <c r="F16" s="4" t="s">
        <v>6</v>
      </c>
      <c r="G16" s="4"/>
      <c r="H16" s="20" t="s">
        <v>34</v>
      </c>
      <c r="I16" s="21" t="s">
        <v>76</v>
      </c>
      <c r="J16" s="19"/>
      <c r="K16" s="22" t="s">
        <v>36</v>
      </c>
      <c r="L16" s="19">
        <v>50</v>
      </c>
      <c r="M16" s="33">
        <v>1</v>
      </c>
      <c r="N16" s="31">
        <v>12</v>
      </c>
      <c r="O16" s="34" t="s">
        <v>58</v>
      </c>
      <c r="P16" s="34" t="s">
        <v>52</v>
      </c>
      <c r="Q16" s="34">
        <v>4</v>
      </c>
      <c r="R16" s="14">
        <v>1708</v>
      </c>
      <c r="S16" s="17">
        <f t="shared" si="0"/>
        <v>310</v>
      </c>
      <c r="T16" s="17">
        <v>315</v>
      </c>
      <c r="U16" s="17">
        <v>397</v>
      </c>
      <c r="V16" s="17">
        <f t="shared" si="1"/>
        <v>82</v>
      </c>
      <c r="W16" s="57">
        <f t="shared" si="2"/>
        <v>356</v>
      </c>
      <c r="X16" s="38" t="s">
        <v>86</v>
      </c>
      <c r="Y16" s="14" t="s">
        <v>108</v>
      </c>
    </row>
    <row r="17" spans="1:26" ht="29" x14ac:dyDescent="0.35">
      <c r="A17" s="3">
        <v>31</v>
      </c>
      <c r="B17" s="5">
        <v>200</v>
      </c>
      <c r="C17" s="4" t="s">
        <v>0</v>
      </c>
      <c r="D17" s="5">
        <v>30</v>
      </c>
      <c r="E17" s="4" t="s">
        <v>8</v>
      </c>
      <c r="F17" s="4" t="s">
        <v>6</v>
      </c>
      <c r="G17" s="4"/>
      <c r="H17" s="20" t="s">
        <v>35</v>
      </c>
      <c r="I17" s="21" t="s">
        <v>68</v>
      </c>
      <c r="J17" s="19"/>
      <c r="K17" s="22" t="s">
        <v>37</v>
      </c>
      <c r="L17" s="19">
        <v>15</v>
      </c>
      <c r="M17" s="33">
        <v>1</v>
      </c>
      <c r="N17" s="31">
        <v>13</v>
      </c>
      <c r="O17" s="34" t="s">
        <v>60</v>
      </c>
      <c r="P17" s="34" t="s">
        <v>52</v>
      </c>
      <c r="Q17" s="34">
        <v>4</v>
      </c>
      <c r="R17" s="14">
        <v>1825</v>
      </c>
      <c r="S17" s="17">
        <f t="shared" si="0"/>
        <v>193</v>
      </c>
      <c r="T17" s="17">
        <v>126</v>
      </c>
      <c r="U17" s="17">
        <v>252</v>
      </c>
      <c r="V17" s="17">
        <f t="shared" si="1"/>
        <v>126</v>
      </c>
      <c r="W17" s="36">
        <f t="shared" si="2"/>
        <v>189</v>
      </c>
      <c r="X17" s="38" t="s">
        <v>86</v>
      </c>
      <c r="Y17" s="39" t="s">
        <v>87</v>
      </c>
    </row>
    <row r="18" spans="1:26" ht="52.5" x14ac:dyDescent="0.35">
      <c r="A18" s="3">
        <v>3</v>
      </c>
      <c r="B18" s="4">
        <v>150</v>
      </c>
      <c r="C18" s="4" t="s">
        <v>0</v>
      </c>
      <c r="D18" s="4">
        <v>0</v>
      </c>
      <c r="E18" s="4" t="s">
        <v>12</v>
      </c>
      <c r="F18" s="4" t="s">
        <v>13</v>
      </c>
      <c r="G18" s="4"/>
      <c r="H18" s="23">
        <v>12</v>
      </c>
      <c r="I18" s="24" t="s">
        <v>20</v>
      </c>
      <c r="J18" s="19"/>
      <c r="K18" s="25" t="s">
        <v>14</v>
      </c>
      <c r="L18" s="19">
        <v>15</v>
      </c>
      <c r="M18" s="33">
        <v>2</v>
      </c>
      <c r="N18" s="31">
        <v>17</v>
      </c>
      <c r="O18" s="34" t="s">
        <v>58</v>
      </c>
      <c r="P18" s="34" t="s">
        <v>52</v>
      </c>
      <c r="Q18" s="34">
        <v>4</v>
      </c>
      <c r="R18" s="14">
        <v>1637</v>
      </c>
      <c r="S18" s="17">
        <f t="shared" si="0"/>
        <v>381</v>
      </c>
      <c r="T18" s="17">
        <v>337</v>
      </c>
      <c r="U18" s="17">
        <v>474</v>
      </c>
      <c r="V18" s="17">
        <f t="shared" si="1"/>
        <v>137</v>
      </c>
      <c r="W18" s="17">
        <f t="shared" si="2"/>
        <v>405.5</v>
      </c>
      <c r="X18" s="38" t="s">
        <v>86</v>
      </c>
      <c r="Y18" s="14" t="s">
        <v>108</v>
      </c>
    </row>
    <row r="19" spans="1:26" ht="29" x14ac:dyDescent="0.35">
      <c r="A19" s="3">
        <v>10</v>
      </c>
      <c r="B19" s="5">
        <v>160</v>
      </c>
      <c r="C19" s="5" t="s">
        <v>0</v>
      </c>
      <c r="D19" s="5">
        <v>10</v>
      </c>
      <c r="E19" s="5" t="s">
        <v>8</v>
      </c>
      <c r="F19" s="5" t="s">
        <v>7</v>
      </c>
      <c r="G19" s="4"/>
      <c r="H19" s="20" t="s">
        <v>23</v>
      </c>
      <c r="I19" s="21" t="s">
        <v>70</v>
      </c>
      <c r="J19" s="19"/>
      <c r="K19" s="22" t="s">
        <v>32</v>
      </c>
      <c r="L19" s="19">
        <v>15</v>
      </c>
      <c r="M19" s="33">
        <v>3</v>
      </c>
      <c r="N19" s="31">
        <v>19</v>
      </c>
      <c r="O19" s="34" t="s">
        <v>58</v>
      </c>
      <c r="P19" s="34" t="s">
        <v>52</v>
      </c>
      <c r="Q19" s="34">
        <v>4</v>
      </c>
      <c r="R19" s="14">
        <v>1631</v>
      </c>
      <c r="S19" s="17">
        <f t="shared" si="0"/>
        <v>387</v>
      </c>
      <c r="T19" s="17">
        <v>343</v>
      </c>
      <c r="U19" s="17">
        <v>475</v>
      </c>
      <c r="V19" s="17">
        <f t="shared" si="1"/>
        <v>132</v>
      </c>
      <c r="W19" s="17">
        <f t="shared" si="2"/>
        <v>409</v>
      </c>
      <c r="X19" s="38" t="s">
        <v>86</v>
      </c>
      <c r="Y19" s="14" t="s">
        <v>108</v>
      </c>
    </row>
    <row r="20" spans="1:26" ht="29" x14ac:dyDescent="0.35">
      <c r="A20" s="3">
        <v>4</v>
      </c>
      <c r="B20" s="4">
        <v>150</v>
      </c>
      <c r="C20" s="4" t="s">
        <v>0</v>
      </c>
      <c r="D20" s="4">
        <v>50</v>
      </c>
      <c r="E20" s="4" t="s">
        <v>8</v>
      </c>
      <c r="F20" s="4" t="s">
        <v>6</v>
      </c>
      <c r="G20" s="4"/>
      <c r="H20" s="23">
        <v>9</v>
      </c>
      <c r="I20" s="24" t="s">
        <v>73</v>
      </c>
      <c r="J20" s="19"/>
      <c r="K20" s="25" t="s">
        <v>15</v>
      </c>
      <c r="L20" s="19">
        <v>15</v>
      </c>
      <c r="M20" s="33">
        <v>4</v>
      </c>
      <c r="N20" s="31">
        <v>7</v>
      </c>
      <c r="O20" s="34" t="s">
        <v>56</v>
      </c>
      <c r="P20" s="34" t="s">
        <v>52</v>
      </c>
      <c r="Q20" s="34">
        <v>4</v>
      </c>
      <c r="R20" s="14">
        <v>1817</v>
      </c>
      <c r="S20" s="17">
        <f t="shared" si="0"/>
        <v>201</v>
      </c>
      <c r="T20" s="17">
        <v>129</v>
      </c>
      <c r="U20" s="17">
        <v>252</v>
      </c>
      <c r="V20" s="17">
        <f t="shared" si="1"/>
        <v>123</v>
      </c>
      <c r="W20" s="36">
        <f t="shared" si="2"/>
        <v>190.5</v>
      </c>
      <c r="X20" s="38" t="s">
        <v>86</v>
      </c>
      <c r="Y20" s="39" t="s">
        <v>87</v>
      </c>
    </row>
    <row r="21" spans="1:26" ht="29" x14ac:dyDescent="0.35">
      <c r="A21" s="3">
        <v>4</v>
      </c>
      <c r="B21" s="4">
        <v>150</v>
      </c>
      <c r="C21" s="4" t="s">
        <v>0</v>
      </c>
      <c r="D21" s="4">
        <v>50</v>
      </c>
      <c r="E21" s="4" t="s">
        <v>8</v>
      </c>
      <c r="F21" s="4" t="s">
        <v>6</v>
      </c>
      <c r="G21" s="4"/>
      <c r="H21" s="23">
        <v>7</v>
      </c>
      <c r="I21" s="24" t="s">
        <v>73</v>
      </c>
      <c r="J21" s="19"/>
      <c r="K21" s="25" t="s">
        <v>9</v>
      </c>
      <c r="L21" s="19">
        <v>15</v>
      </c>
      <c r="M21" s="33">
        <v>4</v>
      </c>
      <c r="N21" s="31">
        <v>9</v>
      </c>
      <c r="O21" s="34" t="s">
        <v>58</v>
      </c>
      <c r="P21" s="34" t="s">
        <v>52</v>
      </c>
      <c r="Q21" s="34">
        <v>4</v>
      </c>
      <c r="R21" s="14">
        <v>1589</v>
      </c>
      <c r="S21" s="17">
        <f t="shared" si="0"/>
        <v>429</v>
      </c>
      <c r="T21" s="17">
        <v>409</v>
      </c>
      <c r="U21" s="17">
        <v>540</v>
      </c>
      <c r="V21" s="17">
        <f t="shared" si="1"/>
        <v>131</v>
      </c>
      <c r="W21" s="17">
        <f t="shared" si="2"/>
        <v>474.5</v>
      </c>
      <c r="X21" s="38" t="s">
        <v>86</v>
      </c>
      <c r="Y21" s="14" t="s">
        <v>108</v>
      </c>
    </row>
    <row r="22" spans="1:26" ht="43.5" x14ac:dyDescent="0.35">
      <c r="A22" s="3">
        <v>7</v>
      </c>
      <c r="B22" s="5">
        <v>160</v>
      </c>
      <c r="C22" s="4" t="s">
        <v>0</v>
      </c>
      <c r="D22" s="5">
        <v>10</v>
      </c>
      <c r="E22" s="4" t="s">
        <v>8</v>
      </c>
      <c r="F22" s="5" t="s">
        <v>6</v>
      </c>
      <c r="G22" s="4"/>
      <c r="H22" s="20" t="s">
        <v>18</v>
      </c>
      <c r="I22" s="21" t="s">
        <v>71</v>
      </c>
      <c r="J22" s="19">
        <v>5</v>
      </c>
      <c r="K22" s="22" t="s">
        <v>25</v>
      </c>
      <c r="L22" s="19">
        <v>15</v>
      </c>
      <c r="M22" s="33">
        <v>3</v>
      </c>
      <c r="N22" s="31">
        <v>20</v>
      </c>
      <c r="O22" s="34" t="s">
        <v>64</v>
      </c>
      <c r="P22" s="34" t="s">
        <v>65</v>
      </c>
      <c r="Q22" s="34">
        <v>5</v>
      </c>
      <c r="R22" s="14">
        <v>1506</v>
      </c>
      <c r="S22" s="17">
        <f t="shared" si="0"/>
        <v>512</v>
      </c>
      <c r="T22" s="17">
        <v>474</v>
      </c>
      <c r="U22" s="17">
        <v>611</v>
      </c>
      <c r="V22" s="17">
        <f t="shared" si="1"/>
        <v>137</v>
      </c>
      <c r="W22" s="17">
        <f t="shared" si="2"/>
        <v>542.5</v>
      </c>
      <c r="X22" s="14"/>
      <c r="Y22" s="14"/>
    </row>
    <row r="23" spans="1:26" ht="43.5" x14ac:dyDescent="0.35">
      <c r="A23" s="3">
        <v>15</v>
      </c>
      <c r="B23" s="5">
        <v>160</v>
      </c>
      <c r="C23" s="5" t="s">
        <v>0</v>
      </c>
      <c r="D23" s="5">
        <v>10</v>
      </c>
      <c r="E23" s="4" t="s">
        <v>8</v>
      </c>
      <c r="F23" s="5" t="s">
        <v>6</v>
      </c>
      <c r="G23" s="4"/>
      <c r="H23" s="20" t="s">
        <v>18</v>
      </c>
      <c r="I23" s="21" t="s">
        <v>69</v>
      </c>
      <c r="J23" s="26">
        <v>1</v>
      </c>
      <c r="K23" s="22" t="s">
        <v>29</v>
      </c>
      <c r="L23" s="19">
        <v>15</v>
      </c>
      <c r="M23" s="33">
        <v>3</v>
      </c>
      <c r="N23" s="31">
        <v>21</v>
      </c>
      <c r="O23" s="34" t="s">
        <v>64</v>
      </c>
      <c r="P23" s="34" t="s">
        <v>65</v>
      </c>
      <c r="Q23" s="34">
        <v>5</v>
      </c>
      <c r="R23" s="14">
        <v>1562</v>
      </c>
      <c r="S23" s="17">
        <f t="shared" si="0"/>
        <v>456</v>
      </c>
      <c r="T23" s="17">
        <v>423</v>
      </c>
      <c r="U23" s="17">
        <v>553</v>
      </c>
      <c r="V23" s="17">
        <f t="shared" si="1"/>
        <v>130</v>
      </c>
      <c r="W23" s="17">
        <f t="shared" si="2"/>
        <v>488</v>
      </c>
      <c r="X23" s="14"/>
      <c r="Y23" s="14"/>
    </row>
    <row r="24" spans="1:26" x14ac:dyDescent="0.35">
      <c r="A24" s="3"/>
      <c r="B24" s="4">
        <v>150</v>
      </c>
      <c r="C24" s="4" t="s">
        <v>0</v>
      </c>
      <c r="D24" s="4">
        <v>0</v>
      </c>
      <c r="E24" s="4" t="s">
        <v>12</v>
      </c>
      <c r="F24" s="4" t="s">
        <v>13</v>
      </c>
      <c r="G24" s="4"/>
      <c r="H24" s="40" t="s">
        <v>70</v>
      </c>
      <c r="I24" s="40"/>
      <c r="J24" s="4"/>
      <c r="K24" s="41"/>
      <c r="L24" s="4"/>
      <c r="M24" s="42"/>
      <c r="N24" s="42"/>
      <c r="O24" s="34"/>
      <c r="P24" s="34" t="s">
        <v>100</v>
      </c>
      <c r="Q24" s="34"/>
      <c r="R24" s="14"/>
      <c r="S24" s="43"/>
      <c r="T24" s="43"/>
      <c r="U24" s="43"/>
      <c r="V24" s="43"/>
      <c r="W24" s="43">
        <v>595</v>
      </c>
      <c r="X24" s="14"/>
      <c r="Y24" s="14" t="s">
        <v>97</v>
      </c>
      <c r="Z24" s="14"/>
    </row>
    <row r="25" spans="1:26" x14ac:dyDescent="0.35">
      <c r="A25" s="44"/>
      <c r="B25" s="45">
        <v>200</v>
      </c>
      <c r="C25" s="45" t="s">
        <v>0</v>
      </c>
      <c r="D25" s="45">
        <v>20</v>
      </c>
      <c r="E25" s="45" t="s">
        <v>8</v>
      </c>
      <c r="F25" s="45" t="s">
        <v>7</v>
      </c>
      <c r="G25" s="45"/>
      <c r="H25" s="46" t="s">
        <v>34</v>
      </c>
      <c r="I25" s="46"/>
      <c r="J25" s="45"/>
      <c r="K25" s="47"/>
      <c r="L25" s="45"/>
      <c r="M25" s="48"/>
      <c r="N25" s="48"/>
      <c r="O25" s="49"/>
      <c r="P25" s="49" t="s">
        <v>101</v>
      </c>
      <c r="Q25" s="49"/>
      <c r="R25" s="37"/>
      <c r="S25" s="36"/>
      <c r="T25" s="36"/>
      <c r="U25" s="36"/>
      <c r="V25" s="36"/>
      <c r="W25" s="36">
        <v>380</v>
      </c>
      <c r="X25" s="37"/>
      <c r="Y25" s="37" t="s">
        <v>97</v>
      </c>
      <c r="Z25" s="37" t="s">
        <v>102</v>
      </c>
    </row>
    <row r="26" spans="1:26" x14ac:dyDescent="0.35">
      <c r="A26" s="44"/>
      <c r="B26" s="45">
        <v>200</v>
      </c>
      <c r="C26" s="45" t="s">
        <v>0</v>
      </c>
      <c r="D26" s="45">
        <v>20</v>
      </c>
      <c r="E26" s="45" t="s">
        <v>8</v>
      </c>
      <c r="F26" s="45" t="s">
        <v>7</v>
      </c>
      <c r="G26" s="45"/>
      <c r="H26" s="46" t="s">
        <v>103</v>
      </c>
      <c r="I26" s="46"/>
      <c r="J26" s="45"/>
      <c r="K26" s="47"/>
      <c r="L26" s="45"/>
      <c r="M26" s="48"/>
      <c r="N26" s="48"/>
      <c r="O26" s="49"/>
      <c r="P26" s="49" t="s">
        <v>101</v>
      </c>
      <c r="Q26" s="49"/>
      <c r="R26" s="37"/>
      <c r="S26" s="36"/>
      <c r="T26" s="36"/>
      <c r="U26" s="36"/>
      <c r="V26" s="36"/>
      <c r="W26" s="50" t="s">
        <v>104</v>
      </c>
      <c r="X26" s="37"/>
      <c r="Y26" s="37" t="s">
        <v>97</v>
      </c>
      <c r="Z26" s="37" t="s">
        <v>87</v>
      </c>
    </row>
  </sheetData>
  <sortState ref="A2:V22">
    <sortCondition ref="Q2:Q22"/>
  </sortState>
  <mergeCells count="2">
    <mergeCell ref="B1:C1"/>
    <mergeCell ref="D1:E1"/>
  </mergeCells>
  <printOptions horizontalCentered="1" gridLines="1"/>
  <pageMargins left="0.25" right="0.25" top="0.75" bottom="0.75" header="0.3" footer="0.3"/>
  <pageSetup scale="5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Paul Evans</dc:creator>
  <cp:lastModifiedBy>R Paul Evans</cp:lastModifiedBy>
  <cp:lastPrinted>2018-04-13T00:20:38Z</cp:lastPrinted>
  <dcterms:created xsi:type="dcterms:W3CDTF">2017-12-04T17:26:54Z</dcterms:created>
  <dcterms:modified xsi:type="dcterms:W3CDTF">2019-02-11T22:58:08Z</dcterms:modified>
</cp:coreProperties>
</file>