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16"/>
  <workbookPr defaultThemeVersion="166925"/>
  <xr:revisionPtr revIDLastSave="325" documentId="11_E60897F41BE170836B02CE998F75CCDC64E183C8" xr6:coauthVersionLast="47" xr6:coauthVersionMax="47" xr10:uidLastSave="{2AECF49E-566C-4538-8D64-71FADF20030C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1" i="1"/>
  <c r="F22" i="1"/>
  <c r="F21" i="1"/>
  <c r="F20" i="1"/>
  <c r="F19" i="1"/>
  <c r="F18" i="1"/>
  <c r="F16" i="1"/>
  <c r="D8" i="1"/>
  <c r="F8" i="1"/>
  <c r="F2" i="1"/>
</calcChain>
</file>

<file path=xl/sharedStrings.xml><?xml version="1.0" encoding="utf-8"?>
<sst xmlns="http://schemas.openxmlformats.org/spreadsheetml/2006/main" count="154" uniqueCount="132">
  <si>
    <t>formula</t>
  </si>
  <si>
    <t>smiles</t>
  </si>
  <si>
    <t>num_C</t>
  </si>
  <si>
    <t>num_lines</t>
  </si>
  <si>
    <t>T_rot</t>
  </si>
  <si>
    <t>N</t>
  </si>
  <si>
    <t>Z_rot</t>
  </si>
  <si>
    <t>fit_quality</t>
  </si>
  <si>
    <t>states</t>
  </si>
  <si>
    <t>HC5N</t>
  </si>
  <si>
    <t>C#CC#CC#N</t>
  </si>
  <si>
    <t>10.1, 6.2</t>
  </si>
  <si>
    <t>158.8, 195.2</t>
  </si>
  <si>
    <t>reliable, large dispersion</t>
  </si>
  <si>
    <t>v11 = 0, v11 = 1</t>
  </si>
  <si>
    <r>
      <t>H</t>
    </r>
    <r>
      <rPr>
        <vertAlign val="superscript"/>
        <sz val="9"/>
        <color rgb="FF000000"/>
        <rFont val="Arial"/>
      </rPr>
      <t>13</t>
    </r>
    <r>
      <rPr>
        <sz val="9"/>
        <color rgb="FF000000"/>
        <rFont val="Arial"/>
      </rPr>
      <t>CCCCCN</t>
    </r>
  </si>
  <si>
    <t>[13CH]#CC#CC#N</t>
  </si>
  <si>
    <t>10.0 ± 1.7</t>
  </si>
  <si>
    <t>Reliable fit</t>
  </si>
  <si>
    <r>
      <t>HC</t>
    </r>
    <r>
      <rPr>
        <vertAlign val="superscript"/>
        <sz val="9"/>
        <color rgb="FF000000"/>
        <rFont val="Arial"/>
      </rPr>
      <t>13</t>
    </r>
    <r>
      <rPr>
        <sz val="9"/>
        <color rgb="FF000000"/>
        <rFont val="Arial"/>
      </rPr>
      <t>CCCCN</t>
    </r>
  </si>
  <si>
    <t>C#[13C]C#CC#N</t>
  </si>
  <si>
    <t>14.4 ± 2.6</t>
  </si>
  <si>
    <r>
      <t>HCC</t>
    </r>
    <r>
      <rPr>
        <vertAlign val="superscript"/>
        <sz val="9"/>
        <color rgb="FF000000"/>
        <rFont val="Arial"/>
      </rPr>
      <t>13</t>
    </r>
    <r>
      <rPr>
        <sz val="9"/>
        <color rgb="FF000000"/>
        <rFont val="Arial"/>
      </rPr>
      <t>CCCN</t>
    </r>
  </si>
  <si>
    <t>C#C[13C]#CC#N</t>
  </si>
  <si>
    <t>10.4 ± 1.3</t>
  </si>
  <si>
    <r>
      <t>HCCC</t>
    </r>
    <r>
      <rPr>
        <vertAlign val="superscript"/>
        <sz val="9"/>
        <color rgb="FF000000"/>
        <rFont val="Arial"/>
      </rPr>
      <t>13</t>
    </r>
    <r>
      <rPr>
        <sz val="9"/>
        <color rgb="FF000000"/>
        <rFont val="Arial"/>
      </rPr>
      <t>CCN</t>
    </r>
  </si>
  <si>
    <t>10.6 ± 1.7</t>
  </si>
  <si>
    <r>
      <t>HCCCC</t>
    </r>
    <r>
      <rPr>
        <vertAlign val="superscript"/>
        <sz val="9"/>
        <color rgb="FF000000"/>
        <rFont val="Arial"/>
      </rPr>
      <t>13</t>
    </r>
    <r>
      <rPr>
        <sz val="9"/>
        <color rgb="FF000000"/>
        <rFont val="Arial"/>
      </rPr>
      <t>CN</t>
    </r>
  </si>
  <si>
    <t>C#CC#C[13C]#N</t>
  </si>
  <si>
    <t>9.2 ± 0.6</t>
  </si>
  <si>
    <t>HC7N</t>
  </si>
  <si>
    <t>C#CC#CC#CC#N</t>
  </si>
  <si>
    <t>15.8, 21, 12.6</t>
  </si>
  <si>
    <t>reliable, reliable, large dispersion</t>
  </si>
  <si>
    <t>v15 = 0, v15 = 1, v15 =2</t>
  </si>
  <si>
    <r>
      <t>H</t>
    </r>
    <r>
      <rPr>
        <vertAlign val="superscript"/>
        <sz val="9"/>
        <color rgb="FF000000"/>
        <rFont val="Arial"/>
      </rPr>
      <t>13</t>
    </r>
    <r>
      <rPr>
        <sz val="9"/>
        <color rgb="FF000000"/>
        <rFont val="Arial"/>
      </rPr>
      <t>CCCCCCCN</t>
    </r>
  </si>
  <si>
    <t>[13CH]#CC#CC#CC#N</t>
  </si>
  <si>
    <t>23 ± 4</t>
  </si>
  <si>
    <t>Reliable fit (1 point removed)</t>
  </si>
  <si>
    <r>
      <t>HC</t>
    </r>
    <r>
      <rPr>
        <vertAlign val="superscript"/>
        <sz val="9"/>
        <color rgb="FF000000"/>
        <rFont val="Arial"/>
      </rPr>
      <t>13</t>
    </r>
    <r>
      <rPr>
        <sz val="9"/>
        <color rgb="FF000000"/>
        <rFont val="Arial"/>
      </rPr>
      <t>CCCCCCN</t>
    </r>
  </si>
  <si>
    <t>C#[13C]C#CC#CC#N</t>
  </si>
  <si>
    <t>15 ± 7</t>
  </si>
  <si>
    <t>Large data dispersion</t>
  </si>
  <si>
    <r>
      <t>HCC</t>
    </r>
    <r>
      <rPr>
        <vertAlign val="superscript"/>
        <sz val="9"/>
        <color rgb="FF000000"/>
        <rFont val="Arial"/>
      </rPr>
      <t>13</t>
    </r>
    <r>
      <rPr>
        <sz val="9"/>
        <color rgb="FF000000"/>
        <rFont val="Arial"/>
      </rPr>
      <t>CCCCCN</t>
    </r>
  </si>
  <si>
    <t>C#C[13C]#CC#CC#N</t>
  </si>
  <si>
    <t>19 ± 6</t>
  </si>
  <si>
    <r>
      <t>HCCC</t>
    </r>
    <r>
      <rPr>
        <vertAlign val="superscript"/>
        <sz val="9"/>
        <color rgb="FF000000"/>
        <rFont val="Arial"/>
      </rPr>
      <t>13</t>
    </r>
    <r>
      <rPr>
        <sz val="9"/>
        <color rgb="FF000000"/>
        <rFont val="Arial"/>
      </rPr>
      <t>CCCCN</t>
    </r>
  </si>
  <si>
    <t>C#CC#[13C]C#CC#N</t>
  </si>
  <si>
    <t>Reliable fit (2 points removed)</t>
  </si>
  <si>
    <r>
      <t>HCCCC</t>
    </r>
    <r>
      <rPr>
        <vertAlign val="superscript"/>
        <sz val="9"/>
        <color rgb="FF000000"/>
        <rFont val="Arial"/>
      </rPr>
      <t>13</t>
    </r>
    <r>
      <rPr>
        <sz val="9"/>
        <color rgb="FF000000"/>
        <rFont val="Arial"/>
      </rPr>
      <t>CCCN</t>
    </r>
  </si>
  <si>
    <t>C#CC#C[13C]#CC#N</t>
  </si>
  <si>
    <t>16 ± 3</t>
  </si>
  <si>
    <r>
      <t>HCCCCC</t>
    </r>
    <r>
      <rPr>
        <vertAlign val="superscript"/>
        <sz val="9"/>
        <color rgb="FF000000"/>
        <rFont val="Arial"/>
      </rPr>
      <t>13</t>
    </r>
    <r>
      <rPr>
        <sz val="9"/>
        <color rgb="FF000000"/>
        <rFont val="Arial"/>
      </rPr>
      <t>CCN</t>
    </r>
  </si>
  <si>
    <t>C#CC#CC#[13C]C#N</t>
  </si>
  <si>
    <t>22 ± 6</t>
  </si>
  <si>
    <r>
      <t>HCCCCCC</t>
    </r>
    <r>
      <rPr>
        <vertAlign val="superscript"/>
        <sz val="9"/>
        <color rgb="FF000000"/>
        <rFont val="Arial"/>
      </rPr>
      <t>13</t>
    </r>
    <r>
      <rPr>
        <sz val="9"/>
        <color rgb="FF000000"/>
        <rFont val="Arial"/>
      </rPr>
      <t>CN</t>
    </r>
  </si>
  <si>
    <t>C#CC#CC#C[13C]#N</t>
  </si>
  <si>
    <t>31 ± 10</t>
  </si>
  <si>
    <t>HC9N</t>
  </si>
  <si>
    <t>C#CC#CC#CC#CC#N</t>
  </si>
  <si>
    <t>22.9, 28.0</t>
  </si>
  <si>
    <t>reliable, reliable</t>
  </si>
  <si>
    <t>v19 = 0, v19 = 1</t>
  </si>
  <si>
    <r>
      <t>l-HC</t>
    </r>
    <r>
      <rPr>
        <vertAlign val="subscript"/>
        <sz val="9"/>
        <color rgb="FF000000"/>
        <rFont val="Arial"/>
      </rPr>
      <t>4</t>
    </r>
    <r>
      <rPr>
        <sz val="9"/>
        <color rgb="FF000000"/>
        <rFont val="Arial"/>
      </rPr>
      <t>N</t>
    </r>
  </si>
  <si>
    <t>[CH]C#CC#N</t>
  </si>
  <si>
    <t>5.1 ± 2.5</t>
  </si>
  <si>
    <r>
      <t>C</t>
    </r>
    <r>
      <rPr>
        <vertAlign val="subscript"/>
        <sz val="9"/>
        <color rgb="FF000000"/>
        <rFont val="Arial"/>
      </rPr>
      <t>4</t>
    </r>
    <r>
      <rPr>
        <sz val="9"/>
        <color rgb="FF000000"/>
        <rFont val="Arial"/>
      </rPr>
      <t>H</t>
    </r>
  </si>
  <si>
    <t>C#CC#[C]</t>
  </si>
  <si>
    <t>4.9, 10, 6.4</t>
  </si>
  <si>
    <t>reliable, large dispersion, reliable</t>
  </si>
  <si>
    <t>v7 = 0, v7 = 1, =2</t>
  </si>
  <si>
    <t>C5H</t>
  </si>
  <si>
    <t>[CH+]=C=C=C=[C-]</t>
  </si>
  <si>
    <t>5.0, 5.9</t>
  </si>
  <si>
    <t>reliable, moderate dispersion</t>
  </si>
  <si>
    <t>2Π1/2, 2Π3/2</t>
  </si>
  <si>
    <t>C6H</t>
  </si>
  <si>
    <t>C#CC#CC#[C]</t>
  </si>
  <si>
    <t>11, 12.4, 10.4, 13, 21</t>
  </si>
  <si>
    <t>reliable, reliable, reliable, moderate, large disp.</t>
  </si>
  <si>
    <t>2Π3/2, 2Π1/2, v11 = 1, 2Δ5/2v11 = 1, 2Δ3/2v11 = 1</t>
  </si>
  <si>
    <t>C7H</t>
  </si>
  <si>
    <t>[CH+]=C=C=C=C=C=[C-]</t>
  </si>
  <si>
    <t>13.2, 14.7</t>
  </si>
  <si>
    <r>
      <rPr>
        <vertAlign val="superscript"/>
        <sz val="9"/>
        <color rgb="FF000000"/>
        <rFont val="Arial"/>
      </rPr>
      <t>2</t>
    </r>
    <r>
      <rPr>
        <sz val="9"/>
        <color rgb="FF000000"/>
        <rFont val="Arial"/>
      </rPr>
      <t>Π</t>
    </r>
    <r>
      <rPr>
        <vertAlign val="subscript"/>
        <sz val="9"/>
        <color rgb="FF000000"/>
        <rFont val="Arial"/>
      </rPr>
      <t>1/2, 2Π3/2</t>
    </r>
  </si>
  <si>
    <t>C8H</t>
  </si>
  <si>
    <t>C#CC#CC#CC#[C]</t>
  </si>
  <si>
    <t>14.8, 8.0</t>
  </si>
  <si>
    <t>reliable, large</t>
  </si>
  <si>
    <t>2Π3/2, 2Π1/2</t>
  </si>
  <si>
    <r>
      <t>C</t>
    </r>
    <r>
      <rPr>
        <vertAlign val="subscript"/>
        <sz val="9"/>
        <color rgb="FF000000"/>
        <rFont val="Arial"/>
      </rPr>
      <t>5</t>
    </r>
    <r>
      <rPr>
        <sz val="9"/>
        <color rgb="FF000000"/>
        <rFont val="Arial"/>
      </rPr>
      <t>N</t>
    </r>
    <r>
      <rPr>
        <vertAlign val="superscript"/>
        <sz val="9"/>
        <color rgb="FF000000"/>
        <rFont val="Arial"/>
      </rPr>
      <t>−</t>
    </r>
  </si>
  <si>
    <t>[C-]#CC#CC#N</t>
  </si>
  <si>
    <t>8.8 ± 1.4</t>
  </si>
  <si>
    <r>
      <t>C</t>
    </r>
    <r>
      <rPr>
        <vertAlign val="subscript"/>
        <sz val="9"/>
        <color rgb="FF000000"/>
        <rFont val="Arial"/>
      </rPr>
      <t>6</t>
    </r>
    <r>
      <rPr>
        <sz val="9"/>
        <color rgb="FF000000"/>
        <rFont val="Arial"/>
      </rPr>
      <t>H</t>
    </r>
    <r>
      <rPr>
        <vertAlign val="superscript"/>
        <sz val="9"/>
        <color rgb="FF000000"/>
        <rFont val="Arial"/>
      </rPr>
      <t>−</t>
    </r>
  </si>
  <si>
    <t>C#CC#CC#[C-]</t>
  </si>
  <si>
    <t>11.4 ± 1.0</t>
  </si>
  <si>
    <r>
      <t>C</t>
    </r>
    <r>
      <rPr>
        <vertAlign val="subscript"/>
        <sz val="9"/>
        <color rgb="FF000000"/>
        <rFont val="Arial"/>
      </rPr>
      <t>8</t>
    </r>
    <r>
      <rPr>
        <sz val="9"/>
        <color rgb="FF000000"/>
        <rFont val="Arial"/>
      </rPr>
      <t>H</t>
    </r>
    <r>
      <rPr>
        <vertAlign val="superscript"/>
        <sz val="9"/>
        <color rgb="FF000000"/>
        <rFont val="Arial"/>
      </rPr>
      <t>−</t>
    </r>
  </si>
  <si>
    <t>C#CC#CC#CC#[C-]</t>
  </si>
  <si>
    <t>23 ± 5</t>
  </si>
  <si>
    <t>Reasonable fit. Large data dispersion</t>
  </si>
  <si>
    <r>
      <t>SiC</t>
    </r>
    <r>
      <rPr>
        <vertAlign val="subscript"/>
        <sz val="9"/>
        <color rgb="FF000000"/>
        <rFont val="Arial"/>
      </rPr>
      <t>4</t>
    </r>
  </si>
  <si>
    <t>[C]=C=C=C=[Si]</t>
  </si>
  <si>
    <t>12.9 ± 1.8</t>
  </si>
  <si>
    <r>
      <t>29</t>
    </r>
    <r>
      <rPr>
        <sz val="9"/>
        <color rgb="FF000000"/>
        <rFont val="Arial"/>
      </rPr>
      <t>SiC</t>
    </r>
    <r>
      <rPr>
        <vertAlign val="subscript"/>
        <sz val="9"/>
        <color rgb="FF000000"/>
        <rFont val="Arial"/>
      </rPr>
      <t>4</t>
    </r>
  </si>
  <si>
    <t>[C]=C=C=C=[29Si]</t>
  </si>
  <si>
    <t>10 ± 6</t>
  </si>
  <si>
    <r>
      <t>SiC</t>
    </r>
    <r>
      <rPr>
        <vertAlign val="subscript"/>
        <sz val="9"/>
        <color rgb="FF000000"/>
        <rFont val="Arial"/>
      </rPr>
      <t>6</t>
    </r>
  </si>
  <si>
    <t>[Si]=C=C=C=C=C=[C]</t>
  </si>
  <si>
    <t>17.3 ± 2.5</t>
  </si>
  <si>
    <t>CCS</t>
  </si>
  <si>
    <t>[C]=C=S</t>
  </si>
  <si>
    <t>7.9 ± 1.1</t>
  </si>
  <si>
    <r>
      <t>C</t>
    </r>
    <r>
      <rPr>
        <vertAlign val="subscript"/>
        <sz val="9"/>
        <color rgb="FF000000"/>
        <rFont val="Arial"/>
      </rPr>
      <t>3</t>
    </r>
    <r>
      <rPr>
        <sz val="9"/>
        <color rgb="FF000000"/>
        <rFont val="Arial"/>
      </rPr>
      <t>S</t>
    </r>
  </si>
  <si>
    <t>[C]=C=C=S</t>
  </si>
  <si>
    <t>23.60 ± 96.85</t>
  </si>
  <si>
    <t>Very high data dispersion</t>
  </si>
  <si>
    <t>NaCN</t>
  </si>
  <si>
    <t>[C-]#N.[Na+]</t>
  </si>
  <si>
    <t>24 ± 13</t>
  </si>
  <si>
    <t>Large data dispersion (1 point removed)</t>
  </si>
  <si>
    <r>
      <t>MgC</t>
    </r>
    <r>
      <rPr>
        <vertAlign val="subscript"/>
        <sz val="9"/>
        <color rgb="FF000000"/>
        <rFont val="Arial"/>
      </rPr>
      <t>3</t>
    </r>
    <r>
      <rPr>
        <sz val="9"/>
        <color rgb="FF000000"/>
        <rFont val="Arial"/>
      </rPr>
      <t>N</t>
    </r>
  </si>
  <si>
    <t>N#CC#C[Mg]</t>
  </si>
  <si>
    <t>11.1 ± 0.9</t>
  </si>
  <si>
    <r>
      <t>MgC</t>
    </r>
    <r>
      <rPr>
        <vertAlign val="subscript"/>
        <sz val="9"/>
        <color rgb="FF000000"/>
        <rFont val="Arial"/>
      </rPr>
      <t>5</t>
    </r>
    <r>
      <rPr>
        <sz val="9"/>
        <color rgb="FF000000"/>
        <rFont val="Arial"/>
      </rPr>
      <t>N</t>
    </r>
  </si>
  <si>
    <t>N#CC#CC#C[Mg]</t>
  </si>
  <si>
    <t>15.4 ± 1.8</t>
  </si>
  <si>
    <r>
      <t>MgC</t>
    </r>
    <r>
      <rPr>
        <vertAlign val="subscript"/>
        <sz val="9"/>
        <color rgb="FF000000"/>
        <rFont val="Arial"/>
      </rPr>
      <t>4</t>
    </r>
    <r>
      <rPr>
        <sz val="9"/>
        <color rgb="FF000000"/>
        <rFont val="Arial"/>
      </rPr>
      <t>H</t>
    </r>
  </si>
  <si>
    <t>C#CC#C[Mg]</t>
  </si>
  <si>
    <t>4.7 ± 1.2</t>
  </si>
  <si>
    <r>
      <t>MgC</t>
    </r>
    <r>
      <rPr>
        <vertAlign val="subscript"/>
        <sz val="9"/>
        <color rgb="FF000000"/>
        <rFont val="Arial"/>
      </rPr>
      <t>6</t>
    </r>
    <r>
      <rPr>
        <sz val="9"/>
        <color rgb="FF000000"/>
        <rFont val="Arial"/>
      </rPr>
      <t>H</t>
    </r>
  </si>
  <si>
    <t>C#CC#CC#C[Mg]</t>
  </si>
  <si>
    <t>24.8 ± 8.9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</si>
</sst>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Arial"/>
    </font>
    <font>
      <sz val="9"/>
      <color rgb="FF000000"/>
      <name val="Arial"/>
    </font>
    <font>
      <vertAlign val="subscript"/>
      <sz val="9"/>
      <color rgb="FF000000"/>
      <name val="Arial"/>
    </font>
    <font>
      <sz val="12"/>
      <color rgb="FF212121"/>
      <name val="Arial"/>
    </font>
    <font>
      <vertAlign val="superscript"/>
      <sz val="9"/>
      <color rgb="FF000000"/>
      <name val="Arial"/>
    </font>
    <font>
      <sz val="9"/>
      <color rgb="FF000000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</fills>
  <borders count="6">
    <border>
      <left/>
      <right/>
      <top/>
      <bottom/>
      <diagonal/>
    </border>
    <border>
      <left style="thin">
        <color rgb="FFD5DEE5"/>
      </left>
      <right/>
      <top/>
      <bottom/>
      <diagonal/>
    </border>
    <border>
      <left/>
      <right style="thin">
        <color rgb="FFD5DEE5"/>
      </right>
      <top/>
      <bottom/>
      <diagonal/>
    </border>
    <border>
      <left style="thin">
        <color rgb="FFD5DEE5"/>
      </left>
      <right/>
      <top/>
      <bottom style="thin">
        <color rgb="FFD5DEE5"/>
      </bottom>
      <diagonal/>
    </border>
    <border>
      <left/>
      <right/>
      <top/>
      <bottom style="thin">
        <color rgb="FFD5DEE5"/>
      </bottom>
      <diagonal/>
    </border>
    <border>
      <left/>
      <right style="thin">
        <color rgb="FFD5DEE5"/>
      </right>
      <top/>
      <bottom style="thin">
        <color rgb="FFD5DEE5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3" borderId="0" xfId="0" applyFont="1" applyFill="1"/>
    <xf numFmtId="0" fontId="4" fillId="3" borderId="0" xfId="0" applyFont="1" applyFill="1"/>
    <xf numFmtId="0" fontId="2" fillId="3" borderId="1" xfId="0" applyFont="1" applyFill="1" applyBorder="1" applyAlignment="1">
      <alignment wrapText="1"/>
    </xf>
    <xf numFmtId="0" fontId="2" fillId="3" borderId="0" xfId="0" applyFont="1" applyFill="1" applyAlignment="1">
      <alignment wrapText="1"/>
    </xf>
    <xf numFmtId="0" fontId="2" fillId="3" borderId="2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5" fillId="3" borderId="0" xfId="0" applyFont="1" applyFill="1" applyAlignment="1">
      <alignment wrapText="1"/>
    </xf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2" fillId="3" borderId="5" xfId="0" applyFont="1" applyFill="1" applyBorder="1" applyAlignment="1">
      <alignment wrapText="1"/>
    </xf>
    <xf numFmtId="0" fontId="2" fillId="4" borderId="0" xfId="0" applyFont="1" applyFill="1" applyAlignment="1">
      <alignment wrapText="1"/>
    </xf>
    <xf numFmtId="11" fontId="2" fillId="3" borderId="0" xfId="0" applyNumberFormat="1" applyFont="1" applyFill="1" applyAlignment="1">
      <alignment wrapText="1"/>
    </xf>
    <xf numFmtId="11" fontId="2" fillId="3" borderId="4" xfId="0" applyNumberFormat="1" applyFont="1" applyFill="1" applyBorder="1" applyAlignment="1">
      <alignment wrapText="1"/>
    </xf>
    <xf numFmtId="0" fontId="5" fillId="0" borderId="0" xfId="0" applyFont="1"/>
    <xf numFmtId="0" fontId="6" fillId="4" borderId="0" xfId="0" applyFont="1" applyFill="1" applyAlignment="1">
      <alignment wrapText="1"/>
    </xf>
    <xf numFmtId="0" fontId="4" fillId="2" borderId="0" xfId="0" applyFont="1" applyFill="1"/>
    <xf numFmtId="0" fontId="2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Sheet1!$K$2:$K$35</c:f>
              <c:numCache>
                <c:formatCode>General</c:formatCode>
                <c:ptCount val="3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9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5</c:v>
                </c:pt>
                <c:pt idx="22">
                  <c:v>6</c:v>
                </c:pt>
                <c:pt idx="23">
                  <c:v>8</c:v>
                </c:pt>
                <c:pt idx="24">
                  <c:v>4</c:v>
                </c:pt>
                <c:pt idx="25">
                  <c:v>4</c:v>
                </c:pt>
                <c:pt idx="26">
                  <c:v>6</c:v>
                </c:pt>
                <c:pt idx="27">
                  <c:v>2</c:v>
                </c:pt>
                <c:pt idx="28">
                  <c:v>3</c:v>
                </c:pt>
                <c:pt idx="29">
                  <c:v>1</c:v>
                </c:pt>
                <c:pt idx="30">
                  <c:v>3</c:v>
                </c:pt>
                <c:pt idx="31">
                  <c:v>5</c:v>
                </c:pt>
                <c:pt idx="32">
                  <c:v>4</c:v>
                </c:pt>
                <c:pt idx="33">
                  <c:v>6</c:v>
                </c:pt>
              </c:numCache>
            </c:numRef>
          </c:xVal>
          <c:yVal>
            <c:numRef>
              <c:f>Sheet1!$L$2:$L$35</c:f>
              <c:numCache>
                <c:formatCode>General</c:formatCode>
                <c:ptCount val="34"/>
                <c:pt idx="0">
                  <c:v>427000000000000</c:v>
                </c:pt>
                <c:pt idx="1">
                  <c:v>9700000000000</c:v>
                </c:pt>
                <c:pt idx="2">
                  <c:v>8200000000000</c:v>
                </c:pt>
                <c:pt idx="3">
                  <c:v>10000000000000</c:v>
                </c:pt>
                <c:pt idx="4">
                  <c:v>10000000000000</c:v>
                </c:pt>
                <c:pt idx="5">
                  <c:v>10900000000000</c:v>
                </c:pt>
                <c:pt idx="6">
                  <c:v>225000000000000</c:v>
                </c:pt>
                <c:pt idx="7">
                  <c:v>3000000000000</c:v>
                </c:pt>
                <c:pt idx="8">
                  <c:v>3310000000000</c:v>
                </c:pt>
                <c:pt idx="9">
                  <c:v>3500000000000</c:v>
                </c:pt>
                <c:pt idx="10">
                  <c:v>2700000000000</c:v>
                </c:pt>
                <c:pt idx="11">
                  <c:v>3900000000000</c:v>
                </c:pt>
                <c:pt idx="12">
                  <c:v>2700000000000</c:v>
                </c:pt>
                <c:pt idx="13">
                  <c:v>3200000000000</c:v>
                </c:pt>
                <c:pt idx="14">
                  <c:v>69000000000000</c:v>
                </c:pt>
                <c:pt idx="15">
                  <c:v>3900000000000</c:v>
                </c:pt>
                <c:pt idx="16">
                  <c:v>272000000000000</c:v>
                </c:pt>
                <c:pt idx="17">
                  <c:v>279000000000000</c:v>
                </c:pt>
                <c:pt idx="18">
                  <c:v>40100000000000</c:v>
                </c:pt>
                <c:pt idx="19">
                  <c:v>37100000000000</c:v>
                </c:pt>
                <c:pt idx="20">
                  <c:v>20400000000000</c:v>
                </c:pt>
                <c:pt idx="21">
                  <c:v>4900000000000</c:v>
                </c:pt>
                <c:pt idx="22">
                  <c:v>4300000000000</c:v>
                </c:pt>
                <c:pt idx="23">
                  <c:v>1100000000000</c:v>
                </c:pt>
                <c:pt idx="24">
                  <c:v>6200000000000</c:v>
                </c:pt>
                <c:pt idx="25">
                  <c:v>573000000000</c:v>
                </c:pt>
                <c:pt idx="26">
                  <c:v>1300000000000</c:v>
                </c:pt>
                <c:pt idx="27">
                  <c:v>40000000000000</c:v>
                </c:pt>
                <c:pt idx="28">
                  <c:v>25800000000000</c:v>
                </c:pt>
                <c:pt idx="29">
                  <c:v>8500000000000</c:v>
                </c:pt>
                <c:pt idx="30">
                  <c:v>5200000000000</c:v>
                </c:pt>
                <c:pt idx="31">
                  <c:v>4700000000000</c:v>
                </c:pt>
                <c:pt idx="32">
                  <c:v>15000000000000</c:v>
                </c:pt>
                <c:pt idx="33">
                  <c:v>20000000000000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0D-415E-8E53-9070E830E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709288"/>
        <c:axId val="550892167"/>
      </c:scatterChart>
      <c:valAx>
        <c:axId val="2014709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892167"/>
        <c:crosses val="autoZero"/>
        <c:crossBetween val="midCat"/>
      </c:valAx>
      <c:valAx>
        <c:axId val="550892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709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419100</xdr:colOff>
      <xdr:row>1</xdr:row>
      <xdr:rowOff>28575</xdr:rowOff>
    </xdr:from>
    <xdr:to>
      <xdr:col>23</xdr:col>
      <xdr:colOff>466725</xdr:colOff>
      <xdr:row>22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E152FD2-488F-5605-A495-B65CD40A0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"/>
  <sheetViews>
    <sheetView tabSelected="1" workbookViewId="0">
      <selection activeCell="I14" sqref="I14"/>
    </sheetView>
  </sheetViews>
  <sheetFormatPr defaultRowHeight="15"/>
  <cols>
    <col min="1" max="1" width="17.7109375" customWidth="1"/>
    <col min="2" max="3" width="27.140625" customWidth="1"/>
    <col min="4" max="4" width="11.28515625" customWidth="1"/>
    <col min="5" max="5" width="17.140625" customWidth="1"/>
    <col min="6" max="6" width="18.140625" customWidth="1"/>
    <col min="7" max="7" width="10.5703125" customWidth="1"/>
    <col min="8" max="8" width="36.28515625" customWidth="1"/>
    <col min="9" max="9" width="48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8</v>
      </c>
      <c r="K1" t="str">
        <f>C1</f>
        <v>num_C</v>
      </c>
      <c r="L1" t="str">
        <f>F1</f>
        <v>N</v>
      </c>
    </row>
    <row r="2" spans="1:12" ht="15.75">
      <c r="A2" s="3" t="s">
        <v>9</v>
      </c>
      <c r="B2" s="2" t="s">
        <v>10</v>
      </c>
      <c r="C2" s="2">
        <v>5</v>
      </c>
      <c r="D2" s="4">
        <v>18</v>
      </c>
      <c r="E2" s="4" t="s">
        <v>11</v>
      </c>
      <c r="F2" s="4">
        <f>(420000000000000)+(7000000000000)</f>
        <v>427000000000000</v>
      </c>
      <c r="G2" s="4" t="s">
        <v>12</v>
      </c>
      <c r="H2" s="5" t="s">
        <v>13</v>
      </c>
      <c r="I2" t="s">
        <v>14</v>
      </c>
      <c r="K2">
        <f t="shared" ref="K2:K35" si="0">C2</f>
        <v>5</v>
      </c>
      <c r="L2">
        <f t="shared" ref="L2:L35" si="1">F2</f>
        <v>427000000000000</v>
      </c>
    </row>
    <row r="3" spans="1:12" ht="15.75">
      <c r="A3" s="3" t="s">
        <v>15</v>
      </c>
      <c r="B3" s="2" t="s">
        <v>16</v>
      </c>
      <c r="C3" s="2">
        <v>5</v>
      </c>
      <c r="D3" s="4">
        <v>8</v>
      </c>
      <c r="E3" s="4" t="s">
        <v>17</v>
      </c>
      <c r="F3" s="12">
        <v>9700000000000</v>
      </c>
      <c r="G3" s="4">
        <v>161.52000000000001</v>
      </c>
      <c r="H3" s="5" t="s">
        <v>18</v>
      </c>
      <c r="K3">
        <f t="shared" si="0"/>
        <v>5</v>
      </c>
      <c r="L3">
        <f t="shared" si="1"/>
        <v>9700000000000</v>
      </c>
    </row>
    <row r="4" spans="1:12" ht="15.75">
      <c r="A4" s="3" t="s">
        <v>19</v>
      </c>
      <c r="B4" s="4" t="s">
        <v>20</v>
      </c>
      <c r="C4" s="2">
        <v>5</v>
      </c>
      <c r="D4" s="4">
        <v>8</v>
      </c>
      <c r="E4" s="4" t="s">
        <v>21</v>
      </c>
      <c r="F4" s="12">
        <v>8200000000000</v>
      </c>
      <c r="G4" s="4">
        <v>228.04</v>
      </c>
      <c r="H4" s="5" t="s">
        <v>18</v>
      </c>
      <c r="K4">
        <f t="shared" si="0"/>
        <v>5</v>
      </c>
      <c r="L4">
        <f t="shared" si="1"/>
        <v>8200000000000</v>
      </c>
    </row>
    <row r="5" spans="1:12" ht="15.75">
      <c r="A5" s="3" t="s">
        <v>22</v>
      </c>
      <c r="B5" s="4" t="s">
        <v>23</v>
      </c>
      <c r="C5" s="2">
        <v>5</v>
      </c>
      <c r="D5" s="4">
        <v>7</v>
      </c>
      <c r="E5" s="4" t="s">
        <v>24</v>
      </c>
      <c r="F5" s="12">
        <v>10000000000000</v>
      </c>
      <c r="G5" s="4">
        <v>162.41999999999999</v>
      </c>
      <c r="H5" s="5" t="s">
        <v>18</v>
      </c>
      <c r="K5">
        <f t="shared" si="0"/>
        <v>5</v>
      </c>
      <c r="L5">
        <f t="shared" si="1"/>
        <v>10000000000000</v>
      </c>
    </row>
    <row r="6" spans="1:12" ht="15.75">
      <c r="A6" s="3" t="s">
        <v>25</v>
      </c>
      <c r="B6" s="4" t="s">
        <v>10</v>
      </c>
      <c r="C6" s="2">
        <v>5</v>
      </c>
      <c r="D6" s="4">
        <v>7</v>
      </c>
      <c r="E6" s="4" t="s">
        <v>26</v>
      </c>
      <c r="F6" s="12">
        <v>10000000000000</v>
      </c>
      <c r="G6" s="4">
        <v>166.2</v>
      </c>
      <c r="H6" s="5" t="s">
        <v>18</v>
      </c>
      <c r="K6">
        <f t="shared" si="0"/>
        <v>5</v>
      </c>
      <c r="L6">
        <f t="shared" si="1"/>
        <v>10000000000000</v>
      </c>
    </row>
    <row r="7" spans="1:12" ht="15.75">
      <c r="A7" s="3" t="s">
        <v>27</v>
      </c>
      <c r="B7" s="4" t="s">
        <v>28</v>
      </c>
      <c r="C7" s="2">
        <v>5</v>
      </c>
      <c r="D7" s="4">
        <v>8</v>
      </c>
      <c r="E7" s="4" t="s">
        <v>29</v>
      </c>
      <c r="F7" s="12">
        <v>10900000000000</v>
      </c>
      <c r="G7" s="4">
        <v>145.41999999999999</v>
      </c>
      <c r="H7" s="5" t="s">
        <v>18</v>
      </c>
      <c r="K7">
        <f t="shared" si="0"/>
        <v>5</v>
      </c>
      <c r="L7">
        <f t="shared" si="1"/>
        <v>10900000000000</v>
      </c>
    </row>
    <row r="8" spans="1:12" ht="15.75">
      <c r="A8" s="3" t="s">
        <v>30</v>
      </c>
      <c r="B8" s="2" t="s">
        <v>31</v>
      </c>
      <c r="C8" s="2">
        <v>7</v>
      </c>
      <c r="D8" s="4">
        <f>17+31+26</f>
        <v>74</v>
      </c>
      <c r="E8" s="4" t="s">
        <v>32</v>
      </c>
      <c r="F8" s="4">
        <f>(195000000000000)+(20000000000000)+(10000000000000)</f>
        <v>225000000000000</v>
      </c>
      <c r="G8" s="4"/>
      <c r="H8" s="5" t="s">
        <v>33</v>
      </c>
      <c r="I8" t="s">
        <v>34</v>
      </c>
      <c r="K8">
        <f t="shared" si="0"/>
        <v>7</v>
      </c>
      <c r="L8">
        <f t="shared" si="1"/>
        <v>225000000000000</v>
      </c>
    </row>
    <row r="9" spans="1:12" ht="15.75">
      <c r="A9" s="3" t="s">
        <v>35</v>
      </c>
      <c r="B9" s="4" t="s">
        <v>36</v>
      </c>
      <c r="C9" s="2">
        <v>7</v>
      </c>
      <c r="D9" s="4">
        <v>11</v>
      </c>
      <c r="E9" s="4" t="s">
        <v>37</v>
      </c>
      <c r="F9" s="12">
        <v>3000000000000</v>
      </c>
      <c r="G9" s="4">
        <v>879.75</v>
      </c>
      <c r="H9" s="5" t="s">
        <v>38</v>
      </c>
      <c r="K9">
        <f t="shared" si="0"/>
        <v>7</v>
      </c>
      <c r="L9">
        <f t="shared" si="1"/>
        <v>3000000000000</v>
      </c>
    </row>
    <row r="10" spans="1:12" ht="15.75">
      <c r="A10" s="3" t="s">
        <v>39</v>
      </c>
      <c r="B10" s="4" t="s">
        <v>40</v>
      </c>
      <c r="C10" s="2">
        <v>7</v>
      </c>
      <c r="D10" s="4">
        <v>8</v>
      </c>
      <c r="E10" s="4" t="s">
        <v>41</v>
      </c>
      <c r="F10" s="12">
        <v>3310000000000</v>
      </c>
      <c r="G10" s="4">
        <v>559.13</v>
      </c>
      <c r="H10" s="5" t="s">
        <v>42</v>
      </c>
      <c r="K10">
        <f t="shared" si="0"/>
        <v>7</v>
      </c>
      <c r="L10">
        <f t="shared" si="1"/>
        <v>3310000000000</v>
      </c>
    </row>
    <row r="11" spans="1:12" ht="15.75">
      <c r="A11" s="3" t="s">
        <v>43</v>
      </c>
      <c r="B11" s="4" t="s">
        <v>44</v>
      </c>
      <c r="C11" s="2">
        <v>7</v>
      </c>
      <c r="D11" s="4">
        <v>10</v>
      </c>
      <c r="E11" s="4" t="s">
        <v>45</v>
      </c>
      <c r="F11" s="12">
        <v>3500000000000</v>
      </c>
      <c r="G11" s="4">
        <v>713.79</v>
      </c>
      <c r="H11" s="5" t="s">
        <v>42</v>
      </c>
      <c r="K11">
        <f t="shared" si="0"/>
        <v>7</v>
      </c>
      <c r="L11">
        <f t="shared" si="1"/>
        <v>3500000000000</v>
      </c>
    </row>
    <row r="12" spans="1:12" ht="15.75">
      <c r="A12" s="3" t="s">
        <v>46</v>
      </c>
      <c r="B12" s="4" t="s">
        <v>47</v>
      </c>
      <c r="C12" s="2">
        <v>7</v>
      </c>
      <c r="D12" s="4">
        <v>10</v>
      </c>
      <c r="E12" s="4" t="s">
        <v>37</v>
      </c>
      <c r="F12" s="12">
        <v>2700000000000</v>
      </c>
      <c r="G12" s="4">
        <v>836.22</v>
      </c>
      <c r="H12" s="5" t="s">
        <v>48</v>
      </c>
      <c r="K12">
        <f t="shared" si="0"/>
        <v>7</v>
      </c>
      <c r="L12">
        <f t="shared" si="1"/>
        <v>2700000000000</v>
      </c>
    </row>
    <row r="13" spans="1:12" ht="15.75">
      <c r="A13" s="3" t="s">
        <v>49</v>
      </c>
      <c r="B13" s="4" t="s">
        <v>50</v>
      </c>
      <c r="C13" s="2">
        <v>7</v>
      </c>
      <c r="D13" s="4">
        <v>6</v>
      </c>
      <c r="E13" s="4" t="s">
        <v>51</v>
      </c>
      <c r="F13" s="12">
        <v>3900000000000</v>
      </c>
      <c r="G13" s="4">
        <v>573.14</v>
      </c>
      <c r="H13" s="5" t="s">
        <v>18</v>
      </c>
      <c r="K13">
        <f t="shared" si="0"/>
        <v>7</v>
      </c>
      <c r="L13">
        <f t="shared" si="1"/>
        <v>3900000000000</v>
      </c>
    </row>
    <row r="14" spans="1:12" ht="15.75">
      <c r="A14" s="3" t="s">
        <v>52</v>
      </c>
      <c r="B14" s="4" t="s">
        <v>53</v>
      </c>
      <c r="C14" s="2">
        <v>7</v>
      </c>
      <c r="D14" s="4">
        <v>11</v>
      </c>
      <c r="E14" s="4" t="s">
        <v>54</v>
      </c>
      <c r="F14" s="12">
        <v>2700000000000</v>
      </c>
      <c r="G14" s="4">
        <v>824.82</v>
      </c>
      <c r="H14" s="5" t="s">
        <v>42</v>
      </c>
      <c r="K14">
        <f t="shared" si="0"/>
        <v>7</v>
      </c>
      <c r="L14">
        <f t="shared" si="1"/>
        <v>2700000000000</v>
      </c>
    </row>
    <row r="15" spans="1:12" ht="15.75">
      <c r="A15" s="3" t="s">
        <v>55</v>
      </c>
      <c r="B15" s="4" t="s">
        <v>56</v>
      </c>
      <c r="C15" s="2">
        <v>7</v>
      </c>
      <c r="D15" s="4">
        <v>9</v>
      </c>
      <c r="E15" s="4" t="s">
        <v>57</v>
      </c>
      <c r="F15" s="12">
        <v>3200000000000</v>
      </c>
      <c r="G15" s="4">
        <v>1156.6300000000001</v>
      </c>
      <c r="H15" s="5" t="s">
        <v>38</v>
      </c>
      <c r="K15">
        <f t="shared" si="0"/>
        <v>7</v>
      </c>
      <c r="L15">
        <f t="shared" si="1"/>
        <v>3200000000000</v>
      </c>
    </row>
    <row r="16" spans="1:12" ht="15.75">
      <c r="A16" s="3" t="s">
        <v>58</v>
      </c>
      <c r="B16" s="2" t="s">
        <v>59</v>
      </c>
      <c r="C16" s="2">
        <v>9</v>
      </c>
      <c r="D16" s="4">
        <v>80</v>
      </c>
      <c r="E16" s="4" t="s">
        <v>60</v>
      </c>
      <c r="F16" s="4">
        <f>(45000000000000)+(24000000000000)</f>
        <v>69000000000000</v>
      </c>
      <c r="G16" s="4"/>
      <c r="H16" s="5" t="s">
        <v>61</v>
      </c>
      <c r="I16" t="s">
        <v>62</v>
      </c>
      <c r="K16">
        <f t="shared" si="0"/>
        <v>9</v>
      </c>
      <c r="L16">
        <f t="shared" si="1"/>
        <v>69000000000000</v>
      </c>
    </row>
    <row r="17" spans="1:12">
      <c r="A17" s="3" t="s">
        <v>63</v>
      </c>
      <c r="B17" s="4" t="s">
        <v>64</v>
      </c>
      <c r="C17" s="4">
        <v>4</v>
      </c>
      <c r="D17" s="4">
        <v>6</v>
      </c>
      <c r="E17" s="4" t="s">
        <v>65</v>
      </c>
      <c r="F17" s="12">
        <v>3900000000000</v>
      </c>
      <c r="G17" s="4">
        <v>126.85</v>
      </c>
      <c r="H17" s="5" t="s">
        <v>42</v>
      </c>
      <c r="K17">
        <f t="shared" si="0"/>
        <v>4</v>
      </c>
      <c r="L17">
        <f t="shared" si="1"/>
        <v>3900000000000</v>
      </c>
    </row>
    <row r="18" spans="1:12" ht="15.75">
      <c r="A18" s="3" t="s">
        <v>66</v>
      </c>
      <c r="B18" s="16" t="s">
        <v>67</v>
      </c>
      <c r="C18" s="2">
        <v>4</v>
      </c>
      <c r="D18" s="4">
        <v>18</v>
      </c>
      <c r="E18" s="4" t="s">
        <v>68</v>
      </c>
      <c r="F18" s="4">
        <f>(184000000000000)+(66000000000000)+(22000000000000)</f>
        <v>272000000000000</v>
      </c>
      <c r="G18" s="4"/>
      <c r="H18" s="5" t="s">
        <v>69</v>
      </c>
      <c r="I18" t="s">
        <v>70</v>
      </c>
      <c r="K18">
        <f t="shared" si="0"/>
        <v>4</v>
      </c>
      <c r="L18">
        <f t="shared" si="1"/>
        <v>272000000000000</v>
      </c>
    </row>
    <row r="19" spans="1:12">
      <c r="A19" s="3" t="s">
        <v>71</v>
      </c>
      <c r="B19" s="17" t="s">
        <v>72</v>
      </c>
      <c r="C19" s="4">
        <v>5</v>
      </c>
      <c r="D19" s="4">
        <v>16</v>
      </c>
      <c r="E19" s="4" t="s">
        <v>73</v>
      </c>
      <c r="F19" s="4">
        <f>(27000000000000)+(252000000000000)</f>
        <v>279000000000000</v>
      </c>
      <c r="G19" s="4"/>
      <c r="H19" s="5" t="s">
        <v>74</v>
      </c>
      <c r="I19" t="s">
        <v>75</v>
      </c>
      <c r="K19">
        <f t="shared" si="0"/>
        <v>5</v>
      </c>
      <c r="L19">
        <f t="shared" si="1"/>
        <v>279000000000000</v>
      </c>
    </row>
    <row r="20" spans="1:12" ht="15.75">
      <c r="A20" s="3" t="s">
        <v>76</v>
      </c>
      <c r="B20" s="16" t="s">
        <v>77</v>
      </c>
      <c r="C20" s="2">
        <v>6</v>
      </c>
      <c r="D20" s="4">
        <v>55</v>
      </c>
      <c r="E20" s="4" t="s">
        <v>78</v>
      </c>
      <c r="F20" s="4">
        <f>(15100000000000)+(12300000000000)+(9300000000000)+(2000000000000)+(1400000000000)</f>
        <v>40100000000000</v>
      </c>
      <c r="G20" s="4"/>
      <c r="H20" s="5" t="s">
        <v>79</v>
      </c>
      <c r="I20" t="s">
        <v>80</v>
      </c>
      <c r="K20">
        <f t="shared" si="0"/>
        <v>6</v>
      </c>
      <c r="L20">
        <f t="shared" si="1"/>
        <v>40100000000000</v>
      </c>
    </row>
    <row r="21" spans="1:12">
      <c r="A21" s="3" t="s">
        <v>81</v>
      </c>
      <c r="B21" s="17" t="s">
        <v>82</v>
      </c>
      <c r="C21" s="4">
        <v>7</v>
      </c>
      <c r="D21" s="4">
        <v>33</v>
      </c>
      <c r="E21" s="4" t="s">
        <v>83</v>
      </c>
      <c r="F21" s="4">
        <f>(5100000000000)+(32000000000000)</f>
        <v>37100000000000</v>
      </c>
      <c r="G21" s="4"/>
      <c r="H21" s="5" t="s">
        <v>74</v>
      </c>
      <c r="I21" s="14" t="s">
        <v>84</v>
      </c>
      <c r="K21">
        <f t="shared" si="0"/>
        <v>7</v>
      </c>
      <c r="L21">
        <f t="shared" si="1"/>
        <v>37100000000000</v>
      </c>
    </row>
    <row r="22" spans="1:12">
      <c r="A22" s="3" t="s">
        <v>85</v>
      </c>
      <c r="B22" s="17" t="s">
        <v>86</v>
      </c>
      <c r="C22" s="4">
        <v>8</v>
      </c>
      <c r="D22" s="4">
        <v>46</v>
      </c>
      <c r="E22" s="4" t="s">
        <v>87</v>
      </c>
      <c r="F22" s="4">
        <f>(8900000000000)+(11500000000000)</f>
        <v>20400000000000</v>
      </c>
      <c r="G22" s="4"/>
      <c r="H22" s="5" t="s">
        <v>88</v>
      </c>
      <c r="I22" t="s">
        <v>89</v>
      </c>
      <c r="K22">
        <f t="shared" si="0"/>
        <v>8</v>
      </c>
      <c r="L22">
        <f t="shared" si="1"/>
        <v>20400000000000</v>
      </c>
    </row>
    <row r="23" spans="1:12">
      <c r="A23" s="3" t="s">
        <v>90</v>
      </c>
      <c r="B23" s="4" t="s">
        <v>91</v>
      </c>
      <c r="C23" s="4">
        <v>5</v>
      </c>
      <c r="D23" s="4">
        <v>6</v>
      </c>
      <c r="E23" s="4" t="s">
        <v>92</v>
      </c>
      <c r="F23" s="12">
        <v>4900000000000</v>
      </c>
      <c r="G23" s="4">
        <v>132.62</v>
      </c>
      <c r="H23" s="5" t="s">
        <v>18</v>
      </c>
      <c r="K23">
        <f t="shared" si="0"/>
        <v>5</v>
      </c>
      <c r="L23">
        <f t="shared" si="1"/>
        <v>4900000000000</v>
      </c>
    </row>
    <row r="24" spans="1:12">
      <c r="A24" s="3" t="s">
        <v>93</v>
      </c>
      <c r="B24" s="4" t="s">
        <v>94</v>
      </c>
      <c r="C24" s="4">
        <v>6</v>
      </c>
      <c r="D24" s="4">
        <v>7</v>
      </c>
      <c r="E24" s="4" t="s">
        <v>95</v>
      </c>
      <c r="F24" s="12">
        <v>4300000000000</v>
      </c>
      <c r="G24" s="4">
        <v>173.51</v>
      </c>
      <c r="H24" s="5" t="s">
        <v>18</v>
      </c>
      <c r="K24">
        <f t="shared" si="0"/>
        <v>6</v>
      </c>
      <c r="L24">
        <f t="shared" si="1"/>
        <v>4300000000000</v>
      </c>
    </row>
    <row r="25" spans="1:12">
      <c r="A25" s="3" t="s">
        <v>96</v>
      </c>
      <c r="B25" s="4" t="s">
        <v>97</v>
      </c>
      <c r="C25" s="4">
        <v>8</v>
      </c>
      <c r="D25" s="4">
        <v>13</v>
      </c>
      <c r="E25" s="4" t="s">
        <v>98</v>
      </c>
      <c r="F25" s="12">
        <v>1100000000000</v>
      </c>
      <c r="G25" s="4">
        <v>810.24</v>
      </c>
      <c r="H25" s="5" t="s">
        <v>99</v>
      </c>
      <c r="K25">
        <f t="shared" si="0"/>
        <v>8</v>
      </c>
      <c r="L25">
        <f t="shared" si="1"/>
        <v>1100000000000</v>
      </c>
    </row>
    <row r="26" spans="1:12">
      <c r="A26" s="3" t="s">
        <v>100</v>
      </c>
      <c r="B26" s="4" t="s">
        <v>101</v>
      </c>
      <c r="C26" s="4">
        <v>4</v>
      </c>
      <c r="D26" s="4">
        <v>6</v>
      </c>
      <c r="E26" s="4" t="s">
        <v>102</v>
      </c>
      <c r="F26" s="12">
        <v>6200000000000</v>
      </c>
      <c r="G26" s="4">
        <v>175.36</v>
      </c>
      <c r="H26" s="5" t="s">
        <v>18</v>
      </c>
      <c r="K26">
        <f t="shared" si="0"/>
        <v>4</v>
      </c>
      <c r="L26">
        <f t="shared" si="1"/>
        <v>6200000000000</v>
      </c>
    </row>
    <row r="27" spans="1:12">
      <c r="A27" s="6" t="s">
        <v>103</v>
      </c>
      <c r="B27" s="7" t="s">
        <v>104</v>
      </c>
      <c r="C27" s="7">
        <v>4</v>
      </c>
      <c r="D27" s="4">
        <v>5</v>
      </c>
      <c r="E27" s="4" t="s">
        <v>105</v>
      </c>
      <c r="F27" s="12">
        <v>573000000000</v>
      </c>
      <c r="G27" s="4">
        <v>134.88</v>
      </c>
      <c r="H27" s="5" t="s">
        <v>42</v>
      </c>
      <c r="K27">
        <f t="shared" si="0"/>
        <v>4</v>
      </c>
      <c r="L27">
        <f t="shared" si="1"/>
        <v>573000000000</v>
      </c>
    </row>
    <row r="28" spans="1:12">
      <c r="A28" s="3" t="s">
        <v>106</v>
      </c>
      <c r="B28" s="4" t="s">
        <v>107</v>
      </c>
      <c r="C28" s="4">
        <v>6</v>
      </c>
      <c r="D28" s="4">
        <v>7</v>
      </c>
      <c r="E28" s="4" t="s">
        <v>108</v>
      </c>
      <c r="F28" s="12">
        <v>1300000000000</v>
      </c>
      <c r="G28" s="4">
        <v>588.57000000000005</v>
      </c>
      <c r="H28" s="5" t="s">
        <v>38</v>
      </c>
      <c r="K28">
        <f t="shared" si="0"/>
        <v>6</v>
      </c>
      <c r="L28">
        <f t="shared" si="1"/>
        <v>1300000000000</v>
      </c>
    </row>
    <row r="29" spans="1:12">
      <c r="A29" s="3" t="s">
        <v>109</v>
      </c>
      <c r="B29" s="4" t="s">
        <v>110</v>
      </c>
      <c r="C29" s="4">
        <v>2</v>
      </c>
      <c r="D29" s="4">
        <v>4</v>
      </c>
      <c r="E29" s="4" t="s">
        <v>111</v>
      </c>
      <c r="F29" s="12">
        <v>40000000000000</v>
      </c>
      <c r="G29" s="4">
        <v>44.48</v>
      </c>
      <c r="H29" s="5" t="s">
        <v>18</v>
      </c>
      <c r="K29">
        <f t="shared" si="0"/>
        <v>2</v>
      </c>
      <c r="L29">
        <f t="shared" si="1"/>
        <v>40000000000000</v>
      </c>
    </row>
    <row r="30" spans="1:12">
      <c r="A30" s="3" t="s">
        <v>112</v>
      </c>
      <c r="B30" s="4" t="s">
        <v>113</v>
      </c>
      <c r="C30" s="4">
        <v>3</v>
      </c>
      <c r="D30" s="4">
        <v>3</v>
      </c>
      <c r="E30" s="4" t="s">
        <v>114</v>
      </c>
      <c r="F30" s="12">
        <v>25800000000000</v>
      </c>
      <c r="G30" s="4">
        <v>170.5</v>
      </c>
      <c r="H30" s="5" t="s">
        <v>115</v>
      </c>
      <c r="K30">
        <f t="shared" si="0"/>
        <v>3</v>
      </c>
      <c r="L30">
        <f t="shared" si="1"/>
        <v>25800000000000</v>
      </c>
    </row>
    <row r="31" spans="1:12" ht="15.75">
      <c r="A31" s="3" t="s">
        <v>116</v>
      </c>
      <c r="B31" s="15" t="s">
        <v>117</v>
      </c>
      <c r="C31" s="2">
        <v>1</v>
      </c>
      <c r="D31" s="4">
        <v>7</v>
      </c>
      <c r="E31" s="4" t="s">
        <v>118</v>
      </c>
      <c r="F31" s="12">
        <v>8500000000000</v>
      </c>
      <c r="G31" s="4">
        <v>425.76</v>
      </c>
      <c r="H31" s="5" t="s">
        <v>119</v>
      </c>
      <c r="K31">
        <f t="shared" si="0"/>
        <v>1</v>
      </c>
      <c r="L31">
        <f t="shared" si="1"/>
        <v>8500000000000</v>
      </c>
    </row>
    <row r="32" spans="1:12">
      <c r="A32" s="3" t="s">
        <v>120</v>
      </c>
      <c r="B32" s="11" t="s">
        <v>121</v>
      </c>
      <c r="C32" s="4">
        <v>3</v>
      </c>
      <c r="D32" s="4">
        <v>14</v>
      </c>
      <c r="E32" s="4" t="s">
        <v>122</v>
      </c>
      <c r="F32" s="12">
        <v>5200000000000</v>
      </c>
      <c r="G32" s="4">
        <v>336</v>
      </c>
      <c r="H32" s="5" t="s">
        <v>38</v>
      </c>
      <c r="K32">
        <f t="shared" si="0"/>
        <v>3</v>
      </c>
      <c r="L32">
        <f t="shared" si="1"/>
        <v>5200000000000</v>
      </c>
    </row>
    <row r="33" spans="1:12">
      <c r="A33" s="3" t="s">
        <v>123</v>
      </c>
      <c r="B33" s="11" t="s">
        <v>124</v>
      </c>
      <c r="C33" s="4">
        <v>5</v>
      </c>
      <c r="D33" s="4">
        <v>30</v>
      </c>
      <c r="E33" s="4" t="s">
        <v>125</v>
      </c>
      <c r="F33" s="12">
        <v>4700000000000</v>
      </c>
      <c r="G33" s="4">
        <v>1109.27</v>
      </c>
      <c r="H33" s="5" t="s">
        <v>38</v>
      </c>
      <c r="K33">
        <f t="shared" si="0"/>
        <v>5</v>
      </c>
      <c r="L33">
        <f t="shared" si="1"/>
        <v>4700000000000</v>
      </c>
    </row>
    <row r="34" spans="1:12">
      <c r="A34" s="3" t="s">
        <v>126</v>
      </c>
      <c r="B34" s="11" t="s">
        <v>127</v>
      </c>
      <c r="C34" s="4">
        <v>4</v>
      </c>
      <c r="D34" s="4">
        <v>10</v>
      </c>
      <c r="E34" s="4" t="s">
        <v>128</v>
      </c>
      <c r="F34" s="12">
        <v>15000000000000</v>
      </c>
      <c r="G34" s="4">
        <v>140.43</v>
      </c>
      <c r="H34" s="5" t="s">
        <v>42</v>
      </c>
      <c r="K34">
        <f t="shared" si="0"/>
        <v>4</v>
      </c>
      <c r="L34">
        <f t="shared" si="1"/>
        <v>15000000000000</v>
      </c>
    </row>
    <row r="35" spans="1:12">
      <c r="A35" s="8" t="s">
        <v>129</v>
      </c>
      <c r="B35" s="11" t="s">
        <v>130</v>
      </c>
      <c r="C35" s="4">
        <v>6</v>
      </c>
      <c r="D35" s="9">
        <v>30</v>
      </c>
      <c r="E35" s="9" t="s">
        <v>131</v>
      </c>
      <c r="F35" s="13">
        <v>20000000000000</v>
      </c>
      <c r="G35" s="9">
        <v>966.24</v>
      </c>
      <c r="H35" s="10" t="s">
        <v>42</v>
      </c>
      <c r="K35">
        <f t="shared" si="0"/>
        <v>6</v>
      </c>
      <c r="L35">
        <f t="shared" si="1"/>
        <v>20000000000000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Jonah Raphael Horowitz</cp:lastModifiedBy>
  <cp:revision/>
  <dcterms:created xsi:type="dcterms:W3CDTF">2022-08-16T14:05:37Z</dcterms:created>
  <dcterms:modified xsi:type="dcterms:W3CDTF">2022-08-19T20:17:59Z</dcterms:modified>
  <cp:category/>
  <cp:contentStatus/>
</cp:coreProperties>
</file>