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ong Jonah\Documents\BUS115\Week 11\"/>
    </mc:Choice>
  </mc:AlternateContent>
  <xr:revisionPtr revIDLastSave="0" documentId="13_ncr:1_{DDB0D3CB-8DAC-4F66-8507-CF310C8E1562}" xr6:coauthVersionLast="47" xr6:coauthVersionMax="47" xr10:uidLastSave="{00000000-0000-0000-0000-000000000000}"/>
  <bookViews>
    <workbookView xWindow="10515" yWindow="270" windowWidth="9780" windowHeight="10920" firstSheet="1" activeTab="3" xr2:uid="{00000000-000D-0000-FFFF-FFFF00000000}"/>
  </bookViews>
  <sheets>
    <sheet name="Ingredients" sheetId="1" r:id="rId1"/>
    <sheet name="Sheet3" sheetId="4" r:id="rId2"/>
    <sheet name="Sheet2" sheetId="3" r:id="rId3"/>
    <sheet name="Dashboard" sheetId="2" r:id="rId4"/>
  </sheets>
  <definedNames>
    <definedName name="ingredients">Ingredients!$B$4:$B$15</definedName>
    <definedName name="Weeks">Ingredients!$G$3:$N$3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  <c r="K3" i="2"/>
  <c r="I3" i="2"/>
  <c r="I5" i="2"/>
  <c r="E3" i="2" a="1"/>
  <c r="E3" i="2" s="1"/>
  <c r="D3" i="2"/>
  <c r="E10" i="2"/>
  <c r="F10" i="2"/>
  <c r="G10" i="2"/>
  <c r="H10" i="2"/>
  <c r="I10" i="2"/>
  <c r="J10" i="2"/>
  <c r="K10" i="2"/>
  <c r="L10" i="2"/>
  <c r="M10" i="2"/>
  <c r="D10" i="2"/>
  <c r="C10" i="2"/>
  <c r="B10" i="2"/>
  <c r="G14" i="3"/>
  <c r="H14" i="3"/>
  <c r="I14" i="3"/>
  <c r="J14" i="3"/>
  <c r="K14" i="3"/>
  <c r="L14" i="3"/>
  <c r="G15" i="3"/>
  <c r="H15" i="3"/>
  <c r="I15" i="3"/>
  <c r="J15" i="3"/>
  <c r="K15" i="3"/>
  <c r="L15" i="3"/>
  <c r="G16" i="3"/>
  <c r="H16" i="3"/>
  <c r="I16" i="3"/>
  <c r="J16" i="3"/>
  <c r="K16" i="3"/>
  <c r="L16" i="3"/>
  <c r="G17" i="3"/>
  <c r="H17" i="3"/>
  <c r="I17" i="3"/>
  <c r="J17" i="3"/>
  <c r="K17" i="3"/>
  <c r="L17" i="3"/>
  <c r="I13" i="3"/>
  <c r="J13" i="3"/>
  <c r="K13" i="3"/>
  <c r="L13" i="3"/>
  <c r="H13" i="3"/>
  <c r="G13" i="3"/>
  <c r="H3" i="3"/>
  <c r="I3" i="3"/>
  <c r="J3" i="3"/>
  <c r="K3" i="3"/>
  <c r="L3" i="3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G4" i="3"/>
  <c r="G5" i="3"/>
  <c r="G6" i="3"/>
  <c r="G7" i="3"/>
  <c r="G8" i="3"/>
  <c r="G9" i="3"/>
  <c r="G10" i="3"/>
  <c r="G11" i="3"/>
  <c r="G3" i="3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3" i="4"/>
  <c r="H3" i="4" s="1"/>
  <c r="F4" i="1"/>
  <c r="F5" i="1"/>
  <c r="F6" i="1"/>
  <c r="F7" i="1"/>
  <c r="F8" i="1"/>
  <c r="F9" i="1"/>
  <c r="F10" i="1"/>
  <c r="F11" i="1"/>
  <c r="F12" i="1"/>
  <c r="F13" i="1"/>
  <c r="F14" i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<sst xmlns="http://schemas.openxmlformats.org/spreadsheetml/2006/main" count="97" uniqueCount="66">
  <si>
    <t>Ingredient</t>
  </si>
  <si>
    <t>Flour</t>
  </si>
  <si>
    <t>Salt</t>
  </si>
  <si>
    <t>Oil</t>
  </si>
  <si>
    <t>Corn Meal</t>
  </si>
  <si>
    <t>Tomato Sauce</t>
  </si>
  <si>
    <t>Sausage</t>
  </si>
  <si>
    <t>Pepperoni</t>
  </si>
  <si>
    <t>Olives</t>
  </si>
  <si>
    <t>Green Peppers</t>
  </si>
  <si>
    <t>Cheese</t>
  </si>
  <si>
    <t>Mushrooms</t>
  </si>
  <si>
    <t>Seasoning</t>
  </si>
  <si>
    <t>Vendor</t>
  </si>
  <si>
    <t>Location</t>
  </si>
  <si>
    <t>Price Per Unit</t>
  </si>
  <si>
    <t>Mugiman</t>
  </si>
  <si>
    <t>Luigis</t>
  </si>
  <si>
    <t>Flavorama</t>
  </si>
  <si>
    <t>Norton</t>
  </si>
  <si>
    <t>Smellamook</t>
  </si>
  <si>
    <t>Easson</t>
  </si>
  <si>
    <t>Hintz</t>
  </si>
  <si>
    <t>Swinemans</t>
  </si>
  <si>
    <t>Lansing, MI</t>
  </si>
  <si>
    <t>Hartford, CT</t>
  </si>
  <si>
    <t>Lubbock, TX</t>
  </si>
  <si>
    <t>Denver, CO</t>
  </si>
  <si>
    <t>Portland, OR</t>
  </si>
  <si>
    <t>Burley, ID</t>
  </si>
  <si>
    <t>Sacramento, CA</t>
  </si>
  <si>
    <t>Des Moines, IA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</si>
  <si>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</si>
  <si>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</si>
  <si>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</si>
  <si>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</si>
  <si>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</si>
  <si>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</si>
  <si>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</si>
  <si>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</si>
  <si>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Item Class</t>
  </si>
  <si>
    <t>Weekly Consumption (units)</t>
  </si>
  <si>
    <t>Min</t>
  </si>
  <si>
    <t>Max</t>
  </si>
  <si>
    <t>Class</t>
  </si>
  <si>
    <t>F</t>
  </si>
  <si>
    <t>E</t>
  </si>
  <si>
    <t>D</t>
  </si>
  <si>
    <t>C</t>
  </si>
  <si>
    <t>B</t>
  </si>
  <si>
    <t>A</t>
  </si>
  <si>
    <t>Students</t>
  </si>
  <si>
    <t>Score</t>
  </si>
  <si>
    <t>Grade</t>
  </si>
  <si>
    <t>D-</t>
  </si>
  <si>
    <t>D+</t>
  </si>
  <si>
    <t>C-</t>
  </si>
  <si>
    <t>C+</t>
  </si>
  <si>
    <t>B-</t>
  </si>
  <si>
    <t>B+</t>
  </si>
  <si>
    <t>A-</t>
  </si>
  <si>
    <t>Match</t>
  </si>
  <si>
    <t>Index</t>
  </si>
  <si>
    <t>Week #</t>
  </si>
  <si>
    <t>Consumption</t>
  </si>
  <si>
    <t>Most Expensive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</si>
</sst>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164" fontId="1" fillId="0" borderId="0" xfId="0" applyNumberFormat="1" applyFont="1"/>
    <xf numFmtId="0" fontId="0" fillId="0" borderId="0" xfId="0" applyBorder="1"/>
    <xf numFmtId="0" fontId="0" fillId="0" borderId="0" xfId="0" applyBorder="1" applyAlignment="1">
      <alignment horizontal="left"/>
    </xf>
    <xf numFmtId="165" fontId="1" fillId="0" borderId="0" xfId="0" applyNumberFormat="1" applyFont="1"/>
    <xf numFmtId="164" fontId="1" fillId="0" borderId="1" xfId="0" applyNumberFormat="1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showGridLines="0" topLeftCell="A2" zoomScale="130" zoomScaleNormal="130" workbookViewId="0">
      <selection activeCell="G3" sqref="G3:N3"/>
    </sheetView>
  </sheetViews>
  <sheetFormatPr defaultRowHeight="15" x14ac:dyDescent="0.25"/>
  <cols>
    <col min="1" max="1" width="3.7109375" customWidth="1"/>
    <col min="2" max="2" width="14" customWidth="1"/>
    <col min="3" max="3" width="12.28515625" customWidth="1"/>
    <col min="4" max="4" width="13.5703125" customWidth="1"/>
    <col min="5" max="5" width="9" customWidth="1"/>
    <col min="6" max="6" width="7.7109375" customWidth="1"/>
    <col min="7" max="14" width="7.85546875" customWidth="1"/>
  </cols>
  <sheetData>
    <row r="2" spans="2:14" x14ac:dyDescent="0.25">
      <c r="G2" s="15" t="s">
        <v>41</v>
      </c>
      <c r="H2" s="15"/>
      <c r="I2" s="15"/>
      <c r="J2" s="15"/>
      <c r="K2" s="15"/>
      <c r="L2" s="15"/>
      <c r="M2" s="15"/>
      <c r="N2" s="15"/>
    </row>
    <row r="3" spans="2:14" ht="26.25" x14ac:dyDescent="0.25">
      <c r="B3" s="10" t="s">
        <v>0</v>
      </c>
      <c r="C3" s="11" t="s">
        <v>13</v>
      </c>
      <c r="D3" s="11" t="s">
        <v>14</v>
      </c>
      <c r="E3" s="12" t="s">
        <v>15</v>
      </c>
      <c r="F3" s="12" t="s">
        <v>40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</row>
    <row r="4" spans="2:14" x14ac:dyDescent="0.25">
      <c r="B4" s="8" t="s">
        <v>1</v>
      </c>
      <c r="C4" s="8" t="s">
        <v>16</v>
      </c>
      <c r="D4" s="5" t="s">
        <v>24</v>
      </c>
      <c r="E4" s="6">
        <v>9.98</v>
      </c>
      <c r="F4" s="14" t="str">
        <f>VLOOKUP(E4,Sheet2!$C$4:$E$9,3,TRUE)</f>
        <v>E</v>
      </c>
      <c r="G4" s="7">
        <v>20</v>
      </c>
      <c r="H4" s="7">
        <v>12</v>
      </c>
      <c r="I4" s="7">
        <v>19</v>
      </c>
      <c r="J4" s="7">
        <v>19</v>
      </c>
      <c r="K4" s="7">
        <v>13</v>
      </c>
      <c r="L4" s="7">
        <v>18</v>
      </c>
      <c r="M4" s="7">
        <v>11</v>
      </c>
      <c r="N4" s="7">
        <v>21</v>
      </c>
    </row>
    <row r="5" spans="2:14" x14ac:dyDescent="0.25">
      <c r="B5" s="8" t="s">
        <v>2</v>
      </c>
      <c r="C5" s="9" t="s">
        <v>19</v>
      </c>
      <c r="D5" s="5" t="s">
        <v>26</v>
      </c>
      <c r="E5" s="6">
        <v>4.95</v>
      </c>
      <c r="F5" s="14" t="str">
        <f>VLOOKUP(E5,Sheet2!$C$4:$E$9,3,TRUE)</f>
        <v>F</v>
      </c>
      <c r="G5" s="7">
        <v>11</v>
      </c>
      <c r="H5" s="7">
        <v>5</v>
      </c>
      <c r="I5" s="7">
        <v>16</v>
      </c>
      <c r="J5" s="7">
        <v>10</v>
      </c>
      <c r="K5" s="7">
        <v>11</v>
      </c>
      <c r="L5" s="7">
        <v>14</v>
      </c>
      <c r="M5" s="7">
        <v>17</v>
      </c>
      <c r="N5" s="7">
        <v>7</v>
      </c>
    </row>
    <row r="6" spans="2:14" x14ac:dyDescent="0.25">
      <c r="B6" s="8" t="s">
        <v>3</v>
      </c>
      <c r="C6" s="8" t="s">
        <v>21</v>
      </c>
      <c r="D6" s="5" t="s">
        <v>31</v>
      </c>
      <c r="E6" s="6">
        <v>18.75</v>
      </c>
      <c r="F6" s="14" t="str">
        <f>VLOOKUP(E6,Sheet2!$C$4:$E$9,3,TRUE)</f>
        <v>C</v>
      </c>
      <c r="G6" s="7">
        <v>5</v>
      </c>
      <c r="H6" s="7">
        <v>16</v>
      </c>
      <c r="I6" s="7">
        <v>18</v>
      </c>
      <c r="J6" s="7">
        <v>13</v>
      </c>
      <c r="K6" s="7">
        <v>6</v>
      </c>
      <c r="L6" s="7">
        <v>19</v>
      </c>
      <c r="M6" s="7">
        <v>11</v>
      </c>
      <c r="N6" s="7">
        <v>19</v>
      </c>
    </row>
    <row r="7" spans="2:14" x14ac:dyDescent="0.25">
      <c r="B7" s="8" t="s">
        <v>4</v>
      </c>
      <c r="C7" s="8" t="s">
        <v>16</v>
      </c>
      <c r="D7" s="5" t="s">
        <v>24</v>
      </c>
      <c r="E7" s="6">
        <v>16.5</v>
      </c>
      <c r="F7" s="14" t="str">
        <f>VLOOKUP(E7,Sheet2!$C$4:$E$9,3,TRUE)</f>
        <v>C</v>
      </c>
      <c r="G7" s="7">
        <v>19</v>
      </c>
      <c r="H7" s="7">
        <v>20</v>
      </c>
      <c r="I7" s="7">
        <v>19</v>
      </c>
      <c r="J7" s="7">
        <v>24</v>
      </c>
      <c r="K7" s="7">
        <v>14</v>
      </c>
      <c r="L7" s="7">
        <v>21</v>
      </c>
      <c r="M7" s="7">
        <v>19</v>
      </c>
      <c r="N7" s="7">
        <v>24</v>
      </c>
    </row>
    <row r="8" spans="2:14" x14ac:dyDescent="0.25">
      <c r="B8" s="8" t="s">
        <v>5</v>
      </c>
      <c r="C8" s="8" t="s">
        <v>22</v>
      </c>
      <c r="D8" s="5" t="s">
        <v>30</v>
      </c>
      <c r="E8" s="6">
        <v>12.99</v>
      </c>
      <c r="F8" s="14" t="str">
        <f>VLOOKUP(E8,Sheet2!$C$4:$E$9,3,TRUE)</f>
        <v>D</v>
      </c>
      <c r="G8" s="7">
        <v>13</v>
      </c>
      <c r="H8" s="7">
        <v>5</v>
      </c>
      <c r="I8" s="7">
        <v>10</v>
      </c>
      <c r="J8" s="7">
        <v>8</v>
      </c>
      <c r="K8" s="7">
        <v>5</v>
      </c>
      <c r="L8" s="7">
        <v>11</v>
      </c>
      <c r="M8" s="7">
        <v>14</v>
      </c>
      <c r="N8" s="7">
        <v>12</v>
      </c>
    </row>
    <row r="9" spans="2:14" x14ac:dyDescent="0.25">
      <c r="B9" s="8" t="s">
        <v>6</v>
      </c>
      <c r="C9" s="8" t="s">
        <v>23</v>
      </c>
      <c r="D9" s="5" t="s">
        <v>29</v>
      </c>
      <c r="E9" s="6">
        <v>18.989999999999998</v>
      </c>
      <c r="F9" s="14" t="str">
        <f>VLOOKUP(E9,Sheet2!$C$4:$E$9,3,TRUE)</f>
        <v>C</v>
      </c>
      <c r="G9" s="7">
        <v>15</v>
      </c>
      <c r="H9" s="7">
        <v>20</v>
      </c>
      <c r="I9" s="7">
        <v>21</v>
      </c>
      <c r="J9" s="7">
        <v>22</v>
      </c>
      <c r="K9" s="7">
        <v>13</v>
      </c>
      <c r="L9" s="7">
        <v>8</v>
      </c>
      <c r="M9" s="7">
        <v>23</v>
      </c>
      <c r="N9" s="7">
        <v>6</v>
      </c>
    </row>
    <row r="10" spans="2:14" x14ac:dyDescent="0.25">
      <c r="B10" s="8" t="s">
        <v>7</v>
      </c>
      <c r="C10" s="8" t="s">
        <v>17</v>
      </c>
      <c r="D10" s="5" t="s">
        <v>27</v>
      </c>
      <c r="E10" s="6">
        <v>22.85</v>
      </c>
      <c r="F10" s="14" t="str">
        <f>VLOOKUP(E10,Sheet2!$C$4:$E$9,3,TRUE)</f>
        <v>B</v>
      </c>
      <c r="G10" s="7">
        <v>6</v>
      </c>
      <c r="H10" s="7">
        <v>11</v>
      </c>
      <c r="I10" s="7">
        <v>21</v>
      </c>
      <c r="J10" s="7">
        <v>21</v>
      </c>
      <c r="K10" s="7">
        <v>10</v>
      </c>
      <c r="L10" s="7">
        <v>13</v>
      </c>
      <c r="M10" s="7">
        <v>18</v>
      </c>
      <c r="N10" s="7">
        <v>12</v>
      </c>
    </row>
    <row r="11" spans="2:14" x14ac:dyDescent="0.25">
      <c r="B11" s="8" t="s">
        <v>8</v>
      </c>
      <c r="C11" s="8" t="s">
        <v>18</v>
      </c>
      <c r="D11" s="5" t="s">
        <v>25</v>
      </c>
      <c r="E11" s="6">
        <v>8.5</v>
      </c>
      <c r="F11" s="14" t="str">
        <f>VLOOKUP(E11,Sheet2!$C$4:$E$9,3,TRUE)</f>
        <v>E</v>
      </c>
      <c r="G11" s="7">
        <v>22</v>
      </c>
      <c r="H11" s="7">
        <v>23</v>
      </c>
      <c r="I11" s="7">
        <v>21</v>
      </c>
      <c r="J11" s="7">
        <v>8</v>
      </c>
      <c r="K11" s="7">
        <v>21</v>
      </c>
      <c r="L11" s="7">
        <v>8</v>
      </c>
      <c r="M11" s="7">
        <v>20</v>
      </c>
      <c r="N11" s="7">
        <v>10</v>
      </c>
    </row>
    <row r="12" spans="2:14" x14ac:dyDescent="0.25">
      <c r="B12" s="8" t="s">
        <v>9</v>
      </c>
      <c r="C12" s="8" t="s">
        <v>18</v>
      </c>
      <c r="D12" s="5" t="s">
        <v>25</v>
      </c>
      <c r="E12" s="6">
        <v>14.25</v>
      </c>
      <c r="F12" s="14" t="str">
        <f>VLOOKUP(E12,Sheet2!$C$4:$E$9,3,TRUE)</f>
        <v>D</v>
      </c>
      <c r="G12" s="7">
        <v>21</v>
      </c>
      <c r="H12" s="7">
        <v>20</v>
      </c>
      <c r="I12" s="7">
        <v>10</v>
      </c>
      <c r="J12" s="7">
        <v>21</v>
      </c>
      <c r="K12" s="7">
        <v>21</v>
      </c>
      <c r="L12" s="7">
        <v>20</v>
      </c>
      <c r="M12" s="7">
        <v>25</v>
      </c>
      <c r="N12" s="7">
        <v>16</v>
      </c>
    </row>
    <row r="13" spans="2:14" x14ac:dyDescent="0.25">
      <c r="B13" s="8" t="s">
        <v>10</v>
      </c>
      <c r="C13" s="9" t="s">
        <v>20</v>
      </c>
      <c r="D13" s="5" t="s">
        <v>28</v>
      </c>
      <c r="E13" s="6">
        <v>26.99</v>
      </c>
      <c r="F13" s="14" t="str">
        <f>VLOOKUP(E13,Sheet2!$C$4:$E$9,3,TRUE)</f>
        <v>A</v>
      </c>
      <c r="G13" s="7">
        <v>16</v>
      </c>
      <c r="H13" s="7">
        <v>11</v>
      </c>
      <c r="I13" s="7">
        <v>8</v>
      </c>
      <c r="J13" s="7">
        <v>11</v>
      </c>
      <c r="K13" s="7">
        <v>13</v>
      </c>
      <c r="L13" s="7">
        <v>10</v>
      </c>
      <c r="M13" s="7">
        <v>18</v>
      </c>
      <c r="N13" s="7">
        <v>8</v>
      </c>
    </row>
    <row r="14" spans="2:14" x14ac:dyDescent="0.25">
      <c r="B14" s="8" t="s">
        <v>11</v>
      </c>
      <c r="C14" s="8" t="s">
        <v>18</v>
      </c>
      <c r="D14" s="5" t="s">
        <v>25</v>
      </c>
      <c r="E14" s="6">
        <v>9.99</v>
      </c>
      <c r="F14" s="14" t="str">
        <f>VLOOKUP(E14,Sheet2!$C$4:$E$9,3,TRUE)</f>
        <v>E</v>
      </c>
      <c r="G14" s="7">
        <v>6</v>
      </c>
      <c r="H14" s="7">
        <v>7</v>
      </c>
      <c r="I14" s="7">
        <v>5</v>
      </c>
      <c r="J14" s="7">
        <v>11</v>
      </c>
      <c r="K14" s="7">
        <v>18</v>
      </c>
      <c r="L14" s="7">
        <v>24</v>
      </c>
      <c r="M14" s="7">
        <v>16</v>
      </c>
      <c r="N14" s="7">
        <v>6</v>
      </c>
    </row>
    <row r="15" spans="2:14" x14ac:dyDescent="0.25">
      <c r="B15" s="8" t="s">
        <v>12</v>
      </c>
      <c r="C15" s="9" t="s">
        <v>19</v>
      </c>
      <c r="D15" s="5" t="s">
        <v>26</v>
      </c>
      <c r="E15" s="6">
        <v>14.99</v>
      </c>
      <c r="F15" s="14" t="str">
        <f>VLOOKUP(E15,Sheet2!$C$4:$E$9,3,TRUE)</f>
        <v>D</v>
      </c>
      <c r="G15" s="7">
        <v>7</v>
      </c>
      <c r="H15" s="7">
        <v>11</v>
      </c>
      <c r="I15" s="7">
        <v>7</v>
      </c>
      <c r="J15" s="7">
        <v>16</v>
      </c>
      <c r="K15" s="7">
        <v>24</v>
      </c>
      <c r="L15" s="7">
        <v>15</v>
      </c>
      <c r="M15" s="7">
        <v>9</v>
      </c>
      <c r="N15" s="7">
        <v>13</v>
      </c>
    </row>
    <row r="16" spans="2:14" x14ac:dyDescent="0.25">
      <c r="C16" s="3"/>
      <c r="D16" s="1"/>
      <c r="E16" s="4"/>
      <c r="F16" s="4"/>
    </row>
    <row r="17" spans="3:3" x14ac:dyDescent="0.25">
      <c r="C17" s="2"/>
    </row>
  </sheetData>
  <mergeCells count="1">
    <mergeCell ref="G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3E5F-21CD-4F69-B577-C2374B3EF53B}">
  <dimension ref="A1:H15"/>
  <sheetViews>
    <sheetView workbookViewId="0">
      <selection activeCell="I3" sqref="I3"/>
    </sheetView>
  </sheetViews>
  <sheetFormatPr defaultRowHeight="15" x14ac:dyDescent="0.25"/>
  <cols>
    <col min="2" max="2" width="10.140625" bestFit="1" customWidth="1"/>
  </cols>
  <sheetData>
    <row r="1" spans="1:8" x14ac:dyDescent="0.25">
      <c r="A1" s="17" t="s">
        <v>42</v>
      </c>
      <c r="B1" s="17" t="s">
        <v>43</v>
      </c>
      <c r="C1" s="17" t="s">
        <v>53</v>
      </c>
    </row>
    <row r="2" spans="1:8" x14ac:dyDescent="0.25">
      <c r="A2" s="19">
        <v>0</v>
      </c>
      <c r="B2" s="19">
        <v>0.6</v>
      </c>
      <c r="C2" s="17" t="s">
        <v>45</v>
      </c>
      <c r="F2" t="s">
        <v>51</v>
      </c>
      <c r="G2" t="s">
        <v>52</v>
      </c>
    </row>
    <row r="3" spans="1:8" x14ac:dyDescent="0.25">
      <c r="A3" s="19">
        <v>0.6</v>
      </c>
      <c r="B3" s="19">
        <v>0.63</v>
      </c>
      <c r="C3" s="17" t="s">
        <v>54</v>
      </c>
      <c r="G3" s="18">
        <f ca="1">RAND()</f>
        <v>9.41050792606688E-2</v>
      </c>
      <c r="H3" t="str">
        <f ca="1">VLOOKUP(G3,$A$2:$C$13,3,TRUE)</f>
        <v>F</v>
      </c>
    </row>
    <row r="4" spans="1:8" x14ac:dyDescent="0.25">
      <c r="A4" s="19">
        <v>0.63</v>
      </c>
      <c r="B4" s="19">
        <v>0.67</v>
      </c>
      <c r="C4" s="17" t="s">
        <v>54</v>
      </c>
      <c r="G4" s="18">
        <f t="shared" ref="G4:G14" ca="1" si="0">RAND()</f>
        <v>0.90250522079644657</v>
      </c>
      <c r="H4" t="str">
        <f t="shared" ref="H4:H14" ca="1" si="1">VLOOKUP(G4,$A$2:$C$13,3,TRUE)</f>
        <v>A-</v>
      </c>
    </row>
    <row r="5" spans="1:8" x14ac:dyDescent="0.25">
      <c r="A5" s="19">
        <v>0.67</v>
      </c>
      <c r="B5" s="19">
        <v>0.7</v>
      </c>
      <c r="C5" s="17" t="s">
        <v>55</v>
      </c>
      <c r="G5" s="18">
        <f t="shared" ca="1" si="0"/>
        <v>0.85451158311572939</v>
      </c>
      <c r="H5" t="str">
        <f t="shared" ca="1" si="1"/>
        <v>B-</v>
      </c>
    </row>
    <row r="6" spans="1:8" x14ac:dyDescent="0.25">
      <c r="A6" s="19">
        <v>0.7</v>
      </c>
      <c r="B6" s="19">
        <v>0.73</v>
      </c>
      <c r="C6" s="17" t="s">
        <v>56</v>
      </c>
      <c r="G6" s="18">
        <f t="shared" ca="1" si="0"/>
        <v>0.92929922139210697</v>
      </c>
      <c r="H6" t="str">
        <f t="shared" ca="1" si="1"/>
        <v>A-</v>
      </c>
    </row>
    <row r="7" spans="1:8" x14ac:dyDescent="0.25">
      <c r="A7" s="19">
        <v>0.73</v>
      </c>
      <c r="B7" s="19">
        <v>0.77</v>
      </c>
      <c r="C7" s="17" t="s">
        <v>56</v>
      </c>
      <c r="G7" s="18">
        <f t="shared" ca="1" si="0"/>
        <v>0.86309405423952246</v>
      </c>
      <c r="H7" t="str">
        <f t="shared" ca="1" si="1"/>
        <v>B-</v>
      </c>
    </row>
    <row r="8" spans="1:8" x14ac:dyDescent="0.25">
      <c r="A8" s="19">
        <v>0.77</v>
      </c>
      <c r="B8" s="19">
        <v>0.8</v>
      </c>
      <c r="C8" s="17" t="s">
        <v>57</v>
      </c>
      <c r="G8" s="18">
        <f t="shared" ca="1" si="0"/>
        <v>0.22296129374625628</v>
      </c>
      <c r="H8" t="str">
        <f t="shared" ca="1" si="1"/>
        <v>F</v>
      </c>
    </row>
    <row r="9" spans="1:8" x14ac:dyDescent="0.25">
      <c r="A9" s="19">
        <v>0.8</v>
      </c>
      <c r="B9" s="19">
        <v>0.83</v>
      </c>
      <c r="C9" s="17" t="s">
        <v>58</v>
      </c>
      <c r="G9" s="18">
        <f t="shared" ca="1" si="0"/>
        <v>0.17836353354204693</v>
      </c>
      <c r="H9" t="str">
        <f t="shared" ca="1" si="1"/>
        <v>F</v>
      </c>
    </row>
    <row r="10" spans="1:8" x14ac:dyDescent="0.25">
      <c r="A10" s="19">
        <v>0.83</v>
      </c>
      <c r="B10" s="19">
        <v>0.87</v>
      </c>
      <c r="C10" s="17" t="s">
        <v>58</v>
      </c>
      <c r="G10" s="18">
        <f t="shared" ca="1" si="0"/>
        <v>0.95059022022909279</v>
      </c>
      <c r="H10" t="str">
        <f t="shared" ca="1" si="1"/>
        <v>A</v>
      </c>
    </row>
    <row r="11" spans="1:8" x14ac:dyDescent="0.25">
      <c r="A11" s="19">
        <v>0.87</v>
      </c>
      <c r="B11" s="19">
        <v>0.9</v>
      </c>
      <c r="C11" s="17" t="s">
        <v>59</v>
      </c>
      <c r="G11" s="18">
        <f t="shared" ca="1" si="0"/>
        <v>0.64773127029635602</v>
      </c>
      <c r="H11" t="str">
        <f t="shared" ca="1" si="1"/>
        <v>D-</v>
      </c>
    </row>
    <row r="12" spans="1:8" x14ac:dyDescent="0.25">
      <c r="A12" s="19">
        <v>0.9</v>
      </c>
      <c r="B12" s="19">
        <v>0.93</v>
      </c>
      <c r="C12" s="17" t="s">
        <v>60</v>
      </c>
      <c r="G12" s="18">
        <f t="shared" ca="1" si="0"/>
        <v>0.54070605301458508</v>
      </c>
      <c r="H12" t="str">
        <f t="shared" ca="1" si="1"/>
        <v>F</v>
      </c>
    </row>
    <row r="13" spans="1:8" x14ac:dyDescent="0.25">
      <c r="A13" s="19">
        <v>0.93</v>
      </c>
      <c r="B13" s="19">
        <v>1</v>
      </c>
      <c r="C13" s="17" t="s">
        <v>50</v>
      </c>
      <c r="G13" s="18">
        <f t="shared" ca="1" si="0"/>
        <v>0.17963408221630361</v>
      </c>
      <c r="H13" t="str">
        <f t="shared" ca="1" si="1"/>
        <v>F</v>
      </c>
    </row>
    <row r="14" spans="1:8" x14ac:dyDescent="0.25">
      <c r="G14" s="18">
        <f t="shared" ca="1" si="0"/>
        <v>0.5778486871043349</v>
      </c>
      <c r="H14" t="str">
        <f t="shared" ca="1" si="1"/>
        <v>F</v>
      </c>
    </row>
    <row r="15" spans="1:8" x14ac:dyDescent="0.25">
      <c r="G1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5572-AC81-4E8A-9CE2-63C8CE0CDE9E}">
  <dimension ref="C3:L17"/>
  <sheetViews>
    <sheetView topLeftCell="D1" workbookViewId="0">
      <selection activeCell="G14" sqref="G14"/>
    </sheetView>
  </sheetViews>
  <sheetFormatPr defaultRowHeight="15" x14ac:dyDescent="0.25"/>
  <sheetData>
    <row r="3" spans="3:12" x14ac:dyDescent="0.25">
      <c r="C3" s="17" t="s">
        <v>42</v>
      </c>
      <c r="D3" s="17" t="s">
        <v>43</v>
      </c>
      <c r="E3" s="17" t="s">
        <v>44</v>
      </c>
      <c r="G3">
        <f>ROW(A1)</f>
        <v>1</v>
      </c>
      <c r="H3">
        <f t="shared" ref="H3:L11" si="0">ROW(B1)</f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</row>
    <row r="4" spans="3:12" x14ac:dyDescent="0.25">
      <c r="C4" s="17">
        <v>0</v>
      </c>
      <c r="D4" s="17">
        <v>5</v>
      </c>
      <c r="E4" s="17" t="s">
        <v>45</v>
      </c>
      <c r="G4">
        <f t="shared" ref="G4:G11" si="1">ROW(A2)</f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</row>
    <row r="5" spans="3:12" x14ac:dyDescent="0.25">
      <c r="C5" s="17">
        <v>5</v>
      </c>
      <c r="D5" s="17">
        <v>10</v>
      </c>
      <c r="E5" s="17" t="s">
        <v>46</v>
      </c>
      <c r="G5">
        <f t="shared" si="1"/>
        <v>3</v>
      </c>
      <c r="H5">
        <f t="shared" si="0"/>
        <v>3</v>
      </c>
      <c r="I5">
        <f t="shared" si="0"/>
        <v>3</v>
      </c>
      <c r="J5">
        <f t="shared" si="0"/>
        <v>3</v>
      </c>
      <c r="K5">
        <f t="shared" si="0"/>
        <v>3</v>
      </c>
      <c r="L5">
        <f t="shared" si="0"/>
        <v>3</v>
      </c>
    </row>
    <row r="6" spans="3:12" x14ac:dyDescent="0.25">
      <c r="C6" s="17">
        <v>10</v>
      </c>
      <c r="D6" s="17">
        <v>15</v>
      </c>
      <c r="E6" s="17" t="s">
        <v>47</v>
      </c>
      <c r="G6">
        <f t="shared" si="1"/>
        <v>4</v>
      </c>
      <c r="H6">
        <f t="shared" si="0"/>
        <v>4</v>
      </c>
      <c r="I6">
        <f t="shared" si="0"/>
        <v>4</v>
      </c>
      <c r="J6">
        <f t="shared" si="0"/>
        <v>4</v>
      </c>
      <c r="K6">
        <f t="shared" si="0"/>
        <v>4</v>
      </c>
      <c r="L6">
        <f t="shared" si="0"/>
        <v>4</v>
      </c>
    </row>
    <row r="7" spans="3:12" x14ac:dyDescent="0.25">
      <c r="C7" s="17">
        <v>15</v>
      </c>
      <c r="D7" s="17">
        <v>20</v>
      </c>
      <c r="E7" s="17" t="s">
        <v>48</v>
      </c>
      <c r="G7">
        <f t="shared" si="1"/>
        <v>5</v>
      </c>
      <c r="H7">
        <f t="shared" si="0"/>
        <v>5</v>
      </c>
      <c r="I7">
        <f t="shared" si="0"/>
        <v>5</v>
      </c>
      <c r="J7">
        <f t="shared" si="0"/>
        <v>5</v>
      </c>
      <c r="K7">
        <f t="shared" si="0"/>
        <v>5</v>
      </c>
      <c r="L7">
        <f t="shared" si="0"/>
        <v>5</v>
      </c>
    </row>
    <row r="8" spans="3:12" x14ac:dyDescent="0.25">
      <c r="C8" s="17">
        <v>20</v>
      </c>
      <c r="D8" s="17">
        <v>25</v>
      </c>
      <c r="E8" s="17" t="s">
        <v>49</v>
      </c>
      <c r="G8">
        <f t="shared" si="1"/>
        <v>6</v>
      </c>
      <c r="H8">
        <f t="shared" si="0"/>
        <v>6</v>
      </c>
      <c r="I8">
        <f t="shared" si="0"/>
        <v>6</v>
      </c>
      <c r="J8">
        <f t="shared" si="0"/>
        <v>6</v>
      </c>
      <c r="K8">
        <f t="shared" si="0"/>
        <v>6</v>
      </c>
      <c r="L8">
        <f t="shared" si="0"/>
        <v>6</v>
      </c>
    </row>
    <row r="9" spans="3:12" x14ac:dyDescent="0.25">
      <c r="C9" s="17">
        <v>25</v>
      </c>
      <c r="D9" s="17">
        <v>30</v>
      </c>
      <c r="E9" s="17" t="s">
        <v>50</v>
      </c>
      <c r="G9">
        <f t="shared" si="1"/>
        <v>7</v>
      </c>
      <c r="H9">
        <f t="shared" si="0"/>
        <v>7</v>
      </c>
      <c r="I9">
        <f t="shared" si="0"/>
        <v>7</v>
      </c>
      <c r="J9">
        <f t="shared" si="0"/>
        <v>7</v>
      </c>
      <c r="K9">
        <f t="shared" si="0"/>
        <v>7</v>
      </c>
      <c r="L9">
        <f t="shared" si="0"/>
        <v>7</v>
      </c>
    </row>
    <row r="10" spans="3:12" x14ac:dyDescent="0.25">
      <c r="G10">
        <f t="shared" si="1"/>
        <v>8</v>
      </c>
      <c r="H10">
        <f t="shared" si="0"/>
        <v>8</v>
      </c>
      <c r="I10">
        <f t="shared" si="0"/>
        <v>8</v>
      </c>
      <c r="J10">
        <f t="shared" si="0"/>
        <v>8</v>
      </c>
      <c r="K10">
        <f t="shared" si="0"/>
        <v>8</v>
      </c>
      <c r="L10">
        <f t="shared" si="0"/>
        <v>8</v>
      </c>
    </row>
    <row r="11" spans="3:12" x14ac:dyDescent="0.25">
      <c r="G11">
        <f t="shared" si="1"/>
        <v>9</v>
      </c>
      <c r="H11">
        <f t="shared" si="0"/>
        <v>9</v>
      </c>
      <c r="I11">
        <f t="shared" si="0"/>
        <v>9</v>
      </c>
      <c r="J11">
        <f t="shared" si="0"/>
        <v>9</v>
      </c>
      <c r="K11">
        <f t="shared" si="0"/>
        <v>9</v>
      </c>
      <c r="L11">
        <f t="shared" si="0"/>
        <v>9</v>
      </c>
    </row>
    <row r="13" spans="3:12" x14ac:dyDescent="0.25">
      <c r="G13">
        <f>COLUMN(A1)</f>
        <v>1</v>
      </c>
      <c r="H13">
        <f>COLUMN(B1)</f>
        <v>2</v>
      </c>
      <c r="I13">
        <f t="shared" ref="I13:L13" si="2">COLUMN(C1)</f>
        <v>3</v>
      </c>
      <c r="J13">
        <f t="shared" si="2"/>
        <v>4</v>
      </c>
      <c r="K13">
        <f t="shared" si="2"/>
        <v>5</v>
      </c>
      <c r="L13">
        <f t="shared" si="2"/>
        <v>6</v>
      </c>
    </row>
    <row r="14" spans="3:12" x14ac:dyDescent="0.25">
      <c r="G14">
        <f t="shared" ref="G14:H14" si="3">COLUMN(A2)</f>
        <v>1</v>
      </c>
      <c r="H14">
        <f t="shared" si="3"/>
        <v>2</v>
      </c>
      <c r="I14">
        <f t="shared" ref="I14:I17" si="4">COLUMN(C2)</f>
        <v>3</v>
      </c>
      <c r="J14">
        <f t="shared" ref="J14:J17" si="5">COLUMN(D2)</f>
        <v>4</v>
      </c>
      <c r="K14">
        <f t="shared" ref="K14:K17" si="6">COLUMN(E2)</f>
        <v>5</v>
      </c>
      <c r="L14">
        <f t="shared" ref="L14:L17" si="7">COLUMN(F2)</f>
        <v>6</v>
      </c>
    </row>
    <row r="15" spans="3:12" x14ac:dyDescent="0.25">
      <c r="G15">
        <f t="shared" ref="G15:H15" si="8">COLUMN(A3)</f>
        <v>1</v>
      </c>
      <c r="H15">
        <f t="shared" si="8"/>
        <v>2</v>
      </c>
      <c r="I15">
        <f t="shared" si="4"/>
        <v>3</v>
      </c>
      <c r="J15">
        <f t="shared" si="5"/>
        <v>4</v>
      </c>
      <c r="K15">
        <f t="shared" si="6"/>
        <v>5</v>
      </c>
      <c r="L15">
        <f t="shared" si="7"/>
        <v>6</v>
      </c>
    </row>
    <row r="16" spans="3:12" x14ac:dyDescent="0.25">
      <c r="G16">
        <f t="shared" ref="G16:H16" si="9">COLUMN(A4)</f>
        <v>1</v>
      </c>
      <c r="H16">
        <f t="shared" si="9"/>
        <v>2</v>
      </c>
      <c r="I16">
        <f t="shared" si="4"/>
        <v>3</v>
      </c>
      <c r="J16">
        <f t="shared" si="5"/>
        <v>4</v>
      </c>
      <c r="K16">
        <f t="shared" si="6"/>
        <v>5</v>
      </c>
      <c r="L16">
        <f t="shared" si="7"/>
        <v>6</v>
      </c>
    </row>
    <row r="17" spans="7:12" x14ac:dyDescent="0.25">
      <c r="G17">
        <f t="shared" ref="G17:H17" si="10">COLUMN(A5)</f>
        <v>1</v>
      </c>
      <c r="H17">
        <f t="shared" si="10"/>
        <v>2</v>
      </c>
      <c r="I17">
        <f t="shared" si="4"/>
        <v>3</v>
      </c>
      <c r="J17">
        <f t="shared" si="5"/>
        <v>4</v>
      </c>
      <c r="K17">
        <f t="shared" si="6"/>
        <v>5</v>
      </c>
      <c r="L17">
        <f t="shared" si="7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43F9-F882-44A0-A6B4-7092230F7856}">
  <dimension ref="B2:M10"/>
  <sheetViews>
    <sheetView tabSelected="1" topLeftCell="F1" workbookViewId="0">
      <selection activeCell="K6" sqref="K6"/>
    </sheetView>
  </sheetViews>
  <sheetFormatPr defaultRowHeight="15" x14ac:dyDescent="0.25"/>
  <cols>
    <col min="2" max="2" width="11.42578125" customWidth="1"/>
    <col min="3" max="4" width="14.28515625" customWidth="1"/>
    <col min="5" max="5" width="12.85546875" customWidth="1"/>
    <col min="9" max="9" width="12.5703125" customWidth="1"/>
  </cols>
  <sheetData>
    <row r="2" spans="2:13" x14ac:dyDescent="0.25">
      <c r="B2" t="s">
        <v>0</v>
      </c>
      <c r="D2" t="s">
        <v>61</v>
      </c>
      <c r="E2" t="s">
        <v>62</v>
      </c>
      <c r="F2">
        <v>4</v>
      </c>
      <c r="G2" t="s">
        <v>63</v>
      </c>
      <c r="I2" t="s">
        <v>64</v>
      </c>
      <c r="K2" t="s">
        <v>43</v>
      </c>
    </row>
    <row r="3" spans="2:13" x14ac:dyDescent="0.25">
      <c r="B3" s="16" t="s">
        <v>10</v>
      </c>
      <c r="D3">
        <f>MATCH($B$3,ingredients,0)</f>
        <v>10</v>
      </c>
      <c r="E3" t="str" cm="1">
        <f t="array" ref="E3">INDEX(ingredients,Dashboard!F2)</f>
        <v>Corn Meal</v>
      </c>
      <c r="G3" s="16" t="s">
        <v>39</v>
      </c>
      <c r="I3" s="16">
        <f>VLOOKUP(B3,Ingredients!$B$4:$N$15,MATCH(G3,Weeks,0)+5,FALSE)</f>
        <v>8</v>
      </c>
      <c r="K3">
        <f>MAX(Ingredients!E4:E15)</f>
        <v>26.99</v>
      </c>
    </row>
    <row r="5" spans="2:13" x14ac:dyDescent="0.25">
      <c r="I5">
        <f>MATCH(G3,[0]!Weeks,0)</f>
        <v>8</v>
      </c>
      <c r="K5" t="s">
        <v>65</v>
      </c>
    </row>
    <row r="6" spans="2:13" x14ac:dyDescent="0.25">
      <c r="K6" t="str">
        <f>INDEX(ingredients,MATCH(MAX(Ingredients!$E$4:$E$15),Ingredients!$E$4:$E$15,0))</f>
        <v>Cheese</v>
      </c>
    </row>
    <row r="9" spans="2:13" ht="26.25" x14ac:dyDescent="0.25">
      <c r="B9" s="11" t="s">
        <v>13</v>
      </c>
      <c r="C9" s="11" t="s">
        <v>14</v>
      </c>
      <c r="D9" s="12" t="s">
        <v>15</v>
      </c>
      <c r="E9" s="12" t="s">
        <v>40</v>
      </c>
      <c r="F9" s="13" t="s">
        <v>32</v>
      </c>
      <c r="G9" s="13" t="s">
        <v>33</v>
      </c>
      <c r="H9" s="13" t="s">
        <v>34</v>
      </c>
      <c r="I9" s="13" t="s">
        <v>35</v>
      </c>
      <c r="J9" s="13" t="s">
        <v>36</v>
      </c>
      <c r="K9" s="13" t="s">
        <v>37</v>
      </c>
      <c r="L9" s="13" t="s">
        <v>38</v>
      </c>
      <c r="M9" s="13" t="s">
        <v>39</v>
      </c>
    </row>
    <row r="10" spans="2:13" x14ac:dyDescent="0.25">
      <c r="B10" t="str">
        <f>VLOOKUP($B$3,Ingredients!$B$4:$N$15,COLUMN(B1),FALSE)</f>
        <v>Smellamook</v>
      </c>
      <c r="C10" t="str">
        <f>VLOOKUP($B$3,Ingredients!$B$4:$N$15,COLUMN(C1),FALSE)</f>
        <v>Portland, OR</v>
      </c>
      <c r="D10">
        <f>VLOOKUP($B$3,Ingredients!$B$4:$N$15,COLUMN(D1),FALSE)</f>
        <v>26.99</v>
      </c>
      <c r="E10" t="str">
        <f>VLOOKUP($B$3,Ingredients!$B$4:$N$15,COLUMN(E1),FALSE)</f>
        <v>A</v>
      </c>
      <c r="F10">
        <f>VLOOKUP($B$3,Ingredients!$B$4:$N$15,COLUMN(F1),FALSE)</f>
        <v>16</v>
      </c>
      <c r="G10">
        <f>VLOOKUP($B$3,Ingredients!$B$4:$N$15,COLUMN(G1),FALSE)</f>
        <v>11</v>
      </c>
      <c r="H10">
        <f>VLOOKUP($B$3,Ingredients!$B$4:$N$15,COLUMN(H1),FALSE)</f>
        <v>8</v>
      </c>
      <c r="I10">
        <f>VLOOKUP($B$3,Ingredients!$B$4:$N$15,COLUMN(I1),FALSE)</f>
        <v>11</v>
      </c>
      <c r="J10">
        <f>VLOOKUP($B$3,Ingredients!$B$4:$N$15,COLUMN(J1),FALSE)</f>
        <v>13</v>
      </c>
      <c r="K10">
        <f>VLOOKUP($B$3,Ingredients!$B$4:$N$15,COLUMN(K1),FALSE)</f>
        <v>10</v>
      </c>
      <c r="L10">
        <f>VLOOKUP($B$3,Ingredients!$B$4:$N$15,COLUMN(L1),FALSE)</f>
        <v>18</v>
      </c>
      <c r="M10">
        <f>VLOOKUP($B$3,Ingredients!$B$4:$N$15,COLUMN(M1),FALSE)</f>
        <v>8</v>
      </c>
    </row>
  </sheetData>
  <dataValidations count="2">
    <dataValidation type="list" allowBlank="1" showInputMessage="1" showErrorMessage="1" sqref="B3" xr:uid="{3FE79052-B283-40ED-8FBF-8444BE4B2CAE}">
      <formula1>ingredients</formula1>
    </dataValidation>
    <dataValidation type="list" allowBlank="1" showInputMessage="1" showErrorMessage="1" sqref="G3" xr:uid="{7CD6569D-50C2-4459-AF14-82F9CA8BD13A}">
      <formula1>Weeks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Ingredients</vt:lpstr>
      <vt:lpstr>Sheet3</vt:lpstr>
      <vt:lpstr>Sheet2</vt:lpstr>
      <vt:lpstr>Dashboard</vt:lpstr>
      <vt:lpstr>ingredients</vt:lpstr>
      <vt:lpstr>Weeks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2015-07-19T01:03:22Z</dcterms:created>
  <dcterms:modified xsi:type="dcterms:W3CDTF">2021-11-25T03:22:16Z</dcterms:modified>
</cp:coreProperties>
</file>