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6\"/>
    </mc:Choice>
  </mc:AlternateContent>
  <xr:revisionPtr revIDLastSave="0" documentId="8_{D547199C-368A-4759-B393-8BC4C0BAD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Data" sheetId="1" r:id="rId2"/>
    <sheet name="Calculations" sheetId="3" r:id="rId3"/>
  </sheets>
  <definedNames>
    <definedName name="person">Data!$B$4:$B$14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H3" i="3"/>
  <c r="H8" i="2"/>
  <c r="H7" i="2"/>
  <c r="H5" i="2"/>
  <c r="H4" i="2"/>
  <c r="F4" i="3"/>
  <c r="F5" i="3"/>
  <c r="F6" i="3"/>
  <c r="F7" i="3"/>
  <c r="F8" i="3"/>
  <c r="F9" i="3"/>
  <c r="F10" i="3"/>
  <c r="F11" i="3"/>
  <c r="F12" i="3"/>
  <c r="F13" i="3"/>
  <c r="E4" i="3"/>
  <c r="E5" i="3"/>
  <c r="E6" i="3"/>
  <c r="E7" i="3"/>
  <c r="E8" i="3"/>
  <c r="E9" i="3"/>
  <c r="E10" i="3"/>
  <c r="E11" i="3"/>
  <c r="E12" i="3"/>
  <c r="E13" i="3"/>
  <c r="F3" i="3"/>
  <c r="E3" i="3"/>
  <c r="D4" i="3"/>
  <c r="D5" i="3"/>
  <c r="D6" i="3"/>
  <c r="D7" i="3"/>
  <c r="D8" i="3"/>
  <c r="D9" i="3"/>
  <c r="D10" i="3"/>
  <c r="D11" i="3"/>
  <c r="D12" i="3"/>
  <c r="D13" i="3"/>
  <c r="D3" i="3"/>
  <c r="C4" i="3"/>
  <c r="C5" i="3"/>
  <c r="C6" i="3"/>
  <c r="C7" i="3"/>
  <c r="C8" i="3"/>
  <c r="C9" i="3"/>
  <c r="C10" i="3"/>
  <c r="C11" i="3"/>
  <c r="C12" i="3"/>
  <c r="C13" i="3"/>
  <c r="C3" i="3"/>
  <c r="B4" i="3"/>
  <c r="B5" i="3"/>
  <c r="B6" i="3"/>
  <c r="B7" i="3"/>
  <c r="B8" i="3"/>
  <c r="B9" i="3"/>
  <c r="B10" i="3"/>
  <c r="B11" i="3"/>
  <c r="B12" i="3"/>
  <c r="B13" i="3"/>
  <c r="B3" i="3"/>
  <c r="C12" i="2"/>
  <c r="C11" i="2"/>
  <c r="C8" i="2"/>
  <c r="C7" i="2"/>
</calcChain>
</file>

<file path=xl/sharedStrings.xml><?xml version="1.0" encoding="utf-8"?>
<sst xmlns="http://schemas.openxmlformats.org/spreadsheetml/2006/main" count="77" uniqueCount="54">
  <si>
    <t>Sales Person</t>
  </si>
  <si>
    <t>Alice</t>
  </si>
  <si>
    <t>Bill</t>
  </si>
  <si>
    <t>Carl</t>
  </si>
  <si>
    <t>Denise</t>
  </si>
  <si>
    <t>Edward</t>
  </si>
  <si>
    <t>Frank</t>
  </si>
  <si>
    <t>Gary</t>
  </si>
  <si>
    <t>Hallie</t>
  </si>
  <si>
    <t>Isaac</t>
  </si>
  <si>
    <t>Jacqueline</t>
  </si>
  <si>
    <t>Kent</t>
  </si>
  <si>
    <t>Year 1</t>
  </si>
  <si>
    <t>Year 2</t>
  </si>
  <si>
    <t>Year 3</t>
  </si>
  <si>
    <t>Year 4</t>
  </si>
  <si>
    <t>Year 5</t>
  </si>
  <si>
    <t>Age</t>
  </si>
  <si>
    <t>Sales Generated for Company</t>
  </si>
  <si>
    <t>Gender</t>
  </si>
  <si>
    <t>Female</t>
  </si>
  <si>
    <t>Male</t>
  </si>
  <si>
    <t>Residence</t>
  </si>
  <si>
    <t>Massachusetts</t>
  </si>
  <si>
    <t>Oregon</t>
  </si>
  <si>
    <t>Texas</t>
  </si>
  <si>
    <t>Florida</t>
  </si>
  <si>
    <t>Wyoming</t>
  </si>
  <si>
    <t>Georgia</t>
  </si>
  <si>
    <t>California</t>
  </si>
  <si>
    <t>Idaho</t>
  </si>
  <si>
    <t>Montana</t>
  </si>
  <si>
    <t>Colorado</t>
  </si>
  <si>
    <t>Arizona</t>
  </si>
  <si>
    <t>Cell Phone</t>
  </si>
  <si>
    <t>253-386-6626</t>
  </si>
  <si>
    <t>945-265-3437</t>
  </si>
  <si>
    <t>467-340-1232</t>
  </si>
  <si>
    <t>548-431-8748</t>
  </si>
  <si>
    <t>918-135-6344</t>
  </si>
  <si>
    <t>514-674-9884</t>
  </si>
  <si>
    <t>295-126-6726</t>
  </si>
  <si>
    <t>529-839-8703</t>
  </si>
  <si>
    <t>928-490-5160</t>
  </si>
  <si>
    <t>642-862-8796</t>
  </si>
  <si>
    <t>479-517-4605</t>
  </si>
  <si>
    <t xml:space="preserve">Average </t>
  </si>
  <si>
    <t>Stanvdard Deviation</t>
  </si>
  <si>
    <t>Best Year</t>
  </si>
  <si>
    <t>Worst Year</t>
  </si>
  <si>
    <t>Personal information</t>
  </si>
  <si>
    <t>Cpntact Information</t>
  </si>
  <si>
    <t>Sales Statistics</t>
  </si>
  <si>
    <t>5-Year Sales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</si>
</sst>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5" borderId="1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3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15" xfId="0" applyFill="1" applyBorder="1"/>
    <xf numFmtId="167" fontId="0" fillId="5" borderId="2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Calculations!$H$2:$L$2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Calculations!$H$3:$L$3</c:f>
              <c:numCache>
                <c:formatCode>General</c:formatCode>
                <c:ptCount val="5"/>
                <c:pt idx="0">
                  <c:v>59053.500000000007</c:v>
                </c:pt>
                <c:pt idx="1">
                  <c:v>55188</c:v>
                </c:pt>
                <c:pt idx="2">
                  <c:v>61851.4</c:v>
                </c:pt>
                <c:pt idx="3">
                  <c:v>51007.6</c:v>
                </c:pt>
                <c:pt idx="4">
                  <c:v>96981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93F-AB7F-4811B091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71872"/>
        <c:axId val="1216265632"/>
      </c:lineChart>
      <c:catAx>
        <c:axId val="12162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6265632"/>
        <c:crosses val="autoZero"/>
        <c:auto val="1"/>
        <c:lblAlgn val="ctr"/>
        <c:lblOffset val="100"/>
        <c:noMultiLvlLbl val="0"/>
      </c:catAx>
      <c:valAx>
        <c:axId val="12162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6271872"/>
        <c:crosses val="autoZero"/>
        <c:crossBetween val="between"/>
        <c:majorUnit val="2000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9524</xdr:rowOff>
    </xdr:from>
    <xdr:to>
      <xdr:col>13</xdr:col>
      <xdr:colOff>581025</xdr:colOff>
      <xdr:row>13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5C6B6-9683-4B6B-9D95-D2F5C63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1A7A-0036-4BE0-806B-B2D07997D44E}">
  <dimension ref="B2:M12"/>
  <sheetViews>
    <sheetView showGridLines="0" tabSelected="1" workbookViewId="0">
      <selection activeCell="B2" sqref="B2:C3"/>
    </sheetView>
  </sheetViews>
  <sheetFormatPr defaultRowHeight="15" x14ac:dyDescent="0.25"/>
  <cols>
    <col min="1" max="1" width="9.140625" style="7"/>
    <col min="2" max="2" width="22" style="7" customWidth="1"/>
    <col min="3" max="3" width="13.7109375" style="7" customWidth="1"/>
    <col min="4" max="4" width="9.140625" style="7"/>
    <col min="5" max="5" width="3.140625" style="7" customWidth="1"/>
    <col min="6" max="6" width="13.85546875" style="7" customWidth="1"/>
    <col min="7" max="7" width="5.85546875" style="7" customWidth="1"/>
    <col min="8" max="8" width="11.140625" style="7" bestFit="1" customWidth="1"/>
    <col min="9" max="16384" width="9.140625" style="7"/>
  </cols>
  <sheetData>
    <row r="2" spans="2:13" ht="15" customHeight="1" x14ac:dyDescent="0.25">
      <c r="B2" s="28" t="s">
        <v>8</v>
      </c>
      <c r="C2" s="29"/>
    </row>
    <row r="3" spans="2:13" ht="15" customHeight="1" thickBot="1" x14ac:dyDescent="0.35">
      <c r="B3" s="30"/>
      <c r="C3" s="31"/>
      <c r="F3" s="27" t="s">
        <v>52</v>
      </c>
      <c r="G3" s="27"/>
      <c r="H3" s="27"/>
      <c r="J3" s="26" t="s">
        <v>53</v>
      </c>
      <c r="K3" s="26"/>
      <c r="L3" s="26"/>
      <c r="M3" s="26"/>
    </row>
    <row r="4" spans="2:13" ht="15.75" thickBot="1" x14ac:dyDescent="0.3">
      <c r="F4" s="18" t="s">
        <v>46</v>
      </c>
      <c r="G4" s="19"/>
      <c r="H4" s="24">
        <f>VLOOKUP($B$2,Calculations!$B$3:$F$13,2,FALSE)</f>
        <v>64816.3</v>
      </c>
    </row>
    <row r="5" spans="2:13" ht="15.75" thickBot="1" x14ac:dyDescent="0.3">
      <c r="F5" s="20" t="s">
        <v>47</v>
      </c>
      <c r="G5" s="21"/>
      <c r="H5" s="24">
        <f>VLOOKUP($B$2,Calculations!$B$3:$F$13,3,FALSE)</f>
        <v>18438.768793767118</v>
      </c>
    </row>
    <row r="6" spans="2:13" ht="15.75" thickBot="1" x14ac:dyDescent="0.3">
      <c r="B6" s="14" t="s">
        <v>50</v>
      </c>
      <c r="C6" s="15"/>
      <c r="F6" s="20"/>
      <c r="G6" s="21"/>
      <c r="H6" s="25"/>
    </row>
    <row r="7" spans="2:13" ht="15.75" thickBot="1" x14ac:dyDescent="0.3">
      <c r="B7" s="9" t="s">
        <v>17</v>
      </c>
      <c r="C7" s="11">
        <f>VLOOKUP($B$2,Data!$B$3:$K$14,2,FALSE)</f>
        <v>31</v>
      </c>
      <c r="F7" s="20" t="s">
        <v>48</v>
      </c>
      <c r="G7" s="21"/>
      <c r="H7" s="24">
        <f>VLOOKUP($B$2,Calculations!$B$3:$F$13,4,FALSE)</f>
        <v>153544.30000000002</v>
      </c>
    </row>
    <row r="8" spans="2:13" ht="15.75" thickBot="1" x14ac:dyDescent="0.3">
      <c r="B8" s="10" t="s">
        <v>19</v>
      </c>
      <c r="C8" s="11" t="str">
        <f>VLOOKUP($B$2,Data!$B$3:$K$14,3,FALSE)</f>
        <v>Female</v>
      </c>
      <c r="F8" s="22" t="s">
        <v>49</v>
      </c>
      <c r="G8" s="23"/>
      <c r="H8" s="24">
        <f>VLOOKUP($B$2,Calculations!$B$3:$F$13,5,FALSE)</f>
        <v>51007.6</v>
      </c>
    </row>
    <row r="9" spans="2:13" ht="15.75" thickBot="1" x14ac:dyDescent="0.3"/>
    <row r="10" spans="2:13" x14ac:dyDescent="0.25">
      <c r="B10" s="12" t="s">
        <v>51</v>
      </c>
      <c r="C10" s="13"/>
    </row>
    <row r="11" spans="2:13" x14ac:dyDescent="0.25">
      <c r="B11" s="9" t="s">
        <v>22</v>
      </c>
      <c r="C11" s="16" t="str">
        <f>VLOOKUP($B$2,Data!$B$3:$K$14,4,FALSE)</f>
        <v>Texas</v>
      </c>
    </row>
    <row r="12" spans="2:13" ht="15.75" thickBot="1" x14ac:dyDescent="0.3">
      <c r="B12" s="10" t="s">
        <v>34</v>
      </c>
      <c r="C12" s="17" t="str">
        <f>VLOOKUP($B$2,Data!$B$3:$K$14,5,FALSE)</f>
        <v>529-839-8703</v>
      </c>
    </row>
  </sheetData>
  <mergeCells count="5">
    <mergeCell ref="B10:C10"/>
    <mergeCell ref="B6:C6"/>
    <mergeCell ref="B2:C3"/>
    <mergeCell ref="F3:H3"/>
    <mergeCell ref="J3:M3"/>
  </mergeCells>
  <dataValidations count="1">
    <dataValidation type="list" allowBlank="1" showInputMessage="1" showErrorMessage="1" sqref="B2" xr:uid="{731574CD-FC66-4121-8101-AF06D90EE190}">
      <formula1>person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zoomScale="130" zoomScaleNormal="130" workbookViewId="0">
      <selection activeCell="G3" sqref="G3:K3"/>
    </sheetView>
  </sheetViews>
  <sheetFormatPr defaultRowHeight="15" x14ac:dyDescent="0.25"/>
  <cols>
    <col min="1" max="1" width="3.7109375" customWidth="1"/>
    <col min="2" max="2" width="12.5703125" customWidth="1"/>
    <col min="3" max="3" width="5.42578125" customWidth="1"/>
    <col min="4" max="4" width="10.28515625" customWidth="1"/>
    <col min="5" max="6" width="13.7109375" customWidth="1"/>
    <col min="7" max="7" width="9.28515625" customWidth="1"/>
    <col min="8" max="8" width="9.42578125" customWidth="1"/>
    <col min="9" max="9" width="9.7109375" customWidth="1"/>
    <col min="10" max="10" width="9.140625" customWidth="1"/>
    <col min="11" max="11" width="9" customWidth="1"/>
    <col min="12" max="12" width="9.7109375" customWidth="1"/>
    <col min="13" max="13" width="8.7109375" customWidth="1"/>
  </cols>
  <sheetData>
    <row r="2" spans="2:12" x14ac:dyDescent="0.25">
      <c r="G2" s="6" t="s">
        <v>18</v>
      </c>
      <c r="H2" s="6"/>
      <c r="I2" s="6"/>
      <c r="J2" s="6"/>
      <c r="K2" s="6"/>
    </row>
    <row r="3" spans="2:12" x14ac:dyDescent="0.25">
      <c r="B3" s="1" t="s">
        <v>0</v>
      </c>
      <c r="C3" s="3" t="s">
        <v>17</v>
      </c>
      <c r="D3" s="3" t="s">
        <v>19</v>
      </c>
      <c r="E3" s="3" t="s">
        <v>22</v>
      </c>
      <c r="F3" s="3" t="s">
        <v>34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/>
    </row>
    <row r="4" spans="2:12" x14ac:dyDescent="0.25">
      <c r="B4" t="s">
        <v>1</v>
      </c>
      <c r="C4" s="2">
        <v>49</v>
      </c>
      <c r="D4" s="2" t="s">
        <v>20</v>
      </c>
      <c r="E4" s="2" t="s">
        <v>23</v>
      </c>
      <c r="F4" s="2" t="s">
        <v>35</v>
      </c>
      <c r="G4" s="4">
        <v>87205.8</v>
      </c>
      <c r="H4" s="4">
        <v>61812</v>
      </c>
      <c r="I4" s="4">
        <v>119661.1</v>
      </c>
      <c r="J4" s="4">
        <v>83143.199999999997</v>
      </c>
      <c r="K4" s="4">
        <v>141315</v>
      </c>
      <c r="L4" s="5"/>
    </row>
    <row r="5" spans="2:12" x14ac:dyDescent="0.25">
      <c r="B5" t="s">
        <v>2</v>
      </c>
      <c r="C5" s="2">
        <v>54</v>
      </c>
      <c r="D5" s="2" t="s">
        <v>21</v>
      </c>
      <c r="E5" s="2" t="s">
        <v>27</v>
      </c>
      <c r="F5" s="2" t="s">
        <v>36</v>
      </c>
      <c r="G5" s="4">
        <v>71034.700000000012</v>
      </c>
      <c r="H5" s="4">
        <v>47689.2</v>
      </c>
      <c r="I5" s="4">
        <v>205881</v>
      </c>
      <c r="J5" s="4">
        <v>138576.19999999998</v>
      </c>
      <c r="K5" s="4">
        <v>216103.5</v>
      </c>
      <c r="L5" s="5"/>
    </row>
    <row r="6" spans="2:12" x14ac:dyDescent="0.25">
      <c r="B6" t="s">
        <v>3</v>
      </c>
      <c r="C6" s="2">
        <v>50</v>
      </c>
      <c r="D6" s="2" t="s">
        <v>21</v>
      </c>
      <c r="E6" s="2" t="s">
        <v>28</v>
      </c>
      <c r="F6" s="2" t="s">
        <v>37</v>
      </c>
      <c r="G6" s="4">
        <v>60146.9</v>
      </c>
      <c r="H6" s="4">
        <v>111870</v>
      </c>
      <c r="I6" s="4">
        <v>181408.5</v>
      </c>
      <c r="J6" s="4">
        <v>147554.4</v>
      </c>
      <c r="K6" s="4">
        <v>16588.5</v>
      </c>
      <c r="L6" s="5"/>
    </row>
    <row r="7" spans="2:12" x14ac:dyDescent="0.25">
      <c r="B7" t="s">
        <v>4</v>
      </c>
      <c r="C7" s="2">
        <v>58</v>
      </c>
      <c r="D7" s="2" t="s">
        <v>20</v>
      </c>
      <c r="E7" s="2" t="s">
        <v>24</v>
      </c>
      <c r="F7" s="2" t="s">
        <v>38</v>
      </c>
      <c r="G7" s="4">
        <v>79736.800000000003</v>
      </c>
      <c r="H7" s="4">
        <v>106562.4</v>
      </c>
      <c r="I7" s="4">
        <v>161098.6</v>
      </c>
      <c r="J7" s="4">
        <v>185607.8</v>
      </c>
      <c r="K7" s="4">
        <v>177679.5</v>
      </c>
      <c r="L7" s="5"/>
    </row>
    <row r="8" spans="2:12" x14ac:dyDescent="0.25">
      <c r="B8" t="s">
        <v>5</v>
      </c>
      <c r="C8" s="2">
        <v>44</v>
      </c>
      <c r="D8" s="2" t="s">
        <v>21</v>
      </c>
      <c r="E8" s="2" t="s">
        <v>30</v>
      </c>
      <c r="F8" s="2" t="s">
        <v>39</v>
      </c>
      <c r="G8" s="4">
        <v>43231.100000000006</v>
      </c>
      <c r="H8" s="4">
        <v>112292.4</v>
      </c>
      <c r="I8" s="4">
        <v>71367.400000000009</v>
      </c>
      <c r="J8" s="4">
        <v>66840.2</v>
      </c>
      <c r="K8" s="4">
        <v>129687</v>
      </c>
      <c r="L8" s="5"/>
    </row>
    <row r="9" spans="2:12" x14ac:dyDescent="0.25">
      <c r="B9" t="s">
        <v>6</v>
      </c>
      <c r="C9" s="2">
        <v>25</v>
      </c>
      <c r="D9" s="2" t="s">
        <v>21</v>
      </c>
      <c r="E9" s="2" t="s">
        <v>29</v>
      </c>
      <c r="F9" s="2" t="s">
        <v>40</v>
      </c>
      <c r="G9" s="4">
        <v>19512.900000000001</v>
      </c>
      <c r="H9" s="4">
        <v>87390</v>
      </c>
      <c r="I9" s="4">
        <v>12654.2</v>
      </c>
      <c r="J9" s="4">
        <v>61045.599999999999</v>
      </c>
      <c r="K9" s="4">
        <v>18151.5</v>
      </c>
      <c r="L9" s="5"/>
    </row>
    <row r="10" spans="2:12" x14ac:dyDescent="0.25">
      <c r="B10" t="s">
        <v>7</v>
      </c>
      <c r="C10" s="2">
        <v>24</v>
      </c>
      <c r="D10" s="2" t="s">
        <v>21</v>
      </c>
      <c r="E10" s="2" t="s">
        <v>31</v>
      </c>
      <c r="F10" s="2" t="s">
        <v>41</v>
      </c>
      <c r="G10" s="4">
        <v>54671.100000000006</v>
      </c>
      <c r="H10" s="4">
        <v>69344.399999999994</v>
      </c>
      <c r="I10" s="4">
        <v>70642</v>
      </c>
      <c r="J10" s="4">
        <v>64105.999999999993</v>
      </c>
      <c r="K10" s="4">
        <v>92079</v>
      </c>
      <c r="L10" s="5"/>
    </row>
    <row r="11" spans="2:12" x14ac:dyDescent="0.25">
      <c r="B11" t="s">
        <v>8</v>
      </c>
      <c r="C11" s="2">
        <v>31</v>
      </c>
      <c r="D11" s="2" t="s">
        <v>20</v>
      </c>
      <c r="E11" s="2" t="s">
        <v>25</v>
      </c>
      <c r="F11" s="2" t="s">
        <v>42</v>
      </c>
      <c r="G11" s="4">
        <v>59053.500000000007</v>
      </c>
      <c r="H11" s="4">
        <v>55188</v>
      </c>
      <c r="I11" s="4">
        <v>61851.4</v>
      </c>
      <c r="J11" s="4">
        <v>51007.6</v>
      </c>
      <c r="K11" s="4">
        <v>96981</v>
      </c>
      <c r="L11" s="5"/>
    </row>
    <row r="12" spans="2:12" x14ac:dyDescent="0.25">
      <c r="B12" t="s">
        <v>9</v>
      </c>
      <c r="C12" s="2">
        <v>45</v>
      </c>
      <c r="D12" s="2" t="s">
        <v>21</v>
      </c>
      <c r="E12" s="2" t="s">
        <v>32</v>
      </c>
      <c r="F12" s="2" t="s">
        <v>43</v>
      </c>
      <c r="G12" s="4">
        <v>57722.500000000007</v>
      </c>
      <c r="H12" s="4">
        <v>32750.399999999998</v>
      </c>
      <c r="I12" s="4">
        <v>63469.9</v>
      </c>
      <c r="J12" s="4">
        <v>92733.2</v>
      </c>
      <c r="K12" s="4">
        <v>74449.5</v>
      </c>
      <c r="L12" s="5"/>
    </row>
    <row r="13" spans="2:12" x14ac:dyDescent="0.25">
      <c r="B13" t="s">
        <v>10</v>
      </c>
      <c r="C13" s="2">
        <v>30</v>
      </c>
      <c r="D13" s="2" t="s">
        <v>20</v>
      </c>
      <c r="E13" s="2" t="s">
        <v>26</v>
      </c>
      <c r="F13" s="2" t="s">
        <v>44</v>
      </c>
      <c r="G13" s="4">
        <v>132051.70000000001</v>
      </c>
      <c r="H13" s="4">
        <v>64200</v>
      </c>
      <c r="I13" s="4">
        <v>153544.30000000002</v>
      </c>
      <c r="J13" s="4">
        <v>120623.99999999999</v>
      </c>
      <c r="K13" s="4">
        <v>87589.5</v>
      </c>
      <c r="L13" s="5"/>
    </row>
    <row r="14" spans="2:12" x14ac:dyDescent="0.25">
      <c r="B14" t="s">
        <v>11</v>
      </c>
      <c r="C14" s="2">
        <v>37</v>
      </c>
      <c r="D14" s="2" t="s">
        <v>21</v>
      </c>
      <c r="E14" s="2" t="s">
        <v>33</v>
      </c>
      <c r="F14" s="2" t="s">
        <v>45</v>
      </c>
      <c r="G14" s="4">
        <v>114529.8</v>
      </c>
      <c r="H14" s="4">
        <v>104925.59999999999</v>
      </c>
      <c r="I14" s="4">
        <v>78409.5</v>
      </c>
      <c r="J14" s="4">
        <v>125192.2</v>
      </c>
      <c r="K14" s="4">
        <v>121746</v>
      </c>
      <c r="L14" s="5"/>
    </row>
    <row r="15" spans="2:12" x14ac:dyDescent="0.25">
      <c r="G15" s="4"/>
      <c r="H15" s="4"/>
      <c r="I15" s="4"/>
      <c r="J15" s="4"/>
      <c r="K15" s="4"/>
    </row>
    <row r="16" spans="2:12" x14ac:dyDescent="0.25">
      <c r="G16" s="4"/>
      <c r="H16" s="4"/>
      <c r="I16" s="4"/>
      <c r="J16" s="4"/>
      <c r="K16" s="4"/>
    </row>
  </sheetData>
  <mergeCells count="1">
    <mergeCell ref="G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68C5-9365-4A25-8247-0C15913744DB}">
  <dimension ref="B2:L13"/>
  <sheetViews>
    <sheetView workbookViewId="0">
      <selection activeCell="H2" sqref="H2:L3"/>
    </sheetView>
  </sheetViews>
  <sheetFormatPr defaultRowHeight="15" x14ac:dyDescent="0.25"/>
  <cols>
    <col min="4" max="4" width="19" customWidth="1"/>
    <col min="5" max="5" width="9.7109375" customWidth="1"/>
    <col min="6" max="6" width="10.7109375" customWidth="1"/>
  </cols>
  <sheetData>
    <row r="2" spans="2:12" x14ac:dyDescent="0.25">
      <c r="C2" t="s">
        <v>46</v>
      </c>
      <c r="D2" t="s">
        <v>47</v>
      </c>
      <c r="E2" t="s">
        <v>48</v>
      </c>
      <c r="F2" t="s">
        <v>49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</row>
    <row r="3" spans="2:12" x14ac:dyDescent="0.25">
      <c r="B3" t="str">
        <f>Data!B4</f>
        <v>Alice</v>
      </c>
      <c r="C3">
        <f>AVERAGE(Data!G4:K4)</f>
        <v>98627.420000000013</v>
      </c>
      <c r="D3">
        <f>STDEV(Data!G4:K4)</f>
        <v>31584.152682983247</v>
      </c>
      <c r="E3">
        <f>MAX(Data!G4:K40)</f>
        <v>216103.5</v>
      </c>
      <c r="F3">
        <f>MIN(Data!G4:K4)</f>
        <v>61812</v>
      </c>
      <c r="H3" s="7">
        <f>VLOOKUP(Dashboard!$B$2,Data!$B$4:$K$14,6,FALSE)</f>
        <v>59053.500000000007</v>
      </c>
      <c r="I3" s="7">
        <f>VLOOKUP(Dashboard!$B$2,Data!$B$4:$K$14,7,FALSE)</f>
        <v>55188</v>
      </c>
      <c r="J3" s="7">
        <f>VLOOKUP(Dashboard!$B$2,Data!$B$4:$K$14,8,FALSE)</f>
        <v>61851.4</v>
      </c>
      <c r="K3" s="7">
        <f>VLOOKUP(Dashboard!$B$2,Data!$B$4:$K$14,9,FALSE)</f>
        <v>51007.6</v>
      </c>
      <c r="L3" s="7">
        <f>VLOOKUP(Dashboard!$B$2,Data!$B$4:$K$14,10,FALSE)</f>
        <v>96981</v>
      </c>
    </row>
    <row r="4" spans="2:12" x14ac:dyDescent="0.25">
      <c r="B4" t="str">
        <f>Data!B5</f>
        <v>Bill</v>
      </c>
      <c r="C4">
        <f>AVERAGE(Data!G5:K5)</f>
        <v>135856.91999999998</v>
      </c>
      <c r="D4">
        <f>STDEV(Data!G5:K5)</f>
        <v>76363.844391485429</v>
      </c>
      <c r="E4">
        <f>MAX(Data!G5:K41)</f>
        <v>216103.5</v>
      </c>
      <c r="F4">
        <f>MIN(Data!G5:K5)</f>
        <v>47689.2</v>
      </c>
    </row>
    <row r="5" spans="2:12" x14ac:dyDescent="0.25">
      <c r="B5" t="str">
        <f>Data!B6</f>
        <v>Carl</v>
      </c>
      <c r="C5">
        <f>AVERAGE(Data!G6:K6)</f>
        <v>103513.66</v>
      </c>
      <c r="D5">
        <f>STDEV(Data!G6:K6)</f>
        <v>66169.63164944321</v>
      </c>
      <c r="E5">
        <f>MAX(Data!G6:K42)</f>
        <v>185607.8</v>
      </c>
      <c r="F5">
        <f>MIN(Data!G6:K6)</f>
        <v>16588.5</v>
      </c>
    </row>
    <row r="6" spans="2:12" x14ac:dyDescent="0.25">
      <c r="B6" t="str">
        <f>Data!B7</f>
        <v>Denise</v>
      </c>
      <c r="C6">
        <f>AVERAGE(Data!G7:K7)</f>
        <v>142137.02000000002</v>
      </c>
      <c r="D6">
        <f>STDEV(Data!G7:K7)</f>
        <v>46561.408802376187</v>
      </c>
      <c r="E6">
        <f>MAX(Data!G7:K43)</f>
        <v>185607.8</v>
      </c>
      <c r="F6">
        <f>MIN(Data!G7:K7)</f>
        <v>79736.800000000003</v>
      </c>
    </row>
    <row r="7" spans="2:12" x14ac:dyDescent="0.25">
      <c r="B7" t="str">
        <f>Data!B8</f>
        <v>Edward</v>
      </c>
      <c r="C7">
        <f>AVERAGE(Data!G8:K8)</f>
        <v>84683.62000000001</v>
      </c>
      <c r="D7">
        <f>STDEV(Data!G8:K8)</f>
        <v>35360.888391158958</v>
      </c>
      <c r="E7">
        <f>MAX(Data!G8:K44)</f>
        <v>153544.30000000002</v>
      </c>
      <c r="F7">
        <f>MIN(Data!G8:K8)</f>
        <v>43231.100000000006</v>
      </c>
    </row>
    <row r="8" spans="2:12" x14ac:dyDescent="0.25">
      <c r="B8" t="str">
        <f>Data!B9</f>
        <v>Frank</v>
      </c>
      <c r="C8">
        <f>AVERAGE(Data!G9:K9)</f>
        <v>39750.839999999997</v>
      </c>
      <c r="D8">
        <f>STDEV(Data!G9:K9)</f>
        <v>32913.864753823735</v>
      </c>
      <c r="E8">
        <f>MAX(Data!G9:K45)</f>
        <v>153544.30000000002</v>
      </c>
      <c r="F8">
        <f>MIN(Data!G9:K9)</f>
        <v>12654.2</v>
      </c>
    </row>
    <row r="9" spans="2:12" x14ac:dyDescent="0.25">
      <c r="B9" t="str">
        <f>Data!B10</f>
        <v>Gary</v>
      </c>
      <c r="C9">
        <f>AVERAGE(Data!G10:K10)</f>
        <v>70168.5</v>
      </c>
      <c r="D9">
        <f>STDEV(Data!G10:K10)</f>
        <v>13764.961553887462</v>
      </c>
      <c r="E9">
        <f>MAX(Data!G10:K46)</f>
        <v>153544.30000000002</v>
      </c>
      <c r="F9">
        <f>MIN(Data!G10:K10)</f>
        <v>54671.100000000006</v>
      </c>
    </row>
    <row r="10" spans="2:12" x14ac:dyDescent="0.25">
      <c r="B10" t="str">
        <f>Data!B11</f>
        <v>Hallie</v>
      </c>
      <c r="C10">
        <f>AVERAGE(Data!G11:K11)</f>
        <v>64816.3</v>
      </c>
      <c r="D10">
        <f>STDEV(Data!G11:K11)</f>
        <v>18438.768793767118</v>
      </c>
      <c r="E10">
        <f>MAX(Data!G11:K47)</f>
        <v>153544.30000000002</v>
      </c>
      <c r="F10">
        <f>MIN(Data!G11:K11)</f>
        <v>51007.6</v>
      </c>
    </row>
    <row r="11" spans="2:12" x14ac:dyDescent="0.25">
      <c r="B11" t="str">
        <f>Data!B12</f>
        <v>Isaac</v>
      </c>
      <c r="C11">
        <f>AVERAGE(Data!G12:K12)</f>
        <v>64225.1</v>
      </c>
      <c r="D11">
        <f>STDEV(Data!G12:K12)</f>
        <v>22083.710030585898</v>
      </c>
      <c r="E11">
        <f>MAX(Data!G12:K48)</f>
        <v>153544.30000000002</v>
      </c>
      <c r="F11">
        <f>MIN(Data!G12:K12)</f>
        <v>32750.399999999998</v>
      </c>
    </row>
    <row r="12" spans="2:12" x14ac:dyDescent="0.25">
      <c r="B12" t="str">
        <f>Data!B13</f>
        <v>Jacqueline</v>
      </c>
      <c r="C12">
        <f>AVERAGE(Data!G13:K13)</f>
        <v>111601.9</v>
      </c>
      <c r="D12">
        <f>STDEV(Data!G13:K13)</f>
        <v>35645.101359022679</v>
      </c>
      <c r="E12">
        <f>MAX(Data!G13:K49)</f>
        <v>153544.30000000002</v>
      </c>
      <c r="F12">
        <f>MIN(Data!G13:K13)</f>
        <v>64200</v>
      </c>
    </row>
    <row r="13" spans="2:12" x14ac:dyDescent="0.25">
      <c r="B13" t="str">
        <f>Data!B14</f>
        <v>Kent</v>
      </c>
      <c r="C13">
        <f>AVERAGE(Data!G14:K14)</f>
        <v>108960.62000000002</v>
      </c>
      <c r="D13">
        <f>STDEV(Data!G14:K14)</f>
        <v>18758.985957188528</v>
      </c>
      <c r="E13">
        <f>MAX(Data!G14:K50)</f>
        <v>125192.2</v>
      </c>
      <c r="F13">
        <f>MIN(Data!G14:K14)</f>
        <v>78409.5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Data</vt:lpstr>
      <vt:lpstr>Calculations</vt:lpstr>
      <vt:lpstr>person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2015-07-19T01:03:22Z</dcterms:created>
  <dcterms:modified xsi:type="dcterms:W3CDTF">2021-10-18T10:29:32Z</dcterms:modified>
</cp:coreProperties>
</file>