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bong Jonah\Documents\BUS115\"/>
    </mc:Choice>
  </mc:AlternateContent>
  <bookViews>
    <workbookView xWindow="0" yWindow="0" windowWidth="20490" windowHeight="7650" tabRatio="741" firstSheet="1" activeTab="2"/>
  </bookViews>
  <sheets>
    <sheet name="Sum and Count" sheetId="1" r:id="rId1"/>
    <sheet name="Central Tendency" sheetId="2" r:id="rId2"/>
    <sheet name="Disper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" i="3" l="1"/>
  <c r="M8" i="3"/>
  <c r="K8" i="3"/>
  <c r="L7" i="3"/>
  <c r="M7" i="3"/>
  <c r="K3" i="3"/>
  <c r="L3" i="3"/>
  <c r="J3" i="3"/>
  <c r="K7" i="3"/>
  <c r="K6" i="3"/>
  <c r="J7" i="3"/>
  <c r="J6" i="3"/>
  <c r="I1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3" i="3"/>
  <c r="J4" i="3"/>
  <c r="I6" i="2" a="1"/>
  <c r="I6" i="2" s="1"/>
  <c r="I5" i="2"/>
  <c r="K4" i="2"/>
  <c r="K3" i="2"/>
  <c r="I4" i="2"/>
  <c r="J3" i="2"/>
  <c r="I3" i="2"/>
  <c r="I6" i="1"/>
  <c r="J5" i="1"/>
  <c r="I5" i="1"/>
  <c r="I4" i="1"/>
  <c r="I3" i="1"/>
  <c r="I8" i="2" l="1"/>
  <c r="I7" i="2"/>
</calcChain>
</file>

<file path=xl/sharedStrings.xml><?xml version="1.0" encoding="utf-8"?>
<sst xmlns="http://schemas.openxmlformats.org/spreadsheetml/2006/main" count="108" uniqueCount="45">
  <si>
    <t>Employee</t>
  </si>
  <si>
    <t>Alice</t>
  </si>
  <si>
    <t>Bill</t>
  </si>
  <si>
    <t>Carl</t>
  </si>
  <si>
    <t>Denise</t>
  </si>
  <si>
    <t>Edward</t>
  </si>
  <si>
    <t>Frank</t>
  </si>
  <si>
    <t>Gary</t>
  </si>
  <si>
    <t>Hallie</t>
  </si>
  <si>
    <t>Position</t>
  </si>
  <si>
    <t>Administrative Assistant</t>
  </si>
  <si>
    <t>Plant Manager</t>
  </si>
  <si>
    <t>Marketing Manager</t>
  </si>
  <si>
    <t>Finance Manager</t>
  </si>
  <si>
    <t>Operations Manager</t>
  </si>
  <si>
    <t>HR Manager</t>
  </si>
  <si>
    <t>Age</t>
  </si>
  <si>
    <t>Isaac</t>
  </si>
  <si>
    <t>Jacqueline</t>
  </si>
  <si>
    <t>Kent</t>
  </si>
  <si>
    <t>Leah</t>
  </si>
  <si>
    <t>Matt</t>
  </si>
  <si>
    <t>Owen</t>
  </si>
  <si>
    <t>Production Operator</t>
  </si>
  <si>
    <t>Maintenance Supervisor</t>
  </si>
  <si>
    <t>Natalie</t>
  </si>
  <si>
    <t>Supply Chain Manager</t>
  </si>
  <si>
    <t>Quality Analyst</t>
  </si>
  <si>
    <t>Buyer</t>
  </si>
  <si>
    <t>College GPA</t>
  </si>
  <si>
    <t>Salary</t>
  </si>
  <si>
    <t>sum</t>
  </si>
  <si>
    <t>count</t>
  </si>
  <si>
    <t>counta</t>
  </si>
  <si>
    <t>countblank</t>
  </si>
  <si>
    <t>Mean (Average)</t>
  </si>
  <si>
    <t>Median</t>
  </si>
  <si>
    <t>Mode</t>
  </si>
  <si>
    <t>Multiple Mode</t>
  </si>
  <si>
    <t>Count</t>
  </si>
  <si>
    <t>Variance</t>
  </si>
  <si>
    <t>Standard Deviation</t>
  </si>
  <si>
    <t>Coefficient of Variation</t>
  </si>
  <si>
    <t>Dev.</t>
  </si>
  <si>
    <t>Dev.^2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</si>
</sst>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&quot;$&quot;#,##0"/>
    <numFmt numFmtId="169" formatCode="_-[$$-409]* #,##0_ ;_-[$$-409]* \-#,##0\ ;_-[$$-409]* &quot;-&quot;??_ ;_-@_ "/>
    <numFmt numFmtId="177" formatCode="&quot;$&quot;#,##0.0"/>
    <numFmt numFmtId="183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/>
    <xf numFmtId="183" fontId="1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577177093699411"/>
          <c:y val="9.94263413259324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Dispersion!$D$3:$D$17</c:f>
              <c:numCache>
                <c:formatCode>General</c:formatCode>
                <c:ptCount val="15"/>
                <c:pt idx="0">
                  <c:v>49</c:v>
                </c:pt>
                <c:pt idx="1">
                  <c:v>25</c:v>
                </c:pt>
                <c:pt idx="2">
                  <c:v>50</c:v>
                </c:pt>
                <c:pt idx="3">
                  <c:v>36</c:v>
                </c:pt>
                <c:pt idx="4">
                  <c:v>44</c:v>
                </c:pt>
                <c:pt idx="5">
                  <c:v>52</c:v>
                </c:pt>
                <c:pt idx="6">
                  <c:v>24</c:v>
                </c:pt>
                <c:pt idx="7">
                  <c:v>31</c:v>
                </c:pt>
                <c:pt idx="8">
                  <c:v>45</c:v>
                </c:pt>
                <c:pt idx="9">
                  <c:v>30</c:v>
                </c:pt>
                <c:pt idx="10">
                  <c:v>37</c:v>
                </c:pt>
                <c:pt idx="11">
                  <c:v>24</c:v>
                </c:pt>
                <c:pt idx="12">
                  <c:v>31</c:v>
                </c:pt>
                <c:pt idx="13">
                  <c:v>40</c:v>
                </c:pt>
                <c:pt idx="14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13-4528-BF84-FB26967B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852767"/>
        <c:axId val="1060857759"/>
      </c:scatterChart>
      <c:valAx>
        <c:axId val="1060852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857759"/>
        <c:crosses val="autoZero"/>
        <c:crossBetween val="midCat"/>
      </c:valAx>
      <c:valAx>
        <c:axId val="106085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852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69607</xdr:colOff>
      <xdr:row>11</xdr:row>
      <xdr:rowOff>65943</xdr:rowOff>
    </xdr:from>
    <xdr:to>
      <xdr:col>11</xdr:col>
      <xdr:colOff>520212</xdr:colOff>
      <xdr:row>19</xdr:row>
      <xdr:rowOff>30773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0.09963</cdr:x>
      <cdr:y>0.52165</cdr:y>
    </cdr:from>
    <cdr:to>
      <cdr:x>0.96556</cdr:x>
      <cdr:y>0.52658</cdr:y>
    </cdr:to>
    <cdr:cxnSp macro="">
      <cdr:nvCxnSpPr>
        <cdr:cNvPr id="9" name="Straight Connector 8"/>
        <cdr:cNvCxnSpPr/>
      </cdr:nvCxnSpPr>
      <cdr:spPr>
        <a:xfrm xmlns:a="http://schemas.openxmlformats.org/drawingml/2006/main">
          <a:off x="296740" y="776654"/>
          <a:ext cx="2579077" cy="7327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F2" zoomScale="130" zoomScaleNormal="130" workbookViewId="0">
      <selection activeCell="I7" sqref="I7"/>
    </sheetView>
  </sheetViews>
  <sheetFormatPr defaultRowHeight="15" x14ac:dyDescent="0.25"/>
  <cols>
    <col min="1" max="1" width="3" customWidth="1"/>
    <col min="2" max="2" width="10.85546875" customWidth="1"/>
    <col min="3" max="3" width="23.42578125" customWidth="1"/>
    <col min="4" max="4" width="7.140625" customWidth="1"/>
    <col min="5" max="5" width="12.42578125" customWidth="1"/>
    <col min="6" max="6" width="8.7109375" customWidth="1"/>
    <col min="7" max="7" width="8.5703125" customWidth="1"/>
    <col min="8" max="8" width="10.28515625" customWidth="1"/>
    <col min="9" max="9" width="13.140625" customWidth="1"/>
    <col min="10" max="13" width="8.5703125" customWidth="1"/>
    <col min="14" max="14" width="8.42578125" customWidth="1"/>
  </cols>
  <sheetData>
    <row r="1" spans="2:19" x14ac:dyDescent="0.25">
      <c r="H1" s="3"/>
    </row>
    <row r="2" spans="2:19" x14ac:dyDescent="0.25">
      <c r="B2" s="1" t="s">
        <v>0</v>
      </c>
      <c r="C2" s="1" t="s">
        <v>9</v>
      </c>
      <c r="D2" s="1" t="s">
        <v>16</v>
      </c>
      <c r="E2" s="1" t="s">
        <v>29</v>
      </c>
      <c r="F2" s="1" t="s">
        <v>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t="s">
        <v>1</v>
      </c>
      <c r="C3" t="s">
        <v>10</v>
      </c>
      <c r="D3" s="2">
        <v>49</v>
      </c>
      <c r="E3" s="4">
        <v>3.919</v>
      </c>
      <c r="F3" s="5">
        <v>38000</v>
      </c>
      <c r="G3" s="1"/>
      <c r="H3" s="1" t="s">
        <v>31</v>
      </c>
      <c r="I3" s="6">
        <f>SUM(F3:F17)</f>
        <v>677000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25">
      <c r="B4" t="s">
        <v>2</v>
      </c>
      <c r="C4" t="s">
        <v>12</v>
      </c>
      <c r="D4" s="2">
        <v>25</v>
      </c>
      <c r="E4" s="4">
        <v>2.5529999999999999</v>
      </c>
      <c r="F4" s="5">
        <v>52000</v>
      </c>
      <c r="G4" s="1"/>
      <c r="H4" s="1" t="s">
        <v>32</v>
      </c>
      <c r="I4" s="1">
        <f>COUNT(F3:F17)</f>
        <v>14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25">
      <c r="B5" t="s">
        <v>3</v>
      </c>
      <c r="C5" t="s">
        <v>11</v>
      </c>
      <c r="D5" s="2">
        <v>50</v>
      </c>
      <c r="E5" s="4">
        <v>3.5680000000000001</v>
      </c>
      <c r="F5" s="5"/>
      <c r="G5" s="1"/>
      <c r="H5" s="1" t="s">
        <v>33</v>
      </c>
      <c r="I5" s="1">
        <f>COUNTA(B3:B17)</f>
        <v>15</v>
      </c>
      <c r="J5" s="1">
        <f>COUNTA(C3:C17)</f>
        <v>11</v>
      </c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t="s">
        <v>4</v>
      </c>
      <c r="D6" s="2">
        <v>36</v>
      </c>
      <c r="E6" s="4">
        <v>2.64</v>
      </c>
      <c r="F6" s="5">
        <v>48000</v>
      </c>
      <c r="G6" s="1"/>
      <c r="H6" s="1" t="s">
        <v>34</v>
      </c>
      <c r="I6" s="1">
        <f>COUNTBLANK(C3:C17)</f>
        <v>4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t="s">
        <v>5</v>
      </c>
      <c r="C7" t="s">
        <v>13</v>
      </c>
      <c r="D7" s="2">
        <v>44</v>
      </c>
      <c r="E7" s="4">
        <v>3.621</v>
      </c>
      <c r="F7" s="5">
        <v>62000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t="s">
        <v>6</v>
      </c>
      <c r="D8" s="2">
        <v>52</v>
      </c>
      <c r="E8" s="4">
        <v>3.3810000000000002</v>
      </c>
      <c r="F8" s="5">
        <v>59000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t="s">
        <v>7</v>
      </c>
      <c r="C9" t="s">
        <v>15</v>
      </c>
      <c r="D9" s="2">
        <v>24</v>
      </c>
      <c r="E9" s="4">
        <v>3.468</v>
      </c>
      <c r="F9" s="5">
        <v>48000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t="s">
        <v>8</v>
      </c>
      <c r="C10" t="s">
        <v>14</v>
      </c>
      <c r="D10" s="2">
        <v>31</v>
      </c>
      <c r="E10" s="4">
        <v>2.8759999999999999</v>
      </c>
      <c r="F10" s="5">
        <v>51000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t="s">
        <v>17</v>
      </c>
      <c r="D11" s="2">
        <v>45</v>
      </c>
      <c r="E11" s="4">
        <v>2.8780000000000001</v>
      </c>
      <c r="F11" s="5">
        <v>58000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t="s">
        <v>18</v>
      </c>
      <c r="C12" t="s">
        <v>23</v>
      </c>
      <c r="D12" s="2">
        <v>30</v>
      </c>
      <c r="E12" s="4">
        <v>3.9319999999999999</v>
      </c>
      <c r="F12" s="5">
        <v>38000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t="s">
        <v>19</v>
      </c>
      <c r="C13" t="s">
        <v>24</v>
      </c>
      <c r="D13" s="2">
        <v>37</v>
      </c>
      <c r="E13" s="4">
        <v>2.306</v>
      </c>
      <c r="F13" s="5">
        <v>55000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t="s">
        <v>20</v>
      </c>
      <c r="D14" s="2">
        <v>24</v>
      </c>
      <c r="E14" s="4">
        <v>3.6640000000000001</v>
      </c>
      <c r="F14" s="5">
        <v>22000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t="s">
        <v>21</v>
      </c>
      <c r="C15" t="s">
        <v>26</v>
      </c>
      <c r="D15" s="2">
        <v>31</v>
      </c>
      <c r="E15" s="4">
        <v>3.649</v>
      </c>
      <c r="F15" s="5">
        <v>60000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t="s">
        <v>25</v>
      </c>
      <c r="C16" t="s">
        <v>27</v>
      </c>
      <c r="D16" s="2">
        <v>40</v>
      </c>
      <c r="E16" s="4">
        <v>2.335</v>
      </c>
      <c r="F16" s="5">
        <v>46000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t="s">
        <v>22</v>
      </c>
      <c r="C17" t="s">
        <v>28</v>
      </c>
      <c r="D17" s="2">
        <v>48</v>
      </c>
      <c r="E17" s="4">
        <v>3.3319999999999999</v>
      </c>
      <c r="F17" s="5">
        <v>40000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topLeftCell="D2" zoomScale="130" zoomScaleNormal="130" workbookViewId="0">
      <selection activeCell="H8" sqref="H8"/>
    </sheetView>
  </sheetViews>
  <sheetFormatPr defaultRowHeight="15" x14ac:dyDescent="0.25"/>
  <cols>
    <col min="1" max="1" width="3" customWidth="1"/>
    <col min="2" max="2" width="10.85546875" customWidth="1"/>
    <col min="3" max="3" width="23.42578125" customWidth="1"/>
    <col min="4" max="4" width="7.140625" customWidth="1"/>
    <col min="5" max="5" width="12.42578125" customWidth="1"/>
    <col min="6" max="6" width="15.5703125" customWidth="1"/>
    <col min="7" max="7" width="8.5703125" customWidth="1"/>
    <col min="8" max="8" width="14.5703125" customWidth="1"/>
    <col min="9" max="9" width="10.7109375" customWidth="1"/>
    <col min="10" max="10" width="8.5703125" customWidth="1"/>
    <col min="11" max="11" width="12.7109375" customWidth="1"/>
    <col min="12" max="13" width="8.5703125" customWidth="1"/>
    <col min="14" max="14" width="8.42578125" customWidth="1"/>
  </cols>
  <sheetData>
    <row r="1" spans="2:19" x14ac:dyDescent="0.25">
      <c r="H1" s="3"/>
    </row>
    <row r="2" spans="2:19" x14ac:dyDescent="0.25">
      <c r="B2" s="1" t="s">
        <v>0</v>
      </c>
      <c r="C2" s="1" t="s">
        <v>9</v>
      </c>
      <c r="D2" s="1" t="s">
        <v>16</v>
      </c>
      <c r="E2" s="1" t="s">
        <v>29</v>
      </c>
      <c r="F2" s="1" t="s">
        <v>30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25">
      <c r="B3" t="s">
        <v>1</v>
      </c>
      <c r="C3" t="s">
        <v>10</v>
      </c>
      <c r="D3" s="2">
        <v>49</v>
      </c>
      <c r="E3" s="4">
        <v>3.919</v>
      </c>
      <c r="F3" s="5">
        <v>36000</v>
      </c>
      <c r="G3" s="1"/>
      <c r="H3" s="1" t="s">
        <v>35</v>
      </c>
      <c r="I3" s="10">
        <f>SUM(D3:D17)/COUNT(D3:D17)</f>
        <v>38.133333333333333</v>
      </c>
      <c r="J3" s="10">
        <f>AVERAGE(D3:D17)</f>
        <v>38.133333333333333</v>
      </c>
      <c r="K3" s="6">
        <f>AVERAGE(F3:F17)</f>
        <v>49933.333333333336</v>
      </c>
      <c r="L3" s="1"/>
      <c r="M3" s="1"/>
      <c r="N3" s="1"/>
      <c r="O3" s="1"/>
      <c r="P3" s="1"/>
      <c r="Q3" s="1"/>
      <c r="R3" s="1"/>
      <c r="S3" s="1"/>
    </row>
    <row r="4" spans="2:19" x14ac:dyDescent="0.25">
      <c r="B4" t="s">
        <v>2</v>
      </c>
      <c r="C4" t="s">
        <v>12</v>
      </c>
      <c r="D4" s="2">
        <v>50</v>
      </c>
      <c r="E4" s="4">
        <v>2.5529999999999999</v>
      </c>
      <c r="F4" s="5">
        <v>52000</v>
      </c>
      <c r="G4" s="1"/>
      <c r="H4" s="1" t="s">
        <v>36</v>
      </c>
      <c r="I4" s="1">
        <f>MEDIAN(D3:D17)</f>
        <v>37</v>
      </c>
      <c r="J4" s="1"/>
      <c r="K4" s="6">
        <f>MEDIAN(F3:F17)</f>
        <v>51000</v>
      </c>
      <c r="L4" s="1"/>
      <c r="M4" s="1"/>
      <c r="N4" s="1"/>
      <c r="O4" s="1"/>
      <c r="P4" s="1"/>
      <c r="Q4" s="1"/>
      <c r="R4" s="1"/>
      <c r="S4" s="1"/>
    </row>
    <row r="5" spans="2:19" x14ac:dyDescent="0.25">
      <c r="B5" t="s">
        <v>3</v>
      </c>
      <c r="C5" t="s">
        <v>11</v>
      </c>
      <c r="D5" s="2">
        <v>31</v>
      </c>
      <c r="E5" s="4">
        <v>3.5680000000000001</v>
      </c>
      <c r="F5" s="8">
        <v>74000</v>
      </c>
      <c r="G5" s="1"/>
      <c r="H5" s="1" t="s">
        <v>37</v>
      </c>
      <c r="I5" s="1">
        <f>_xlfn.MODE.SNGL(D3:D17)</f>
        <v>31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25">
      <c r="B6" t="s">
        <v>4</v>
      </c>
      <c r="D6" s="2">
        <v>36</v>
      </c>
      <c r="E6" s="4">
        <v>2.64</v>
      </c>
      <c r="F6" s="5">
        <v>48000</v>
      </c>
      <c r="G6" s="1"/>
      <c r="H6" s="1" t="s">
        <v>38</v>
      </c>
      <c r="I6" s="1">
        <f t="array" ref="I6:I8">_xlfn.MODE.MULT(D3:D17)</f>
        <v>31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25">
      <c r="B7" t="s">
        <v>5</v>
      </c>
      <c r="C7" t="s">
        <v>13</v>
      </c>
      <c r="D7" s="2">
        <v>44</v>
      </c>
      <c r="E7" s="4">
        <v>3.621</v>
      </c>
      <c r="F7" s="5">
        <v>62000</v>
      </c>
      <c r="G7" s="1"/>
      <c r="H7" s="1"/>
      <c r="I7" s="1">
        <v>31</v>
      </c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25">
      <c r="B8" t="s">
        <v>6</v>
      </c>
      <c r="D8" s="2">
        <v>52</v>
      </c>
      <c r="E8" s="4">
        <v>3.3810000000000002</v>
      </c>
      <c r="F8" s="5">
        <v>59000</v>
      </c>
      <c r="G8" s="1"/>
      <c r="H8" s="1"/>
      <c r="I8" s="1">
        <v>31</v>
      </c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25">
      <c r="B9" t="s">
        <v>7</v>
      </c>
      <c r="C9" t="s">
        <v>15</v>
      </c>
      <c r="D9" s="2">
        <v>24</v>
      </c>
      <c r="E9" s="4">
        <v>3.468</v>
      </c>
      <c r="F9" s="5">
        <v>48000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25">
      <c r="B10" t="s">
        <v>8</v>
      </c>
      <c r="C10" t="s">
        <v>14</v>
      </c>
      <c r="D10" s="2">
        <v>31</v>
      </c>
      <c r="E10" s="4">
        <v>2.8759999999999999</v>
      </c>
      <c r="F10" s="5">
        <v>51000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25">
      <c r="B11" t="s">
        <v>17</v>
      </c>
      <c r="D11" s="2">
        <v>45</v>
      </c>
      <c r="E11" s="4">
        <v>2.8780000000000001</v>
      </c>
      <c r="F11" s="5">
        <v>58000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25">
      <c r="B12" t="s">
        <v>18</v>
      </c>
      <c r="C12" t="s">
        <v>23</v>
      </c>
      <c r="D12" s="2">
        <v>30</v>
      </c>
      <c r="E12" s="4">
        <v>3.9319999999999999</v>
      </c>
      <c r="F12" s="5">
        <v>38000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25">
      <c r="B13" t="s">
        <v>19</v>
      </c>
      <c r="C13" t="s">
        <v>24</v>
      </c>
      <c r="D13" s="2">
        <v>37</v>
      </c>
      <c r="E13" s="4">
        <v>2.306</v>
      </c>
      <c r="F13" s="5">
        <v>55000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25">
      <c r="B14" t="s">
        <v>20</v>
      </c>
      <c r="D14" s="2">
        <v>24</v>
      </c>
      <c r="E14" s="4">
        <v>3.6640000000000001</v>
      </c>
      <c r="F14" s="5">
        <v>22000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t="s">
        <v>21</v>
      </c>
      <c r="C15" t="s">
        <v>26</v>
      </c>
      <c r="D15" s="2">
        <v>31</v>
      </c>
      <c r="E15" s="4">
        <v>3.649</v>
      </c>
      <c r="F15" s="5">
        <v>60000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25">
      <c r="B16" t="s">
        <v>25</v>
      </c>
      <c r="C16" t="s">
        <v>27</v>
      </c>
      <c r="D16" s="2">
        <v>40</v>
      </c>
      <c r="E16" s="4">
        <v>2.335</v>
      </c>
      <c r="F16" s="5">
        <v>46000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25">
      <c r="B17" t="s">
        <v>22</v>
      </c>
      <c r="C17" t="s">
        <v>28</v>
      </c>
      <c r="D17" s="2">
        <v>48</v>
      </c>
      <c r="E17" s="4">
        <v>3.3319999999999999</v>
      </c>
      <c r="F17" s="5">
        <v>40000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0"/>
  <sheetViews>
    <sheetView tabSelected="1" topLeftCell="I1" zoomScale="130" zoomScaleNormal="130" workbookViewId="0">
      <selection activeCell="K8" sqref="K8"/>
    </sheetView>
  </sheetViews>
  <sheetFormatPr defaultRowHeight="15" x14ac:dyDescent="0.25"/>
  <cols>
    <col min="1" max="1" width="3" customWidth="1"/>
    <col min="2" max="2" width="10.85546875" customWidth="1"/>
    <col min="3" max="3" width="23.42578125" customWidth="1"/>
    <col min="4" max="4" width="7.140625" customWidth="1"/>
    <col min="5" max="5" width="12.42578125" customWidth="1"/>
    <col min="6" max="6" width="8.7109375" customWidth="1"/>
    <col min="7" max="7" width="8.5703125" customWidth="1"/>
    <col min="8" max="8" width="18.140625" bestFit="1" customWidth="1"/>
    <col min="9" max="9" width="20.7109375" customWidth="1"/>
    <col min="10" max="10" width="8.5703125" customWidth="1"/>
    <col min="11" max="11" width="8.7109375" customWidth="1"/>
    <col min="12" max="12" width="14.42578125" customWidth="1"/>
    <col min="13" max="13" width="13.85546875" customWidth="1"/>
    <col min="14" max="14" width="8.5703125" customWidth="1"/>
    <col min="15" max="15" width="8.42578125" customWidth="1"/>
  </cols>
  <sheetData>
    <row r="1" spans="2:20" x14ac:dyDescent="0.25">
      <c r="H1" s="3"/>
      <c r="I1" s="11">
        <f>AVERAGE(H3:H17)</f>
        <v>91.795555555555566</v>
      </c>
    </row>
    <row r="2" spans="2:20" x14ac:dyDescent="0.25">
      <c r="B2" s="1" t="s">
        <v>0</v>
      </c>
      <c r="C2" s="1" t="s">
        <v>9</v>
      </c>
      <c r="D2" s="1" t="s">
        <v>16</v>
      </c>
      <c r="E2" s="1" t="s">
        <v>29</v>
      </c>
      <c r="F2" s="1" t="s">
        <v>30</v>
      </c>
      <c r="G2" s="1" t="s">
        <v>43</v>
      </c>
      <c r="H2" s="1" t="s">
        <v>44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5">
      <c r="B3" t="s">
        <v>1</v>
      </c>
      <c r="C3" t="s">
        <v>10</v>
      </c>
      <c r="D3" s="2">
        <v>49</v>
      </c>
      <c r="E3" s="4">
        <v>3.919</v>
      </c>
      <c r="F3" s="5">
        <v>36000</v>
      </c>
      <c r="G3" s="10">
        <f>D3-$J$3</f>
        <v>11.266666666666666</v>
      </c>
      <c r="H3" s="9">
        <f>G3^2</f>
        <v>126.93777777777775</v>
      </c>
      <c r="I3" s="1" t="s">
        <v>35</v>
      </c>
      <c r="J3" s="10">
        <f>AVERAGE(D3:D17)</f>
        <v>37.733333333333334</v>
      </c>
      <c r="K3" s="9">
        <f t="shared" ref="K3:L3" si="0">AVERAGE(E3:E17)</f>
        <v>3.2081333333333335</v>
      </c>
      <c r="L3" s="7">
        <f t="shared" si="0"/>
        <v>49933.333333333336</v>
      </c>
      <c r="M3" s="1"/>
      <c r="N3" s="1"/>
      <c r="O3" s="1"/>
      <c r="P3" s="1"/>
      <c r="Q3" s="1"/>
      <c r="R3" s="1"/>
      <c r="S3" s="1"/>
      <c r="T3" s="1"/>
    </row>
    <row r="4" spans="2:20" x14ac:dyDescent="0.25">
      <c r="B4" t="s">
        <v>2</v>
      </c>
      <c r="C4" t="s">
        <v>12</v>
      </c>
      <c r="D4" s="2">
        <v>25</v>
      </c>
      <c r="E4" s="4">
        <v>2.5529999999999999</v>
      </c>
      <c r="F4" s="5">
        <v>52000</v>
      </c>
      <c r="G4" s="10">
        <f t="shared" ref="G4:G17" si="1">D4-$J$3</f>
        <v>-12.733333333333334</v>
      </c>
      <c r="H4" s="9">
        <f t="shared" ref="H4:H17" si="2">G4^2</f>
        <v>162.13777777777781</v>
      </c>
      <c r="I4" s="1" t="s">
        <v>39</v>
      </c>
      <c r="J4" s="1">
        <f>COUNT(D3:D17)</f>
        <v>15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5">
      <c r="B5" t="s">
        <v>3</v>
      </c>
      <c r="C5" t="s">
        <v>11</v>
      </c>
      <c r="D5" s="2">
        <v>50</v>
      </c>
      <c r="E5" s="4">
        <v>3.5680000000000001</v>
      </c>
      <c r="F5" s="5">
        <v>74000</v>
      </c>
      <c r="G5" s="10">
        <f t="shared" si="1"/>
        <v>12.266666666666666</v>
      </c>
      <c r="H5" s="9">
        <f t="shared" si="2"/>
        <v>150.4711111111111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t="s">
        <v>4</v>
      </c>
      <c r="D6" s="2">
        <v>36</v>
      </c>
      <c r="E6" s="4">
        <v>2.64</v>
      </c>
      <c r="F6" s="5">
        <v>48000</v>
      </c>
      <c r="G6" s="10">
        <f t="shared" si="1"/>
        <v>-1.7333333333333343</v>
      </c>
      <c r="H6" s="9">
        <f t="shared" si="2"/>
        <v>3.0044444444444478</v>
      </c>
      <c r="I6" s="1" t="s">
        <v>40</v>
      </c>
      <c r="J6" s="10">
        <f>SUM(H3:H17)/(COUNT(H3:H17)-1)</f>
        <v>98.352380952380955</v>
      </c>
      <c r="K6" s="10">
        <f>_xlfn.VAR.S(D3:D17)</f>
        <v>98.352380952381026</v>
      </c>
      <c r="L6" s="1"/>
      <c r="M6" s="1"/>
      <c r="N6" s="1"/>
      <c r="O6" s="1"/>
      <c r="P6" s="1"/>
      <c r="Q6" s="1"/>
      <c r="R6" s="1"/>
      <c r="S6" s="1"/>
      <c r="T6" s="1"/>
    </row>
    <row r="7" spans="2:20" x14ac:dyDescent="0.25">
      <c r="B7" t="s">
        <v>5</v>
      </c>
      <c r="C7" t="s">
        <v>13</v>
      </c>
      <c r="D7" s="2">
        <v>44</v>
      </c>
      <c r="E7" s="4">
        <v>3.621</v>
      </c>
      <c r="F7" s="5">
        <v>62000</v>
      </c>
      <c r="G7" s="10">
        <f t="shared" si="1"/>
        <v>6.2666666666666657</v>
      </c>
      <c r="H7" s="9">
        <f t="shared" si="2"/>
        <v>39.271111111111097</v>
      </c>
      <c r="I7" s="1" t="s">
        <v>41</v>
      </c>
      <c r="J7" s="10">
        <f>SQRT(J6)</f>
        <v>9.9172768919890988</v>
      </c>
      <c r="K7" s="10">
        <f>_xlfn.STDEV.S(D3:D17)</f>
        <v>9.9172768919891023</v>
      </c>
      <c r="L7" s="9">
        <f t="shared" ref="L7:M7" si="3">_xlfn.STDEV.S(E3:E17)</f>
        <v>0.56008250242603363</v>
      </c>
      <c r="M7" s="7">
        <f t="shared" si="3"/>
        <v>12657.390086803993</v>
      </c>
      <c r="N7" s="1"/>
      <c r="O7" s="1"/>
      <c r="P7" s="1"/>
      <c r="Q7" s="1"/>
      <c r="R7" s="1"/>
      <c r="S7" s="1"/>
      <c r="T7" s="1"/>
    </row>
    <row r="8" spans="2:20" x14ac:dyDescent="0.25">
      <c r="B8" t="s">
        <v>6</v>
      </c>
      <c r="D8" s="2">
        <v>52</v>
      </c>
      <c r="E8" s="4">
        <v>3.3810000000000002</v>
      </c>
      <c r="F8" s="5">
        <v>59000</v>
      </c>
      <c r="G8" s="10">
        <f t="shared" si="1"/>
        <v>14.266666666666666</v>
      </c>
      <c r="H8" s="9">
        <f t="shared" si="2"/>
        <v>203.53777777777776</v>
      </c>
      <c r="I8" s="1" t="s">
        <v>42</v>
      </c>
      <c r="J8" s="12"/>
      <c r="K8" s="12">
        <f>K7/J3</f>
        <v>0.26282535932833312</v>
      </c>
      <c r="L8" s="12">
        <f t="shared" ref="L8:M8" si="4">L7/K3</f>
        <v>0.17458205262438187</v>
      </c>
      <c r="M8" s="12">
        <f t="shared" si="4"/>
        <v>0.25348578277978623</v>
      </c>
      <c r="N8" s="1"/>
      <c r="O8" s="1"/>
      <c r="P8" s="1"/>
      <c r="Q8" s="1"/>
      <c r="R8" s="1"/>
      <c r="S8" s="1"/>
      <c r="T8" s="1"/>
    </row>
    <row r="9" spans="2:20" x14ac:dyDescent="0.25">
      <c r="B9" t="s">
        <v>7</v>
      </c>
      <c r="C9" t="s">
        <v>15</v>
      </c>
      <c r="D9" s="2">
        <v>24</v>
      </c>
      <c r="E9" s="4">
        <v>3.468</v>
      </c>
      <c r="F9" s="5">
        <v>48000</v>
      </c>
      <c r="G9" s="10">
        <f t="shared" si="1"/>
        <v>-13.733333333333334</v>
      </c>
      <c r="H9" s="9">
        <f t="shared" si="2"/>
        <v>188.60444444444448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x14ac:dyDescent="0.25">
      <c r="B10" t="s">
        <v>8</v>
      </c>
      <c r="C10" t="s">
        <v>14</v>
      </c>
      <c r="D10" s="2">
        <v>31</v>
      </c>
      <c r="E10" s="4">
        <v>2.8759999999999999</v>
      </c>
      <c r="F10" s="5">
        <v>51000</v>
      </c>
      <c r="G10" s="10">
        <f t="shared" si="1"/>
        <v>-6.7333333333333343</v>
      </c>
      <c r="H10" s="9">
        <f t="shared" si="2"/>
        <v>45.337777777777788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x14ac:dyDescent="0.25">
      <c r="B11" t="s">
        <v>17</v>
      </c>
      <c r="D11" s="2">
        <v>45</v>
      </c>
      <c r="E11" s="4">
        <v>2.8780000000000001</v>
      </c>
      <c r="F11" s="5">
        <v>58000</v>
      </c>
      <c r="G11" s="10">
        <f t="shared" si="1"/>
        <v>7.2666666666666657</v>
      </c>
      <c r="H11" s="9">
        <f t="shared" si="2"/>
        <v>52.804444444444428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x14ac:dyDescent="0.25">
      <c r="B12" t="s">
        <v>18</v>
      </c>
      <c r="C12" t="s">
        <v>23</v>
      </c>
      <c r="D12" s="2">
        <v>30</v>
      </c>
      <c r="E12" s="4">
        <v>3.9319999999999999</v>
      </c>
      <c r="F12" s="5">
        <v>38000</v>
      </c>
      <c r="G12" s="10">
        <f t="shared" si="1"/>
        <v>-7.7333333333333343</v>
      </c>
      <c r="H12" s="9">
        <f t="shared" si="2"/>
        <v>59.804444444444457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2:20" x14ac:dyDescent="0.25">
      <c r="B13" t="s">
        <v>19</v>
      </c>
      <c r="C13" t="s">
        <v>24</v>
      </c>
      <c r="D13" s="2">
        <v>37</v>
      </c>
      <c r="E13" s="4">
        <v>2.306</v>
      </c>
      <c r="F13" s="5">
        <v>55000</v>
      </c>
      <c r="G13" s="10">
        <f t="shared" si="1"/>
        <v>-0.73333333333333428</v>
      </c>
      <c r="H13" s="9">
        <f t="shared" si="2"/>
        <v>0.53777777777777913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x14ac:dyDescent="0.25">
      <c r="B14" t="s">
        <v>20</v>
      </c>
      <c r="D14" s="2">
        <v>24</v>
      </c>
      <c r="E14" s="4">
        <v>3.6640000000000001</v>
      </c>
      <c r="F14" s="5">
        <v>22000</v>
      </c>
      <c r="G14" s="10">
        <f t="shared" si="1"/>
        <v>-13.733333333333334</v>
      </c>
      <c r="H14" s="9">
        <f t="shared" si="2"/>
        <v>188.60444444444448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x14ac:dyDescent="0.25">
      <c r="B15" t="s">
        <v>21</v>
      </c>
      <c r="C15" t="s">
        <v>26</v>
      </c>
      <c r="D15" s="2">
        <v>31</v>
      </c>
      <c r="E15" s="4">
        <v>3.649</v>
      </c>
      <c r="F15" s="5">
        <v>60000</v>
      </c>
      <c r="G15" s="10">
        <f t="shared" si="1"/>
        <v>-6.7333333333333343</v>
      </c>
      <c r="H15" s="9">
        <f t="shared" si="2"/>
        <v>45.337777777777788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x14ac:dyDescent="0.25">
      <c r="B16" t="s">
        <v>25</v>
      </c>
      <c r="C16" t="s">
        <v>27</v>
      </c>
      <c r="D16" s="2">
        <v>40</v>
      </c>
      <c r="E16" s="4">
        <v>2.335</v>
      </c>
      <c r="F16" s="5">
        <v>46000</v>
      </c>
      <c r="G16" s="10">
        <f t="shared" si="1"/>
        <v>2.2666666666666657</v>
      </c>
      <c r="H16" s="9">
        <f t="shared" si="2"/>
        <v>5.1377777777777736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5">
      <c r="B17" t="s">
        <v>22</v>
      </c>
      <c r="C17" t="s">
        <v>28</v>
      </c>
      <c r="D17" s="2">
        <v>48</v>
      </c>
      <c r="E17" s="4">
        <v>3.3319999999999999</v>
      </c>
      <c r="F17" s="5">
        <v>40000</v>
      </c>
      <c r="G17" s="10">
        <f t="shared" si="1"/>
        <v>10.266666666666666</v>
      </c>
      <c r="H17" s="9">
        <f t="shared" si="2"/>
        <v>105.40444444444442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 and Count</vt:lpstr>
      <vt:lpstr>Central Tendency</vt:lpstr>
      <vt:lpstr>Dispersion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Kunzler</dc:creator>
  <cp:lastModifiedBy>Ubong Jonah</cp:lastModifiedBy>
  <dcterms:created xsi:type="dcterms:W3CDTF">2015-07-06T17:02:08Z</dcterms:created>
  <dcterms:modified xsi:type="dcterms:W3CDTF">2021-09-27T19:34:25Z</dcterms:modified>
</cp:coreProperties>
</file>