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ong Jonah\Documents\BUS115\Week05\"/>
    </mc:Choice>
  </mc:AlternateContent>
  <xr:revisionPtr revIDLastSave="0" documentId="13_ncr:1_{6D04ABE4-AF3E-4DC4-992D-4759A7D7ED7E}" xr6:coauthVersionLast="47" xr6:coauthVersionMax="47" xr10:uidLastSave="{00000000-0000-0000-0000-000000000000}"/>
  <bookViews>
    <workbookView xWindow="9480" yWindow="270" windowWidth="10815" windowHeight="7875" xr2:uid="{00000000-000D-0000-FFFF-FFFF00000000}"/>
  </bookViews>
  <sheets>
    <sheet name="Summary" sheetId="3" r:id="rId1"/>
    <sheet name="Ingredient List" sheetId="1" r:id="rId2"/>
    <sheet name="Sheet2" sheetId="4" r:id="rId3"/>
    <sheet name="Purchase History" sheetId="2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3" l="1"/>
  <c r="C12" i="4"/>
  <c r="B14" i="3"/>
  <c r="B11" i="3"/>
  <c r="B8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</calcChain>
</file>

<file path=xl/sharedStrings.xml><?xml version="1.0" encoding="utf-8"?>
<sst xmlns="http://schemas.openxmlformats.org/spreadsheetml/2006/main" count="284" uniqueCount="82">
  <si>
    <t>Ingredient</t>
  </si>
  <si>
    <t>Flour</t>
  </si>
  <si>
    <t>Salt</t>
  </si>
  <si>
    <t>Oil</t>
  </si>
  <si>
    <t>Corn Meal</t>
  </si>
  <si>
    <t>Tomato Sauce</t>
  </si>
  <si>
    <t>Sausage</t>
  </si>
  <si>
    <t>Pepperoni</t>
  </si>
  <si>
    <t>Olives</t>
  </si>
  <si>
    <t>Green Peppers</t>
  </si>
  <si>
    <t>Cheese</t>
  </si>
  <si>
    <t>Mushrooms</t>
  </si>
  <si>
    <t>Seasoning</t>
  </si>
  <si>
    <t>Vendor</t>
  </si>
  <si>
    <t>Location</t>
  </si>
  <si>
    <t>Price Per Unit</t>
  </si>
  <si>
    <t>Mugiman</t>
  </si>
  <si>
    <t>Luigis</t>
  </si>
  <si>
    <t>Flavorama</t>
  </si>
  <si>
    <t>Norton</t>
  </si>
  <si>
    <t>Smellamook</t>
  </si>
  <si>
    <t>Easson</t>
  </si>
  <si>
    <t>Hintz</t>
  </si>
  <si>
    <t>Swinemans</t>
  </si>
  <si>
    <t>Lansing, MI</t>
  </si>
  <si>
    <t>Hartford, CT</t>
  </si>
  <si>
    <t>Lubbock, TX</t>
  </si>
  <si>
    <t>Denver, CO</t>
  </si>
  <si>
    <t>Portland, OR</t>
  </si>
  <si>
    <t>Burley, ID</t>
  </si>
  <si>
    <t>Sacramento, CA</t>
  </si>
  <si>
    <t>Des Moines, IA</t>
  </si>
  <si>
    <t>Purchase Date</t>
  </si>
  <si>
    <t>Day 3</t>
  </si>
  <si>
    <t>Day 6</t>
  </si>
  <si>
    <t>Day 5</t>
  </si>
  <si>
    <t>Day 34</t>
  </si>
  <si>
    <t>Day 22</t>
  </si>
  <si>
    <t>Day 18</t>
  </si>
  <si>
    <t>Day 23</t>
  </si>
  <si>
    <t>Day 8</t>
  </si>
  <si>
    <t>Day 29</t>
  </si>
  <si>
    <t>Day 32</t>
  </si>
  <si>
    <t>Day 11</t>
  </si>
  <si>
    <t>Day 30</t>
  </si>
  <si>
    <t>Day 17</t>
  </si>
  <si>
    <t>Day 33</t>
  </si>
  <si>
    <t>Day 2</t>
  </si>
  <si>
    <t>Day 27</t>
  </si>
  <si>
    <t>Day 12</t>
  </si>
  <si>
    <t>Day 25</t>
  </si>
  <si>
    <t>Day 24</t>
  </si>
  <si>
    <t>Day 1</t>
  </si>
  <si>
    <t>Day 19</t>
  </si>
  <si>
    <t>Day 26</t>
  </si>
  <si>
    <t>Day 9</t>
  </si>
  <si>
    <t>Day 16</t>
  </si>
  <si>
    <t>Day 28</t>
  </si>
  <si>
    <t>Day 4</t>
  </si>
  <si>
    <t>Day 20</t>
  </si>
  <si>
    <t>Day 31</t>
  </si>
  <si>
    <t>Day 13</t>
  </si>
  <si>
    <t>Day 15</t>
  </si>
  <si>
    <t>Day 14</t>
  </si>
  <si>
    <t>Day 10</t>
  </si>
  <si>
    <t>Day 36</t>
  </si>
  <si>
    <t>Day 37</t>
  </si>
  <si>
    <t>Day 38</t>
  </si>
  <si>
    <t>Day 39</t>
  </si>
  <si>
    <t>Day 40</t>
  </si>
  <si>
    <t>Day 41</t>
  </si>
  <si>
    <t>Day 42</t>
  </si>
  <si>
    <t>Day 44</t>
  </si>
  <si>
    <t>Day 45</t>
  </si>
  <si>
    <t>Item</t>
  </si>
  <si>
    <t>Qty Purchased</t>
  </si>
  <si>
    <t>Total Cost</t>
  </si>
  <si>
    <t>Yeast</t>
  </si>
  <si>
    <t>Heaven's Leaven</t>
  </si>
  <si>
    <t>Rexburg, ID</t>
  </si>
  <si>
    <t>Incredient</t>
  </si>
  <si>
    <t>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</si>
</sst>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_-[$$-409]* #,##0.00_ ;_-[$$-409]* \-#,##0.00\ ;_-[$$-409]* &quot;-&quot;??_ ;_-@_ "/>
    <numFmt numFmtId="167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165" fontId="2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166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5765-3D92-4449-8D43-04C08DF14569}">
  <dimension ref="B3:E14"/>
  <sheetViews>
    <sheetView tabSelected="1" topLeftCell="A4" workbookViewId="0">
      <selection activeCell="E9" sqref="E9"/>
    </sheetView>
  </sheetViews>
  <sheetFormatPr defaultRowHeight="15" x14ac:dyDescent="0.25"/>
  <cols>
    <col min="2" max="2" width="17.140625" customWidth="1"/>
  </cols>
  <sheetData>
    <row r="3" spans="2:5" x14ac:dyDescent="0.25">
      <c r="B3" s="1" t="s">
        <v>80</v>
      </c>
    </row>
    <row r="4" spans="2:5" x14ac:dyDescent="0.25">
      <c r="B4" s="14" t="s">
        <v>10</v>
      </c>
    </row>
    <row r="7" spans="2:5" x14ac:dyDescent="0.25">
      <c r="B7" s="1" t="s">
        <v>13</v>
      </c>
    </row>
    <row r="8" spans="2:5" x14ac:dyDescent="0.25">
      <c r="B8" s="15" t="str">
        <f>VLOOKUP($B$4,'Ingredient List'!$B$2:$E$15,2,FALSE)</f>
        <v>Smellamook</v>
      </c>
      <c r="E8">
        <f>VLOOKUP($B$4,'Ingredient List'!$B$3:$J$15,4,FALSE)</f>
        <v>26.99</v>
      </c>
    </row>
    <row r="9" spans="2:5" x14ac:dyDescent="0.25">
      <c r="B9" s="1"/>
    </row>
    <row r="10" spans="2:5" x14ac:dyDescent="0.25">
      <c r="B10" s="1" t="s">
        <v>14</v>
      </c>
    </row>
    <row r="11" spans="2:5" x14ac:dyDescent="0.25">
      <c r="B11" s="15" t="str">
        <f>VLOOKUP($B$4,'Ingredient List'!$B$2:$E$15,3,FALSE)</f>
        <v>Portland, OR</v>
      </c>
    </row>
    <row r="12" spans="2:5" x14ac:dyDescent="0.25">
      <c r="B12" s="1"/>
    </row>
    <row r="13" spans="2:5" x14ac:dyDescent="0.25">
      <c r="B13" s="1" t="s">
        <v>81</v>
      </c>
    </row>
    <row r="14" spans="2:5" x14ac:dyDescent="0.25">
      <c r="B14" s="16">
        <f>VLOOKUP($B$4,'Ingredient List'!$B$2:$E$15,4,FALSE)</f>
        <v>26.99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6"/>
  <sheetViews>
    <sheetView topLeftCell="A9" zoomScale="130" zoomScaleNormal="130" workbookViewId="0">
      <selection activeCell="B2" sqref="B2:E15"/>
    </sheetView>
  </sheetViews>
  <sheetFormatPr defaultRowHeight="15" x14ac:dyDescent="0.25"/>
  <cols>
    <col min="1" max="1" width="3.7109375" customWidth="1"/>
    <col min="2" max="2" width="14" customWidth="1"/>
    <col min="3" max="3" width="15.42578125" customWidth="1"/>
    <col min="4" max="4" width="13.5703125" customWidth="1"/>
    <col min="5" max="5" width="13.28515625" customWidth="1"/>
    <col min="6" max="6" width="9.7109375" customWidth="1"/>
    <col min="7" max="7" width="8.7109375" customWidth="1"/>
  </cols>
  <sheetData>
    <row r="2" spans="2:6" x14ac:dyDescent="0.25">
      <c r="B2" s="8" t="s">
        <v>0</v>
      </c>
      <c r="C2" s="9" t="s">
        <v>13</v>
      </c>
      <c r="D2" s="9" t="s">
        <v>14</v>
      </c>
      <c r="E2" s="10" t="s">
        <v>15</v>
      </c>
      <c r="F2" s="2"/>
    </row>
    <row r="3" spans="2:6" x14ac:dyDescent="0.25">
      <c r="B3" t="s">
        <v>1</v>
      </c>
      <c r="C3" s="5" t="s">
        <v>16</v>
      </c>
      <c r="D3" s="3" t="s">
        <v>24</v>
      </c>
      <c r="E3" s="7">
        <v>9.98</v>
      </c>
      <c r="F3" s="4"/>
    </row>
    <row r="4" spans="2:6" x14ac:dyDescent="0.25">
      <c r="B4" t="s">
        <v>2</v>
      </c>
      <c r="C4" s="6" t="s">
        <v>19</v>
      </c>
      <c r="D4" s="3" t="s">
        <v>26</v>
      </c>
      <c r="E4" s="7">
        <v>4.95</v>
      </c>
      <c r="F4" s="4"/>
    </row>
    <row r="5" spans="2:6" x14ac:dyDescent="0.25">
      <c r="B5" t="s">
        <v>3</v>
      </c>
      <c r="C5" s="5" t="s">
        <v>21</v>
      </c>
      <c r="D5" s="3" t="s">
        <v>31</v>
      </c>
      <c r="E5" s="7">
        <v>18.75</v>
      </c>
      <c r="F5" s="4"/>
    </row>
    <row r="6" spans="2:6" x14ac:dyDescent="0.25">
      <c r="B6" t="s">
        <v>4</v>
      </c>
      <c r="C6" s="5" t="s">
        <v>16</v>
      </c>
      <c r="D6" s="3" t="s">
        <v>24</v>
      </c>
      <c r="E6" s="7">
        <v>16.5</v>
      </c>
      <c r="F6" s="4"/>
    </row>
    <row r="7" spans="2:6" x14ac:dyDescent="0.25">
      <c r="B7" t="s">
        <v>5</v>
      </c>
      <c r="C7" s="5" t="s">
        <v>22</v>
      </c>
      <c r="D7" s="3" t="s">
        <v>30</v>
      </c>
      <c r="E7" s="7">
        <v>12.99</v>
      </c>
      <c r="F7" s="4"/>
    </row>
    <row r="8" spans="2:6" x14ac:dyDescent="0.25">
      <c r="B8" t="s">
        <v>6</v>
      </c>
      <c r="C8" s="5" t="s">
        <v>23</v>
      </c>
      <c r="D8" s="3" t="s">
        <v>29</v>
      </c>
      <c r="E8" s="7">
        <v>18.989999999999998</v>
      </c>
      <c r="F8" s="4"/>
    </row>
    <row r="9" spans="2:6" x14ac:dyDescent="0.25">
      <c r="B9" t="s">
        <v>7</v>
      </c>
      <c r="C9" s="5" t="s">
        <v>17</v>
      </c>
      <c r="D9" s="3" t="s">
        <v>27</v>
      </c>
      <c r="E9" s="7">
        <v>22.85</v>
      </c>
      <c r="F9" s="4"/>
    </row>
    <row r="10" spans="2:6" x14ac:dyDescent="0.25">
      <c r="B10" t="s">
        <v>8</v>
      </c>
      <c r="C10" s="5" t="s">
        <v>18</v>
      </c>
      <c r="D10" s="3" t="s">
        <v>25</v>
      </c>
      <c r="E10" s="7">
        <v>8.5</v>
      </c>
      <c r="F10" s="4"/>
    </row>
    <row r="11" spans="2:6" x14ac:dyDescent="0.25">
      <c r="B11" t="s">
        <v>9</v>
      </c>
      <c r="C11" s="5" t="s">
        <v>18</v>
      </c>
      <c r="D11" s="3" t="s">
        <v>25</v>
      </c>
      <c r="E11" s="7">
        <v>14.25</v>
      </c>
      <c r="F11" s="4"/>
    </row>
    <row r="12" spans="2:6" x14ac:dyDescent="0.25">
      <c r="B12" t="s">
        <v>10</v>
      </c>
      <c r="C12" s="6" t="s">
        <v>20</v>
      </c>
      <c r="D12" s="3" t="s">
        <v>28</v>
      </c>
      <c r="E12" s="7">
        <v>26.99</v>
      </c>
      <c r="F12" s="4"/>
    </row>
    <row r="13" spans="2:6" x14ac:dyDescent="0.25">
      <c r="B13" t="s">
        <v>11</v>
      </c>
      <c r="C13" s="5" t="s">
        <v>18</v>
      </c>
      <c r="D13" s="3" t="s">
        <v>25</v>
      </c>
      <c r="E13" s="7">
        <v>9.99</v>
      </c>
      <c r="F13" s="4"/>
    </row>
    <row r="14" spans="2:6" x14ac:dyDescent="0.25">
      <c r="B14" t="s">
        <v>12</v>
      </c>
      <c r="C14" s="6" t="s">
        <v>19</v>
      </c>
      <c r="D14" s="3" t="s">
        <v>26</v>
      </c>
      <c r="E14" s="7">
        <v>14.99</v>
      </c>
    </row>
    <row r="15" spans="2:6" x14ac:dyDescent="0.25">
      <c r="B15" t="s">
        <v>77</v>
      </c>
      <c r="C15" s="6" t="s">
        <v>78</v>
      </c>
      <c r="D15" s="3" t="s">
        <v>79</v>
      </c>
      <c r="E15" s="7">
        <v>13</v>
      </c>
    </row>
    <row r="16" spans="2:6" x14ac:dyDescent="0.25">
      <c r="C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B1A2-DE50-4068-802E-FC0D21F24187}">
  <dimension ref="B2:O12"/>
  <sheetViews>
    <sheetView topLeftCell="C2" workbookViewId="0">
      <selection activeCell="C12" sqref="C12"/>
    </sheetView>
  </sheetViews>
  <sheetFormatPr defaultRowHeight="15" x14ac:dyDescent="0.25"/>
  <cols>
    <col min="2" max="2" width="13.140625" customWidth="1"/>
  </cols>
  <sheetData>
    <row r="2" spans="2:15" x14ac:dyDescent="0.25">
      <c r="B2" s="8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77</v>
      </c>
    </row>
    <row r="3" spans="2:15" x14ac:dyDescent="0.25">
      <c r="B3" s="9" t="s">
        <v>13</v>
      </c>
      <c r="C3" s="5" t="s">
        <v>16</v>
      </c>
      <c r="D3" s="6" t="s">
        <v>19</v>
      </c>
      <c r="E3" s="5" t="s">
        <v>21</v>
      </c>
      <c r="F3" s="5" t="s">
        <v>16</v>
      </c>
      <c r="G3" s="5" t="s">
        <v>22</v>
      </c>
      <c r="H3" s="5" t="s">
        <v>23</v>
      </c>
      <c r="I3" s="5" t="s">
        <v>17</v>
      </c>
      <c r="J3" s="5" t="s">
        <v>18</v>
      </c>
      <c r="K3" s="5" t="s">
        <v>18</v>
      </c>
      <c r="L3" s="6" t="s">
        <v>20</v>
      </c>
      <c r="M3" s="5" t="s">
        <v>18</v>
      </c>
      <c r="N3" s="6" t="s">
        <v>19</v>
      </c>
      <c r="O3" s="6" t="s">
        <v>78</v>
      </c>
    </row>
    <row r="4" spans="2:15" x14ac:dyDescent="0.25">
      <c r="B4" s="9" t="s">
        <v>14</v>
      </c>
      <c r="C4" s="3" t="s">
        <v>24</v>
      </c>
      <c r="D4" s="3" t="s">
        <v>26</v>
      </c>
      <c r="E4" s="3" t="s">
        <v>31</v>
      </c>
      <c r="F4" s="3" t="s">
        <v>24</v>
      </c>
      <c r="G4" s="3" t="s">
        <v>30</v>
      </c>
      <c r="H4" s="3" t="s">
        <v>29</v>
      </c>
      <c r="I4" s="3" t="s">
        <v>27</v>
      </c>
      <c r="J4" s="3" t="s">
        <v>25</v>
      </c>
      <c r="K4" s="3" t="s">
        <v>25</v>
      </c>
      <c r="L4" s="3" t="s">
        <v>28</v>
      </c>
      <c r="M4" s="3" t="s">
        <v>25</v>
      </c>
      <c r="N4" s="3" t="s">
        <v>26</v>
      </c>
      <c r="O4" s="3" t="s">
        <v>79</v>
      </c>
    </row>
    <row r="5" spans="2:15" x14ac:dyDescent="0.25">
      <c r="B5" s="10" t="s">
        <v>15</v>
      </c>
      <c r="C5" s="7">
        <v>9.98</v>
      </c>
      <c r="D5" s="7">
        <v>4.95</v>
      </c>
      <c r="E5" s="7">
        <v>18.75</v>
      </c>
      <c r="F5" s="7">
        <v>16.5</v>
      </c>
      <c r="G5" s="7">
        <v>12.99</v>
      </c>
      <c r="H5" s="7">
        <v>18.989999999999998</v>
      </c>
      <c r="I5" s="7">
        <v>22.85</v>
      </c>
      <c r="J5" s="7">
        <v>8.5</v>
      </c>
      <c r="K5" s="7">
        <v>14.25</v>
      </c>
      <c r="L5" s="7">
        <v>26.99</v>
      </c>
      <c r="M5" s="7">
        <v>9.99</v>
      </c>
      <c r="N5" s="7">
        <v>14.99</v>
      </c>
      <c r="O5" s="7">
        <v>13</v>
      </c>
    </row>
    <row r="11" spans="2:15" x14ac:dyDescent="0.25">
      <c r="C11" t="s">
        <v>11</v>
      </c>
    </row>
    <row r="12" spans="2:15" x14ac:dyDescent="0.25">
      <c r="C12" t="str">
        <f>HLOOKUP(C11,$B$2:$O$5,3,FALSE)</f>
        <v>Hartford, CT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96"/>
  <sheetViews>
    <sheetView topLeftCell="A7" zoomScale="130" zoomScaleNormal="130" workbookViewId="0">
      <selection activeCell="C15" sqref="C15"/>
    </sheetView>
  </sheetViews>
  <sheetFormatPr defaultRowHeight="15" x14ac:dyDescent="0.25"/>
  <cols>
    <col min="2" max="2" width="10.42578125" style="1" customWidth="1"/>
    <col min="3" max="3" width="15.85546875" customWidth="1"/>
    <col min="4" max="4" width="10.42578125" customWidth="1"/>
  </cols>
  <sheetData>
    <row r="2" spans="2:5" ht="30" x14ac:dyDescent="0.25">
      <c r="B2" s="11" t="s">
        <v>32</v>
      </c>
      <c r="C2" s="12" t="s">
        <v>74</v>
      </c>
      <c r="D2" s="11" t="s">
        <v>75</v>
      </c>
      <c r="E2" s="11" t="s">
        <v>76</v>
      </c>
    </row>
    <row r="3" spans="2:5" x14ac:dyDescent="0.25">
      <c r="B3" s="1" t="s">
        <v>52</v>
      </c>
      <c r="C3" t="s">
        <v>2</v>
      </c>
      <c r="D3" s="1">
        <v>10</v>
      </c>
      <c r="E3" s="13">
        <f>VLOOKUP(C3,'Ingredient List'!$B$3:$E$150,4,)*D3</f>
        <v>49.5</v>
      </c>
    </row>
    <row r="4" spans="2:5" x14ac:dyDescent="0.25">
      <c r="B4" s="1" t="s">
        <v>52</v>
      </c>
      <c r="C4" t="s">
        <v>3</v>
      </c>
      <c r="D4" s="1">
        <v>10</v>
      </c>
      <c r="E4" s="13">
        <f>VLOOKUP(C4,'Ingredient List'!$B$3:$E$150,4)*D4</f>
        <v>99.9</v>
      </c>
    </row>
    <row r="5" spans="2:5" x14ac:dyDescent="0.25">
      <c r="B5" s="1" t="s">
        <v>47</v>
      </c>
      <c r="C5" t="s">
        <v>5</v>
      </c>
      <c r="D5" s="1">
        <v>11</v>
      </c>
      <c r="E5" s="13">
        <f>VLOOKUP(C5,'Ingredient List'!$B$3:$E$150,4,FALSE)*D5</f>
        <v>142.89000000000001</v>
      </c>
    </row>
    <row r="6" spans="2:5" x14ac:dyDescent="0.25">
      <c r="B6" s="1" t="s">
        <v>33</v>
      </c>
      <c r="C6" t="s">
        <v>11</v>
      </c>
      <c r="D6" s="1">
        <v>4</v>
      </c>
      <c r="E6" s="13">
        <f>VLOOKUP(C6,'Ingredient List'!$B$3:$E$150,4,FALSE)*D6</f>
        <v>39.96</v>
      </c>
    </row>
    <row r="7" spans="2:5" x14ac:dyDescent="0.25">
      <c r="B7" s="1" t="s">
        <v>33</v>
      </c>
      <c r="C7" t="s">
        <v>8</v>
      </c>
      <c r="D7" s="1">
        <v>8</v>
      </c>
      <c r="E7" s="13">
        <f>VLOOKUP(C7,'Ingredient List'!$B$3:$E$150,4,FALSE)*D7</f>
        <v>68</v>
      </c>
    </row>
    <row r="8" spans="2:5" x14ac:dyDescent="0.25">
      <c r="B8" s="1" t="s">
        <v>33</v>
      </c>
      <c r="C8" t="s">
        <v>1</v>
      </c>
      <c r="D8" s="1">
        <v>3</v>
      </c>
      <c r="E8" s="13">
        <f>VLOOKUP(C8,'Ingredient List'!$B$3:$E$150,4,FALSE)*D8</f>
        <v>29.94</v>
      </c>
    </row>
    <row r="9" spans="2:5" x14ac:dyDescent="0.25">
      <c r="B9" s="1" t="s">
        <v>58</v>
      </c>
      <c r="C9" t="s">
        <v>10</v>
      </c>
      <c r="D9" s="1">
        <v>6</v>
      </c>
      <c r="E9" s="13">
        <f>VLOOKUP(C9,'Ingredient List'!$B$3:$E$150,4,FALSE)*D9</f>
        <v>161.94</v>
      </c>
    </row>
    <row r="10" spans="2:5" x14ac:dyDescent="0.25">
      <c r="B10" s="1" t="s">
        <v>58</v>
      </c>
      <c r="C10" t="s">
        <v>77</v>
      </c>
      <c r="D10" s="1">
        <v>9</v>
      </c>
      <c r="E10" s="13">
        <f>VLOOKUP(C10,'Ingredient List'!$B$3:$E$150,4,FALSE)*D10</f>
        <v>117</v>
      </c>
    </row>
    <row r="11" spans="2:5" x14ac:dyDescent="0.25">
      <c r="B11" s="1" t="s">
        <v>58</v>
      </c>
      <c r="C11" t="s">
        <v>7</v>
      </c>
      <c r="D11" s="1">
        <v>10</v>
      </c>
      <c r="E11" s="13">
        <f>VLOOKUP(C11,'Ingredient List'!$B$3:$E$150,4,FALSE)*D11</f>
        <v>228.5</v>
      </c>
    </row>
    <row r="12" spans="2:5" x14ac:dyDescent="0.25">
      <c r="B12" s="1" t="s">
        <v>58</v>
      </c>
      <c r="C12" t="s">
        <v>6</v>
      </c>
      <c r="D12" s="1">
        <v>3</v>
      </c>
      <c r="E12" s="13">
        <f>VLOOKUP(C12,'Ingredient List'!$B$3:$E$150,4,FALSE)*D12</f>
        <v>56.97</v>
      </c>
    </row>
    <row r="13" spans="2:5" x14ac:dyDescent="0.25">
      <c r="B13" s="1" t="s">
        <v>58</v>
      </c>
      <c r="C13" t="s">
        <v>1</v>
      </c>
      <c r="D13" s="1">
        <v>6</v>
      </c>
      <c r="E13" s="13">
        <f>VLOOKUP(C13,'Ingredient List'!$B$3:$E$150,4,FALSE)*D13</f>
        <v>59.88</v>
      </c>
    </row>
    <row r="14" spans="2:5" x14ac:dyDescent="0.25">
      <c r="B14" s="1" t="s">
        <v>35</v>
      </c>
      <c r="C14" t="s">
        <v>3</v>
      </c>
      <c r="D14" s="1">
        <v>2</v>
      </c>
      <c r="E14" s="13">
        <f>VLOOKUP(C14,'Ingredient List'!$B$3:$E$150,4,FALSE)*D14</f>
        <v>37.5</v>
      </c>
    </row>
    <row r="15" spans="2:5" x14ac:dyDescent="0.25">
      <c r="B15" s="1" t="s">
        <v>35</v>
      </c>
      <c r="C15" t="s">
        <v>7</v>
      </c>
      <c r="D15" s="1">
        <v>2</v>
      </c>
      <c r="E15" s="13">
        <f>VLOOKUP(C15,'Ingredient List'!$B$3:$E$150,4,FALSE)*D15</f>
        <v>45.7</v>
      </c>
    </row>
    <row r="16" spans="2:5" x14ac:dyDescent="0.25">
      <c r="B16" s="1" t="s">
        <v>34</v>
      </c>
      <c r="C16" t="s">
        <v>1</v>
      </c>
      <c r="D16" s="1">
        <v>6</v>
      </c>
      <c r="E16" s="13">
        <f>VLOOKUP(C16,'Ingredient List'!$B$3:$E$150,4,FALSE)*D16</f>
        <v>59.88</v>
      </c>
    </row>
    <row r="17" spans="2:5" x14ac:dyDescent="0.25">
      <c r="B17" s="1" t="s">
        <v>34</v>
      </c>
      <c r="C17" t="s">
        <v>7</v>
      </c>
      <c r="D17" s="1">
        <v>7</v>
      </c>
      <c r="E17" s="13">
        <f>VLOOKUP(C17,'Ingredient List'!$B$3:$E$150,4,FALSE)*D17</f>
        <v>159.95000000000002</v>
      </c>
    </row>
    <row r="18" spans="2:5" x14ac:dyDescent="0.25">
      <c r="B18" s="1" t="s">
        <v>34</v>
      </c>
      <c r="C18" t="s">
        <v>10</v>
      </c>
      <c r="D18" s="1">
        <v>1</v>
      </c>
      <c r="E18" s="13">
        <f>VLOOKUP(C18,'Ingredient List'!$B$3:$E$150,4,FALSE)*D18</f>
        <v>26.99</v>
      </c>
    </row>
    <row r="19" spans="2:5" x14ac:dyDescent="0.25">
      <c r="B19" s="1" t="s">
        <v>34</v>
      </c>
      <c r="C19" t="s">
        <v>6</v>
      </c>
      <c r="D19" s="1">
        <v>3</v>
      </c>
      <c r="E19" s="13">
        <f>VLOOKUP(C19,'Ingredient List'!$B$3:$E$150,4,FALSE)*D19</f>
        <v>56.97</v>
      </c>
    </row>
    <row r="20" spans="2:5" x14ac:dyDescent="0.25">
      <c r="B20" s="1" t="s">
        <v>40</v>
      </c>
      <c r="C20" t="s">
        <v>9</v>
      </c>
      <c r="D20" s="1">
        <v>8</v>
      </c>
      <c r="E20" s="13">
        <f>VLOOKUP(C20,'Ingredient List'!$B$3:$E$150,4,FALSE)*D20</f>
        <v>114</v>
      </c>
    </row>
    <row r="21" spans="2:5" x14ac:dyDescent="0.25">
      <c r="B21" s="1" t="s">
        <v>55</v>
      </c>
      <c r="C21" t="s">
        <v>8</v>
      </c>
      <c r="D21" s="1">
        <v>9</v>
      </c>
      <c r="E21" s="13">
        <f>VLOOKUP(C21,'Ingredient List'!$B$3:$E$150,4,FALSE)*D21</f>
        <v>76.5</v>
      </c>
    </row>
    <row r="22" spans="2:5" x14ac:dyDescent="0.25">
      <c r="B22" s="1" t="s">
        <v>55</v>
      </c>
      <c r="C22" t="s">
        <v>1</v>
      </c>
      <c r="D22" s="1">
        <v>4</v>
      </c>
      <c r="E22" s="13">
        <f>VLOOKUP(C22,'Ingredient List'!$B$3:$E$150,4,FALSE)*D22</f>
        <v>39.92</v>
      </c>
    </row>
    <row r="23" spans="2:5" x14ac:dyDescent="0.25">
      <c r="B23" s="1" t="s">
        <v>55</v>
      </c>
      <c r="C23" t="s">
        <v>3</v>
      </c>
      <c r="D23" s="1">
        <v>8</v>
      </c>
      <c r="E23" s="13">
        <f>VLOOKUP(C23,'Ingredient List'!$B$3:$E$150,4,FALSE)*D23</f>
        <v>150</v>
      </c>
    </row>
    <row r="24" spans="2:5" x14ac:dyDescent="0.25">
      <c r="B24" s="1" t="s">
        <v>64</v>
      </c>
      <c r="C24" t="s">
        <v>12</v>
      </c>
      <c r="D24" s="1">
        <v>6</v>
      </c>
      <c r="E24" s="13">
        <f>VLOOKUP(C24,'Ingredient List'!$B$3:$E$150,4,FALSE)*D24</f>
        <v>89.94</v>
      </c>
    </row>
    <row r="25" spans="2:5" x14ac:dyDescent="0.25">
      <c r="B25" s="1" t="s">
        <v>64</v>
      </c>
      <c r="C25" t="s">
        <v>2</v>
      </c>
      <c r="D25" s="1">
        <v>1</v>
      </c>
      <c r="E25" s="13">
        <f>VLOOKUP(C25,'Ingredient List'!$B$3:$E$150,4,FALSE)*D25</f>
        <v>4.95</v>
      </c>
    </row>
    <row r="26" spans="2:5" x14ac:dyDescent="0.25">
      <c r="B26" s="1" t="s">
        <v>43</v>
      </c>
      <c r="C26" t="s">
        <v>6</v>
      </c>
      <c r="D26" s="1">
        <v>11</v>
      </c>
      <c r="E26" s="13">
        <f>VLOOKUP(C26,'Ingredient List'!$B$3:$E$150,4,FALSE)*D26</f>
        <v>208.89</v>
      </c>
    </row>
    <row r="27" spans="2:5" x14ac:dyDescent="0.25">
      <c r="B27" s="1" t="s">
        <v>49</v>
      </c>
      <c r="C27" t="s">
        <v>2</v>
      </c>
      <c r="D27" s="1">
        <v>11</v>
      </c>
      <c r="E27" s="13">
        <f>VLOOKUP(C27,'Ingredient List'!$B$3:$E$150,4,FALSE)*D27</f>
        <v>54.45</v>
      </c>
    </row>
    <row r="28" spans="2:5" x14ac:dyDescent="0.25">
      <c r="B28" s="1" t="s">
        <v>49</v>
      </c>
      <c r="C28" t="s">
        <v>12</v>
      </c>
      <c r="D28" s="1">
        <v>9</v>
      </c>
      <c r="E28" s="13">
        <f>VLOOKUP(C28,'Ingredient List'!$B$3:$E$150,4,FALSE)*D28</f>
        <v>134.91</v>
      </c>
    </row>
    <row r="29" spans="2:5" x14ac:dyDescent="0.25">
      <c r="B29" s="1" t="s">
        <v>49</v>
      </c>
      <c r="C29" t="s">
        <v>5</v>
      </c>
      <c r="D29" s="1">
        <v>6</v>
      </c>
      <c r="E29" s="13">
        <f>VLOOKUP(C29,'Ingredient List'!$B$3:$E$150,4,FALSE)*D29</f>
        <v>77.94</v>
      </c>
    </row>
    <row r="30" spans="2:5" x14ac:dyDescent="0.25">
      <c r="B30" s="1" t="s">
        <v>49</v>
      </c>
      <c r="C30" t="s">
        <v>9</v>
      </c>
      <c r="D30" s="1">
        <v>10</v>
      </c>
      <c r="E30" s="13">
        <f>VLOOKUP(C30,'Ingredient List'!$B$3:$E$150,4,FALSE)*D30</f>
        <v>142.5</v>
      </c>
    </row>
    <row r="31" spans="2:5" x14ac:dyDescent="0.25">
      <c r="B31" s="1" t="s">
        <v>49</v>
      </c>
      <c r="C31" t="s">
        <v>8</v>
      </c>
      <c r="D31" s="1">
        <v>3</v>
      </c>
      <c r="E31" s="13">
        <f>VLOOKUP(C31,'Ingredient List'!$B$3:$E$150,4,FALSE)*D31</f>
        <v>25.5</v>
      </c>
    </row>
    <row r="32" spans="2:5" x14ac:dyDescent="0.25">
      <c r="B32" s="1" t="s">
        <v>49</v>
      </c>
      <c r="C32" t="s">
        <v>10</v>
      </c>
      <c r="D32" s="1">
        <v>7</v>
      </c>
      <c r="E32" s="13">
        <f>VLOOKUP(C32,'Ingredient List'!$B$3:$E$150,4,FALSE)*D32</f>
        <v>188.92999999999998</v>
      </c>
    </row>
    <row r="33" spans="2:5" x14ac:dyDescent="0.25">
      <c r="B33" s="1" t="s">
        <v>61</v>
      </c>
      <c r="C33" t="s">
        <v>8</v>
      </c>
      <c r="D33" s="1">
        <v>6</v>
      </c>
      <c r="E33" s="13">
        <f>VLOOKUP(C33,'Ingredient List'!$B$3:$E$150,4,FALSE)*D33</f>
        <v>51</v>
      </c>
    </row>
    <row r="34" spans="2:5" x14ac:dyDescent="0.25">
      <c r="B34" s="1" t="s">
        <v>61</v>
      </c>
      <c r="C34" t="s">
        <v>3</v>
      </c>
      <c r="D34" s="1">
        <v>7</v>
      </c>
      <c r="E34" s="13">
        <f>VLOOKUP(C34,'Ingredient List'!$B$3:$E$150,4,FALSE)*D34</f>
        <v>131.25</v>
      </c>
    </row>
    <row r="35" spans="2:5" x14ac:dyDescent="0.25">
      <c r="B35" s="1" t="s">
        <v>61</v>
      </c>
      <c r="C35" t="s">
        <v>5</v>
      </c>
      <c r="D35" s="1">
        <v>9</v>
      </c>
      <c r="E35" s="13">
        <f>VLOOKUP(C35,'Ingredient List'!$B$3:$E$150,4,FALSE)*D35</f>
        <v>116.91</v>
      </c>
    </row>
    <row r="36" spans="2:5" x14ac:dyDescent="0.25">
      <c r="B36" s="1" t="s">
        <v>63</v>
      </c>
      <c r="C36" t="s">
        <v>10</v>
      </c>
      <c r="D36" s="1">
        <v>8</v>
      </c>
      <c r="E36" s="13">
        <f>VLOOKUP(C36,'Ingredient List'!$B$3:$E$150,4,FALSE)*D36</f>
        <v>215.92</v>
      </c>
    </row>
    <row r="37" spans="2:5" x14ac:dyDescent="0.25">
      <c r="B37" s="1" t="s">
        <v>63</v>
      </c>
      <c r="C37" t="s">
        <v>2</v>
      </c>
      <c r="D37" s="1">
        <v>3</v>
      </c>
      <c r="E37" s="13">
        <f>VLOOKUP(C37,'Ingredient List'!$B$3:$E$150,4,FALSE)*D37</f>
        <v>14.850000000000001</v>
      </c>
    </row>
    <row r="38" spans="2:5" x14ac:dyDescent="0.25">
      <c r="B38" s="1" t="s">
        <v>63</v>
      </c>
      <c r="C38" t="s">
        <v>1</v>
      </c>
      <c r="D38" s="1">
        <v>7</v>
      </c>
      <c r="E38" s="13">
        <f>VLOOKUP(C38,'Ingredient List'!$B$3:$E$150,4,FALSE)*D38</f>
        <v>69.86</v>
      </c>
    </row>
    <row r="39" spans="2:5" x14ac:dyDescent="0.25">
      <c r="B39" s="1" t="s">
        <v>63</v>
      </c>
      <c r="C39" t="s">
        <v>11</v>
      </c>
      <c r="D39" s="1">
        <v>5</v>
      </c>
      <c r="E39" s="13">
        <f>VLOOKUP(C39,'Ingredient List'!$B$3:$E$150,4,FALSE)*D39</f>
        <v>49.95</v>
      </c>
    </row>
    <row r="40" spans="2:5" x14ac:dyDescent="0.25">
      <c r="B40" s="1" t="s">
        <v>62</v>
      </c>
      <c r="C40" t="s">
        <v>8</v>
      </c>
      <c r="D40" s="1">
        <v>9</v>
      </c>
      <c r="E40" s="13">
        <f>VLOOKUP(C40,'Ingredient List'!$B$3:$E$150,4,FALSE)*D40</f>
        <v>76.5</v>
      </c>
    </row>
    <row r="41" spans="2:5" x14ac:dyDescent="0.25">
      <c r="B41" s="1" t="s">
        <v>62</v>
      </c>
      <c r="C41" t="s">
        <v>9</v>
      </c>
      <c r="D41" s="1">
        <v>1</v>
      </c>
      <c r="E41" s="13">
        <f>VLOOKUP(C41,'Ingredient List'!$B$3:$E$150,4,FALSE)*D41</f>
        <v>14.25</v>
      </c>
    </row>
    <row r="42" spans="2:5" x14ac:dyDescent="0.25">
      <c r="B42" s="1" t="s">
        <v>62</v>
      </c>
      <c r="C42" t="s">
        <v>2</v>
      </c>
      <c r="D42" s="1">
        <v>2</v>
      </c>
      <c r="E42" s="13">
        <f>VLOOKUP(C42,'Ingredient List'!$B$3:$E$150,4,FALSE)*D42</f>
        <v>9.9</v>
      </c>
    </row>
    <row r="43" spans="2:5" x14ac:dyDescent="0.25">
      <c r="B43" s="1" t="s">
        <v>62</v>
      </c>
      <c r="C43" t="s">
        <v>12</v>
      </c>
      <c r="D43" s="1">
        <v>4</v>
      </c>
      <c r="E43" s="13">
        <f>VLOOKUP(C43,'Ingredient List'!$B$3:$E$150,4,FALSE)*D43</f>
        <v>59.96</v>
      </c>
    </row>
    <row r="44" spans="2:5" x14ac:dyDescent="0.25">
      <c r="B44" s="1" t="s">
        <v>62</v>
      </c>
      <c r="C44" t="s">
        <v>10</v>
      </c>
      <c r="D44" s="1">
        <v>8</v>
      </c>
      <c r="E44" s="13">
        <f>VLOOKUP(C44,'Ingredient List'!$B$3:$E$150,4,FALSE)*D44</f>
        <v>215.92</v>
      </c>
    </row>
    <row r="45" spans="2:5" x14ac:dyDescent="0.25">
      <c r="B45" s="1" t="s">
        <v>62</v>
      </c>
      <c r="C45" t="s">
        <v>3</v>
      </c>
      <c r="D45" s="1">
        <v>1</v>
      </c>
      <c r="E45" s="13">
        <f>VLOOKUP(C45,'Ingredient List'!$B$3:$E$150,4,FALSE)*D45</f>
        <v>18.75</v>
      </c>
    </row>
    <row r="46" spans="2:5" x14ac:dyDescent="0.25">
      <c r="B46" s="1" t="s">
        <v>56</v>
      </c>
      <c r="C46" t="s">
        <v>6</v>
      </c>
      <c r="D46" s="1">
        <v>6</v>
      </c>
      <c r="E46" s="13">
        <f>VLOOKUP(C46,'Ingredient List'!$B$3:$E$150,4,FALSE)*D46</f>
        <v>113.94</v>
      </c>
    </row>
    <row r="47" spans="2:5" x14ac:dyDescent="0.25">
      <c r="B47" s="1" t="s">
        <v>56</v>
      </c>
      <c r="C47" t="s">
        <v>8</v>
      </c>
      <c r="D47" s="1">
        <v>2</v>
      </c>
      <c r="E47" s="13">
        <f>VLOOKUP(C47,'Ingredient List'!$B$3:$E$150,4,FALSE)*D47</f>
        <v>17</v>
      </c>
    </row>
    <row r="48" spans="2:5" x14ac:dyDescent="0.25">
      <c r="B48" s="1" t="s">
        <v>56</v>
      </c>
      <c r="C48" t="s">
        <v>5</v>
      </c>
      <c r="D48" s="1">
        <v>10</v>
      </c>
      <c r="E48" s="13">
        <f>VLOOKUP(C48,'Ingredient List'!$B$3:$E$150,4,FALSE)*D48</f>
        <v>129.9</v>
      </c>
    </row>
    <row r="49" spans="2:5" x14ac:dyDescent="0.25">
      <c r="B49" s="1" t="s">
        <v>56</v>
      </c>
      <c r="C49" t="s">
        <v>12</v>
      </c>
      <c r="D49" s="1">
        <v>2</v>
      </c>
      <c r="E49" s="13">
        <f>VLOOKUP(C49,'Ingredient List'!$B$3:$E$150,4,FALSE)*D49</f>
        <v>29.98</v>
      </c>
    </row>
    <row r="50" spans="2:5" x14ac:dyDescent="0.25">
      <c r="B50" s="1" t="s">
        <v>45</v>
      </c>
      <c r="C50" t="s">
        <v>5</v>
      </c>
      <c r="D50" s="1">
        <v>3</v>
      </c>
      <c r="E50" s="13">
        <f>VLOOKUP(C50,'Ingredient List'!$B$3:$E$150,4,FALSE)*D50</f>
        <v>38.97</v>
      </c>
    </row>
    <row r="51" spans="2:5" x14ac:dyDescent="0.25">
      <c r="B51" s="1" t="s">
        <v>38</v>
      </c>
      <c r="C51" t="s">
        <v>8</v>
      </c>
      <c r="D51" s="1">
        <v>8</v>
      </c>
      <c r="E51" s="13">
        <f>VLOOKUP(C51,'Ingredient List'!$B$3:$E$150,4,FALSE)*D51</f>
        <v>68</v>
      </c>
    </row>
    <row r="52" spans="2:5" x14ac:dyDescent="0.25">
      <c r="B52" s="1" t="s">
        <v>38</v>
      </c>
      <c r="C52" t="s">
        <v>3</v>
      </c>
      <c r="D52" s="1">
        <v>11</v>
      </c>
      <c r="E52" s="13">
        <f>VLOOKUP(C52,'Ingredient List'!$B$3:$E$150,4,FALSE)*D52</f>
        <v>206.25</v>
      </c>
    </row>
    <row r="53" spans="2:5" x14ac:dyDescent="0.25">
      <c r="B53" s="1" t="s">
        <v>53</v>
      </c>
      <c r="C53" t="s">
        <v>9</v>
      </c>
      <c r="D53" s="1">
        <v>5</v>
      </c>
      <c r="E53" s="13">
        <f>VLOOKUP(C53,'Ingredient List'!$B$3:$E$150,4,FALSE)*D53</f>
        <v>71.25</v>
      </c>
    </row>
    <row r="54" spans="2:5" x14ac:dyDescent="0.25">
      <c r="B54" s="1" t="s">
        <v>53</v>
      </c>
      <c r="C54" t="s">
        <v>10</v>
      </c>
      <c r="D54" s="1">
        <v>6</v>
      </c>
      <c r="E54" s="13">
        <f>VLOOKUP(C54,'Ingredient List'!$B$3:$E$150,4,FALSE)*D54</f>
        <v>161.94</v>
      </c>
    </row>
    <row r="55" spans="2:5" x14ac:dyDescent="0.25">
      <c r="B55" s="1" t="s">
        <v>59</v>
      </c>
      <c r="C55" t="s">
        <v>10</v>
      </c>
      <c r="D55" s="1">
        <v>4</v>
      </c>
      <c r="E55" s="13">
        <f>VLOOKUP(C55,'Ingredient List'!$B$3:$E$150,4,FALSE)*D55</f>
        <v>107.96</v>
      </c>
    </row>
    <row r="56" spans="2:5" x14ac:dyDescent="0.25">
      <c r="B56" s="1" t="s">
        <v>59</v>
      </c>
      <c r="C56" t="s">
        <v>11</v>
      </c>
      <c r="D56" s="1">
        <v>10</v>
      </c>
      <c r="E56" s="13">
        <f>VLOOKUP(C56,'Ingredient List'!$B$3:$E$150,4,FALSE)*D56</f>
        <v>99.9</v>
      </c>
    </row>
    <row r="57" spans="2:5" x14ac:dyDescent="0.25">
      <c r="B57" s="1" t="s">
        <v>37</v>
      </c>
      <c r="C57" t="s">
        <v>4</v>
      </c>
      <c r="D57" s="1">
        <v>11</v>
      </c>
      <c r="E57" s="13">
        <f>VLOOKUP(C57,'Ingredient List'!$B$3:$E$150,4,FALSE)*D57</f>
        <v>181.5</v>
      </c>
    </row>
    <row r="58" spans="2:5" x14ac:dyDescent="0.25">
      <c r="B58" s="1" t="s">
        <v>39</v>
      </c>
      <c r="C58" t="s">
        <v>1</v>
      </c>
      <c r="D58" s="1">
        <v>2</v>
      </c>
      <c r="E58" s="13">
        <f>VLOOKUP(C58,'Ingredient List'!$B$3:$E$150,4,FALSE)*D58</f>
        <v>19.96</v>
      </c>
    </row>
    <row r="59" spans="2:5" x14ac:dyDescent="0.25">
      <c r="B59" s="1" t="s">
        <v>51</v>
      </c>
      <c r="C59" t="s">
        <v>2</v>
      </c>
      <c r="D59" s="1">
        <v>7</v>
      </c>
      <c r="E59" s="13">
        <f>VLOOKUP(C59,'Ingredient List'!$B$3:$E$150,4,FALSE)*D59</f>
        <v>34.65</v>
      </c>
    </row>
    <row r="60" spans="2:5" x14ac:dyDescent="0.25">
      <c r="B60" s="1" t="s">
        <v>51</v>
      </c>
      <c r="C60" t="s">
        <v>4</v>
      </c>
      <c r="D60" s="1">
        <v>2</v>
      </c>
      <c r="E60" s="13">
        <f>VLOOKUP(C60,'Ingredient List'!$B$3:$E$150,4,FALSE)*D60</f>
        <v>33</v>
      </c>
    </row>
    <row r="61" spans="2:5" x14ac:dyDescent="0.25">
      <c r="B61" s="1" t="s">
        <v>50</v>
      </c>
      <c r="C61" t="s">
        <v>12</v>
      </c>
      <c r="D61" s="1">
        <v>8</v>
      </c>
      <c r="E61" s="13">
        <f>VLOOKUP(C61,'Ingredient List'!$B$3:$E$150,4,FALSE)*D61</f>
        <v>119.92</v>
      </c>
    </row>
    <row r="62" spans="2:5" x14ac:dyDescent="0.25">
      <c r="B62" s="1" t="s">
        <v>50</v>
      </c>
      <c r="C62" t="s">
        <v>5</v>
      </c>
      <c r="D62" s="1">
        <v>5</v>
      </c>
      <c r="E62" s="13">
        <f>VLOOKUP(C62,'Ingredient List'!$B$3:$E$150,4,FALSE)*D62</f>
        <v>64.95</v>
      </c>
    </row>
    <row r="63" spans="2:5" x14ac:dyDescent="0.25">
      <c r="B63" s="1" t="s">
        <v>54</v>
      </c>
      <c r="C63" t="s">
        <v>12</v>
      </c>
      <c r="D63" s="1">
        <v>3</v>
      </c>
      <c r="E63" s="13">
        <f>VLOOKUP(C63,'Ingredient List'!$B$3:$E$150,4,FALSE)*D63</f>
        <v>44.97</v>
      </c>
    </row>
    <row r="64" spans="2:5" x14ac:dyDescent="0.25">
      <c r="B64" s="1" t="s">
        <v>48</v>
      </c>
      <c r="C64" t="s">
        <v>2</v>
      </c>
      <c r="D64" s="1">
        <v>8</v>
      </c>
      <c r="E64" s="13">
        <f>VLOOKUP(C64,'Ingredient List'!$B$3:$E$150,4,FALSE)*D64</f>
        <v>39.6</v>
      </c>
    </row>
    <row r="65" spans="2:5" x14ac:dyDescent="0.25">
      <c r="B65" s="1" t="s">
        <v>48</v>
      </c>
      <c r="C65" t="s">
        <v>7</v>
      </c>
      <c r="D65" s="1">
        <v>10</v>
      </c>
      <c r="E65" s="13">
        <f>VLOOKUP(C65,'Ingredient List'!$B$3:$E$150,4,FALSE)*D65</f>
        <v>228.5</v>
      </c>
    </row>
    <row r="66" spans="2:5" x14ac:dyDescent="0.25">
      <c r="B66" s="1" t="s">
        <v>48</v>
      </c>
      <c r="C66" t="s">
        <v>9</v>
      </c>
      <c r="D66" s="1">
        <v>3</v>
      </c>
      <c r="E66" s="13">
        <f>VLOOKUP(C66,'Ingredient List'!$B$3:$E$150,4,FALSE)*D66</f>
        <v>42.75</v>
      </c>
    </row>
    <row r="67" spans="2:5" x14ac:dyDescent="0.25">
      <c r="B67" s="1" t="s">
        <v>57</v>
      </c>
      <c r="C67" t="s">
        <v>2</v>
      </c>
      <c r="D67" s="1">
        <v>6</v>
      </c>
      <c r="E67" s="13">
        <f>VLOOKUP(C67,'Ingredient List'!$B$3:$E$150,4,FALSE)*D67</f>
        <v>29.700000000000003</v>
      </c>
    </row>
    <row r="68" spans="2:5" x14ac:dyDescent="0.25">
      <c r="B68" s="1" t="s">
        <v>41</v>
      </c>
      <c r="C68" t="s">
        <v>1</v>
      </c>
      <c r="D68" s="1">
        <v>10</v>
      </c>
      <c r="E68" s="13">
        <f>VLOOKUP(C68,'Ingredient List'!$B$3:$E$150,4,FALSE)*D68</f>
        <v>99.800000000000011</v>
      </c>
    </row>
    <row r="69" spans="2:5" x14ac:dyDescent="0.25">
      <c r="B69" s="1" t="s">
        <v>44</v>
      </c>
      <c r="C69" t="s">
        <v>1</v>
      </c>
      <c r="D69" s="1">
        <v>3</v>
      </c>
      <c r="E69" s="13">
        <f>VLOOKUP(C69,'Ingredient List'!$B$3:$E$150,4,FALSE)*D69</f>
        <v>29.94</v>
      </c>
    </row>
    <row r="70" spans="2:5" x14ac:dyDescent="0.25">
      <c r="B70" s="1" t="s">
        <v>60</v>
      </c>
      <c r="C70" t="s">
        <v>5</v>
      </c>
      <c r="D70" s="1">
        <v>11</v>
      </c>
      <c r="E70" s="13">
        <f>VLOOKUP(C70,'Ingredient List'!$B$3:$E$150,4,FALSE)*D70</f>
        <v>142.89000000000001</v>
      </c>
    </row>
    <row r="71" spans="2:5" x14ac:dyDescent="0.25">
      <c r="B71" s="1" t="s">
        <v>60</v>
      </c>
      <c r="C71" t="s">
        <v>3</v>
      </c>
      <c r="D71" s="1">
        <v>7</v>
      </c>
      <c r="E71" s="13">
        <f>VLOOKUP(C71,'Ingredient List'!$B$3:$E$150,4,FALSE)*D71</f>
        <v>131.25</v>
      </c>
    </row>
    <row r="72" spans="2:5" x14ac:dyDescent="0.25">
      <c r="B72" s="1" t="s">
        <v>42</v>
      </c>
      <c r="C72" t="s">
        <v>1</v>
      </c>
      <c r="D72" s="1">
        <v>1</v>
      </c>
      <c r="E72" s="13">
        <f>VLOOKUP(C72,'Ingredient List'!$B$3:$E$150,4,FALSE)*D72</f>
        <v>9.98</v>
      </c>
    </row>
    <row r="73" spans="2:5" x14ac:dyDescent="0.25">
      <c r="B73" s="1" t="s">
        <v>46</v>
      </c>
      <c r="C73" t="s">
        <v>7</v>
      </c>
      <c r="D73" s="1">
        <v>9</v>
      </c>
      <c r="E73" s="13">
        <f>VLOOKUP(C73,'Ingredient List'!$B$3:$E$150,4,FALSE)*D73</f>
        <v>205.65</v>
      </c>
    </row>
    <row r="74" spans="2:5" x14ac:dyDescent="0.25">
      <c r="B74" s="1" t="s">
        <v>46</v>
      </c>
      <c r="C74" t="s">
        <v>2</v>
      </c>
      <c r="D74" s="1">
        <v>4</v>
      </c>
      <c r="E74" s="13">
        <f>VLOOKUP(C74,'Ingredient List'!$B$3:$E$150,4,FALSE)*D74</f>
        <v>19.8</v>
      </c>
    </row>
    <row r="75" spans="2:5" x14ac:dyDescent="0.25">
      <c r="B75" s="1" t="s">
        <v>46</v>
      </c>
      <c r="C75" t="s">
        <v>9</v>
      </c>
      <c r="D75" s="1">
        <v>3</v>
      </c>
      <c r="E75" s="13">
        <f>VLOOKUP(C75,'Ingredient List'!$B$3:$E$150,4,FALSE)*D75</f>
        <v>42.75</v>
      </c>
    </row>
    <row r="76" spans="2:5" x14ac:dyDescent="0.25">
      <c r="B76" s="1" t="s">
        <v>36</v>
      </c>
      <c r="C76" t="s">
        <v>2</v>
      </c>
      <c r="D76" s="1">
        <v>1</v>
      </c>
      <c r="E76" s="13">
        <f>VLOOKUP(C76,'Ingredient List'!$B$3:$E$150,4,FALSE)*D76</f>
        <v>4.95</v>
      </c>
    </row>
    <row r="77" spans="2:5" x14ac:dyDescent="0.25">
      <c r="B77" s="1" t="s">
        <v>36</v>
      </c>
      <c r="C77" t="s">
        <v>4</v>
      </c>
      <c r="D77" s="1">
        <v>10</v>
      </c>
      <c r="E77" s="13">
        <f>VLOOKUP(C77,'Ingredient List'!$B$3:$E$150,4,FALSE)*D77</f>
        <v>165</v>
      </c>
    </row>
    <row r="78" spans="2:5" x14ac:dyDescent="0.25">
      <c r="B78" s="1" t="s">
        <v>65</v>
      </c>
      <c r="C78" t="s">
        <v>7</v>
      </c>
      <c r="D78" s="1">
        <v>11</v>
      </c>
      <c r="E78" s="13">
        <f>VLOOKUP(C78,'Ingredient List'!$B$3:$E$150,4,FALSE)*D78</f>
        <v>251.35000000000002</v>
      </c>
    </row>
    <row r="79" spans="2:5" x14ac:dyDescent="0.25">
      <c r="B79" s="1" t="s">
        <v>65</v>
      </c>
      <c r="C79" t="s">
        <v>3</v>
      </c>
      <c r="D79" s="1">
        <v>5</v>
      </c>
      <c r="E79" s="13">
        <f>VLOOKUP(C79,'Ingredient List'!$B$3:$E$150,4,FALSE)*D79</f>
        <v>93.75</v>
      </c>
    </row>
    <row r="80" spans="2:5" x14ac:dyDescent="0.25">
      <c r="B80" s="1" t="s">
        <v>66</v>
      </c>
      <c r="C80" t="s">
        <v>9</v>
      </c>
      <c r="D80" s="1">
        <v>1</v>
      </c>
      <c r="E80" s="13">
        <f>VLOOKUP(C80,'Ingredient List'!$B$3:$E$150,4,FALSE)*D80</f>
        <v>14.25</v>
      </c>
    </row>
    <row r="81" spans="2:5" x14ac:dyDescent="0.25">
      <c r="B81" s="1" t="s">
        <v>66</v>
      </c>
      <c r="C81" t="s">
        <v>8</v>
      </c>
      <c r="D81" s="1">
        <v>1</v>
      </c>
      <c r="E81" s="13">
        <f>VLOOKUP(C81,'Ingredient List'!$B$3:$E$150,4,FALSE)*D81</f>
        <v>8.5</v>
      </c>
    </row>
    <row r="82" spans="2:5" x14ac:dyDescent="0.25">
      <c r="B82" s="1" t="s">
        <v>67</v>
      </c>
      <c r="C82" t="s">
        <v>7</v>
      </c>
      <c r="D82" s="1">
        <v>6</v>
      </c>
      <c r="E82" s="13">
        <f>VLOOKUP(C82,'Ingredient List'!$B$3:$E$150,4,FALSE)*D82</f>
        <v>137.10000000000002</v>
      </c>
    </row>
    <row r="83" spans="2:5" x14ac:dyDescent="0.25">
      <c r="B83" s="1" t="s">
        <v>67</v>
      </c>
      <c r="C83" t="s">
        <v>2</v>
      </c>
      <c r="D83" s="1">
        <v>9</v>
      </c>
      <c r="E83" s="13">
        <f>VLOOKUP(C83,'Ingredient List'!$B$3:$E$150,4,FALSE)*D83</f>
        <v>44.550000000000004</v>
      </c>
    </row>
    <row r="84" spans="2:5" x14ac:dyDescent="0.25">
      <c r="B84" s="1" t="s">
        <v>68</v>
      </c>
      <c r="C84" t="s">
        <v>11</v>
      </c>
      <c r="D84" s="1">
        <v>10</v>
      </c>
      <c r="E84" s="13">
        <f>VLOOKUP(C84,'Ingredient List'!$B$3:$E$150,4,FALSE)*D84</f>
        <v>99.9</v>
      </c>
    </row>
    <row r="85" spans="2:5" x14ac:dyDescent="0.25">
      <c r="B85" s="1" t="s">
        <v>68</v>
      </c>
      <c r="C85" t="s">
        <v>3</v>
      </c>
      <c r="D85" s="1">
        <v>2</v>
      </c>
      <c r="E85" s="13">
        <f>VLOOKUP(C85,'Ingredient List'!$B$3:$E$150,4,FALSE)*D85</f>
        <v>37.5</v>
      </c>
    </row>
    <row r="86" spans="2:5" x14ac:dyDescent="0.25">
      <c r="B86" s="1" t="s">
        <v>68</v>
      </c>
      <c r="C86" t="s">
        <v>1</v>
      </c>
      <c r="D86" s="1">
        <v>4</v>
      </c>
      <c r="E86" s="13">
        <f>VLOOKUP(C86,'Ingredient List'!$B$3:$E$150,4,FALSE)*D86</f>
        <v>39.92</v>
      </c>
    </row>
    <row r="87" spans="2:5" x14ac:dyDescent="0.25">
      <c r="B87" s="1" t="s">
        <v>69</v>
      </c>
      <c r="C87" t="s">
        <v>2</v>
      </c>
      <c r="D87" s="1">
        <v>3</v>
      </c>
      <c r="E87" s="13">
        <f>VLOOKUP(C87,'Ingredient List'!$B$3:$E$150,4,FALSE)*D87</f>
        <v>14.850000000000001</v>
      </c>
    </row>
    <row r="88" spans="2:5" x14ac:dyDescent="0.25">
      <c r="B88" s="1" t="s">
        <v>69</v>
      </c>
      <c r="C88" t="s">
        <v>12</v>
      </c>
      <c r="D88" s="1">
        <v>2</v>
      </c>
      <c r="E88" s="13">
        <f>VLOOKUP(C88,'Ingredient List'!$B$3:$E$150,4,FALSE)*D88</f>
        <v>29.98</v>
      </c>
    </row>
    <row r="89" spans="2:5" x14ac:dyDescent="0.25">
      <c r="B89" s="1" t="s">
        <v>69</v>
      </c>
      <c r="C89" t="s">
        <v>7</v>
      </c>
      <c r="D89" s="1">
        <v>8</v>
      </c>
      <c r="E89" s="13">
        <f>VLOOKUP(C89,'Ingredient List'!$B$3:$E$150,4,FALSE)*D89</f>
        <v>182.8</v>
      </c>
    </row>
    <row r="90" spans="2:5" x14ac:dyDescent="0.25">
      <c r="B90" s="1" t="s">
        <v>70</v>
      </c>
      <c r="C90" t="s">
        <v>6</v>
      </c>
      <c r="D90" s="1">
        <v>7</v>
      </c>
      <c r="E90" s="13">
        <f>VLOOKUP(C90,'Ingredient List'!$B$3:$E$150,4,FALSE)*D90</f>
        <v>132.92999999999998</v>
      </c>
    </row>
    <row r="91" spans="2:5" x14ac:dyDescent="0.25">
      <c r="B91" s="1" t="s">
        <v>70</v>
      </c>
      <c r="C91" t="s">
        <v>12</v>
      </c>
      <c r="D91" s="1">
        <v>11</v>
      </c>
      <c r="E91" s="13">
        <f>VLOOKUP(C91,'Ingredient List'!$B$3:$E$150,4,FALSE)*D91</f>
        <v>164.89000000000001</v>
      </c>
    </row>
    <row r="92" spans="2:5" x14ac:dyDescent="0.25">
      <c r="B92" s="1" t="s">
        <v>71</v>
      </c>
      <c r="C92" t="s">
        <v>4</v>
      </c>
      <c r="D92" s="1">
        <v>7</v>
      </c>
      <c r="E92" s="13">
        <f>VLOOKUP(C92,'Ingredient List'!$B$3:$E$150,4,FALSE)*D92</f>
        <v>115.5</v>
      </c>
    </row>
    <row r="93" spans="2:5" x14ac:dyDescent="0.25">
      <c r="B93" s="1" t="s">
        <v>71</v>
      </c>
      <c r="C93" t="s">
        <v>2</v>
      </c>
      <c r="D93" s="1">
        <v>7</v>
      </c>
      <c r="E93" s="13">
        <f>VLOOKUP(C93,'Ingredient List'!$B$3:$E$150,4,FALSE)*D93</f>
        <v>34.65</v>
      </c>
    </row>
    <row r="94" spans="2:5" x14ac:dyDescent="0.25">
      <c r="B94" s="1" t="s">
        <v>72</v>
      </c>
      <c r="C94" t="s">
        <v>7</v>
      </c>
      <c r="D94" s="1">
        <v>11</v>
      </c>
      <c r="E94" s="13">
        <f>VLOOKUP(C94,'Ingredient List'!$B$3:$E$150,4,FALSE)*D94</f>
        <v>251.35000000000002</v>
      </c>
    </row>
    <row r="95" spans="2:5" x14ac:dyDescent="0.25">
      <c r="B95" s="1" t="s">
        <v>72</v>
      </c>
      <c r="C95" t="s">
        <v>3</v>
      </c>
      <c r="D95" s="1">
        <v>1</v>
      </c>
      <c r="E95" s="13">
        <f>VLOOKUP(C95,'Ingredient List'!$B$3:$E$150,4,FALSE)*D95</f>
        <v>18.75</v>
      </c>
    </row>
    <row r="96" spans="2:5" x14ac:dyDescent="0.25">
      <c r="B96" s="1" t="s">
        <v>73</v>
      </c>
      <c r="C96" t="s">
        <v>11</v>
      </c>
      <c r="D96" s="1">
        <v>6</v>
      </c>
      <c r="E96" s="13">
        <f>VLOOKUP(C96,'Ingredient List'!$B$3:$E$150,4,FALSE)*D96</f>
        <v>59.94</v>
      </c>
    </row>
  </sheetData>
  <sortState xmlns:xlrd2="http://schemas.microsoft.com/office/spreadsheetml/2017/richdata2" ref="B3:B108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Ingredient List</vt:lpstr>
      <vt:lpstr>Sheet2</vt:lpstr>
      <vt:lpstr>Purchase History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Ubong Jonah</cp:lastModifiedBy>
  <dcterms:created xsi:type="dcterms:W3CDTF">2015-07-19T01:03:22Z</dcterms:created>
  <dcterms:modified xsi:type="dcterms:W3CDTF">2021-10-12T00:17:09Z</dcterms:modified>
</cp:coreProperties>
</file>