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05\"/>
    </mc:Choice>
  </mc:AlternateContent>
  <xr:revisionPtr revIDLastSave="0" documentId="13_ncr:1_{A4C1B5D5-68FB-4C22-8780-378FC4A176DC}" xr6:coauthVersionLast="47" xr6:coauthVersionMax="47" xr10:uidLastSave="{00000000-0000-0000-0000-000000000000}"/>
  <bookViews>
    <workbookView xWindow="9675" yWindow="960" windowWidth="10815" windowHeight="7875" xr2:uid="{00000000-000D-0000-FFFF-FFFF00000000}"/>
  </bookViews>
  <sheets>
    <sheet name="Summary" sheetId="2" r:id="rId1"/>
    <sheet name="Sheet1" sheetId="1" r:id="rId2"/>
  </sheets>
  <definedNames>
    <definedName name="_xlnm._FilterDatabase" localSheetId="1" hidden="1">Sheet1!$C$3:$H$241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B11" i="2"/>
  <c r="J18" i="2"/>
  <c r="J14" i="2"/>
  <c r="J10" i="2"/>
  <c r="J6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4" i="1"/>
  <c r="F9" i="2"/>
  <c r="F7" i="2"/>
  <c r="F5" i="2"/>
  <c r="F3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B8" i="2"/>
  <c r="H4" i="1" a="1"/>
  <c r="H4" i="1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<sst xmlns="http://schemas.openxmlformats.org/spreadsheetml/2006/main" count="987" uniqueCount="502">
  <si>
    <t>Part Number</t>
  </si>
  <si>
    <t>Description</t>
  </si>
  <si>
    <t>Supplier</t>
  </si>
  <si>
    <t>Material Cost</t>
  </si>
  <si>
    <t>Current Inventory</t>
  </si>
  <si>
    <t>Shipping Type</t>
  </si>
  <si>
    <t>Order Lead Time (days)</t>
  </si>
  <si>
    <t>2115-8851</t>
  </si>
  <si>
    <t>NUT-HEX-W/LK WR</t>
  </si>
  <si>
    <t>Thetapower</t>
  </si>
  <si>
    <t>Air</t>
  </si>
  <si>
    <t>2110-4364</t>
  </si>
  <si>
    <t>NYLON HOLE PLUG</t>
  </si>
  <si>
    <t>Gammarow</t>
  </si>
  <si>
    <t>Rail</t>
  </si>
  <si>
    <t>2116-4751</t>
  </si>
  <si>
    <t>CARTON</t>
  </si>
  <si>
    <t>Deltapeak</t>
  </si>
  <si>
    <t>Truck</t>
  </si>
  <si>
    <t>2113-7677</t>
  </si>
  <si>
    <t>FU.5A 250V NTD</t>
  </si>
  <si>
    <t>2118-2719</t>
  </si>
  <si>
    <t>CHANNEL-VINYL</t>
  </si>
  <si>
    <t>2112-6910</t>
  </si>
  <si>
    <t>SCRPHM3.0X10PZET</t>
  </si>
  <si>
    <t>2118-9905</t>
  </si>
  <si>
    <t>LABEL CSA-CE</t>
  </si>
  <si>
    <t>2112-2254</t>
  </si>
  <si>
    <t>WSHR-LK INTLT</t>
  </si>
  <si>
    <t>2112-2890</t>
  </si>
  <si>
    <t>1ST YEAR RESPONSE CENTER SUPRT</t>
  </si>
  <si>
    <t>Epsilon-tec</t>
  </si>
  <si>
    <t>2110-3988</t>
  </si>
  <si>
    <t>GOLD MINT PIN-SE</t>
  </si>
  <si>
    <t>Alphagen</t>
  </si>
  <si>
    <t>2116-5215</t>
  </si>
  <si>
    <t>IC I/O PLCC68</t>
  </si>
  <si>
    <t>2117-2391</t>
  </si>
  <si>
    <t>PARTS LISTING</t>
  </si>
  <si>
    <t>2116-6012</t>
  </si>
  <si>
    <t>MANIFOLD LARGE FOR VAC PIPING</t>
  </si>
  <si>
    <t>2111-8262</t>
  </si>
  <si>
    <t>COLLAR FRONT</t>
  </si>
  <si>
    <t>2114-4952</t>
  </si>
  <si>
    <t>LABEL-RAMP END</t>
  </si>
  <si>
    <t>Betamount</t>
  </si>
  <si>
    <t>2110-8526</t>
  </si>
  <si>
    <t>MODULE TOP COVER</t>
  </si>
  <si>
    <t>2112-3448</t>
  </si>
  <si>
    <t>WSHR-FL SS 6MM</t>
  </si>
  <si>
    <t>Omegalife</t>
  </si>
  <si>
    <t>2111-2324</t>
  </si>
  <si>
    <t>SCR-MACHINE</t>
  </si>
  <si>
    <t>2117-9494</t>
  </si>
  <si>
    <t>PROBE PROTECTION PLATE</t>
  </si>
  <si>
    <t>2115-5574</t>
  </si>
  <si>
    <t>BRKT-CLMP HOLD D</t>
  </si>
  <si>
    <t>2119-8360</t>
  </si>
  <si>
    <t>1/4INCH OD TEES</t>
  </si>
  <si>
    <t>2112-2420</t>
  </si>
  <si>
    <t>IC S/H-SMP08FS</t>
  </si>
  <si>
    <t>2116-6568</t>
  </si>
  <si>
    <t>IC 74ALSO8P4 AND</t>
  </si>
  <si>
    <t>2114-6298</t>
  </si>
  <si>
    <t>HEX KEY 5/16 INCH</t>
  </si>
  <si>
    <t>2116-9957</t>
  </si>
  <si>
    <t>WIRE SOL 22AWG</t>
  </si>
  <si>
    <t>2113-7695</t>
  </si>
  <si>
    <t>ANCHOR ASSY</t>
  </si>
  <si>
    <t>2112-3369</t>
  </si>
  <si>
    <t>SLEEVE GROUND</t>
  </si>
  <si>
    <t>2117-3680</t>
  </si>
  <si>
    <t>LABEL LINE VOLTAGE WARNING</t>
  </si>
  <si>
    <t>2115-1753</t>
  </si>
  <si>
    <t>FUSE-10AMPS</t>
  </si>
  <si>
    <t>2111-5167</t>
  </si>
  <si>
    <t>CBL TIE GRY NYL</t>
  </si>
  <si>
    <t>2114-6491</t>
  </si>
  <si>
    <t>FRONT RIGHT COVER W/SS AGILEN</t>
  </si>
  <si>
    <t>2116-8240</t>
  </si>
  <si>
    <t>SCR-PANM3X.5TXSC</t>
  </si>
  <si>
    <t>2114-1050</t>
  </si>
  <si>
    <t>2116-1338</t>
  </si>
  <si>
    <t>SHOCKWATCH STICK</t>
  </si>
  <si>
    <t>2111-1142</t>
  </si>
  <si>
    <t>WSHR-FL MTLC #10</t>
  </si>
  <si>
    <t>2118-6529</t>
  </si>
  <si>
    <t>SWING ARM ASSY SERIES 3 W/TRAY</t>
  </si>
  <si>
    <t>2118-3730</t>
  </si>
  <si>
    <t>FAN-TBAX 230V 50/60 HZ 300 CF</t>
  </si>
  <si>
    <t>2110-6681</t>
  </si>
  <si>
    <t>CABLE 6 PIN DIN FEMALE 10FT</t>
  </si>
  <si>
    <t>2116-8763</t>
  </si>
  <si>
    <t>DOOR AND BLOWER ASSEMBLY</t>
  </si>
  <si>
    <t>2116-6483</t>
  </si>
  <si>
    <t>PRGMD EPROM - STD 3X7X SYSTEM</t>
  </si>
  <si>
    <t>2115-2414</t>
  </si>
  <si>
    <t>LAN CAP MODULE CHASSIS</t>
  </si>
  <si>
    <t>2113-2363</t>
  </si>
  <si>
    <t>FILLER PANEL 5.25INCH</t>
  </si>
  <si>
    <t>2111-3261</t>
  </si>
  <si>
    <t>MOD 1 LABEL</t>
  </si>
  <si>
    <t>2114-9472</t>
  </si>
  <si>
    <t>LABEL - INFORMATION</t>
  </si>
  <si>
    <t>2119-8254</t>
  </si>
  <si>
    <t>SITE PREP MANUAL</t>
  </si>
  <si>
    <t>2117-1748</t>
  </si>
  <si>
    <t>INSULATED WIRE F</t>
  </si>
  <si>
    <t>2112-3917</t>
  </si>
  <si>
    <t>PC ASSY LAN CAP CARD</t>
  </si>
  <si>
    <t>2114-1180</t>
  </si>
  <si>
    <t>WSHR-LK HLCL</t>
  </si>
  <si>
    <t>2111-2583</t>
  </si>
  <si>
    <t>CABLE CLAMP</t>
  </si>
  <si>
    <t>2113-8110</t>
  </si>
  <si>
    <t>BOOT STRAIN RELF</t>
  </si>
  <si>
    <t>2113-8005</t>
  </si>
  <si>
    <t>SCREW- M4X.07 16MM LG SS PATCH</t>
  </si>
  <si>
    <t>2119-8226</t>
  </si>
  <si>
    <t>MODULE FILLER PANEL</t>
  </si>
  <si>
    <t>2114-2810</t>
  </si>
  <si>
    <t>RTNR P/ON.625DIA</t>
  </si>
  <si>
    <t>2116-8722</t>
  </si>
  <si>
    <t>TOOL PIN EXTR</t>
  </si>
  <si>
    <t>2117-1863</t>
  </si>
  <si>
    <t>CABLE TIE MOUNT</t>
  </si>
  <si>
    <t>2115-5258</t>
  </si>
  <si>
    <t>FRONT DOOR 1.3M SUPPORT BAY</t>
  </si>
  <si>
    <t>2111-6147</t>
  </si>
  <si>
    <t>LARGE REAR BOTTOM COVER ASSY</t>
  </si>
  <si>
    <t>2115-3535</t>
  </si>
  <si>
    <t>CONN HOUSING</t>
  </si>
  <si>
    <t>2111-5040</t>
  </si>
  <si>
    <t>LINK CABLE - HIGH SPEED</t>
  </si>
  <si>
    <t>2114-1448</t>
  </si>
  <si>
    <t>INSUL BDG POST</t>
  </si>
  <si>
    <t>2118-1326</t>
  </si>
  <si>
    <t>TOP RIGHT COVER  3070 SERIES 3</t>
  </si>
  <si>
    <t>2117-5046</t>
  </si>
  <si>
    <t>GRNDTERMLUG</t>
  </si>
  <si>
    <t>2118-4225</t>
  </si>
  <si>
    <t>PDU MOUNTING EAR TESTHEAD ONL</t>
  </si>
  <si>
    <t>2117-6588</t>
  </si>
  <si>
    <t>POWER SUPPLY FOR EPSON PRINTER</t>
  </si>
  <si>
    <t>2110-7450</t>
  </si>
  <si>
    <t>C-F 1.5 PF 200V</t>
  </si>
  <si>
    <t>2110-8369</t>
  </si>
  <si>
    <t>CABLE-TIE</t>
  </si>
  <si>
    <t>2113-4783</t>
  </si>
  <si>
    <t>NUT M4 LK WR</t>
  </si>
  <si>
    <t>2113-9392</t>
  </si>
  <si>
    <t>PLDWN RACK</t>
  </si>
  <si>
    <t>2110-8817</t>
  </si>
  <si>
    <t>SCRPHM4.0X12TXSC</t>
  </si>
  <si>
    <t>2116-1857</t>
  </si>
  <si>
    <t>VALVE ASSY</t>
  </si>
  <si>
    <t>2118-6975</t>
  </si>
  <si>
    <t>MODULE LATCH BLOWER COOLING</t>
  </si>
  <si>
    <t>2118-3262</t>
  </si>
  <si>
    <t>CAP, CARTON-CORRUGATED</t>
  </si>
  <si>
    <t>2119-8688</t>
  </si>
  <si>
    <t>MODULE SIDE</t>
  </si>
  <si>
    <t>2110-2045</t>
  </si>
  <si>
    <t>MODEM CABLE</t>
  </si>
  <si>
    <t>2119-6331</t>
  </si>
  <si>
    <t>CABLE-SYSTEM</t>
  </si>
  <si>
    <t>2115-5141</t>
  </si>
  <si>
    <t>TITWATCH DISPLA</t>
  </si>
  <si>
    <t>2117-2013</t>
  </si>
  <si>
    <t>MOM SHIELD</t>
  </si>
  <si>
    <t>2116-4144</t>
  </si>
  <si>
    <t>PLDN SHAFT</t>
  </si>
  <si>
    <t>2112-8368</t>
  </si>
  <si>
    <t>CONTROL CABLE, PDU</t>
  </si>
  <si>
    <t>2116-6826</t>
  </si>
  <si>
    <t>U-CLIP-CABLE RETAINER</t>
  </si>
  <si>
    <t>2112-9347</t>
  </si>
  <si>
    <t>CABLE-FAN POWER</t>
  </si>
  <si>
    <t>2110-7740</t>
  </si>
  <si>
    <t>LABEL PINCH POINT/ROTATE ALER</t>
  </si>
  <si>
    <t>2118-4278</t>
  </si>
  <si>
    <t>TESTHEAD CRADLE W/TOP LARGE</t>
  </si>
  <si>
    <t>2116-2804</t>
  </si>
  <si>
    <t>MNL-UNCRATING IN</t>
  </si>
  <si>
    <t>2110-6439</t>
  </si>
  <si>
    <t>NUT-SHMET-U-TP</t>
  </si>
  <si>
    <t>2110-9729</t>
  </si>
  <si>
    <t>SERIAL LABEL</t>
  </si>
  <si>
    <t>2116-6383</t>
  </si>
  <si>
    <t>SPRING</t>
  </si>
  <si>
    <t>2118-7380</t>
  </si>
  <si>
    <t>IC 74F125 P4BUFF</t>
  </si>
  <si>
    <t>2118-7543</t>
  </si>
  <si>
    <t>PROBE BODY</t>
  </si>
  <si>
    <t>2117-7883</t>
  </si>
  <si>
    <t>STRAIN RELIEFS</t>
  </si>
  <si>
    <t>2112-1604</t>
  </si>
  <si>
    <t>WRIST STRAP - COILED</t>
  </si>
  <si>
    <t>2115-6163</t>
  </si>
  <si>
    <t>Nylon Lock Nut</t>
  </si>
  <si>
    <t>2110-5359</t>
  </si>
  <si>
    <t>SAFETY SKIRT LARGE, PEWTER GRA</t>
  </si>
  <si>
    <t>2115-9366</t>
  </si>
  <si>
    <t>ENV-PACKING LIST</t>
  </si>
  <si>
    <t>2115-6103</t>
  </si>
  <si>
    <t>JMP BK 50MM PVC</t>
  </si>
  <si>
    <t>2114-7286</t>
  </si>
  <si>
    <t>BG-SHLDED 6X8</t>
  </si>
  <si>
    <t>2118-9532</t>
  </si>
  <si>
    <t>SCR-MACH 8-32</t>
  </si>
  <si>
    <t>2111-9763</t>
  </si>
  <si>
    <t>ADPTR-COAX TEE</t>
  </si>
  <si>
    <t>2116-9045</t>
  </si>
  <si>
    <t>COVER-ASTAT</t>
  </si>
  <si>
    <t>2116-2748</t>
  </si>
  <si>
    <t>NO STR-VALID</t>
  </si>
  <si>
    <t>2112-1146</t>
  </si>
  <si>
    <t>WRAP, CARTON-CORRUGATED</t>
  </si>
  <si>
    <t>2111-5348</t>
  </si>
  <si>
    <t>COUPLER 1/4INCH</t>
  </si>
  <si>
    <t>2116-5131</t>
  </si>
  <si>
    <t>TUNNEL PERFORMANCE PORT</t>
  </si>
  <si>
    <t>2118-7084</t>
  </si>
  <si>
    <t>BRKT-MTG RTANG</t>
  </si>
  <si>
    <t>2111-5190</t>
  </si>
  <si>
    <t>CHASSIS KIT-SWITCHING PDU</t>
  </si>
  <si>
    <t>2114-3822</t>
  </si>
  <si>
    <t>WSHR-FL MTLC 4MM</t>
  </si>
  <si>
    <t>2116-8699</t>
  </si>
  <si>
    <t>CAP  TO  MAC  CABLE</t>
  </si>
  <si>
    <t>2117-7127</t>
  </si>
  <si>
    <t>MTN BRACKET KIT</t>
  </si>
  <si>
    <t>2112-8807</t>
  </si>
  <si>
    <t>IC 74ABT273DBJSS0P2</t>
  </si>
  <si>
    <t>2114-7804</t>
  </si>
  <si>
    <t>MOD 3 LABEL</t>
  </si>
  <si>
    <t>2113-2359</t>
  </si>
  <si>
    <t>LEAD ASSY GROUND</t>
  </si>
  <si>
    <t>2110-3857</t>
  </si>
  <si>
    <t>VACUUM VALVE ASSY</t>
  </si>
  <si>
    <t>2114-1565</t>
  </si>
  <si>
    <t>FAN CABLE   PC</t>
  </si>
  <si>
    <t>2118-7495</t>
  </si>
  <si>
    <t>VACUUM REAR COVER AGILENT</t>
  </si>
  <si>
    <t>2112-1876</t>
  </si>
  <si>
    <t>SCR-SHLDR M3*0.5</t>
  </si>
  <si>
    <t>2118-5129</t>
  </si>
  <si>
    <t>SWITCH ROCKER</t>
  </si>
  <si>
    <t>2118-7869</t>
  </si>
  <si>
    <t>PRINTER TRAY ASSEMBLY EPSON</t>
  </si>
  <si>
    <t>2119-5076</t>
  </si>
  <si>
    <t>MODULE MOUNT BAR FOR TESTHEAD</t>
  </si>
  <si>
    <t>2117-2003</t>
  </si>
  <si>
    <t>BINARY LICENSE STICKER TCP/IP</t>
  </si>
  <si>
    <t>2113-3815</t>
  </si>
  <si>
    <t>CABLE-RJ11 MODULAR CABLE 6WIR</t>
  </si>
  <si>
    <t>2113-3135</t>
  </si>
  <si>
    <t>WSHR-LK HLCL 4MM</t>
  </si>
  <si>
    <t>2110-4946</t>
  </si>
  <si>
    <t>IC 712 P2OPAMP</t>
  </si>
  <si>
    <t>2111-3785</t>
  </si>
  <si>
    <t>GUIDE BRACKET</t>
  </si>
  <si>
    <t>2113-8956</t>
  </si>
  <si>
    <t>MOUNTING BRACKET MPU</t>
  </si>
  <si>
    <t>2110-5507</t>
  </si>
  <si>
    <t>LABEL - THIS SIDE UP, FRAGILE</t>
  </si>
  <si>
    <t>2112-7121</t>
  </si>
  <si>
    <t>INTERIOR MOD CVR</t>
  </si>
  <si>
    <t>2111-4378</t>
  </si>
  <si>
    <t>LBL 200-240V VT INT</t>
  </si>
  <si>
    <t>2112-7889</t>
  </si>
  <si>
    <t>SLEEVE INSULATOR</t>
  </si>
  <si>
    <t>2111-6972</t>
  </si>
  <si>
    <t>2113-4657</t>
  </si>
  <si>
    <t>DBL PLUG INTL CORD IC370</t>
  </si>
  <si>
    <t>2110-3409</t>
  </si>
  <si>
    <t>SEALANT</t>
  </si>
  <si>
    <t>2116-4821</t>
  </si>
  <si>
    <t>CABLE COAX 72IN</t>
  </si>
  <si>
    <t>2110-1385</t>
  </si>
  <si>
    <t>RES 147 1% 0805</t>
  </si>
  <si>
    <t>2110-3652</t>
  </si>
  <si>
    <t>GROMMET-STR RLF</t>
  </si>
  <si>
    <t>2119-6179</t>
  </si>
  <si>
    <t>CD/ROM BLOWER COOLING 3X7X</t>
  </si>
  <si>
    <t>2111-7805</t>
  </si>
  <si>
    <t>SCRPHM4.0X70PZ</t>
  </si>
  <si>
    <t>2113-3089</t>
  </si>
  <si>
    <t>LBL PINCHED FINGER</t>
  </si>
  <si>
    <t>2116-1803</t>
  </si>
  <si>
    <t>CABLE ETHERNET AUI EXTENDER</t>
  </si>
  <si>
    <t>2110-9006</t>
  </si>
  <si>
    <t>PROBE INSER TOOL</t>
  </si>
  <si>
    <t>2119-1892</t>
  </si>
  <si>
    <t>CBL-U.S.</t>
  </si>
  <si>
    <t>2118-1681</t>
  </si>
  <si>
    <t>PLND SUPPORT</t>
  </si>
  <si>
    <t>2114-5084</t>
  </si>
  <si>
    <t>VACUUM PLUMBING #2</t>
  </si>
  <si>
    <t>2110-6457</t>
  </si>
  <si>
    <t>GROM RND</t>
  </si>
  <si>
    <t>2117-8413</t>
  </si>
  <si>
    <t>BAG-PLASTIC</t>
  </si>
  <si>
    <t>2117-8938</t>
  </si>
  <si>
    <t>PRGMD EPROM - LAN ADDRESS</t>
  </si>
  <si>
    <t>2112-9891</t>
  </si>
  <si>
    <t>CBL T BLK.5W 9INL</t>
  </si>
  <si>
    <t>2117-2151</t>
  </si>
  <si>
    <t>Contactr 50A 4-Pole 24vdc Coi</t>
  </si>
  <si>
    <t>2118-6811</t>
  </si>
  <si>
    <t>E1135C PDU CABLE KIT</t>
  </si>
  <si>
    <t>2118-5883</t>
  </si>
  <si>
    <t>LABEL-CE BOX</t>
  </si>
  <si>
    <t>2110-8423</t>
  </si>
  <si>
    <t>SWITCH OPERATOR</t>
  </si>
  <si>
    <t>2115-4537</t>
  </si>
  <si>
    <t>COVER RECEIVER LARGE AGILENT</t>
  </si>
  <si>
    <t>2116-6128</t>
  </si>
  <si>
    <t>LABEL SERIAL NUMBER PROTECTOR</t>
  </si>
  <si>
    <t>2113-6088</t>
  </si>
  <si>
    <t>TOP LEFT COVER  LOGO AGILENT</t>
  </si>
  <si>
    <t>2113-9730</t>
  </si>
  <si>
    <t>TOOL-WRENCHING</t>
  </si>
  <si>
    <t>2115-7046</t>
  </si>
  <si>
    <t>FINGER GUARD</t>
  </si>
  <si>
    <t>2117-1869</t>
  </si>
  <si>
    <t>CIRCUIT BREAKER 15A</t>
  </si>
  <si>
    <t>2113-9215</t>
  </si>
  <si>
    <t>VAC PORT</t>
  </si>
  <si>
    <t>2114-6555</t>
  </si>
  <si>
    <t>BAG-ANTI-STATIC</t>
  </si>
  <si>
    <t>2114-7626</t>
  </si>
  <si>
    <t>VACUUM PLUMBING #4</t>
  </si>
  <si>
    <t>2110-6793</t>
  </si>
  <si>
    <t>2117-9861</t>
  </si>
  <si>
    <t>OUTLET FOR THE SUPPORT BAY</t>
  </si>
  <si>
    <t>2117-2908</t>
  </si>
  <si>
    <t>FILLER PANEL PEWTER GRAY</t>
  </si>
  <si>
    <t>2111-7006</t>
  </si>
  <si>
    <t>SCR-SKT-HD-CAP</t>
  </si>
  <si>
    <t>2116-2733</t>
  </si>
  <si>
    <t>170ID POLY TUBE</t>
  </si>
  <si>
    <t>2114-9917</t>
  </si>
  <si>
    <t>TILWATCH  STICKE</t>
  </si>
  <si>
    <t>2119-1742</t>
  </si>
  <si>
    <t>DOOR HINGE ASSEMBLY</t>
  </si>
  <si>
    <t>2118-3310</t>
  </si>
  <si>
    <t>SPACER 1</t>
  </si>
  <si>
    <t>2115-9447</t>
  </si>
  <si>
    <t>CLNDR ROD CLV</t>
  </si>
  <si>
    <t>2112-1057</t>
  </si>
  <si>
    <t>FILLER PANEL 1.75INCH</t>
  </si>
  <si>
    <t>2113-6436</t>
  </si>
  <si>
    <t>STDF-STUD MT</t>
  </si>
  <si>
    <t>2119-9400</t>
  </si>
  <si>
    <t>GROUND WIRE PDU</t>
  </si>
  <si>
    <t>2115-2759</t>
  </si>
  <si>
    <t>CABLE-10ft  VGA EXTENSION</t>
  </si>
  <si>
    <t>2113-2309</t>
  </si>
  <si>
    <t>IC 74ABT540 DRVR</t>
  </si>
  <si>
    <t>2113-9531</t>
  </si>
  <si>
    <t>ADAPTER FOOT SWITCH</t>
  </si>
  <si>
    <t>2117-7255</t>
  </si>
  <si>
    <t>CONN-CABLE SUPPORT .62INCH WDX</t>
  </si>
  <si>
    <t>2111-4285</t>
  </si>
  <si>
    <t>IC F32 P4 OR</t>
  </si>
  <si>
    <t>2116-9320</t>
  </si>
  <si>
    <t>9-32/RS232 NCR C</t>
  </si>
  <si>
    <t>2117-1365</t>
  </si>
  <si>
    <t>LABEL MAGNETIZED</t>
  </si>
  <si>
    <t>2113-4308</t>
  </si>
  <si>
    <t>GROUND LEAD ASSY-LONG</t>
  </si>
  <si>
    <t>2117-5775</t>
  </si>
  <si>
    <t>IC ASIC 0.8U GA</t>
  </si>
  <si>
    <t>2115-4322</t>
  </si>
  <si>
    <t>WSHR-LK EXT Y</t>
  </si>
  <si>
    <t>2114-6306</t>
  </si>
  <si>
    <t>2115-8414</t>
  </si>
  <si>
    <t>COVER  LONG  AGILENT</t>
  </si>
  <si>
    <t>2118-1421</t>
  </si>
  <si>
    <t>SCR -SKT-HD-CAP</t>
  </si>
  <si>
    <t>2116-2885</t>
  </si>
  <si>
    <t>SOFTWARE LICENSE PAPER</t>
  </si>
  <si>
    <t>2113-4631</t>
  </si>
  <si>
    <t>PIVOT PIN-PULL DOWN</t>
  </si>
  <si>
    <t>2112-9579</t>
  </si>
  <si>
    <t>CODEWORD INSTALL DOCUMENT</t>
  </si>
  <si>
    <t>2112-7180</t>
  </si>
  <si>
    <t>R-F 20K 1% 1/8w</t>
  </si>
  <si>
    <t>2110-2743</t>
  </si>
  <si>
    <t>OUTLET BRACKET</t>
  </si>
  <si>
    <t>2113-4934</t>
  </si>
  <si>
    <t>PALLET/RAMP ASSY</t>
  </si>
  <si>
    <t>2117-4032</t>
  </si>
  <si>
    <t>UNCRATING 3070/79000 TESTHEAD</t>
  </si>
  <si>
    <t>2117-6897</t>
  </si>
  <si>
    <t>PC ASSY MOTHER</t>
  </si>
  <si>
    <t>2111-2809</t>
  </si>
  <si>
    <t>2111-7307</t>
  </si>
  <si>
    <t>SUPT SIDE PANEL</t>
  </si>
  <si>
    <t>2119-2122</t>
  </si>
  <si>
    <t>LEAD  GROUND ASSY</t>
  </si>
  <si>
    <t>2111-1885</t>
  </si>
  <si>
    <t>LABEL CABLE MARKER 0-9</t>
  </si>
  <si>
    <t>2113-2937</t>
  </si>
  <si>
    <t>COVER RECEIVER  AGILENT</t>
  </si>
  <si>
    <t>2117-1082</t>
  </si>
  <si>
    <t>CORRUGATE SHROUD TOP CAP</t>
  </si>
  <si>
    <t>2117-8930</t>
  </si>
  <si>
    <t>PIN TIP ASSY</t>
  </si>
  <si>
    <t>2113-7628</t>
  </si>
  <si>
    <t>SPCR 6MMID 2.41</t>
  </si>
  <si>
    <t>2112-5081</t>
  </si>
  <si>
    <t>KIT-E7590A W/NO PDU</t>
  </si>
  <si>
    <t>2119-1079</t>
  </si>
  <si>
    <t>TOP PLATE ASSY</t>
  </si>
  <si>
    <t>2113-8498</t>
  </si>
  <si>
    <t>CYLINDER ASSY</t>
  </si>
  <si>
    <t>2113-9407</t>
  </si>
  <si>
    <t>HOUSING AIR REGULATOR</t>
  </si>
  <si>
    <t>2110-2734</t>
  </si>
  <si>
    <t>CUP</t>
  </si>
  <si>
    <t>2110-4674</t>
  </si>
  <si>
    <t>SPR-COMPRE PLDN</t>
  </si>
  <si>
    <t>2118-1169</t>
  </si>
  <si>
    <t>RIGHT GRILLE COVER</t>
  </si>
  <si>
    <t>2110-3565</t>
  </si>
  <si>
    <t>FILTER</t>
  </si>
  <si>
    <t>2115-2868</t>
  </si>
  <si>
    <t>LABEL BLANK .5INCH X .8INCH</t>
  </si>
  <si>
    <t>2110-8080</t>
  </si>
  <si>
    <t>Strain Relief Flexible Cord</t>
  </si>
  <si>
    <t>2117-3565</t>
  </si>
  <si>
    <t>Ext.Cord Assy for PDU Dut Powr</t>
  </si>
  <si>
    <t>2113-9361</t>
  </si>
  <si>
    <t>GRND LEAD ASSY</t>
  </si>
  <si>
    <t>2115-8867</t>
  </si>
  <si>
    <t>STRPG-SEAL STL</t>
  </si>
  <si>
    <t>2114-2292</t>
  </si>
  <si>
    <t>ANTI  STATIC  GROUND  CABLE</t>
  </si>
  <si>
    <t>2118-6348</t>
  </si>
  <si>
    <t>HEX KEY  M5</t>
  </si>
  <si>
    <t>2110-9097</t>
  </si>
  <si>
    <t>IC 586 P1VREF</t>
  </si>
  <si>
    <t>2111-7907</t>
  </si>
  <si>
    <t>SPACER 2</t>
  </si>
  <si>
    <t>2111-6524</t>
  </si>
  <si>
    <t>KIT OUTLET ASSEMBLIES</t>
  </si>
  <si>
    <t>2118-2461</t>
  </si>
  <si>
    <t>MOD 0 LABEL</t>
  </si>
  <si>
    <t>2118-4927</t>
  </si>
  <si>
    <t>LEFT SIDE GRILLE COVER SERIES</t>
  </si>
  <si>
    <t>2110-9583</t>
  </si>
  <si>
    <t>CONTACT BLOCK</t>
  </si>
  <si>
    <t>2117-4184</t>
  </si>
  <si>
    <t>CLIP-ASSEMBLY</t>
  </si>
  <si>
    <t>2114-1167</t>
  </si>
  <si>
    <t>8-OUTLET CABLE KIT</t>
  </si>
  <si>
    <t>2119-9304</t>
  </si>
  <si>
    <t>DOWEL PIN PLDN</t>
  </si>
  <si>
    <t>2112-7450</t>
  </si>
  <si>
    <t>IC DAC AD7541AJP</t>
  </si>
  <si>
    <t>2111-2861</t>
  </si>
  <si>
    <t>GUIDE PANEL</t>
  </si>
  <si>
    <t>2114-1711</t>
  </si>
  <si>
    <t>2116-3751</t>
  </si>
  <si>
    <t>M5HXNUT X-T-1KWR</t>
  </si>
  <si>
    <t>2113-9884</t>
  </si>
  <si>
    <t>NUT 1/4-20 .625IN LG</t>
  </si>
  <si>
    <t>2117-8438</t>
  </si>
  <si>
    <t>ADDENDUM TO PRINTER MANUAL</t>
  </si>
  <si>
    <t>2116-1863</t>
  </si>
  <si>
    <t>CERTIFICATE OF CALIBRATION</t>
  </si>
  <si>
    <t>2114-5661</t>
  </si>
  <si>
    <t>IC 337D P1 NADJ</t>
  </si>
  <si>
    <t>2115-6391</t>
  </si>
  <si>
    <t>NUT-HEX-DBL-CHAM</t>
  </si>
  <si>
    <t>2119-3864</t>
  </si>
  <si>
    <t>GROUND CABLE -OUTLET BOX</t>
  </si>
  <si>
    <t>2112-4604</t>
  </si>
  <si>
    <t>LABEL,CAUTION-FIXTURE PULL DWN</t>
  </si>
  <si>
    <t>2113-9177</t>
  </si>
  <si>
    <t>SCRFHM3.5X06TX</t>
  </si>
  <si>
    <t>2112-5642</t>
  </si>
  <si>
    <t>IC ASIC EBENEZER</t>
  </si>
  <si>
    <t>2111-4774</t>
  </si>
  <si>
    <t>CONTROL CABLE</t>
  </si>
  <si>
    <t>I-Number</t>
  </si>
  <si>
    <t>Ubong</t>
  </si>
  <si>
    <t>Jonah Costs</t>
  </si>
  <si>
    <t>Items provided by Thetapower</t>
  </si>
  <si>
    <t>Average Jonah Cost for Thetapower</t>
  </si>
  <si>
    <t>Total No of Items</t>
  </si>
  <si>
    <t>Items with Higher Material Cost</t>
  </si>
  <si>
    <t>Items of ALL Companies</t>
  </si>
  <si>
    <t>Supplier Secific Cost</t>
  </si>
  <si>
    <t>Lead Time for Air</t>
  </si>
  <si>
    <t>Shiping</t>
  </si>
  <si>
    <t>Average Lead Time</t>
  </si>
  <si>
    <t>Lead Time for Rail</t>
  </si>
  <si>
    <t>Lead Time for Truck</t>
  </si>
  <si>
    <t>Lead Time for Ubong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</si>
</sst>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$-409]#,##0.00"/>
    <numFmt numFmtId="167" formatCode="[$$-409]#,##0"/>
    <numFmt numFmtId="168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8" fontId="0" fillId="0" borderId="0" xfId="0" applyNumberFormat="1"/>
    <xf numFmtId="166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Shipping By 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Sheet1!$K$4:$K$241</c:f>
              <c:numCache>
                <c:formatCode>General</c:formatCode>
                <c:ptCount val="238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</c:v>
                </c:pt>
                <c:pt idx="5">
                  <c:v>0</c:v>
                </c:pt>
                <c:pt idx="6">
                  <c:v>28</c:v>
                </c:pt>
                <c:pt idx="7">
                  <c:v>14</c:v>
                </c:pt>
                <c:pt idx="8">
                  <c:v>0</c:v>
                </c:pt>
                <c:pt idx="9">
                  <c:v>42</c:v>
                </c:pt>
                <c:pt idx="10">
                  <c:v>28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56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</c:v>
                </c:pt>
                <c:pt idx="24">
                  <c:v>28</c:v>
                </c:pt>
                <c:pt idx="25">
                  <c:v>0</c:v>
                </c:pt>
                <c:pt idx="26">
                  <c:v>42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42</c:v>
                </c:pt>
                <c:pt idx="45">
                  <c:v>63</c:v>
                </c:pt>
                <c:pt idx="46">
                  <c:v>28</c:v>
                </c:pt>
                <c:pt idx="47">
                  <c:v>0</c:v>
                </c:pt>
                <c:pt idx="48">
                  <c:v>0</c:v>
                </c:pt>
                <c:pt idx="49">
                  <c:v>28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42</c:v>
                </c:pt>
                <c:pt idx="55">
                  <c:v>0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21</c:v>
                </c:pt>
                <c:pt idx="64">
                  <c:v>42</c:v>
                </c:pt>
                <c:pt idx="65">
                  <c:v>0</c:v>
                </c:pt>
                <c:pt idx="66">
                  <c:v>63</c:v>
                </c:pt>
                <c:pt idx="67">
                  <c:v>63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21</c:v>
                </c:pt>
                <c:pt idx="72">
                  <c:v>0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21</c:v>
                </c:pt>
                <c:pt idx="85">
                  <c:v>91</c:v>
                </c:pt>
                <c:pt idx="86">
                  <c:v>0</c:v>
                </c:pt>
                <c:pt idx="87">
                  <c:v>56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42</c:v>
                </c:pt>
                <c:pt idx="94">
                  <c:v>56</c:v>
                </c:pt>
                <c:pt idx="95">
                  <c:v>0</c:v>
                </c:pt>
                <c:pt idx="96">
                  <c:v>49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14</c:v>
                </c:pt>
                <c:pt idx="102">
                  <c:v>0</c:v>
                </c:pt>
                <c:pt idx="103">
                  <c:v>14</c:v>
                </c:pt>
                <c:pt idx="104">
                  <c:v>0</c:v>
                </c:pt>
                <c:pt idx="105">
                  <c:v>0</c:v>
                </c:pt>
                <c:pt idx="106">
                  <c:v>21</c:v>
                </c:pt>
                <c:pt idx="107">
                  <c:v>42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14</c:v>
                </c:pt>
                <c:pt idx="121">
                  <c:v>0</c:v>
                </c:pt>
                <c:pt idx="122">
                  <c:v>0</c:v>
                </c:pt>
                <c:pt idx="123">
                  <c:v>28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28</c:v>
                </c:pt>
                <c:pt idx="137">
                  <c:v>0</c:v>
                </c:pt>
                <c:pt idx="138">
                  <c:v>14</c:v>
                </c:pt>
                <c:pt idx="139">
                  <c:v>0</c:v>
                </c:pt>
                <c:pt idx="140">
                  <c:v>0</c:v>
                </c:pt>
                <c:pt idx="141">
                  <c:v>14</c:v>
                </c:pt>
                <c:pt idx="142">
                  <c:v>0</c:v>
                </c:pt>
                <c:pt idx="143">
                  <c:v>0</c:v>
                </c:pt>
                <c:pt idx="144">
                  <c:v>21</c:v>
                </c:pt>
                <c:pt idx="145">
                  <c:v>0</c:v>
                </c:pt>
                <c:pt idx="146">
                  <c:v>0</c:v>
                </c:pt>
                <c:pt idx="147">
                  <c:v>91</c:v>
                </c:pt>
                <c:pt idx="148">
                  <c:v>0</c:v>
                </c:pt>
                <c:pt idx="149">
                  <c:v>14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98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14</c:v>
                </c:pt>
                <c:pt idx="173">
                  <c:v>28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28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28</c:v>
                </c:pt>
                <c:pt idx="201">
                  <c:v>42</c:v>
                </c:pt>
                <c:pt idx="202">
                  <c:v>14</c:v>
                </c:pt>
                <c:pt idx="203">
                  <c:v>0</c:v>
                </c:pt>
                <c:pt idx="204">
                  <c:v>28</c:v>
                </c:pt>
                <c:pt idx="205">
                  <c:v>42</c:v>
                </c:pt>
                <c:pt idx="206">
                  <c:v>0</c:v>
                </c:pt>
                <c:pt idx="207">
                  <c:v>42</c:v>
                </c:pt>
                <c:pt idx="208">
                  <c:v>28</c:v>
                </c:pt>
                <c:pt idx="209">
                  <c:v>0</c:v>
                </c:pt>
                <c:pt idx="210">
                  <c:v>28</c:v>
                </c:pt>
                <c:pt idx="211">
                  <c:v>14</c:v>
                </c:pt>
                <c:pt idx="212">
                  <c:v>0</c:v>
                </c:pt>
                <c:pt idx="213">
                  <c:v>0</c:v>
                </c:pt>
                <c:pt idx="214">
                  <c:v>28</c:v>
                </c:pt>
                <c:pt idx="215">
                  <c:v>0</c:v>
                </c:pt>
                <c:pt idx="216">
                  <c:v>42</c:v>
                </c:pt>
                <c:pt idx="217">
                  <c:v>0</c:v>
                </c:pt>
                <c:pt idx="218">
                  <c:v>0</c:v>
                </c:pt>
                <c:pt idx="219">
                  <c:v>28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28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14</c:v>
                </c:pt>
                <c:pt idx="231">
                  <c:v>21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4-495E-B4BF-26DE9C5CD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51679"/>
        <c:axId val="102668319"/>
      </c:lineChart>
      <c:catAx>
        <c:axId val="10265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2668319"/>
        <c:crosses val="autoZero"/>
        <c:auto val="1"/>
        <c:lblAlgn val="ctr"/>
        <c:lblOffset val="100"/>
        <c:noMultiLvlLbl val="0"/>
      </c:catAx>
      <c:valAx>
        <c:axId val="10266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265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Shipping By Truck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Sheet1!$M$6:$M$241</c:f>
              <c:numCache>
                <c:formatCode>General</c:formatCode>
                <c:ptCount val="236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28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91</c:v>
                </c:pt>
                <c:pt idx="28">
                  <c:v>0</c:v>
                </c:pt>
                <c:pt idx="29">
                  <c:v>112</c:v>
                </c:pt>
                <c:pt idx="30">
                  <c:v>0</c:v>
                </c:pt>
                <c:pt idx="31">
                  <c:v>0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14</c:v>
                </c:pt>
                <c:pt idx="38">
                  <c:v>63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42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56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42</c:v>
                </c:pt>
                <c:pt idx="77">
                  <c:v>28</c:v>
                </c:pt>
                <c:pt idx="78">
                  <c:v>0</c:v>
                </c:pt>
                <c:pt idx="79">
                  <c:v>42</c:v>
                </c:pt>
                <c:pt idx="80">
                  <c:v>14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98</c:v>
                </c:pt>
                <c:pt idx="87">
                  <c:v>98</c:v>
                </c:pt>
                <c:pt idx="88">
                  <c:v>42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42</c:v>
                </c:pt>
                <c:pt idx="108">
                  <c:v>0</c:v>
                </c:pt>
                <c:pt idx="109">
                  <c:v>28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133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28</c:v>
                </c:pt>
                <c:pt idx="125">
                  <c:v>42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21</c:v>
                </c:pt>
                <c:pt idx="131">
                  <c:v>0</c:v>
                </c:pt>
                <c:pt idx="132">
                  <c:v>0</c:v>
                </c:pt>
                <c:pt idx="133">
                  <c:v>28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35</c:v>
                </c:pt>
                <c:pt idx="144">
                  <c:v>0</c:v>
                </c:pt>
                <c:pt idx="145">
                  <c:v>0</c:v>
                </c:pt>
                <c:pt idx="146">
                  <c:v>28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91</c:v>
                </c:pt>
                <c:pt idx="154">
                  <c:v>0</c:v>
                </c:pt>
                <c:pt idx="155">
                  <c:v>0</c:v>
                </c:pt>
                <c:pt idx="156">
                  <c:v>98</c:v>
                </c:pt>
                <c:pt idx="157">
                  <c:v>42</c:v>
                </c:pt>
                <c:pt idx="158">
                  <c:v>0</c:v>
                </c:pt>
                <c:pt idx="159">
                  <c:v>0</c:v>
                </c:pt>
                <c:pt idx="160">
                  <c:v>28</c:v>
                </c:pt>
                <c:pt idx="161">
                  <c:v>0</c:v>
                </c:pt>
                <c:pt idx="162">
                  <c:v>14</c:v>
                </c:pt>
                <c:pt idx="163">
                  <c:v>63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42</c:v>
                </c:pt>
                <c:pt idx="169">
                  <c:v>42</c:v>
                </c:pt>
                <c:pt idx="170">
                  <c:v>0</c:v>
                </c:pt>
                <c:pt idx="171">
                  <c:v>0</c:v>
                </c:pt>
                <c:pt idx="172">
                  <c:v>42</c:v>
                </c:pt>
                <c:pt idx="173">
                  <c:v>28</c:v>
                </c:pt>
                <c:pt idx="174">
                  <c:v>0</c:v>
                </c:pt>
                <c:pt idx="175">
                  <c:v>0</c:v>
                </c:pt>
                <c:pt idx="176">
                  <c:v>28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42</c:v>
                </c:pt>
                <c:pt idx="185">
                  <c:v>28</c:v>
                </c:pt>
                <c:pt idx="186">
                  <c:v>0</c:v>
                </c:pt>
                <c:pt idx="187">
                  <c:v>28</c:v>
                </c:pt>
                <c:pt idx="188">
                  <c:v>0</c:v>
                </c:pt>
                <c:pt idx="189">
                  <c:v>0</c:v>
                </c:pt>
                <c:pt idx="190">
                  <c:v>63</c:v>
                </c:pt>
                <c:pt idx="191">
                  <c:v>56</c:v>
                </c:pt>
                <c:pt idx="192">
                  <c:v>0</c:v>
                </c:pt>
                <c:pt idx="193">
                  <c:v>35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14</c:v>
                </c:pt>
                <c:pt idx="216">
                  <c:v>63</c:v>
                </c:pt>
                <c:pt idx="217">
                  <c:v>0</c:v>
                </c:pt>
                <c:pt idx="218">
                  <c:v>0</c:v>
                </c:pt>
                <c:pt idx="219">
                  <c:v>35</c:v>
                </c:pt>
                <c:pt idx="220">
                  <c:v>42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14</c:v>
                </c:pt>
                <c:pt idx="233">
                  <c:v>28</c:v>
                </c:pt>
                <c:pt idx="234">
                  <c:v>0</c:v>
                </c:pt>
                <c:pt idx="2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0-4B43-9A8C-A6455689D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05503"/>
        <c:axId val="107294271"/>
      </c:lineChart>
      <c:catAx>
        <c:axId val="10730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7294271"/>
        <c:crosses val="autoZero"/>
        <c:auto val="1"/>
        <c:lblAlgn val="ctr"/>
        <c:lblOffset val="100"/>
        <c:noMultiLvlLbl val="0"/>
      </c:catAx>
      <c:valAx>
        <c:axId val="1072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730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Shipping by Rail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Sheet1!$L$5:$L$241</c:f>
              <c:numCache>
                <c:formatCode>General</c:formatCode>
                <c:ptCount val="237"/>
                <c:pt idx="0">
                  <c:v>21</c:v>
                </c:pt>
                <c:pt idx="1">
                  <c:v>0</c:v>
                </c:pt>
                <c:pt idx="2">
                  <c:v>28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</c:v>
                </c:pt>
                <c:pt idx="15">
                  <c:v>0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14</c:v>
                </c:pt>
                <c:pt idx="25">
                  <c:v>0</c:v>
                </c:pt>
                <c:pt idx="26">
                  <c:v>133</c:v>
                </c:pt>
                <c:pt idx="27">
                  <c:v>0</c:v>
                </c:pt>
                <c:pt idx="28">
                  <c:v>0</c:v>
                </c:pt>
                <c:pt idx="29">
                  <c:v>14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21</c:v>
                </c:pt>
                <c:pt idx="35">
                  <c:v>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112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63</c:v>
                </c:pt>
                <c:pt idx="77">
                  <c:v>0</c:v>
                </c:pt>
                <c:pt idx="78">
                  <c:v>0</c:v>
                </c:pt>
                <c:pt idx="79">
                  <c:v>21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28</c:v>
                </c:pt>
                <c:pt idx="97">
                  <c:v>133</c:v>
                </c:pt>
                <c:pt idx="98">
                  <c:v>0</c:v>
                </c:pt>
                <c:pt idx="99">
                  <c:v>28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28</c:v>
                </c:pt>
                <c:pt idx="105">
                  <c:v>0</c:v>
                </c:pt>
                <c:pt idx="106">
                  <c:v>0</c:v>
                </c:pt>
                <c:pt idx="107">
                  <c:v>28</c:v>
                </c:pt>
                <c:pt idx="108">
                  <c:v>0</c:v>
                </c:pt>
                <c:pt idx="109">
                  <c:v>42</c:v>
                </c:pt>
                <c:pt idx="110">
                  <c:v>0</c:v>
                </c:pt>
                <c:pt idx="111">
                  <c:v>98</c:v>
                </c:pt>
                <c:pt idx="112">
                  <c:v>0</c:v>
                </c:pt>
                <c:pt idx="113">
                  <c:v>98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70</c:v>
                </c:pt>
                <c:pt idx="124">
                  <c:v>14</c:v>
                </c:pt>
                <c:pt idx="125">
                  <c:v>0</c:v>
                </c:pt>
                <c:pt idx="126">
                  <c:v>0</c:v>
                </c:pt>
                <c:pt idx="127">
                  <c:v>14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14</c:v>
                </c:pt>
                <c:pt idx="140">
                  <c:v>0</c:v>
                </c:pt>
                <c:pt idx="141">
                  <c:v>0</c:v>
                </c:pt>
                <c:pt idx="142">
                  <c:v>28</c:v>
                </c:pt>
                <c:pt idx="143">
                  <c:v>0</c:v>
                </c:pt>
                <c:pt idx="144">
                  <c:v>0</c:v>
                </c:pt>
                <c:pt idx="145">
                  <c:v>42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42</c:v>
                </c:pt>
                <c:pt idx="151">
                  <c:v>14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91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77</c:v>
                </c:pt>
                <c:pt idx="177">
                  <c:v>0</c:v>
                </c:pt>
                <c:pt idx="178">
                  <c:v>14</c:v>
                </c:pt>
                <c:pt idx="179">
                  <c:v>28</c:v>
                </c:pt>
                <c:pt idx="180">
                  <c:v>0</c:v>
                </c:pt>
                <c:pt idx="181">
                  <c:v>14</c:v>
                </c:pt>
                <c:pt idx="182">
                  <c:v>21</c:v>
                </c:pt>
                <c:pt idx="183">
                  <c:v>0</c:v>
                </c:pt>
                <c:pt idx="184">
                  <c:v>21</c:v>
                </c:pt>
                <c:pt idx="185">
                  <c:v>0</c:v>
                </c:pt>
                <c:pt idx="186">
                  <c:v>0</c:v>
                </c:pt>
                <c:pt idx="187">
                  <c:v>42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35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28</c:v>
                </c:pt>
                <c:pt idx="203">
                  <c:v>0</c:v>
                </c:pt>
                <c:pt idx="204">
                  <c:v>0</c:v>
                </c:pt>
                <c:pt idx="205">
                  <c:v>28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63</c:v>
                </c:pt>
                <c:pt idx="212">
                  <c:v>28</c:v>
                </c:pt>
                <c:pt idx="213">
                  <c:v>0</c:v>
                </c:pt>
                <c:pt idx="214">
                  <c:v>35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98</c:v>
                </c:pt>
                <c:pt idx="223">
                  <c:v>0</c:v>
                </c:pt>
                <c:pt idx="224">
                  <c:v>49</c:v>
                </c:pt>
                <c:pt idx="225">
                  <c:v>0</c:v>
                </c:pt>
                <c:pt idx="226">
                  <c:v>0</c:v>
                </c:pt>
                <c:pt idx="227">
                  <c:v>126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21</c:v>
                </c:pt>
                <c:pt idx="232">
                  <c:v>14</c:v>
                </c:pt>
                <c:pt idx="233">
                  <c:v>0</c:v>
                </c:pt>
                <c:pt idx="234">
                  <c:v>0</c:v>
                </c:pt>
                <c:pt idx="235">
                  <c:v>28</c:v>
                </c:pt>
                <c:pt idx="23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9-4A44-B882-7E80BCCBC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71647"/>
        <c:axId val="102672479"/>
      </c:lineChart>
      <c:catAx>
        <c:axId val="102671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2672479"/>
        <c:crosses val="autoZero"/>
        <c:auto val="1"/>
        <c:lblAlgn val="ctr"/>
        <c:lblOffset val="100"/>
        <c:noMultiLvlLbl val="0"/>
      </c:catAx>
      <c:valAx>
        <c:axId val="1026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267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Shipping by Ubong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Sheet1!$N$16:$N$241</c:f>
              <c:numCache>
                <c:formatCode>General</c:formatCode>
                <c:ptCount val="22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</c:v>
                </c:pt>
                <c:pt idx="9">
                  <c:v>0</c:v>
                </c:pt>
                <c:pt idx="10">
                  <c:v>39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39</c:v>
                </c:pt>
                <c:pt idx="31">
                  <c:v>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</c:v>
                </c:pt>
                <c:pt idx="44">
                  <c:v>0</c:v>
                </c:pt>
                <c:pt idx="45">
                  <c:v>0</c:v>
                </c:pt>
                <c:pt idx="46">
                  <c:v>39</c:v>
                </c:pt>
                <c:pt idx="47">
                  <c:v>39</c:v>
                </c:pt>
                <c:pt idx="48">
                  <c:v>0</c:v>
                </c:pt>
                <c:pt idx="49">
                  <c:v>0</c:v>
                </c:pt>
                <c:pt idx="50">
                  <c:v>39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39</c:v>
                </c:pt>
                <c:pt idx="57">
                  <c:v>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39</c:v>
                </c:pt>
                <c:pt idx="63">
                  <c:v>0</c:v>
                </c:pt>
                <c:pt idx="64">
                  <c:v>39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39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39</c:v>
                </c:pt>
                <c:pt idx="88">
                  <c:v>0</c:v>
                </c:pt>
                <c:pt idx="89">
                  <c:v>0</c:v>
                </c:pt>
                <c:pt idx="90">
                  <c:v>39</c:v>
                </c:pt>
                <c:pt idx="91">
                  <c:v>0</c:v>
                </c:pt>
                <c:pt idx="92">
                  <c:v>39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39</c:v>
                </c:pt>
                <c:pt idx="102">
                  <c:v>0</c:v>
                </c:pt>
                <c:pt idx="103">
                  <c:v>39</c:v>
                </c:pt>
                <c:pt idx="104">
                  <c:v>0</c:v>
                </c:pt>
                <c:pt idx="105">
                  <c:v>0</c:v>
                </c:pt>
                <c:pt idx="106">
                  <c:v>39</c:v>
                </c:pt>
                <c:pt idx="107">
                  <c:v>0</c:v>
                </c:pt>
                <c:pt idx="108">
                  <c:v>0</c:v>
                </c:pt>
                <c:pt idx="109">
                  <c:v>39</c:v>
                </c:pt>
                <c:pt idx="110">
                  <c:v>39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39</c:v>
                </c:pt>
                <c:pt idx="119">
                  <c:v>39</c:v>
                </c:pt>
                <c:pt idx="120">
                  <c:v>0</c:v>
                </c:pt>
                <c:pt idx="121">
                  <c:v>39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39</c:v>
                </c:pt>
                <c:pt idx="143">
                  <c:v>0</c:v>
                </c:pt>
                <c:pt idx="144">
                  <c:v>39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39</c:v>
                </c:pt>
                <c:pt idx="149">
                  <c:v>0</c:v>
                </c:pt>
                <c:pt idx="150">
                  <c:v>0</c:v>
                </c:pt>
                <c:pt idx="151">
                  <c:v>39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39</c:v>
                </c:pt>
                <c:pt idx="157">
                  <c:v>39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39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39</c:v>
                </c:pt>
                <c:pt idx="179">
                  <c:v>39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39</c:v>
                </c:pt>
                <c:pt idx="185">
                  <c:v>0</c:v>
                </c:pt>
                <c:pt idx="186">
                  <c:v>39</c:v>
                </c:pt>
                <c:pt idx="187">
                  <c:v>39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39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39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39</c:v>
                </c:pt>
                <c:pt idx="215">
                  <c:v>39</c:v>
                </c:pt>
                <c:pt idx="216">
                  <c:v>0</c:v>
                </c:pt>
                <c:pt idx="217">
                  <c:v>39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D-4CBC-811F-CA7CE189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043199"/>
        <c:axId val="2113039871"/>
      </c:lineChart>
      <c:catAx>
        <c:axId val="2113043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3039871"/>
        <c:crosses val="autoZero"/>
        <c:auto val="1"/>
        <c:lblAlgn val="ctr"/>
        <c:lblOffset val="100"/>
        <c:noMultiLvlLbl val="0"/>
      </c:catAx>
      <c:valAx>
        <c:axId val="21130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304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5</xdr:col>
      <xdr:colOff>571500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ED0A3C-1DCE-48A7-A368-3393BFED2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34</xdr:row>
      <xdr:rowOff>0</xdr:rowOff>
    </xdr:from>
    <xdr:to>
      <xdr:col>5</xdr:col>
      <xdr:colOff>542925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323ACD-5BA8-470A-9347-E7C501D57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219075</xdr:colOff>
      <xdr:row>18</xdr:row>
      <xdr:rowOff>76200</xdr:rowOff>
    </xdr:from>
    <xdr:to>
      <xdr:col>12</xdr:col>
      <xdr:colOff>400050</xdr:colOff>
      <xdr:row>32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F95775-C933-460A-AE74-587CC34D3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419100</xdr:colOff>
      <xdr:row>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22BC85-8E0E-437A-B129-F82815E02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8313-9A86-4762-AEBF-14351EA535AF}">
  <dimension ref="B2:K18"/>
  <sheetViews>
    <sheetView showGridLines="0" tabSelected="1" workbookViewId="0">
      <selection activeCell="B14" sqref="B14"/>
    </sheetView>
  </sheetViews>
  <sheetFormatPr defaultRowHeight="15" x14ac:dyDescent="0.25"/>
  <cols>
    <col min="2" max="2" width="32.5703125" customWidth="1"/>
    <col min="6" max="6" width="16.7109375" customWidth="1"/>
    <col min="8" max="8" width="12.7109375" customWidth="1"/>
    <col min="10" max="10" width="16.5703125" customWidth="1"/>
  </cols>
  <sheetData>
    <row r="2" spans="2:11" x14ac:dyDescent="0.25">
      <c r="B2" s="4" t="s">
        <v>490</v>
      </c>
      <c r="F2" t="s">
        <v>492</v>
      </c>
      <c r="H2" t="s">
        <v>0</v>
      </c>
    </row>
    <row r="3" spans="2:11" x14ac:dyDescent="0.25">
      <c r="B3" s="7">
        <f>COUNTA(Sheet1!C4:C237)</f>
        <v>234</v>
      </c>
      <c r="E3" s="4" t="s">
        <v>10</v>
      </c>
      <c r="F3" s="6">
        <f>COUNTIF(Sheet1!F4:F241,E3)</f>
        <v>69</v>
      </c>
      <c r="H3" s="6" t="str">
        <f>VLOOKUP(Sheet1!A4,Sheet1!$A$4:$H$241,1,FALSE)</f>
        <v>2115-8851</v>
      </c>
      <c r="J3" s="4" t="s">
        <v>497</v>
      </c>
      <c r="K3" s="4"/>
    </row>
    <row r="4" spans="2:11" x14ac:dyDescent="0.25">
      <c r="B4" s="4"/>
      <c r="E4" s="4"/>
      <c r="J4" s="7" t="s">
        <v>10</v>
      </c>
      <c r="K4" s="4"/>
    </row>
    <row r="5" spans="2:11" x14ac:dyDescent="0.25">
      <c r="B5" s="4" t="s">
        <v>2</v>
      </c>
      <c r="E5" s="4" t="s">
        <v>14</v>
      </c>
      <c r="F5" s="6">
        <f>COUNTIF(Sheet1!F4:F241,Summary!E5)</f>
        <v>58</v>
      </c>
      <c r="J5" s="4" t="s">
        <v>498</v>
      </c>
      <c r="K5" s="4"/>
    </row>
    <row r="6" spans="2:11" x14ac:dyDescent="0.25">
      <c r="B6" s="8" t="s">
        <v>9</v>
      </c>
      <c r="E6" s="4"/>
      <c r="J6" s="10">
        <f>AVERAGE(Sheet1!K4:K241)</f>
        <v>32.463768115942031</v>
      </c>
      <c r="K6" s="4"/>
    </row>
    <row r="7" spans="2:11" x14ac:dyDescent="0.25">
      <c r="B7" s="4" t="s">
        <v>491</v>
      </c>
      <c r="E7" s="4" t="s">
        <v>18</v>
      </c>
      <c r="F7" s="6">
        <f>COUNTIF(Sheet1!F4:F241,Summary!E7)</f>
        <v>60</v>
      </c>
      <c r="J7" s="4"/>
      <c r="K7" s="4"/>
    </row>
    <row r="8" spans="2:11" x14ac:dyDescent="0.25">
      <c r="B8" s="9">
        <f>AVERAGE(Sheet1!J4:J241)</f>
        <v>4325.4452631578943</v>
      </c>
      <c r="E8" s="4"/>
      <c r="J8" s="7" t="s">
        <v>14</v>
      </c>
      <c r="K8" s="4"/>
    </row>
    <row r="9" spans="2:11" x14ac:dyDescent="0.25">
      <c r="E9" s="4" t="s">
        <v>488</v>
      </c>
      <c r="F9" s="6">
        <f>COUNTIF(Sheet1!F4:F241,Summary!E9)</f>
        <v>51</v>
      </c>
      <c r="J9" s="4" t="s">
        <v>498</v>
      </c>
      <c r="K9" s="4"/>
    </row>
    <row r="10" spans="2:11" x14ac:dyDescent="0.25">
      <c r="B10" t="s">
        <v>493</v>
      </c>
      <c r="J10" s="10">
        <f>AVERAGE(Sheet1!L4:L241)</f>
        <v>41.275862068965516</v>
      </c>
      <c r="K10" s="4"/>
    </row>
    <row r="11" spans="2:11" x14ac:dyDescent="0.25">
      <c r="B11" s="12">
        <f>MAX(Sheet1!D4:D241)</f>
        <v>1063.21</v>
      </c>
      <c r="K11" s="4"/>
    </row>
    <row r="12" spans="2:11" x14ac:dyDescent="0.25">
      <c r="B12" s="11"/>
      <c r="J12" s="7" t="s">
        <v>18</v>
      </c>
      <c r="K12" s="4"/>
    </row>
    <row r="13" spans="2:11" x14ac:dyDescent="0.25">
      <c r="B13" t="s">
        <v>494</v>
      </c>
      <c r="J13" s="4" t="s">
        <v>498</v>
      </c>
    </row>
    <row r="14" spans="2:11" x14ac:dyDescent="0.25">
      <c r="B14" s="6"/>
      <c r="J14" s="10">
        <f>AVERAGE(Sheet1!M4:M241)</f>
        <v>41.65</v>
      </c>
    </row>
    <row r="16" spans="2:11" x14ac:dyDescent="0.25">
      <c r="J16" s="7" t="s">
        <v>488</v>
      </c>
    </row>
    <row r="17" spans="10:10" x14ac:dyDescent="0.25">
      <c r="J17" s="4" t="s">
        <v>498</v>
      </c>
    </row>
    <row r="18" spans="10:10" x14ac:dyDescent="0.25">
      <c r="J18" s="7">
        <f>AVERAGE(Sheet1!N4:N241)</f>
        <v>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opLeftCell="A220" workbookViewId="0">
      <selection activeCell="N16" sqref="N16:N241"/>
    </sheetView>
  </sheetViews>
  <sheetFormatPr defaultRowHeight="15" x14ac:dyDescent="0.25"/>
  <cols>
    <col min="1" max="1" width="10.28515625" customWidth="1"/>
    <col min="2" max="2" width="23.140625" customWidth="1"/>
    <col min="3" max="3" width="12.5703125" customWidth="1"/>
    <col min="7" max="7" width="21.85546875" bestFit="1" customWidth="1"/>
    <col min="8" max="8" width="13.7109375" customWidth="1"/>
    <col min="10" max="10" width="19.85546875" customWidth="1"/>
    <col min="11" max="11" width="18.5703125" customWidth="1"/>
    <col min="12" max="12" width="18.7109375" customWidth="1"/>
    <col min="13" max="13" width="19.140625" customWidth="1"/>
    <col min="14" max="14" width="20.28515625" customWidth="1"/>
  </cols>
  <sheetData>
    <row r="1" spans="1:14" x14ac:dyDescent="0.25">
      <c r="A1" t="s">
        <v>487</v>
      </c>
    </row>
    <row r="2" spans="1:14" x14ac:dyDescent="0.25">
      <c r="A2">
        <v>514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489</v>
      </c>
      <c r="J3" s="1" t="s">
        <v>495</v>
      </c>
      <c r="K3" s="1" t="s">
        <v>496</v>
      </c>
      <c r="L3" s="1" t="s">
        <v>499</v>
      </c>
      <c r="M3" s="1" t="s">
        <v>500</v>
      </c>
      <c r="N3" s="1" t="s">
        <v>501</v>
      </c>
    </row>
    <row r="4" spans="1:14" x14ac:dyDescent="0.25">
      <c r="A4" t="s">
        <v>7</v>
      </c>
      <c r="B4" t="s">
        <v>8</v>
      </c>
      <c r="C4" t="s">
        <v>9</v>
      </c>
      <c r="D4" s="2">
        <v>6.09</v>
      </c>
      <c r="E4" s="3">
        <v>54</v>
      </c>
      <c r="F4" s="3" t="s">
        <v>10</v>
      </c>
      <c r="G4" s="4">
        <v>14</v>
      </c>
      <c r="H4" s="5" cm="1">
        <f t="array" ref="H4:H241">A2*D4:D241</f>
        <v>3130.2599999999998</v>
      </c>
      <c r="J4">
        <f>IF(C4=Summary!$B$6,Sheet1!H4,"")</f>
        <v>3130.2599999999998</v>
      </c>
      <c r="K4">
        <f>IF(F4=Summary!$J$4,Sheet1!G4,"")</f>
        <v>14</v>
      </c>
      <c r="L4" t="str">
        <f>IF(F4=Summary!$J$8,Sheet1!G4,"")</f>
        <v/>
      </c>
      <c r="M4" t="str">
        <f>IF(F4=Summary!$J$12,Sheet1!G4,"")</f>
        <v/>
      </c>
      <c r="N4" t="str">
        <f>IF(F4=Summary!$J$16,Sheet1!G4,"")</f>
        <v/>
      </c>
    </row>
    <row r="5" spans="1:14" x14ac:dyDescent="0.25">
      <c r="A5" t="s">
        <v>11</v>
      </c>
      <c r="B5" t="s">
        <v>12</v>
      </c>
      <c r="C5" t="s">
        <v>13</v>
      </c>
      <c r="D5" s="2">
        <v>39.729999999999997</v>
      </c>
      <c r="E5" s="3">
        <v>93</v>
      </c>
      <c r="F5" s="3" t="s">
        <v>14</v>
      </c>
      <c r="G5" s="4">
        <v>21</v>
      </c>
      <c r="H5" s="5">
        <v>20421.219999999998</v>
      </c>
      <c r="J5" t="str">
        <f>IF(C5=Summary!$B$6,Sheet1!H5,"")</f>
        <v/>
      </c>
      <c r="K5" t="str">
        <f>IF(F5=Summary!$J$4,Sheet1!G5,"")</f>
        <v/>
      </c>
      <c r="L5">
        <f>IF(F5=Summary!$J$8,Sheet1!G5,"")</f>
        <v>21</v>
      </c>
      <c r="M5" t="str">
        <f>IF(F5=Summary!$J$12,Sheet1!G5,"")</f>
        <v/>
      </c>
      <c r="N5" t="str">
        <f>IF(F5=Summary!$J$16,Sheet1!G5,"")</f>
        <v/>
      </c>
    </row>
    <row r="6" spans="1:14" x14ac:dyDescent="0.25">
      <c r="A6" t="s">
        <v>15</v>
      </c>
      <c r="B6" t="s">
        <v>16</v>
      </c>
      <c r="C6" t="s">
        <v>17</v>
      </c>
      <c r="D6" s="2">
        <v>2.76</v>
      </c>
      <c r="E6" s="3">
        <v>50</v>
      </c>
      <c r="F6" s="3" t="s">
        <v>18</v>
      </c>
      <c r="G6" s="4">
        <v>28</v>
      </c>
      <c r="H6" s="5">
        <v>1418.6399999999999</v>
      </c>
      <c r="J6" t="str">
        <f>IF(C6=Summary!$B$6,Sheet1!H6,"")</f>
        <v/>
      </c>
      <c r="K6" t="str">
        <f>IF(F6=Summary!$J$4,Sheet1!G6,"")</f>
        <v/>
      </c>
      <c r="L6" t="str">
        <f>IF(F6=Summary!$J$8,Sheet1!G6,"")</f>
        <v/>
      </c>
      <c r="M6">
        <f>IF(F6=Summary!$J$12,Sheet1!G6,"")</f>
        <v>28</v>
      </c>
      <c r="N6" t="str">
        <f>IF(F6=Summary!$J$16,Sheet1!G6,"")</f>
        <v/>
      </c>
    </row>
    <row r="7" spans="1:14" x14ac:dyDescent="0.25">
      <c r="A7" t="s">
        <v>19</v>
      </c>
      <c r="B7" t="s">
        <v>20</v>
      </c>
      <c r="C7" t="s">
        <v>9</v>
      </c>
      <c r="D7" s="2">
        <v>124.98</v>
      </c>
      <c r="E7" s="3">
        <v>21</v>
      </c>
      <c r="F7" s="3" t="s">
        <v>14</v>
      </c>
      <c r="G7" s="4">
        <v>28</v>
      </c>
      <c r="H7" s="5">
        <v>64239.72</v>
      </c>
      <c r="J7">
        <f>IF(C7=Summary!$B$6,Sheet1!H7,"")</f>
        <v>64239.72</v>
      </c>
      <c r="K7" t="str">
        <f>IF(F7=Summary!$J$4,Sheet1!G7,"")</f>
        <v/>
      </c>
      <c r="L7">
        <f>IF(F7=Summary!$J$8,Sheet1!G7,"")</f>
        <v>28</v>
      </c>
      <c r="M7" t="str">
        <f>IF(F7=Summary!$J$12,Sheet1!G7,"")</f>
        <v/>
      </c>
      <c r="N7" t="str">
        <f>IF(F7=Summary!$J$16,Sheet1!G7,"")</f>
        <v/>
      </c>
    </row>
    <row r="8" spans="1:14" x14ac:dyDescent="0.25">
      <c r="A8" t="s">
        <v>21</v>
      </c>
      <c r="B8" t="s">
        <v>22</v>
      </c>
      <c r="C8" t="s">
        <v>13</v>
      </c>
      <c r="D8" s="2">
        <v>31.82</v>
      </c>
      <c r="E8" s="3">
        <v>43</v>
      </c>
      <c r="F8" s="3" t="s">
        <v>10</v>
      </c>
      <c r="G8" s="4">
        <v>42</v>
      </c>
      <c r="H8" s="5">
        <v>16355.48</v>
      </c>
      <c r="J8" t="str">
        <f>IF(C8=Summary!$B$6,Sheet1!H8,"")</f>
        <v/>
      </c>
      <c r="K8">
        <f>IF(F8=Summary!$J$4,Sheet1!G8,"")</f>
        <v>42</v>
      </c>
      <c r="L8" t="str">
        <f>IF(F8=Summary!$J$8,Sheet1!G8,"")</f>
        <v/>
      </c>
      <c r="M8" t="str">
        <f>IF(F8=Summary!$J$12,Sheet1!G8,"")</f>
        <v/>
      </c>
      <c r="N8" t="str">
        <f>IF(F8=Summary!$J$16,Sheet1!G8,"")</f>
        <v/>
      </c>
    </row>
    <row r="9" spans="1:14" x14ac:dyDescent="0.25">
      <c r="A9" t="s">
        <v>23</v>
      </c>
      <c r="B9" t="s">
        <v>24</v>
      </c>
      <c r="C9" t="s">
        <v>9</v>
      </c>
      <c r="D9" s="2">
        <v>0.02</v>
      </c>
      <c r="E9" s="3">
        <v>92</v>
      </c>
      <c r="F9" s="3" t="s">
        <v>18</v>
      </c>
      <c r="G9" s="4">
        <v>28</v>
      </c>
      <c r="H9" s="5">
        <v>10.28</v>
      </c>
      <c r="J9">
        <f>IF(C9=Summary!$B$6,Sheet1!H9,"")</f>
        <v>10.28</v>
      </c>
      <c r="K9" t="str">
        <f>IF(F9=Summary!$J$4,Sheet1!G9,"")</f>
        <v/>
      </c>
      <c r="L9" t="str">
        <f>IF(F9=Summary!$J$8,Sheet1!G9,"")</f>
        <v/>
      </c>
      <c r="M9">
        <f>IF(F9=Summary!$J$12,Sheet1!G9,"")</f>
        <v>28</v>
      </c>
      <c r="N9" t="str">
        <f>IF(F9=Summary!$J$16,Sheet1!G9,"")</f>
        <v/>
      </c>
    </row>
    <row r="10" spans="1:14" x14ac:dyDescent="0.25">
      <c r="A10" t="s">
        <v>25</v>
      </c>
      <c r="B10" t="s">
        <v>26</v>
      </c>
      <c r="C10" t="s">
        <v>17</v>
      </c>
      <c r="D10" s="2">
        <v>4.82</v>
      </c>
      <c r="E10" s="3">
        <v>40</v>
      </c>
      <c r="F10" s="3" t="s">
        <v>10</v>
      </c>
      <c r="G10" s="4">
        <v>28</v>
      </c>
      <c r="H10" s="5">
        <v>2477.48</v>
      </c>
      <c r="J10" t="str">
        <f>IF(C10=Summary!$B$6,Sheet1!H10,"")</f>
        <v/>
      </c>
      <c r="K10">
        <f>IF(F10=Summary!$J$4,Sheet1!G10,"")</f>
        <v>28</v>
      </c>
      <c r="L10" t="str">
        <f>IF(F10=Summary!$J$8,Sheet1!G10,"")</f>
        <v/>
      </c>
      <c r="M10" t="str">
        <f>IF(F10=Summary!$J$12,Sheet1!G10,"")</f>
        <v/>
      </c>
      <c r="N10" t="str">
        <f>IF(F10=Summary!$J$16,Sheet1!G10,"")</f>
        <v/>
      </c>
    </row>
    <row r="11" spans="1:14" x14ac:dyDescent="0.25">
      <c r="A11" t="s">
        <v>27</v>
      </c>
      <c r="B11" t="s">
        <v>28</v>
      </c>
      <c r="C11" t="s">
        <v>17</v>
      </c>
      <c r="D11" s="2">
        <v>0.31</v>
      </c>
      <c r="E11" s="3">
        <v>26</v>
      </c>
      <c r="F11" s="3" t="s">
        <v>10</v>
      </c>
      <c r="G11" s="4">
        <v>14</v>
      </c>
      <c r="H11" s="5">
        <v>159.34</v>
      </c>
      <c r="J11" t="str">
        <f>IF(C11=Summary!$B$6,Sheet1!H11,"")</f>
        <v/>
      </c>
      <c r="K11">
        <f>IF(F11=Summary!$J$4,Sheet1!G11,"")</f>
        <v>14</v>
      </c>
      <c r="L11" t="str">
        <f>IF(F11=Summary!$J$8,Sheet1!G11,"")</f>
        <v/>
      </c>
      <c r="M11" t="str">
        <f>IF(F11=Summary!$J$12,Sheet1!G11,"")</f>
        <v/>
      </c>
      <c r="N11" t="str">
        <f>IF(F11=Summary!$J$16,Sheet1!G11,"")</f>
        <v/>
      </c>
    </row>
    <row r="12" spans="1:14" x14ac:dyDescent="0.25">
      <c r="A12" t="s">
        <v>29</v>
      </c>
      <c r="B12" t="s">
        <v>30</v>
      </c>
      <c r="C12" t="s">
        <v>31</v>
      </c>
      <c r="D12" s="2">
        <v>0.04</v>
      </c>
      <c r="E12" s="3">
        <v>68</v>
      </c>
      <c r="F12" s="3" t="s">
        <v>18</v>
      </c>
      <c r="G12" s="4">
        <v>21</v>
      </c>
      <c r="H12" s="5">
        <v>20.56</v>
      </c>
      <c r="J12" t="str">
        <f>IF(C12=Summary!$B$6,Sheet1!H12,"")</f>
        <v/>
      </c>
      <c r="K12" t="str">
        <f>IF(F12=Summary!$J$4,Sheet1!G12,"")</f>
        <v/>
      </c>
      <c r="L12" t="str">
        <f>IF(F12=Summary!$J$8,Sheet1!G12,"")</f>
        <v/>
      </c>
      <c r="M12">
        <f>IF(F12=Summary!$J$12,Sheet1!G12,"")</f>
        <v>21</v>
      </c>
      <c r="N12" t="str">
        <f>IF(F12=Summary!$J$16,Sheet1!G12,"")</f>
        <v/>
      </c>
    </row>
    <row r="13" spans="1:14" x14ac:dyDescent="0.25">
      <c r="A13" t="s">
        <v>32</v>
      </c>
      <c r="B13" t="s">
        <v>33</v>
      </c>
      <c r="C13" t="s">
        <v>34</v>
      </c>
      <c r="D13" s="2">
        <v>0.2</v>
      </c>
      <c r="E13" s="3">
        <v>33</v>
      </c>
      <c r="F13" s="3" t="s">
        <v>10</v>
      </c>
      <c r="G13" s="4">
        <v>42</v>
      </c>
      <c r="H13" s="5">
        <v>102.80000000000001</v>
      </c>
      <c r="J13" t="str">
        <f>IF(C13=Summary!$B$6,Sheet1!H13,"")</f>
        <v/>
      </c>
      <c r="K13">
        <f>IF(F13=Summary!$J$4,Sheet1!G13,"")</f>
        <v>42</v>
      </c>
      <c r="L13" t="str">
        <f>IF(F13=Summary!$J$8,Sheet1!G13,"")</f>
        <v/>
      </c>
      <c r="M13" t="str">
        <f>IF(F13=Summary!$J$12,Sheet1!G13,"")</f>
        <v/>
      </c>
      <c r="N13" t="str">
        <f>IF(F13=Summary!$J$16,Sheet1!G13,"")</f>
        <v/>
      </c>
    </row>
    <row r="14" spans="1:14" x14ac:dyDescent="0.25">
      <c r="A14" t="s">
        <v>35</v>
      </c>
      <c r="B14" t="s">
        <v>36</v>
      </c>
      <c r="C14" t="s">
        <v>13</v>
      </c>
      <c r="D14" s="2">
        <v>0.6</v>
      </c>
      <c r="E14" s="3">
        <v>32</v>
      </c>
      <c r="F14" s="3" t="s">
        <v>10</v>
      </c>
      <c r="G14" s="4">
        <v>28</v>
      </c>
      <c r="H14" s="5">
        <v>308.39999999999998</v>
      </c>
      <c r="J14" t="str">
        <f>IF(C14=Summary!$B$6,Sheet1!H14,"")</f>
        <v/>
      </c>
      <c r="K14">
        <f>IF(F14=Summary!$J$4,Sheet1!G14,"")</f>
        <v>28</v>
      </c>
      <c r="L14" t="str">
        <f>IF(F14=Summary!$J$8,Sheet1!G14,"")</f>
        <v/>
      </c>
      <c r="M14" t="str">
        <f>IF(F14=Summary!$J$12,Sheet1!G14,"")</f>
        <v/>
      </c>
      <c r="N14" t="str">
        <f>IF(F14=Summary!$J$16,Sheet1!G14,"")</f>
        <v/>
      </c>
    </row>
    <row r="15" spans="1:14" x14ac:dyDescent="0.25">
      <c r="A15" t="s">
        <v>37</v>
      </c>
      <c r="B15" t="s">
        <v>38</v>
      </c>
      <c r="C15" t="s">
        <v>34</v>
      </c>
      <c r="D15" s="2">
        <v>0.06</v>
      </c>
      <c r="E15" s="3">
        <v>187</v>
      </c>
      <c r="F15" s="3" t="s">
        <v>10</v>
      </c>
      <c r="G15" s="4">
        <v>14</v>
      </c>
      <c r="H15" s="5">
        <v>30.84</v>
      </c>
      <c r="J15" t="str">
        <f>IF(C15=Summary!$B$6,Sheet1!H15,"")</f>
        <v/>
      </c>
      <c r="K15">
        <f>IF(F15=Summary!$J$4,Sheet1!G15,"")</f>
        <v>14</v>
      </c>
      <c r="L15" t="str">
        <f>IF(F15=Summary!$J$8,Sheet1!G15,"")</f>
        <v/>
      </c>
      <c r="M15" t="str">
        <f>IF(F15=Summary!$J$12,Sheet1!G15,"")</f>
        <v/>
      </c>
      <c r="N15" t="str">
        <f>IF(F15=Summary!$J$16,Sheet1!G15,"")</f>
        <v/>
      </c>
    </row>
    <row r="16" spans="1:14" x14ac:dyDescent="0.25">
      <c r="A16" t="s">
        <v>39</v>
      </c>
      <c r="B16" t="s">
        <v>40</v>
      </c>
      <c r="C16" t="s">
        <v>17</v>
      </c>
      <c r="D16" s="2">
        <v>0.12</v>
      </c>
      <c r="E16" s="3">
        <v>373</v>
      </c>
      <c r="F16" s="3" t="s">
        <v>488</v>
      </c>
      <c r="G16" s="4">
        <v>39</v>
      </c>
      <c r="H16" s="5">
        <v>61.68</v>
      </c>
      <c r="J16" t="str">
        <f>IF(C16=Summary!$B$6,Sheet1!H16,"")</f>
        <v/>
      </c>
      <c r="K16" t="str">
        <f>IF(F16=Summary!$J$4,Sheet1!G16,"")</f>
        <v/>
      </c>
      <c r="L16" t="str">
        <f>IF(F16=Summary!$J$8,Sheet1!G16,"")</f>
        <v/>
      </c>
      <c r="M16" t="str">
        <f>IF(F16=Summary!$J$12,Sheet1!G16,"")</f>
        <v/>
      </c>
      <c r="N16">
        <f>IF(F16=Summary!$J$16,Sheet1!G16,"")</f>
        <v>39</v>
      </c>
    </row>
    <row r="17" spans="1:14" x14ac:dyDescent="0.25">
      <c r="A17" t="s">
        <v>41</v>
      </c>
      <c r="B17" t="s">
        <v>42</v>
      </c>
      <c r="C17" t="s">
        <v>13</v>
      </c>
      <c r="D17" s="2">
        <v>7.37</v>
      </c>
      <c r="E17" s="3">
        <v>39</v>
      </c>
      <c r="F17" s="3" t="s">
        <v>18</v>
      </c>
      <c r="G17" s="4">
        <v>42</v>
      </c>
      <c r="H17" s="5">
        <v>3788.18</v>
      </c>
      <c r="J17" t="str">
        <f>IF(C17=Summary!$B$6,Sheet1!H17,"")</f>
        <v/>
      </c>
      <c r="K17" t="str">
        <f>IF(F17=Summary!$J$4,Sheet1!G17,"")</f>
        <v/>
      </c>
      <c r="L17" t="str">
        <f>IF(F17=Summary!$J$8,Sheet1!G17,"")</f>
        <v/>
      </c>
      <c r="M17">
        <f>IF(F17=Summary!$J$12,Sheet1!G17,"")</f>
        <v>42</v>
      </c>
      <c r="N17" t="str">
        <f>IF(F17=Summary!$J$16,Sheet1!G17,"")</f>
        <v/>
      </c>
    </row>
    <row r="18" spans="1:14" x14ac:dyDescent="0.25">
      <c r="A18" t="s">
        <v>43</v>
      </c>
      <c r="B18" t="s">
        <v>44</v>
      </c>
      <c r="C18" t="s">
        <v>45</v>
      </c>
      <c r="D18" s="2">
        <v>1.2</v>
      </c>
      <c r="E18" s="3">
        <v>55</v>
      </c>
      <c r="F18" s="3" t="s">
        <v>10</v>
      </c>
      <c r="G18" s="4">
        <v>56</v>
      </c>
      <c r="H18" s="5">
        <v>616.79999999999995</v>
      </c>
      <c r="J18" t="str">
        <f>IF(C18=Summary!$B$6,Sheet1!H18,"")</f>
        <v/>
      </c>
      <c r="K18">
        <f>IF(F18=Summary!$J$4,Sheet1!G18,"")</f>
        <v>56</v>
      </c>
      <c r="L18" t="str">
        <f>IF(F18=Summary!$J$8,Sheet1!G18,"")</f>
        <v/>
      </c>
      <c r="M18" t="str">
        <f>IF(F18=Summary!$J$12,Sheet1!G18,"")</f>
        <v/>
      </c>
      <c r="N18" t="str">
        <f>IF(F18=Summary!$J$16,Sheet1!G18,"")</f>
        <v/>
      </c>
    </row>
    <row r="19" spans="1:14" x14ac:dyDescent="0.25">
      <c r="A19" t="s">
        <v>46</v>
      </c>
      <c r="B19" t="s">
        <v>47</v>
      </c>
      <c r="C19" t="s">
        <v>34</v>
      </c>
      <c r="D19" s="2">
        <v>0.02</v>
      </c>
      <c r="E19" s="3">
        <v>77</v>
      </c>
      <c r="F19" s="3" t="s">
        <v>14</v>
      </c>
      <c r="G19" s="4">
        <v>28</v>
      </c>
      <c r="H19" s="5">
        <v>10.28</v>
      </c>
      <c r="J19" t="str">
        <f>IF(C19=Summary!$B$6,Sheet1!H19,"")</f>
        <v/>
      </c>
      <c r="K19" t="str">
        <f>IF(F19=Summary!$J$4,Sheet1!G19,"")</f>
        <v/>
      </c>
      <c r="L19">
        <f>IF(F19=Summary!$J$8,Sheet1!G19,"")</f>
        <v>28</v>
      </c>
      <c r="M19" t="str">
        <f>IF(F19=Summary!$J$12,Sheet1!G19,"")</f>
        <v/>
      </c>
      <c r="N19" t="str">
        <f>IF(F19=Summary!$J$16,Sheet1!G19,"")</f>
        <v/>
      </c>
    </row>
    <row r="20" spans="1:14" x14ac:dyDescent="0.25">
      <c r="A20" t="s">
        <v>48</v>
      </c>
      <c r="B20" t="s">
        <v>49</v>
      </c>
      <c r="C20" t="s">
        <v>50</v>
      </c>
      <c r="D20" s="2">
        <v>0</v>
      </c>
      <c r="E20" s="3">
        <v>41</v>
      </c>
      <c r="F20" s="3" t="s">
        <v>488</v>
      </c>
      <c r="G20" s="4">
        <v>39</v>
      </c>
      <c r="H20" s="5">
        <v>0</v>
      </c>
      <c r="J20" t="str">
        <f>IF(C20=Summary!$B$6,Sheet1!H20,"")</f>
        <v/>
      </c>
      <c r="K20" t="str">
        <f>IF(F20=Summary!$J$4,Sheet1!G20,"")</f>
        <v/>
      </c>
      <c r="L20" t="str">
        <f>IF(F20=Summary!$J$8,Sheet1!G20,"")</f>
        <v/>
      </c>
      <c r="M20" t="str">
        <f>IF(F20=Summary!$J$12,Sheet1!G20,"")</f>
        <v/>
      </c>
      <c r="N20">
        <f>IF(F20=Summary!$J$16,Sheet1!G20,"")</f>
        <v>39</v>
      </c>
    </row>
    <row r="21" spans="1:14" x14ac:dyDescent="0.25">
      <c r="A21" t="s">
        <v>51</v>
      </c>
      <c r="B21" t="s">
        <v>52</v>
      </c>
      <c r="C21" t="s">
        <v>17</v>
      </c>
      <c r="D21" s="4">
        <v>0.38</v>
      </c>
      <c r="E21" s="3">
        <v>48</v>
      </c>
      <c r="F21" s="3" t="s">
        <v>18</v>
      </c>
      <c r="G21" s="4">
        <v>42</v>
      </c>
      <c r="H21" s="5">
        <v>195.32</v>
      </c>
      <c r="J21" t="str">
        <f>IF(C21=Summary!$B$6,Sheet1!H21,"")</f>
        <v/>
      </c>
      <c r="K21" t="str">
        <f>IF(F21=Summary!$J$4,Sheet1!G21,"")</f>
        <v/>
      </c>
      <c r="L21" t="str">
        <f>IF(F21=Summary!$J$8,Sheet1!G21,"")</f>
        <v/>
      </c>
      <c r="M21">
        <f>IF(F21=Summary!$J$12,Sheet1!G21,"")</f>
        <v>42</v>
      </c>
      <c r="N21" t="str">
        <f>IF(F21=Summary!$J$16,Sheet1!G21,"")</f>
        <v/>
      </c>
    </row>
    <row r="22" spans="1:14" x14ac:dyDescent="0.25">
      <c r="A22" t="s">
        <v>53</v>
      </c>
      <c r="B22" t="s">
        <v>54</v>
      </c>
      <c r="C22" t="s">
        <v>45</v>
      </c>
      <c r="D22" s="2">
        <v>0.03</v>
      </c>
      <c r="E22" s="3">
        <v>112</v>
      </c>
      <c r="F22" s="3" t="s">
        <v>14</v>
      </c>
      <c r="G22" s="4">
        <v>14</v>
      </c>
      <c r="H22" s="5">
        <v>15.42</v>
      </c>
      <c r="J22" t="str">
        <f>IF(C22=Summary!$B$6,Sheet1!H22,"")</f>
        <v/>
      </c>
      <c r="K22" t="str">
        <f>IF(F22=Summary!$J$4,Sheet1!G22,"")</f>
        <v/>
      </c>
      <c r="L22">
        <f>IF(F22=Summary!$J$8,Sheet1!G22,"")</f>
        <v>14</v>
      </c>
      <c r="M22" t="str">
        <f>IF(F22=Summary!$J$12,Sheet1!G22,"")</f>
        <v/>
      </c>
      <c r="N22" t="str">
        <f>IF(F22=Summary!$J$16,Sheet1!G22,"")</f>
        <v/>
      </c>
    </row>
    <row r="23" spans="1:14" x14ac:dyDescent="0.25">
      <c r="A23" t="s">
        <v>55</v>
      </c>
      <c r="B23" t="s">
        <v>56</v>
      </c>
      <c r="C23" t="s">
        <v>17</v>
      </c>
      <c r="D23" s="2">
        <v>0.06</v>
      </c>
      <c r="E23" s="3">
        <v>26</v>
      </c>
      <c r="F23" s="3" t="s">
        <v>10</v>
      </c>
      <c r="G23" s="4">
        <v>21</v>
      </c>
      <c r="H23" s="5">
        <v>30.84</v>
      </c>
      <c r="J23" t="str">
        <f>IF(C23=Summary!$B$6,Sheet1!H23,"")</f>
        <v/>
      </c>
      <c r="K23">
        <f>IF(F23=Summary!$J$4,Sheet1!G23,"")</f>
        <v>21</v>
      </c>
      <c r="L23" t="str">
        <f>IF(F23=Summary!$J$8,Sheet1!G23,"")</f>
        <v/>
      </c>
      <c r="M23" t="str">
        <f>IF(F23=Summary!$J$12,Sheet1!G23,"")</f>
        <v/>
      </c>
      <c r="N23" t="str">
        <f>IF(F23=Summary!$J$16,Sheet1!G23,"")</f>
        <v/>
      </c>
    </row>
    <row r="24" spans="1:14" x14ac:dyDescent="0.25">
      <c r="A24" t="s">
        <v>57</v>
      </c>
      <c r="B24" t="s">
        <v>58</v>
      </c>
      <c r="C24" t="s">
        <v>50</v>
      </c>
      <c r="D24" s="2">
        <v>8.86</v>
      </c>
      <c r="E24" s="3">
        <v>48</v>
      </c>
      <c r="F24" s="3" t="s">
        <v>488</v>
      </c>
      <c r="G24" s="4">
        <v>39</v>
      </c>
      <c r="H24" s="5">
        <v>4554.04</v>
      </c>
      <c r="J24" t="str">
        <f>IF(C24=Summary!$B$6,Sheet1!H24,"")</f>
        <v/>
      </c>
      <c r="K24" t="str">
        <f>IF(F24=Summary!$J$4,Sheet1!G24,"")</f>
        <v/>
      </c>
      <c r="L24" t="str">
        <f>IF(F24=Summary!$J$8,Sheet1!G24,"")</f>
        <v/>
      </c>
      <c r="M24" t="str">
        <f>IF(F24=Summary!$J$12,Sheet1!G24,"")</f>
        <v/>
      </c>
      <c r="N24">
        <f>IF(F24=Summary!$J$16,Sheet1!G24,"")</f>
        <v>39</v>
      </c>
    </row>
    <row r="25" spans="1:14" x14ac:dyDescent="0.25">
      <c r="A25" t="s">
        <v>59</v>
      </c>
      <c r="B25" t="s">
        <v>60</v>
      </c>
      <c r="C25" t="s">
        <v>9</v>
      </c>
      <c r="D25" s="2">
        <v>0.01</v>
      </c>
      <c r="E25" s="3">
        <v>134</v>
      </c>
      <c r="F25" s="3" t="s">
        <v>18</v>
      </c>
      <c r="G25" s="4">
        <v>28</v>
      </c>
      <c r="H25" s="5">
        <v>5.14</v>
      </c>
      <c r="J25">
        <f>IF(C25=Summary!$B$6,Sheet1!H25,"")</f>
        <v>5.14</v>
      </c>
      <c r="K25" t="str">
        <f>IF(F25=Summary!$J$4,Sheet1!G25,"")</f>
        <v/>
      </c>
      <c r="L25" t="str">
        <f>IF(F25=Summary!$J$8,Sheet1!G25,"")</f>
        <v/>
      </c>
      <c r="M25">
        <f>IF(F25=Summary!$J$12,Sheet1!G25,"")</f>
        <v>28</v>
      </c>
      <c r="N25" t="str">
        <f>IF(F25=Summary!$J$16,Sheet1!G25,"")</f>
        <v/>
      </c>
    </row>
    <row r="26" spans="1:14" x14ac:dyDescent="0.25">
      <c r="A26" t="s">
        <v>61</v>
      </c>
      <c r="B26" t="s">
        <v>62</v>
      </c>
      <c r="C26" t="s">
        <v>45</v>
      </c>
      <c r="D26" s="2">
        <v>0.01</v>
      </c>
      <c r="E26" s="3">
        <v>39</v>
      </c>
      <c r="F26" s="3" t="s">
        <v>488</v>
      </c>
      <c r="G26" s="4">
        <v>39</v>
      </c>
      <c r="H26" s="5">
        <v>5.14</v>
      </c>
      <c r="J26" t="str">
        <f>IF(C26=Summary!$B$6,Sheet1!H26,"")</f>
        <v/>
      </c>
      <c r="K26" t="str">
        <f>IF(F26=Summary!$J$4,Sheet1!G26,"")</f>
        <v/>
      </c>
      <c r="L26" t="str">
        <f>IF(F26=Summary!$J$8,Sheet1!G26,"")</f>
        <v/>
      </c>
      <c r="M26" t="str">
        <f>IF(F26=Summary!$J$12,Sheet1!G26,"")</f>
        <v/>
      </c>
      <c r="N26">
        <f>IF(F26=Summary!$J$16,Sheet1!G26,"")</f>
        <v>39</v>
      </c>
    </row>
    <row r="27" spans="1:14" x14ac:dyDescent="0.25">
      <c r="A27" t="s">
        <v>63</v>
      </c>
      <c r="B27" t="s">
        <v>64</v>
      </c>
      <c r="C27" t="s">
        <v>34</v>
      </c>
      <c r="D27" s="2">
        <v>0.23</v>
      </c>
      <c r="E27" s="3">
        <v>79</v>
      </c>
      <c r="F27" s="3" t="s">
        <v>10</v>
      </c>
      <c r="G27" s="4">
        <v>28</v>
      </c>
      <c r="H27" s="5">
        <v>118.22</v>
      </c>
      <c r="J27" t="str">
        <f>IF(C27=Summary!$B$6,Sheet1!H27,"")</f>
        <v/>
      </c>
      <c r="K27">
        <f>IF(F27=Summary!$J$4,Sheet1!G27,"")</f>
        <v>28</v>
      </c>
      <c r="L27" t="str">
        <f>IF(F27=Summary!$J$8,Sheet1!G27,"")</f>
        <v/>
      </c>
      <c r="M27" t="str">
        <f>IF(F27=Summary!$J$12,Sheet1!G27,"")</f>
        <v/>
      </c>
      <c r="N27" t="str">
        <f>IF(F27=Summary!$J$16,Sheet1!G27,"")</f>
        <v/>
      </c>
    </row>
    <row r="28" spans="1:14" x14ac:dyDescent="0.25">
      <c r="A28" t="s">
        <v>65</v>
      </c>
      <c r="B28" t="s">
        <v>66</v>
      </c>
      <c r="C28" t="s">
        <v>9</v>
      </c>
      <c r="D28" s="4">
        <v>2.2599999999999998</v>
      </c>
      <c r="E28" s="3">
        <v>84</v>
      </c>
      <c r="F28" s="3" t="s">
        <v>10</v>
      </c>
      <c r="G28" s="4">
        <v>28</v>
      </c>
      <c r="H28" s="5">
        <v>1161.6399999999999</v>
      </c>
      <c r="J28">
        <f>IF(C28=Summary!$B$6,Sheet1!H28,"")</f>
        <v>1161.6399999999999</v>
      </c>
      <c r="K28">
        <f>IF(F28=Summary!$J$4,Sheet1!G28,"")</f>
        <v>28</v>
      </c>
      <c r="L28" t="str">
        <f>IF(F28=Summary!$J$8,Sheet1!G28,"")</f>
        <v/>
      </c>
      <c r="M28" t="str">
        <f>IF(F28=Summary!$J$12,Sheet1!G28,"")</f>
        <v/>
      </c>
      <c r="N28" t="str">
        <f>IF(F28=Summary!$J$16,Sheet1!G28,"")</f>
        <v/>
      </c>
    </row>
    <row r="29" spans="1:14" x14ac:dyDescent="0.25">
      <c r="A29" t="s">
        <v>67</v>
      </c>
      <c r="B29" t="s">
        <v>68</v>
      </c>
      <c r="C29" t="s">
        <v>45</v>
      </c>
      <c r="D29" s="2">
        <v>0.06</v>
      </c>
      <c r="E29" s="3">
        <v>22</v>
      </c>
      <c r="F29" s="3" t="s">
        <v>14</v>
      </c>
      <c r="G29" s="4">
        <v>14</v>
      </c>
      <c r="H29" s="5">
        <v>30.84</v>
      </c>
      <c r="J29" t="str">
        <f>IF(C29=Summary!$B$6,Sheet1!H29,"")</f>
        <v/>
      </c>
      <c r="K29" t="str">
        <f>IF(F29=Summary!$J$4,Sheet1!G29,"")</f>
        <v/>
      </c>
      <c r="L29">
        <f>IF(F29=Summary!$J$8,Sheet1!G29,"")</f>
        <v>14</v>
      </c>
      <c r="M29" t="str">
        <f>IF(F29=Summary!$J$12,Sheet1!G29,"")</f>
        <v/>
      </c>
      <c r="N29" t="str">
        <f>IF(F29=Summary!$J$16,Sheet1!G29,"")</f>
        <v/>
      </c>
    </row>
    <row r="30" spans="1:14" x14ac:dyDescent="0.25">
      <c r="A30" t="s">
        <v>69</v>
      </c>
      <c r="B30" t="s">
        <v>70</v>
      </c>
      <c r="C30" t="s">
        <v>31</v>
      </c>
      <c r="D30" s="2">
        <v>0.02</v>
      </c>
      <c r="E30" s="3">
        <v>43</v>
      </c>
      <c r="F30" s="3" t="s">
        <v>10</v>
      </c>
      <c r="G30" s="4">
        <v>42</v>
      </c>
      <c r="H30" s="5">
        <v>10.28</v>
      </c>
      <c r="J30" t="str">
        <f>IF(C30=Summary!$B$6,Sheet1!H30,"")</f>
        <v/>
      </c>
      <c r="K30">
        <f>IF(F30=Summary!$J$4,Sheet1!G30,"")</f>
        <v>42</v>
      </c>
      <c r="L30" t="str">
        <f>IF(F30=Summary!$J$8,Sheet1!G30,"")</f>
        <v/>
      </c>
      <c r="M30" t="str">
        <f>IF(F30=Summary!$J$12,Sheet1!G30,"")</f>
        <v/>
      </c>
      <c r="N30" t="str">
        <f>IF(F30=Summary!$J$16,Sheet1!G30,"")</f>
        <v/>
      </c>
    </row>
    <row r="31" spans="1:14" x14ac:dyDescent="0.25">
      <c r="A31" t="s">
        <v>71</v>
      </c>
      <c r="B31" t="s">
        <v>72</v>
      </c>
      <c r="C31" t="s">
        <v>34</v>
      </c>
      <c r="D31" s="2">
        <v>5.45</v>
      </c>
      <c r="E31" s="3">
        <v>15669</v>
      </c>
      <c r="F31" s="3" t="s">
        <v>14</v>
      </c>
      <c r="G31" s="4">
        <v>133</v>
      </c>
      <c r="H31" s="5">
        <v>2801.3</v>
      </c>
      <c r="J31" t="str">
        <f>IF(C31=Summary!$B$6,Sheet1!H31,"")</f>
        <v/>
      </c>
      <c r="K31" t="str">
        <f>IF(F31=Summary!$J$4,Sheet1!G31,"")</f>
        <v/>
      </c>
      <c r="L31">
        <f>IF(F31=Summary!$J$8,Sheet1!G31,"")</f>
        <v>133</v>
      </c>
      <c r="M31" t="str">
        <f>IF(F31=Summary!$J$12,Sheet1!G31,"")</f>
        <v/>
      </c>
      <c r="N31" t="str">
        <f>IF(F31=Summary!$J$16,Sheet1!G31,"")</f>
        <v/>
      </c>
    </row>
    <row r="32" spans="1:14" x14ac:dyDescent="0.25">
      <c r="A32" t="s">
        <v>73</v>
      </c>
      <c r="B32" t="s">
        <v>74</v>
      </c>
      <c r="C32" t="s">
        <v>34</v>
      </c>
      <c r="D32" s="4">
        <v>1</v>
      </c>
      <c r="E32" s="3">
        <v>26</v>
      </c>
      <c r="F32" s="3" t="s">
        <v>18</v>
      </c>
      <c r="G32" s="4">
        <v>14</v>
      </c>
      <c r="H32" s="5">
        <v>514</v>
      </c>
      <c r="J32" t="str">
        <f>IF(C32=Summary!$B$6,Sheet1!H32,"")</f>
        <v/>
      </c>
      <c r="K32" t="str">
        <f>IF(F32=Summary!$J$4,Sheet1!G32,"")</f>
        <v/>
      </c>
      <c r="L32" t="str">
        <f>IF(F32=Summary!$J$8,Sheet1!G32,"")</f>
        <v/>
      </c>
      <c r="M32">
        <f>IF(F32=Summary!$J$12,Sheet1!G32,"")</f>
        <v>14</v>
      </c>
      <c r="N32" t="str">
        <f>IF(F32=Summary!$J$16,Sheet1!G32,"")</f>
        <v/>
      </c>
    </row>
    <row r="33" spans="1:14" x14ac:dyDescent="0.25">
      <c r="A33" t="s">
        <v>75</v>
      </c>
      <c r="B33" t="s">
        <v>76</v>
      </c>
      <c r="C33" t="s">
        <v>17</v>
      </c>
      <c r="D33" s="2">
        <v>41.74</v>
      </c>
      <c r="E33" s="3">
        <v>82</v>
      </c>
      <c r="F33" s="3" t="s">
        <v>18</v>
      </c>
      <c r="G33" s="4">
        <v>91</v>
      </c>
      <c r="H33" s="5">
        <v>21454.36</v>
      </c>
      <c r="J33" t="str">
        <f>IF(C33=Summary!$B$6,Sheet1!H33,"")</f>
        <v/>
      </c>
      <c r="K33" t="str">
        <f>IF(F33=Summary!$J$4,Sheet1!G33,"")</f>
        <v/>
      </c>
      <c r="L33" t="str">
        <f>IF(F33=Summary!$J$8,Sheet1!G33,"")</f>
        <v/>
      </c>
      <c r="M33">
        <f>IF(F33=Summary!$J$12,Sheet1!G33,"")</f>
        <v>91</v>
      </c>
      <c r="N33" t="str">
        <f>IF(F33=Summary!$J$16,Sheet1!G33,"")</f>
        <v/>
      </c>
    </row>
    <row r="34" spans="1:14" x14ac:dyDescent="0.25">
      <c r="A34" t="s">
        <v>77</v>
      </c>
      <c r="B34" t="s">
        <v>78</v>
      </c>
      <c r="C34" t="s">
        <v>50</v>
      </c>
      <c r="D34" s="2">
        <v>5.48</v>
      </c>
      <c r="E34" s="3">
        <v>47</v>
      </c>
      <c r="F34" s="3" t="s">
        <v>14</v>
      </c>
      <c r="G34" s="4">
        <v>14</v>
      </c>
      <c r="H34" s="5">
        <v>2816.7200000000003</v>
      </c>
      <c r="J34" t="str">
        <f>IF(C34=Summary!$B$6,Sheet1!H34,"")</f>
        <v/>
      </c>
      <c r="K34" t="str">
        <f>IF(F34=Summary!$J$4,Sheet1!G34,"")</f>
        <v/>
      </c>
      <c r="L34">
        <f>IF(F34=Summary!$J$8,Sheet1!G34,"")</f>
        <v>14</v>
      </c>
      <c r="M34" t="str">
        <f>IF(F34=Summary!$J$12,Sheet1!G34,"")</f>
        <v/>
      </c>
      <c r="N34" t="str">
        <f>IF(F34=Summary!$J$16,Sheet1!G34,"")</f>
        <v/>
      </c>
    </row>
    <row r="35" spans="1:14" x14ac:dyDescent="0.25">
      <c r="A35" t="s">
        <v>79</v>
      </c>
      <c r="B35" t="s">
        <v>80</v>
      </c>
      <c r="C35" t="s">
        <v>45</v>
      </c>
      <c r="D35" s="2">
        <v>25.74</v>
      </c>
      <c r="E35" s="3">
        <v>66</v>
      </c>
      <c r="F35" s="3" t="s">
        <v>18</v>
      </c>
      <c r="G35" s="4">
        <v>112</v>
      </c>
      <c r="H35" s="5">
        <v>13230.359999999999</v>
      </c>
      <c r="J35" t="str">
        <f>IF(C35=Summary!$B$6,Sheet1!H35,"")</f>
        <v/>
      </c>
      <c r="K35" t="str">
        <f>IF(F35=Summary!$J$4,Sheet1!G35,"")</f>
        <v/>
      </c>
      <c r="L35" t="str">
        <f>IF(F35=Summary!$J$8,Sheet1!G35,"")</f>
        <v/>
      </c>
      <c r="M35">
        <f>IF(F35=Summary!$J$12,Sheet1!G35,"")</f>
        <v>112</v>
      </c>
      <c r="N35" t="str">
        <f>IF(F35=Summary!$J$16,Sheet1!G35,"")</f>
        <v/>
      </c>
    </row>
    <row r="36" spans="1:14" x14ac:dyDescent="0.25">
      <c r="A36" t="s">
        <v>81</v>
      </c>
      <c r="B36" t="s">
        <v>16</v>
      </c>
      <c r="C36" t="s">
        <v>9</v>
      </c>
      <c r="D36" s="2">
        <v>3.6</v>
      </c>
      <c r="E36" s="3">
        <v>8280</v>
      </c>
      <c r="F36" s="3" t="s">
        <v>488</v>
      </c>
      <c r="G36" s="4">
        <v>39</v>
      </c>
      <c r="H36" s="5">
        <v>1850.4</v>
      </c>
      <c r="J36">
        <f>IF(C36=Summary!$B$6,Sheet1!H36,"")</f>
        <v>1850.4</v>
      </c>
      <c r="K36" t="str">
        <f>IF(F36=Summary!$J$4,Sheet1!G36,"")</f>
        <v/>
      </c>
      <c r="L36" t="str">
        <f>IF(F36=Summary!$J$8,Sheet1!G36,"")</f>
        <v/>
      </c>
      <c r="M36" t="str">
        <f>IF(F36=Summary!$J$12,Sheet1!G36,"")</f>
        <v/>
      </c>
      <c r="N36">
        <f>IF(F36=Summary!$J$16,Sheet1!G36,"")</f>
        <v>39</v>
      </c>
    </row>
    <row r="37" spans="1:14" x14ac:dyDescent="0.25">
      <c r="A37" t="s">
        <v>82</v>
      </c>
      <c r="B37" t="s">
        <v>83</v>
      </c>
      <c r="C37" t="s">
        <v>9</v>
      </c>
      <c r="D37" s="2">
        <v>0.85</v>
      </c>
      <c r="E37" s="3">
        <v>58</v>
      </c>
      <c r="F37" s="3" t="s">
        <v>10</v>
      </c>
      <c r="G37" s="4">
        <v>84</v>
      </c>
      <c r="H37" s="5">
        <v>436.9</v>
      </c>
      <c r="J37">
        <f>IF(C37=Summary!$B$6,Sheet1!H37,"")</f>
        <v>436.9</v>
      </c>
      <c r="K37">
        <f>IF(F37=Summary!$J$4,Sheet1!G37,"")</f>
        <v>84</v>
      </c>
      <c r="L37" t="str">
        <f>IF(F37=Summary!$J$8,Sheet1!G37,"")</f>
        <v/>
      </c>
      <c r="M37" t="str">
        <f>IF(F37=Summary!$J$12,Sheet1!G37,"")</f>
        <v/>
      </c>
      <c r="N37" t="str">
        <f>IF(F37=Summary!$J$16,Sheet1!G37,"")</f>
        <v/>
      </c>
    </row>
    <row r="38" spans="1:14" x14ac:dyDescent="0.25">
      <c r="A38" t="s">
        <v>84</v>
      </c>
      <c r="B38" t="s">
        <v>85</v>
      </c>
      <c r="C38" t="s">
        <v>13</v>
      </c>
      <c r="D38" s="2">
        <v>0.06</v>
      </c>
      <c r="E38" s="3">
        <v>124</v>
      </c>
      <c r="F38" s="3" t="s">
        <v>18</v>
      </c>
      <c r="G38" s="4">
        <v>28</v>
      </c>
      <c r="H38" s="5">
        <v>30.84</v>
      </c>
      <c r="J38" t="str">
        <f>IF(C38=Summary!$B$6,Sheet1!H38,"")</f>
        <v/>
      </c>
      <c r="K38" t="str">
        <f>IF(F38=Summary!$J$4,Sheet1!G38,"")</f>
        <v/>
      </c>
      <c r="L38" t="str">
        <f>IF(F38=Summary!$J$8,Sheet1!G38,"")</f>
        <v/>
      </c>
      <c r="M38">
        <f>IF(F38=Summary!$J$12,Sheet1!G38,"")</f>
        <v>28</v>
      </c>
      <c r="N38" t="str">
        <f>IF(F38=Summary!$J$16,Sheet1!G38,"")</f>
        <v/>
      </c>
    </row>
    <row r="39" spans="1:14" x14ac:dyDescent="0.25">
      <c r="A39" t="s">
        <v>86</v>
      </c>
      <c r="B39" t="s">
        <v>87</v>
      </c>
      <c r="C39" t="s">
        <v>13</v>
      </c>
      <c r="D39" s="2">
        <v>6.88</v>
      </c>
      <c r="E39" s="3">
        <v>68</v>
      </c>
      <c r="F39" s="3" t="s">
        <v>14</v>
      </c>
      <c r="G39" s="4">
        <v>21</v>
      </c>
      <c r="H39" s="5">
        <v>3536.32</v>
      </c>
      <c r="J39" t="str">
        <f>IF(C39=Summary!$B$6,Sheet1!H39,"")</f>
        <v/>
      </c>
      <c r="K39" t="str">
        <f>IF(F39=Summary!$J$4,Sheet1!G39,"")</f>
        <v/>
      </c>
      <c r="L39">
        <f>IF(F39=Summary!$J$8,Sheet1!G39,"")</f>
        <v>21</v>
      </c>
      <c r="M39" t="str">
        <f>IF(F39=Summary!$J$12,Sheet1!G39,"")</f>
        <v/>
      </c>
      <c r="N39" t="str">
        <f>IF(F39=Summary!$J$16,Sheet1!G39,"")</f>
        <v/>
      </c>
    </row>
    <row r="40" spans="1:14" x14ac:dyDescent="0.25">
      <c r="A40" t="s">
        <v>88</v>
      </c>
      <c r="B40" t="s">
        <v>89</v>
      </c>
      <c r="C40" t="s">
        <v>13</v>
      </c>
      <c r="D40" s="2">
        <v>0.09</v>
      </c>
      <c r="E40" s="3">
        <v>34</v>
      </c>
      <c r="F40" s="3" t="s">
        <v>14</v>
      </c>
      <c r="G40" s="4">
        <v>14</v>
      </c>
      <c r="H40" s="5">
        <v>46.26</v>
      </c>
      <c r="J40" t="str">
        <f>IF(C40=Summary!$B$6,Sheet1!H40,"")</f>
        <v/>
      </c>
      <c r="K40" t="str">
        <f>IF(F40=Summary!$J$4,Sheet1!G40,"")</f>
        <v/>
      </c>
      <c r="L40">
        <f>IF(F40=Summary!$J$8,Sheet1!G40,"")</f>
        <v>14</v>
      </c>
      <c r="M40" t="str">
        <f>IF(F40=Summary!$J$12,Sheet1!G40,"")</f>
        <v/>
      </c>
      <c r="N40" t="str">
        <f>IF(F40=Summary!$J$16,Sheet1!G40,"")</f>
        <v/>
      </c>
    </row>
    <row r="41" spans="1:14" x14ac:dyDescent="0.25">
      <c r="A41" t="s">
        <v>90</v>
      </c>
      <c r="B41" t="s">
        <v>91</v>
      </c>
      <c r="C41" t="s">
        <v>13</v>
      </c>
      <c r="D41" s="2">
        <v>0.13</v>
      </c>
      <c r="E41" s="3">
        <v>81</v>
      </c>
      <c r="F41" s="3" t="s">
        <v>10</v>
      </c>
      <c r="G41" s="4">
        <v>28</v>
      </c>
      <c r="H41" s="5">
        <v>66.820000000000007</v>
      </c>
      <c r="J41" t="str">
        <f>IF(C41=Summary!$B$6,Sheet1!H41,"")</f>
        <v/>
      </c>
      <c r="K41">
        <f>IF(F41=Summary!$J$4,Sheet1!G41,"")</f>
        <v>28</v>
      </c>
      <c r="L41" t="str">
        <f>IF(F41=Summary!$J$8,Sheet1!G41,"")</f>
        <v/>
      </c>
      <c r="M41" t="str">
        <f>IF(F41=Summary!$J$12,Sheet1!G41,"")</f>
        <v/>
      </c>
      <c r="N41" t="str">
        <f>IF(F41=Summary!$J$16,Sheet1!G41,"")</f>
        <v/>
      </c>
    </row>
    <row r="42" spans="1:14" x14ac:dyDescent="0.25">
      <c r="A42" t="s">
        <v>92</v>
      </c>
      <c r="B42" t="s">
        <v>93</v>
      </c>
      <c r="C42" t="s">
        <v>17</v>
      </c>
      <c r="D42" s="2">
        <v>4.97</v>
      </c>
      <c r="E42" s="3">
        <v>129</v>
      </c>
      <c r="F42" s="3" t="s">
        <v>18</v>
      </c>
      <c r="G42" s="4">
        <v>28</v>
      </c>
      <c r="H42" s="5">
        <v>2554.58</v>
      </c>
      <c r="J42" t="str">
        <f>IF(C42=Summary!$B$6,Sheet1!H42,"")</f>
        <v/>
      </c>
      <c r="K42" t="str">
        <f>IF(F42=Summary!$J$4,Sheet1!G42,"")</f>
        <v/>
      </c>
      <c r="L42" t="str">
        <f>IF(F42=Summary!$J$8,Sheet1!G42,"")</f>
        <v/>
      </c>
      <c r="M42">
        <f>IF(F42=Summary!$J$12,Sheet1!G42,"")</f>
        <v>28</v>
      </c>
      <c r="N42" t="str">
        <f>IF(F42=Summary!$J$16,Sheet1!G42,"")</f>
        <v/>
      </c>
    </row>
    <row r="43" spans="1:14" x14ac:dyDescent="0.25">
      <c r="A43" t="s">
        <v>94</v>
      </c>
      <c r="B43" t="s">
        <v>95</v>
      </c>
      <c r="C43" t="s">
        <v>13</v>
      </c>
      <c r="D43" s="2">
        <v>0.1</v>
      </c>
      <c r="E43" s="3">
        <v>382</v>
      </c>
      <c r="F43" s="3" t="s">
        <v>18</v>
      </c>
      <c r="G43" s="4">
        <v>14</v>
      </c>
      <c r="H43" s="5">
        <v>51.400000000000006</v>
      </c>
      <c r="J43" t="str">
        <f>IF(C43=Summary!$B$6,Sheet1!H43,"")</f>
        <v/>
      </c>
      <c r="K43" t="str">
        <f>IF(F43=Summary!$J$4,Sheet1!G43,"")</f>
        <v/>
      </c>
      <c r="L43" t="str">
        <f>IF(F43=Summary!$J$8,Sheet1!G43,"")</f>
        <v/>
      </c>
      <c r="M43">
        <f>IF(F43=Summary!$J$12,Sheet1!G43,"")</f>
        <v>14</v>
      </c>
      <c r="N43" t="str">
        <f>IF(F43=Summary!$J$16,Sheet1!G43,"")</f>
        <v/>
      </c>
    </row>
    <row r="44" spans="1:14" x14ac:dyDescent="0.25">
      <c r="A44" t="s">
        <v>96</v>
      </c>
      <c r="B44" t="s">
        <v>97</v>
      </c>
      <c r="C44" t="s">
        <v>17</v>
      </c>
      <c r="D44" s="2">
        <v>16.239999999999998</v>
      </c>
      <c r="E44" s="3">
        <v>48</v>
      </c>
      <c r="F44" s="3" t="s">
        <v>18</v>
      </c>
      <c r="G44" s="4">
        <v>63</v>
      </c>
      <c r="H44" s="5">
        <v>8347.3599999999988</v>
      </c>
      <c r="J44" t="str">
        <f>IF(C44=Summary!$B$6,Sheet1!H44,"")</f>
        <v/>
      </c>
      <c r="K44" t="str">
        <f>IF(F44=Summary!$J$4,Sheet1!G44,"")</f>
        <v/>
      </c>
      <c r="L44" t="str">
        <f>IF(F44=Summary!$J$8,Sheet1!G44,"")</f>
        <v/>
      </c>
      <c r="M44">
        <f>IF(F44=Summary!$J$12,Sheet1!G44,"")</f>
        <v>63</v>
      </c>
      <c r="N44" t="str">
        <f>IF(F44=Summary!$J$16,Sheet1!G44,"")</f>
        <v/>
      </c>
    </row>
    <row r="45" spans="1:14" x14ac:dyDescent="0.25">
      <c r="A45" t="s">
        <v>98</v>
      </c>
      <c r="B45" t="s">
        <v>99</v>
      </c>
      <c r="C45" t="s">
        <v>34</v>
      </c>
      <c r="D45" s="2">
        <v>10.36</v>
      </c>
      <c r="E45" s="3">
        <v>15</v>
      </c>
      <c r="F45" s="3" t="s">
        <v>10</v>
      </c>
      <c r="G45" s="4">
        <v>7</v>
      </c>
      <c r="H45" s="5">
        <v>5325.04</v>
      </c>
      <c r="J45" t="str">
        <f>IF(C45=Summary!$B$6,Sheet1!H45,"")</f>
        <v/>
      </c>
      <c r="K45">
        <f>IF(F45=Summary!$J$4,Sheet1!G45,"")</f>
        <v>7</v>
      </c>
      <c r="L45" t="str">
        <f>IF(F45=Summary!$J$8,Sheet1!G45,"")</f>
        <v/>
      </c>
      <c r="M45" t="str">
        <f>IF(F45=Summary!$J$12,Sheet1!G45,"")</f>
        <v/>
      </c>
      <c r="N45" t="str">
        <f>IF(F45=Summary!$J$16,Sheet1!G45,"")</f>
        <v/>
      </c>
    </row>
    <row r="46" spans="1:14" x14ac:dyDescent="0.25">
      <c r="A46" t="s">
        <v>100</v>
      </c>
      <c r="B46" t="s">
        <v>101</v>
      </c>
      <c r="C46" t="s">
        <v>17</v>
      </c>
      <c r="D46" s="2">
        <v>0.38</v>
      </c>
      <c r="E46" s="3">
        <v>214</v>
      </c>
      <c r="F46" s="3" t="s">
        <v>488</v>
      </c>
      <c r="G46" s="4">
        <v>39</v>
      </c>
      <c r="H46" s="5">
        <v>195.32</v>
      </c>
      <c r="J46" t="str">
        <f>IF(C46=Summary!$B$6,Sheet1!H46,"")</f>
        <v/>
      </c>
      <c r="K46" t="str">
        <f>IF(F46=Summary!$J$4,Sheet1!G46,"")</f>
        <v/>
      </c>
      <c r="L46" t="str">
        <f>IF(F46=Summary!$J$8,Sheet1!G46,"")</f>
        <v/>
      </c>
      <c r="M46" t="str">
        <f>IF(F46=Summary!$J$12,Sheet1!G46,"")</f>
        <v/>
      </c>
      <c r="N46">
        <f>IF(F46=Summary!$J$16,Sheet1!G46,"")</f>
        <v>39</v>
      </c>
    </row>
    <row r="47" spans="1:14" x14ac:dyDescent="0.25">
      <c r="A47" t="s">
        <v>102</v>
      </c>
      <c r="B47" t="s">
        <v>103</v>
      </c>
      <c r="C47" t="s">
        <v>50</v>
      </c>
      <c r="D47" s="2">
        <v>0.96</v>
      </c>
      <c r="E47" s="3">
        <v>23</v>
      </c>
      <c r="F47" s="3" t="s">
        <v>488</v>
      </c>
      <c r="G47" s="4">
        <v>39</v>
      </c>
      <c r="H47" s="5">
        <v>493.44</v>
      </c>
      <c r="J47" t="str">
        <f>IF(C47=Summary!$B$6,Sheet1!H47,"")</f>
        <v/>
      </c>
      <c r="K47" t="str">
        <f>IF(F47=Summary!$J$4,Sheet1!G47,"")</f>
        <v/>
      </c>
      <c r="L47" t="str">
        <f>IF(F47=Summary!$J$8,Sheet1!G47,"")</f>
        <v/>
      </c>
      <c r="M47" t="str">
        <f>IF(F47=Summary!$J$12,Sheet1!G47,"")</f>
        <v/>
      </c>
      <c r="N47">
        <f>IF(F47=Summary!$J$16,Sheet1!G47,"")</f>
        <v>39</v>
      </c>
    </row>
    <row r="48" spans="1:14" x14ac:dyDescent="0.25">
      <c r="A48" t="s">
        <v>104</v>
      </c>
      <c r="B48" t="s">
        <v>105</v>
      </c>
      <c r="C48" t="s">
        <v>34</v>
      </c>
      <c r="D48" s="2">
        <v>7.0000000000000007E-2</v>
      </c>
      <c r="E48" s="3">
        <v>35</v>
      </c>
      <c r="F48" s="3" t="s">
        <v>10</v>
      </c>
      <c r="G48" s="4">
        <v>42</v>
      </c>
      <c r="H48" s="5">
        <v>35.980000000000004</v>
      </c>
      <c r="J48" t="str">
        <f>IF(C48=Summary!$B$6,Sheet1!H48,"")</f>
        <v/>
      </c>
      <c r="K48">
        <f>IF(F48=Summary!$J$4,Sheet1!G48,"")</f>
        <v>42</v>
      </c>
      <c r="L48" t="str">
        <f>IF(F48=Summary!$J$8,Sheet1!G48,"")</f>
        <v/>
      </c>
      <c r="M48" t="str">
        <f>IF(F48=Summary!$J$12,Sheet1!G48,"")</f>
        <v/>
      </c>
      <c r="N48" t="str">
        <f>IF(F48=Summary!$J$16,Sheet1!G48,"")</f>
        <v/>
      </c>
    </row>
    <row r="49" spans="1:14" x14ac:dyDescent="0.25">
      <c r="A49" t="s">
        <v>106</v>
      </c>
      <c r="B49" t="s">
        <v>107</v>
      </c>
      <c r="C49" t="s">
        <v>13</v>
      </c>
      <c r="D49" s="2">
        <v>0.7</v>
      </c>
      <c r="E49" s="3">
        <v>55</v>
      </c>
      <c r="F49" s="3" t="s">
        <v>10</v>
      </c>
      <c r="G49" s="4">
        <v>63</v>
      </c>
      <c r="H49" s="5">
        <v>359.79999999999995</v>
      </c>
      <c r="J49" t="str">
        <f>IF(C49=Summary!$B$6,Sheet1!H49,"")</f>
        <v/>
      </c>
      <c r="K49">
        <f>IF(F49=Summary!$J$4,Sheet1!G49,"")</f>
        <v>63</v>
      </c>
      <c r="L49" t="str">
        <f>IF(F49=Summary!$J$8,Sheet1!G49,"")</f>
        <v/>
      </c>
      <c r="M49" t="str">
        <f>IF(F49=Summary!$J$12,Sheet1!G49,"")</f>
        <v/>
      </c>
      <c r="N49" t="str">
        <f>IF(F49=Summary!$J$16,Sheet1!G49,"")</f>
        <v/>
      </c>
    </row>
    <row r="50" spans="1:14" x14ac:dyDescent="0.25">
      <c r="A50" t="s">
        <v>108</v>
      </c>
      <c r="B50" t="s">
        <v>109</v>
      </c>
      <c r="C50" t="s">
        <v>34</v>
      </c>
      <c r="D50" s="2">
        <v>2.44</v>
      </c>
      <c r="E50" s="3">
        <v>32</v>
      </c>
      <c r="F50" s="3" t="s">
        <v>10</v>
      </c>
      <c r="G50" s="4">
        <v>28</v>
      </c>
      <c r="H50" s="5">
        <v>1254.1600000000001</v>
      </c>
      <c r="J50" t="str">
        <f>IF(C50=Summary!$B$6,Sheet1!H50,"")</f>
        <v/>
      </c>
      <c r="K50">
        <f>IF(F50=Summary!$J$4,Sheet1!G50,"")</f>
        <v>28</v>
      </c>
      <c r="L50" t="str">
        <f>IF(F50=Summary!$J$8,Sheet1!G50,"")</f>
        <v/>
      </c>
      <c r="M50" t="str">
        <f>IF(F50=Summary!$J$12,Sheet1!G50,"")</f>
        <v/>
      </c>
      <c r="N50" t="str">
        <f>IF(F50=Summary!$J$16,Sheet1!G50,"")</f>
        <v/>
      </c>
    </row>
    <row r="51" spans="1:14" x14ac:dyDescent="0.25">
      <c r="A51" t="s">
        <v>110</v>
      </c>
      <c r="B51" t="s">
        <v>111</v>
      </c>
      <c r="C51" t="s">
        <v>13</v>
      </c>
      <c r="D51" s="2">
        <v>2.99</v>
      </c>
      <c r="E51" s="3">
        <v>33</v>
      </c>
      <c r="F51" s="3" t="s">
        <v>18</v>
      </c>
      <c r="G51" s="4">
        <v>21</v>
      </c>
      <c r="H51" s="5">
        <v>1536.8600000000001</v>
      </c>
      <c r="J51" t="str">
        <f>IF(C51=Summary!$B$6,Sheet1!H51,"")</f>
        <v/>
      </c>
      <c r="K51" t="str">
        <f>IF(F51=Summary!$J$4,Sheet1!G51,"")</f>
        <v/>
      </c>
      <c r="L51" t="str">
        <f>IF(F51=Summary!$J$8,Sheet1!G51,"")</f>
        <v/>
      </c>
      <c r="M51">
        <f>IF(F51=Summary!$J$12,Sheet1!G51,"")</f>
        <v>21</v>
      </c>
      <c r="N51" t="str">
        <f>IF(F51=Summary!$J$16,Sheet1!G51,"")</f>
        <v/>
      </c>
    </row>
    <row r="52" spans="1:14" x14ac:dyDescent="0.25">
      <c r="A52" t="s">
        <v>112</v>
      </c>
      <c r="B52" t="s">
        <v>113</v>
      </c>
      <c r="C52" t="s">
        <v>34</v>
      </c>
      <c r="D52" s="2">
        <v>0.3</v>
      </c>
      <c r="E52" s="3">
        <v>60</v>
      </c>
      <c r="F52" s="3" t="s">
        <v>14</v>
      </c>
      <c r="G52" s="4">
        <v>56</v>
      </c>
      <c r="H52" s="5">
        <v>154.19999999999999</v>
      </c>
      <c r="J52" t="str">
        <f>IF(C52=Summary!$B$6,Sheet1!H52,"")</f>
        <v/>
      </c>
      <c r="K52" t="str">
        <f>IF(F52=Summary!$J$4,Sheet1!G52,"")</f>
        <v/>
      </c>
      <c r="L52">
        <f>IF(F52=Summary!$J$8,Sheet1!G52,"")</f>
        <v>56</v>
      </c>
      <c r="M52" t="str">
        <f>IF(F52=Summary!$J$12,Sheet1!G52,"")</f>
        <v/>
      </c>
      <c r="N52" t="str">
        <f>IF(F52=Summary!$J$16,Sheet1!G52,"")</f>
        <v/>
      </c>
    </row>
    <row r="53" spans="1:14" x14ac:dyDescent="0.25">
      <c r="A53" t="s">
        <v>114</v>
      </c>
      <c r="B53" t="s">
        <v>115</v>
      </c>
      <c r="C53" t="s">
        <v>45</v>
      </c>
      <c r="D53" s="2">
        <v>2.81</v>
      </c>
      <c r="E53" s="3">
        <v>66</v>
      </c>
      <c r="F53" s="3" t="s">
        <v>10</v>
      </c>
      <c r="G53" s="4">
        <v>28</v>
      </c>
      <c r="H53" s="5">
        <v>1444.34</v>
      </c>
      <c r="J53" t="str">
        <f>IF(C53=Summary!$B$6,Sheet1!H53,"")</f>
        <v/>
      </c>
      <c r="K53">
        <f>IF(F53=Summary!$J$4,Sheet1!G53,"")</f>
        <v>28</v>
      </c>
      <c r="L53" t="str">
        <f>IF(F53=Summary!$J$8,Sheet1!G53,"")</f>
        <v/>
      </c>
      <c r="M53" t="str">
        <f>IF(F53=Summary!$J$12,Sheet1!G53,"")</f>
        <v/>
      </c>
      <c r="N53" t="str">
        <f>IF(F53=Summary!$J$16,Sheet1!G53,"")</f>
        <v/>
      </c>
    </row>
    <row r="54" spans="1:14" x14ac:dyDescent="0.25">
      <c r="A54" t="s">
        <v>116</v>
      </c>
      <c r="B54" t="s">
        <v>117</v>
      </c>
      <c r="C54" t="s">
        <v>31</v>
      </c>
      <c r="D54" s="2">
        <v>0.96</v>
      </c>
      <c r="E54" s="3">
        <v>60</v>
      </c>
      <c r="F54" s="3" t="s">
        <v>18</v>
      </c>
      <c r="G54" s="4">
        <v>28</v>
      </c>
      <c r="H54" s="5">
        <v>493.44</v>
      </c>
      <c r="J54" t="str">
        <f>IF(C54=Summary!$B$6,Sheet1!H54,"")</f>
        <v/>
      </c>
      <c r="K54" t="str">
        <f>IF(F54=Summary!$J$4,Sheet1!G54,"")</f>
        <v/>
      </c>
      <c r="L54" t="str">
        <f>IF(F54=Summary!$J$8,Sheet1!G54,"")</f>
        <v/>
      </c>
      <c r="M54">
        <f>IF(F54=Summary!$J$12,Sheet1!G54,"")</f>
        <v>28</v>
      </c>
      <c r="N54" t="str">
        <f>IF(F54=Summary!$J$16,Sheet1!G54,"")</f>
        <v/>
      </c>
    </row>
    <row r="55" spans="1:14" x14ac:dyDescent="0.25">
      <c r="A55" t="s">
        <v>118</v>
      </c>
      <c r="B55" t="s">
        <v>119</v>
      </c>
      <c r="C55" t="s">
        <v>45</v>
      </c>
      <c r="D55" s="2">
        <v>10.8</v>
      </c>
      <c r="E55" s="3">
        <v>97</v>
      </c>
      <c r="F55" s="3" t="s">
        <v>488</v>
      </c>
      <c r="G55" s="4">
        <v>39</v>
      </c>
      <c r="H55" s="5">
        <v>5551.2000000000007</v>
      </c>
      <c r="J55" t="str">
        <f>IF(C55=Summary!$B$6,Sheet1!H55,"")</f>
        <v/>
      </c>
      <c r="K55" t="str">
        <f>IF(F55=Summary!$J$4,Sheet1!G55,"")</f>
        <v/>
      </c>
      <c r="L55" t="str">
        <f>IF(F55=Summary!$J$8,Sheet1!G55,"")</f>
        <v/>
      </c>
      <c r="M55" t="str">
        <f>IF(F55=Summary!$J$12,Sheet1!G55,"")</f>
        <v/>
      </c>
      <c r="N55">
        <f>IF(F55=Summary!$J$16,Sheet1!G55,"")</f>
        <v>39</v>
      </c>
    </row>
    <row r="56" spans="1:14" x14ac:dyDescent="0.25">
      <c r="A56" t="s">
        <v>120</v>
      </c>
      <c r="B56" t="s">
        <v>121</v>
      </c>
      <c r="C56" t="s">
        <v>9</v>
      </c>
      <c r="D56" s="2">
        <v>3.3</v>
      </c>
      <c r="E56" s="3">
        <v>115</v>
      </c>
      <c r="F56" s="3" t="s">
        <v>18</v>
      </c>
      <c r="G56" s="4">
        <v>42</v>
      </c>
      <c r="H56" s="5">
        <v>1696.1999999999998</v>
      </c>
      <c r="J56">
        <f>IF(C56=Summary!$B$6,Sheet1!H56,"")</f>
        <v>1696.1999999999998</v>
      </c>
      <c r="K56" t="str">
        <f>IF(F56=Summary!$J$4,Sheet1!G56,"")</f>
        <v/>
      </c>
      <c r="L56" t="str">
        <f>IF(F56=Summary!$J$8,Sheet1!G56,"")</f>
        <v/>
      </c>
      <c r="M56">
        <f>IF(F56=Summary!$J$12,Sheet1!G56,"")</f>
        <v>42</v>
      </c>
      <c r="N56" t="str">
        <f>IF(F56=Summary!$J$16,Sheet1!G56,"")</f>
        <v/>
      </c>
    </row>
    <row r="57" spans="1:14" x14ac:dyDescent="0.25">
      <c r="A57" t="s">
        <v>122</v>
      </c>
      <c r="B57" t="s">
        <v>123</v>
      </c>
      <c r="C57" t="s">
        <v>34</v>
      </c>
      <c r="D57" s="2">
        <v>0.92</v>
      </c>
      <c r="E57" s="3">
        <v>62</v>
      </c>
      <c r="F57" s="3" t="s">
        <v>14</v>
      </c>
      <c r="G57" s="4">
        <v>21</v>
      </c>
      <c r="H57" s="5">
        <v>472.88</v>
      </c>
      <c r="J57" t="str">
        <f>IF(C57=Summary!$B$6,Sheet1!H57,"")</f>
        <v/>
      </c>
      <c r="K57" t="str">
        <f>IF(F57=Summary!$J$4,Sheet1!G57,"")</f>
        <v/>
      </c>
      <c r="L57">
        <f>IF(F57=Summary!$J$8,Sheet1!G57,"")</f>
        <v>21</v>
      </c>
      <c r="M57" t="str">
        <f>IF(F57=Summary!$J$12,Sheet1!G57,"")</f>
        <v/>
      </c>
      <c r="N57" t="str">
        <f>IF(F57=Summary!$J$16,Sheet1!G57,"")</f>
        <v/>
      </c>
    </row>
    <row r="58" spans="1:14" x14ac:dyDescent="0.25">
      <c r="A58" t="s">
        <v>124</v>
      </c>
      <c r="B58" t="s">
        <v>125</v>
      </c>
      <c r="C58" t="s">
        <v>9</v>
      </c>
      <c r="D58" s="2">
        <v>13.32</v>
      </c>
      <c r="E58" s="3">
        <v>19</v>
      </c>
      <c r="F58" s="3" t="s">
        <v>10</v>
      </c>
      <c r="G58" s="4">
        <v>42</v>
      </c>
      <c r="H58" s="5">
        <v>6846.4800000000005</v>
      </c>
      <c r="J58">
        <f>IF(C58=Summary!$B$6,Sheet1!H58,"")</f>
        <v>6846.4800000000005</v>
      </c>
      <c r="K58">
        <f>IF(F58=Summary!$J$4,Sheet1!G58,"")</f>
        <v>42</v>
      </c>
      <c r="L58" t="str">
        <f>IF(F58=Summary!$J$8,Sheet1!G58,"")</f>
        <v/>
      </c>
      <c r="M58" t="str">
        <f>IF(F58=Summary!$J$12,Sheet1!G58,"")</f>
        <v/>
      </c>
      <c r="N58" t="str">
        <f>IF(F58=Summary!$J$16,Sheet1!G58,"")</f>
        <v/>
      </c>
    </row>
    <row r="59" spans="1:14" x14ac:dyDescent="0.25">
      <c r="A59" t="s">
        <v>126</v>
      </c>
      <c r="B59" t="s">
        <v>127</v>
      </c>
      <c r="C59" t="s">
        <v>17</v>
      </c>
      <c r="D59" s="2">
        <v>13.9</v>
      </c>
      <c r="E59" s="3">
        <v>38</v>
      </c>
      <c r="F59" s="3" t="s">
        <v>488</v>
      </c>
      <c r="G59" s="4">
        <v>39</v>
      </c>
      <c r="H59" s="5">
        <v>7144.6</v>
      </c>
      <c r="J59" t="str">
        <f>IF(C59=Summary!$B$6,Sheet1!H59,"")</f>
        <v/>
      </c>
      <c r="K59" t="str">
        <f>IF(F59=Summary!$J$4,Sheet1!G59,"")</f>
        <v/>
      </c>
      <c r="L59" t="str">
        <f>IF(F59=Summary!$J$8,Sheet1!G59,"")</f>
        <v/>
      </c>
      <c r="M59" t="str">
        <f>IF(F59=Summary!$J$12,Sheet1!G59,"")</f>
        <v/>
      </c>
      <c r="N59">
        <f>IF(F59=Summary!$J$16,Sheet1!G59,"")</f>
        <v>39</v>
      </c>
    </row>
    <row r="60" spans="1:14" x14ac:dyDescent="0.25">
      <c r="A60" t="s">
        <v>128</v>
      </c>
      <c r="B60" t="s">
        <v>129</v>
      </c>
      <c r="C60" t="s">
        <v>17</v>
      </c>
      <c r="D60" s="2">
        <v>0.02</v>
      </c>
      <c r="E60" s="3">
        <v>42</v>
      </c>
      <c r="F60" s="3" t="s">
        <v>18</v>
      </c>
      <c r="G60" s="4">
        <v>14</v>
      </c>
      <c r="H60" s="5">
        <v>10.28</v>
      </c>
      <c r="J60" t="str">
        <f>IF(C60=Summary!$B$6,Sheet1!H60,"")</f>
        <v/>
      </c>
      <c r="K60" t="str">
        <f>IF(F60=Summary!$J$4,Sheet1!G60,"")</f>
        <v/>
      </c>
      <c r="L60" t="str">
        <f>IF(F60=Summary!$J$8,Sheet1!G60,"")</f>
        <v/>
      </c>
      <c r="M60">
        <f>IF(F60=Summary!$J$12,Sheet1!G60,"")</f>
        <v>14</v>
      </c>
      <c r="N60" t="str">
        <f>IF(F60=Summary!$J$16,Sheet1!G60,"")</f>
        <v/>
      </c>
    </row>
    <row r="61" spans="1:14" x14ac:dyDescent="0.25">
      <c r="A61" t="s">
        <v>130</v>
      </c>
      <c r="B61" t="s">
        <v>131</v>
      </c>
      <c r="C61" t="s">
        <v>45</v>
      </c>
      <c r="D61" s="4">
        <v>83.42</v>
      </c>
      <c r="E61" s="3">
        <v>39</v>
      </c>
      <c r="F61" s="3" t="s">
        <v>10</v>
      </c>
      <c r="G61" s="4">
        <v>21</v>
      </c>
      <c r="H61" s="5">
        <v>42877.88</v>
      </c>
      <c r="J61" t="str">
        <f>IF(C61=Summary!$B$6,Sheet1!H61,"")</f>
        <v/>
      </c>
      <c r="K61">
        <f>IF(F61=Summary!$J$4,Sheet1!G61,"")</f>
        <v>21</v>
      </c>
      <c r="L61" t="str">
        <f>IF(F61=Summary!$J$8,Sheet1!G61,"")</f>
        <v/>
      </c>
      <c r="M61" t="str">
        <f>IF(F61=Summary!$J$12,Sheet1!G61,"")</f>
        <v/>
      </c>
      <c r="N61" t="str">
        <f>IF(F61=Summary!$J$16,Sheet1!G61,"")</f>
        <v/>
      </c>
    </row>
    <row r="62" spans="1:14" x14ac:dyDescent="0.25">
      <c r="A62" t="s">
        <v>132</v>
      </c>
      <c r="B62" t="s">
        <v>133</v>
      </c>
      <c r="C62" t="s">
        <v>50</v>
      </c>
      <c r="D62" s="2">
        <v>0.13</v>
      </c>
      <c r="E62" s="3">
        <v>4512</v>
      </c>
      <c r="F62" s="3" t="s">
        <v>488</v>
      </c>
      <c r="G62" s="4">
        <v>39</v>
      </c>
      <c r="H62" s="5">
        <v>66.820000000000007</v>
      </c>
      <c r="J62" t="str">
        <f>IF(C62=Summary!$B$6,Sheet1!H62,"")</f>
        <v/>
      </c>
      <c r="K62" t="str">
        <f>IF(F62=Summary!$J$4,Sheet1!G62,"")</f>
        <v/>
      </c>
      <c r="L62" t="str">
        <f>IF(F62=Summary!$J$8,Sheet1!G62,"")</f>
        <v/>
      </c>
      <c r="M62" t="str">
        <f>IF(F62=Summary!$J$12,Sheet1!G62,"")</f>
        <v/>
      </c>
      <c r="N62">
        <f>IF(F62=Summary!$J$16,Sheet1!G62,"")</f>
        <v>39</v>
      </c>
    </row>
    <row r="63" spans="1:14" x14ac:dyDescent="0.25">
      <c r="A63" t="s">
        <v>134</v>
      </c>
      <c r="B63" t="s">
        <v>135</v>
      </c>
      <c r="C63" t="s">
        <v>17</v>
      </c>
      <c r="D63" s="2">
        <v>0.1</v>
      </c>
      <c r="E63" s="3">
        <v>35</v>
      </c>
      <c r="F63" s="3" t="s">
        <v>488</v>
      </c>
      <c r="G63" s="4">
        <v>39</v>
      </c>
      <c r="H63" s="5">
        <v>51.400000000000006</v>
      </c>
      <c r="J63" t="str">
        <f>IF(C63=Summary!$B$6,Sheet1!H63,"")</f>
        <v/>
      </c>
      <c r="K63" t="str">
        <f>IF(F63=Summary!$J$4,Sheet1!G63,"")</f>
        <v/>
      </c>
      <c r="L63" t="str">
        <f>IF(F63=Summary!$J$8,Sheet1!G63,"")</f>
        <v/>
      </c>
      <c r="M63" t="str">
        <f>IF(F63=Summary!$J$12,Sheet1!G63,"")</f>
        <v/>
      </c>
      <c r="N63">
        <f>IF(F63=Summary!$J$16,Sheet1!G63,"")</f>
        <v>39</v>
      </c>
    </row>
    <row r="64" spans="1:14" x14ac:dyDescent="0.25">
      <c r="A64" t="s">
        <v>136</v>
      </c>
      <c r="B64" t="s">
        <v>137</v>
      </c>
      <c r="C64" t="s">
        <v>31</v>
      </c>
      <c r="D64" s="2">
        <v>0.1</v>
      </c>
      <c r="E64" s="3">
        <v>1931</v>
      </c>
      <c r="F64" s="3" t="s">
        <v>18</v>
      </c>
      <c r="G64" s="4">
        <v>14</v>
      </c>
      <c r="H64" s="5">
        <v>51.400000000000006</v>
      </c>
      <c r="J64" t="str">
        <f>IF(C64=Summary!$B$6,Sheet1!H64,"")</f>
        <v/>
      </c>
      <c r="K64" t="str">
        <f>IF(F64=Summary!$J$4,Sheet1!G64,"")</f>
        <v/>
      </c>
      <c r="L64" t="str">
        <f>IF(F64=Summary!$J$8,Sheet1!G64,"")</f>
        <v/>
      </c>
      <c r="M64">
        <f>IF(F64=Summary!$J$12,Sheet1!G64,"")</f>
        <v>14</v>
      </c>
      <c r="N64" t="str">
        <f>IF(F64=Summary!$J$16,Sheet1!G64,"")</f>
        <v/>
      </c>
    </row>
    <row r="65" spans="1:14" x14ac:dyDescent="0.25">
      <c r="A65" t="s">
        <v>138</v>
      </c>
      <c r="B65" t="s">
        <v>139</v>
      </c>
      <c r="C65" t="s">
        <v>9</v>
      </c>
      <c r="D65" s="2">
        <v>12.06</v>
      </c>
      <c r="E65" s="3">
        <v>48</v>
      </c>
      <c r="F65" s="3" t="s">
        <v>14</v>
      </c>
      <c r="G65" s="4">
        <v>28</v>
      </c>
      <c r="H65" s="5">
        <v>6198.84</v>
      </c>
      <c r="J65">
        <f>IF(C65=Summary!$B$6,Sheet1!H65,"")</f>
        <v>6198.84</v>
      </c>
      <c r="K65" t="str">
        <f>IF(F65=Summary!$J$4,Sheet1!G65,"")</f>
        <v/>
      </c>
      <c r="L65">
        <f>IF(F65=Summary!$J$8,Sheet1!G65,"")</f>
        <v>28</v>
      </c>
      <c r="M65" t="str">
        <f>IF(F65=Summary!$J$12,Sheet1!G65,"")</f>
        <v/>
      </c>
      <c r="N65" t="str">
        <f>IF(F65=Summary!$J$16,Sheet1!G65,"")</f>
        <v/>
      </c>
    </row>
    <row r="66" spans="1:14" x14ac:dyDescent="0.25">
      <c r="A66" t="s">
        <v>140</v>
      </c>
      <c r="B66" t="s">
        <v>141</v>
      </c>
      <c r="C66" t="s">
        <v>17</v>
      </c>
      <c r="D66" s="2">
        <v>89.47</v>
      </c>
      <c r="E66" s="3">
        <v>20</v>
      </c>
      <c r="F66" s="3" t="s">
        <v>488</v>
      </c>
      <c r="G66" s="4">
        <v>39</v>
      </c>
      <c r="H66" s="5">
        <v>45987.58</v>
      </c>
      <c r="J66" t="str">
        <f>IF(C66=Summary!$B$6,Sheet1!H66,"")</f>
        <v/>
      </c>
      <c r="K66" t="str">
        <f>IF(F66=Summary!$J$4,Sheet1!G66,"")</f>
        <v/>
      </c>
      <c r="L66" t="str">
        <f>IF(F66=Summary!$J$8,Sheet1!G66,"")</f>
        <v/>
      </c>
      <c r="M66" t="str">
        <f>IF(F66=Summary!$J$12,Sheet1!G66,"")</f>
        <v/>
      </c>
      <c r="N66">
        <f>IF(F66=Summary!$J$16,Sheet1!G66,"")</f>
        <v>39</v>
      </c>
    </row>
    <row r="67" spans="1:14" x14ac:dyDescent="0.25">
      <c r="A67" t="s">
        <v>142</v>
      </c>
      <c r="B67" t="s">
        <v>143</v>
      </c>
      <c r="C67" t="s">
        <v>17</v>
      </c>
      <c r="D67" s="2">
        <v>1.0900000000000001</v>
      </c>
      <c r="E67" s="3">
        <v>34</v>
      </c>
      <c r="F67" s="3" t="s">
        <v>10</v>
      </c>
      <c r="G67" s="4">
        <v>21</v>
      </c>
      <c r="H67" s="5">
        <v>560.26</v>
      </c>
      <c r="J67" t="str">
        <f>IF(C67=Summary!$B$6,Sheet1!H67,"")</f>
        <v/>
      </c>
      <c r="K67">
        <f>IF(F67=Summary!$J$4,Sheet1!G67,"")</f>
        <v>21</v>
      </c>
      <c r="L67" t="str">
        <f>IF(F67=Summary!$J$8,Sheet1!G67,"")</f>
        <v/>
      </c>
      <c r="M67" t="str">
        <f>IF(F67=Summary!$J$12,Sheet1!G67,"")</f>
        <v/>
      </c>
      <c r="N67" t="str">
        <f>IF(F67=Summary!$J$16,Sheet1!G67,"")</f>
        <v/>
      </c>
    </row>
    <row r="68" spans="1:14" x14ac:dyDescent="0.25">
      <c r="A68" t="s">
        <v>144</v>
      </c>
      <c r="B68" t="s">
        <v>145</v>
      </c>
      <c r="C68" t="s">
        <v>50</v>
      </c>
      <c r="D68" s="2">
        <v>3.07</v>
      </c>
      <c r="E68" s="3">
        <v>110</v>
      </c>
      <c r="F68" s="3" t="s">
        <v>10</v>
      </c>
      <c r="G68" s="4">
        <v>42</v>
      </c>
      <c r="H68" s="5">
        <v>1577.98</v>
      </c>
      <c r="J68" t="str">
        <f>IF(C68=Summary!$B$6,Sheet1!H68,"")</f>
        <v/>
      </c>
      <c r="K68">
        <f>IF(F68=Summary!$J$4,Sheet1!G68,"")</f>
        <v>42</v>
      </c>
      <c r="L68" t="str">
        <f>IF(F68=Summary!$J$8,Sheet1!G68,"")</f>
        <v/>
      </c>
      <c r="M68" t="str">
        <f>IF(F68=Summary!$J$12,Sheet1!G68,"")</f>
        <v/>
      </c>
      <c r="N68" t="str">
        <f>IF(F68=Summary!$J$16,Sheet1!G68,"")</f>
        <v/>
      </c>
    </row>
    <row r="69" spans="1:14" x14ac:dyDescent="0.25">
      <c r="A69" t="s">
        <v>146</v>
      </c>
      <c r="B69" t="s">
        <v>147</v>
      </c>
      <c r="C69" t="s">
        <v>50</v>
      </c>
      <c r="D69" s="2">
        <v>0.21</v>
      </c>
      <c r="E69" s="3">
        <v>108</v>
      </c>
      <c r="F69" s="3" t="s">
        <v>14</v>
      </c>
      <c r="G69" s="4">
        <v>14</v>
      </c>
      <c r="H69" s="5">
        <v>107.94</v>
      </c>
      <c r="J69" t="str">
        <f>IF(C69=Summary!$B$6,Sheet1!H69,"")</f>
        <v/>
      </c>
      <c r="K69" t="str">
        <f>IF(F69=Summary!$J$4,Sheet1!G69,"")</f>
        <v/>
      </c>
      <c r="L69">
        <f>IF(F69=Summary!$J$8,Sheet1!G69,"")</f>
        <v>14</v>
      </c>
      <c r="M69" t="str">
        <f>IF(F69=Summary!$J$12,Sheet1!G69,"")</f>
        <v/>
      </c>
      <c r="N69" t="str">
        <f>IF(F69=Summary!$J$16,Sheet1!G69,"")</f>
        <v/>
      </c>
    </row>
    <row r="70" spans="1:14" x14ac:dyDescent="0.25">
      <c r="A70" t="s">
        <v>148</v>
      </c>
      <c r="B70" t="s">
        <v>149</v>
      </c>
      <c r="C70" t="s">
        <v>34</v>
      </c>
      <c r="D70" s="2">
        <v>14.48</v>
      </c>
      <c r="E70" s="3">
        <v>148</v>
      </c>
      <c r="F70" s="3" t="s">
        <v>10</v>
      </c>
      <c r="G70" s="4">
        <v>63</v>
      </c>
      <c r="H70" s="5">
        <v>7442.72</v>
      </c>
      <c r="J70" t="str">
        <f>IF(C70=Summary!$B$6,Sheet1!H70,"")</f>
        <v/>
      </c>
      <c r="K70">
        <f>IF(F70=Summary!$J$4,Sheet1!G70,"")</f>
        <v>63</v>
      </c>
      <c r="L70" t="str">
        <f>IF(F70=Summary!$J$8,Sheet1!G70,"")</f>
        <v/>
      </c>
      <c r="M70" t="str">
        <f>IF(F70=Summary!$J$12,Sheet1!G70,"")</f>
        <v/>
      </c>
      <c r="N70" t="str">
        <f>IF(F70=Summary!$J$16,Sheet1!G70,"")</f>
        <v/>
      </c>
    </row>
    <row r="71" spans="1:14" x14ac:dyDescent="0.25">
      <c r="A71" t="s">
        <v>150</v>
      </c>
      <c r="B71" t="s">
        <v>151</v>
      </c>
      <c r="C71" t="s">
        <v>17</v>
      </c>
      <c r="D71" s="2">
        <v>0.5</v>
      </c>
      <c r="E71" s="3">
        <v>42</v>
      </c>
      <c r="F71" s="3" t="s">
        <v>10</v>
      </c>
      <c r="G71" s="4">
        <v>63</v>
      </c>
      <c r="H71" s="5">
        <v>257</v>
      </c>
      <c r="J71" t="str">
        <f>IF(C71=Summary!$B$6,Sheet1!H71,"")</f>
        <v/>
      </c>
      <c r="K71">
        <f>IF(F71=Summary!$J$4,Sheet1!G71,"")</f>
        <v>63</v>
      </c>
      <c r="L71" t="str">
        <f>IF(F71=Summary!$J$8,Sheet1!G71,"")</f>
        <v/>
      </c>
      <c r="M71" t="str">
        <f>IF(F71=Summary!$J$12,Sheet1!G71,"")</f>
        <v/>
      </c>
      <c r="N71" t="str">
        <f>IF(F71=Summary!$J$16,Sheet1!G71,"")</f>
        <v/>
      </c>
    </row>
    <row r="72" spans="1:14" x14ac:dyDescent="0.25">
      <c r="A72" t="s">
        <v>152</v>
      </c>
      <c r="B72" t="s">
        <v>153</v>
      </c>
      <c r="C72" t="s">
        <v>50</v>
      </c>
      <c r="D72" s="2">
        <v>0.16</v>
      </c>
      <c r="E72" s="3">
        <v>238</v>
      </c>
      <c r="F72" s="3" t="s">
        <v>488</v>
      </c>
      <c r="G72" s="4">
        <v>39</v>
      </c>
      <c r="H72" s="5">
        <v>82.24</v>
      </c>
      <c r="J72" t="str">
        <f>IF(C72=Summary!$B$6,Sheet1!H72,"")</f>
        <v/>
      </c>
      <c r="K72" t="str">
        <f>IF(F72=Summary!$J$4,Sheet1!G72,"")</f>
        <v/>
      </c>
      <c r="L72" t="str">
        <f>IF(F72=Summary!$J$8,Sheet1!G72,"")</f>
        <v/>
      </c>
      <c r="M72" t="str">
        <f>IF(F72=Summary!$J$12,Sheet1!G72,"")</f>
        <v/>
      </c>
      <c r="N72">
        <f>IF(F72=Summary!$J$16,Sheet1!G72,"")</f>
        <v>39</v>
      </c>
    </row>
    <row r="73" spans="1:14" x14ac:dyDescent="0.25">
      <c r="A73" t="s">
        <v>154</v>
      </c>
      <c r="B73" t="s">
        <v>155</v>
      </c>
      <c r="C73" t="s">
        <v>13</v>
      </c>
      <c r="D73" s="4">
        <v>5.09</v>
      </c>
      <c r="E73" s="3">
        <v>60</v>
      </c>
      <c r="F73" s="3" t="s">
        <v>488</v>
      </c>
      <c r="G73" s="4">
        <v>39</v>
      </c>
      <c r="H73" s="5">
        <v>2616.2599999999998</v>
      </c>
      <c r="J73" t="str">
        <f>IF(C73=Summary!$B$6,Sheet1!H73,"")</f>
        <v/>
      </c>
      <c r="K73" t="str">
        <f>IF(F73=Summary!$J$4,Sheet1!G73,"")</f>
        <v/>
      </c>
      <c r="L73" t="str">
        <f>IF(F73=Summary!$J$8,Sheet1!G73,"")</f>
        <v/>
      </c>
      <c r="M73" t="str">
        <f>IF(F73=Summary!$J$12,Sheet1!G73,"")</f>
        <v/>
      </c>
      <c r="N73">
        <f>IF(F73=Summary!$J$16,Sheet1!G73,"")</f>
        <v>39</v>
      </c>
    </row>
    <row r="74" spans="1:14" x14ac:dyDescent="0.25">
      <c r="A74" t="s">
        <v>156</v>
      </c>
      <c r="B74" t="s">
        <v>157</v>
      </c>
      <c r="C74" t="s">
        <v>50</v>
      </c>
      <c r="D74" s="2">
        <v>2</v>
      </c>
      <c r="E74" s="3">
        <v>120</v>
      </c>
      <c r="F74" s="3" t="s">
        <v>18</v>
      </c>
      <c r="G74" s="4">
        <v>56</v>
      </c>
      <c r="H74" s="5">
        <v>1028</v>
      </c>
      <c r="J74" t="str">
        <f>IF(C74=Summary!$B$6,Sheet1!H74,"")</f>
        <v/>
      </c>
      <c r="K74" t="str">
        <f>IF(F74=Summary!$J$4,Sheet1!G74,"")</f>
        <v/>
      </c>
      <c r="L74" t="str">
        <f>IF(F74=Summary!$J$8,Sheet1!G74,"")</f>
        <v/>
      </c>
      <c r="M74">
        <f>IF(F74=Summary!$J$12,Sheet1!G74,"")</f>
        <v>56</v>
      </c>
      <c r="N74" t="str">
        <f>IF(F74=Summary!$J$16,Sheet1!G74,"")</f>
        <v/>
      </c>
    </row>
    <row r="75" spans="1:14" x14ac:dyDescent="0.25">
      <c r="A75" t="s">
        <v>158</v>
      </c>
      <c r="B75" t="s">
        <v>159</v>
      </c>
      <c r="C75" t="s">
        <v>50</v>
      </c>
      <c r="D75" s="2">
        <v>0.05</v>
      </c>
      <c r="E75" s="3">
        <v>41</v>
      </c>
      <c r="F75" s="3" t="s">
        <v>10</v>
      </c>
      <c r="G75" s="4">
        <v>21</v>
      </c>
      <c r="H75" s="5">
        <v>25.700000000000003</v>
      </c>
      <c r="J75" t="str">
        <f>IF(C75=Summary!$B$6,Sheet1!H75,"")</f>
        <v/>
      </c>
      <c r="K75">
        <f>IF(F75=Summary!$J$4,Sheet1!G75,"")</f>
        <v>21</v>
      </c>
      <c r="L75" t="str">
        <f>IF(F75=Summary!$J$8,Sheet1!G75,"")</f>
        <v/>
      </c>
      <c r="M75" t="str">
        <f>IF(F75=Summary!$J$12,Sheet1!G75,"")</f>
        <v/>
      </c>
      <c r="N75" t="str">
        <f>IF(F75=Summary!$J$16,Sheet1!G75,"")</f>
        <v/>
      </c>
    </row>
    <row r="76" spans="1:14" x14ac:dyDescent="0.25">
      <c r="A76" t="s">
        <v>160</v>
      </c>
      <c r="B76" t="s">
        <v>161</v>
      </c>
      <c r="C76" t="s">
        <v>50</v>
      </c>
      <c r="D76" s="2">
        <v>14.29</v>
      </c>
      <c r="E76" s="3">
        <v>66</v>
      </c>
      <c r="F76" s="3" t="s">
        <v>14</v>
      </c>
      <c r="G76" s="4">
        <v>112</v>
      </c>
      <c r="H76" s="5">
        <v>7345.0599999999995</v>
      </c>
      <c r="J76" t="str">
        <f>IF(C76=Summary!$B$6,Sheet1!H76,"")</f>
        <v/>
      </c>
      <c r="K76" t="str">
        <f>IF(F76=Summary!$J$4,Sheet1!G76,"")</f>
        <v/>
      </c>
      <c r="L76">
        <f>IF(F76=Summary!$J$8,Sheet1!G76,"")</f>
        <v>112</v>
      </c>
      <c r="M76" t="str">
        <f>IF(F76=Summary!$J$12,Sheet1!G76,"")</f>
        <v/>
      </c>
      <c r="N76" t="str">
        <f>IF(F76=Summary!$J$16,Sheet1!G76,"")</f>
        <v/>
      </c>
    </row>
    <row r="77" spans="1:14" x14ac:dyDescent="0.25">
      <c r="A77" t="s">
        <v>162</v>
      </c>
      <c r="B77" t="s">
        <v>163</v>
      </c>
      <c r="C77" t="s">
        <v>34</v>
      </c>
      <c r="D77" s="2">
        <v>0.16</v>
      </c>
      <c r="E77" s="3">
        <v>249</v>
      </c>
      <c r="F77" s="3" t="s">
        <v>10</v>
      </c>
      <c r="G77" s="4">
        <v>14</v>
      </c>
      <c r="H77" s="5">
        <v>82.24</v>
      </c>
      <c r="J77" t="str">
        <f>IF(C77=Summary!$B$6,Sheet1!H77,"")</f>
        <v/>
      </c>
      <c r="K77">
        <f>IF(F77=Summary!$J$4,Sheet1!G77,"")</f>
        <v>14</v>
      </c>
      <c r="L77" t="str">
        <f>IF(F77=Summary!$J$8,Sheet1!G77,"")</f>
        <v/>
      </c>
      <c r="M77" t="str">
        <f>IF(F77=Summary!$J$12,Sheet1!G77,"")</f>
        <v/>
      </c>
      <c r="N77" t="str">
        <f>IF(F77=Summary!$J$16,Sheet1!G77,"")</f>
        <v/>
      </c>
    </row>
    <row r="78" spans="1:14" x14ac:dyDescent="0.25">
      <c r="A78" t="s">
        <v>164</v>
      </c>
      <c r="B78" t="s">
        <v>165</v>
      </c>
      <c r="C78" t="s">
        <v>50</v>
      </c>
      <c r="D78" s="4">
        <v>11.54</v>
      </c>
      <c r="E78" s="3">
        <v>64</v>
      </c>
      <c r="F78" s="3" t="s">
        <v>488</v>
      </c>
      <c r="G78" s="4">
        <v>39</v>
      </c>
      <c r="H78" s="5">
        <v>5931.5599999999995</v>
      </c>
      <c r="J78" t="str">
        <f>IF(C78=Summary!$B$6,Sheet1!H78,"")</f>
        <v/>
      </c>
      <c r="K78" t="str">
        <f>IF(F78=Summary!$J$4,Sheet1!G78,"")</f>
        <v/>
      </c>
      <c r="L78" t="str">
        <f>IF(F78=Summary!$J$8,Sheet1!G78,"")</f>
        <v/>
      </c>
      <c r="M78" t="str">
        <f>IF(F78=Summary!$J$12,Sheet1!G78,"")</f>
        <v/>
      </c>
      <c r="N78">
        <f>IF(F78=Summary!$J$16,Sheet1!G78,"")</f>
        <v>39</v>
      </c>
    </row>
    <row r="79" spans="1:14" x14ac:dyDescent="0.25">
      <c r="A79" t="s">
        <v>166</v>
      </c>
      <c r="B79" t="s">
        <v>167</v>
      </c>
      <c r="C79" t="s">
        <v>45</v>
      </c>
      <c r="D79" s="2">
        <v>0.05</v>
      </c>
      <c r="E79" s="3">
        <v>31</v>
      </c>
      <c r="F79" s="3" t="s">
        <v>10</v>
      </c>
      <c r="G79" s="4">
        <v>14</v>
      </c>
      <c r="H79" s="5">
        <v>25.700000000000003</v>
      </c>
      <c r="J79" t="str">
        <f>IF(C79=Summary!$B$6,Sheet1!H79,"")</f>
        <v/>
      </c>
      <c r="K79">
        <f>IF(F79=Summary!$J$4,Sheet1!G79,"")</f>
        <v>14</v>
      </c>
      <c r="L79" t="str">
        <f>IF(F79=Summary!$J$8,Sheet1!G79,"")</f>
        <v/>
      </c>
      <c r="M79" t="str">
        <f>IF(F79=Summary!$J$12,Sheet1!G79,"")</f>
        <v/>
      </c>
      <c r="N79" t="str">
        <f>IF(F79=Summary!$J$16,Sheet1!G79,"")</f>
        <v/>
      </c>
    </row>
    <row r="80" spans="1:14" x14ac:dyDescent="0.25">
      <c r="A80" t="s">
        <v>168</v>
      </c>
      <c r="B80" t="s">
        <v>169</v>
      </c>
      <c r="C80" t="s">
        <v>31</v>
      </c>
      <c r="D80" s="2">
        <v>0.54</v>
      </c>
      <c r="E80" s="3">
        <v>43</v>
      </c>
      <c r="F80" s="3" t="s">
        <v>488</v>
      </c>
      <c r="G80" s="4">
        <v>39</v>
      </c>
      <c r="H80" s="5">
        <v>277.56</v>
      </c>
      <c r="J80" t="str">
        <f>IF(C80=Summary!$B$6,Sheet1!H80,"")</f>
        <v/>
      </c>
      <c r="K80" t="str">
        <f>IF(F80=Summary!$J$4,Sheet1!G80,"")</f>
        <v/>
      </c>
      <c r="L80" t="str">
        <f>IF(F80=Summary!$J$8,Sheet1!G80,"")</f>
        <v/>
      </c>
      <c r="M80" t="str">
        <f>IF(F80=Summary!$J$12,Sheet1!G80,"")</f>
        <v/>
      </c>
      <c r="N80">
        <f>IF(F80=Summary!$J$16,Sheet1!G80,"")</f>
        <v>39</v>
      </c>
    </row>
    <row r="81" spans="1:14" x14ac:dyDescent="0.25">
      <c r="A81" t="s">
        <v>170</v>
      </c>
      <c r="B81" t="s">
        <v>171</v>
      </c>
      <c r="C81" t="s">
        <v>45</v>
      </c>
      <c r="D81" s="2">
        <v>4.5199999999999996</v>
      </c>
      <c r="E81" s="3">
        <v>52</v>
      </c>
      <c r="F81" s="3" t="s">
        <v>14</v>
      </c>
      <c r="G81" s="4">
        <v>63</v>
      </c>
      <c r="H81" s="5">
        <v>2323.2799999999997</v>
      </c>
      <c r="J81" t="str">
        <f>IF(C81=Summary!$B$6,Sheet1!H81,"")</f>
        <v/>
      </c>
      <c r="K81" t="str">
        <f>IF(F81=Summary!$J$4,Sheet1!G81,"")</f>
        <v/>
      </c>
      <c r="L81">
        <f>IF(F81=Summary!$J$8,Sheet1!G81,"")</f>
        <v>63</v>
      </c>
      <c r="M81" t="str">
        <f>IF(F81=Summary!$J$12,Sheet1!G81,"")</f>
        <v/>
      </c>
      <c r="N81" t="str">
        <f>IF(F81=Summary!$J$16,Sheet1!G81,"")</f>
        <v/>
      </c>
    </row>
    <row r="82" spans="1:14" x14ac:dyDescent="0.25">
      <c r="A82" t="s">
        <v>172</v>
      </c>
      <c r="B82" t="s">
        <v>173</v>
      </c>
      <c r="C82" t="s">
        <v>31</v>
      </c>
      <c r="D82" s="2">
        <v>4.26</v>
      </c>
      <c r="E82" s="3">
        <v>141</v>
      </c>
      <c r="F82" s="3" t="s">
        <v>18</v>
      </c>
      <c r="G82" s="4">
        <v>42</v>
      </c>
      <c r="H82" s="5">
        <v>2189.64</v>
      </c>
      <c r="J82" t="str">
        <f>IF(C82=Summary!$B$6,Sheet1!H82,"")</f>
        <v/>
      </c>
      <c r="K82" t="str">
        <f>IF(F82=Summary!$J$4,Sheet1!G82,"")</f>
        <v/>
      </c>
      <c r="L82" t="str">
        <f>IF(F82=Summary!$J$8,Sheet1!G82,"")</f>
        <v/>
      </c>
      <c r="M82">
        <f>IF(F82=Summary!$J$12,Sheet1!G82,"")</f>
        <v>42</v>
      </c>
      <c r="N82" t="str">
        <f>IF(F82=Summary!$J$16,Sheet1!G82,"")</f>
        <v/>
      </c>
    </row>
    <row r="83" spans="1:14" x14ac:dyDescent="0.25">
      <c r="A83" t="s">
        <v>174</v>
      </c>
      <c r="B83" t="s">
        <v>175</v>
      </c>
      <c r="C83" t="s">
        <v>13</v>
      </c>
      <c r="D83" s="2">
        <v>1.96</v>
      </c>
      <c r="E83" s="3">
        <v>198</v>
      </c>
      <c r="F83" s="3" t="s">
        <v>18</v>
      </c>
      <c r="G83" s="4">
        <v>28</v>
      </c>
      <c r="H83" s="5">
        <v>1007.4399999999999</v>
      </c>
      <c r="J83" t="str">
        <f>IF(C83=Summary!$B$6,Sheet1!H83,"")</f>
        <v/>
      </c>
      <c r="K83" t="str">
        <f>IF(F83=Summary!$J$4,Sheet1!G83,"")</f>
        <v/>
      </c>
      <c r="L83" t="str">
        <f>IF(F83=Summary!$J$8,Sheet1!G83,"")</f>
        <v/>
      </c>
      <c r="M83">
        <f>IF(F83=Summary!$J$12,Sheet1!G83,"")</f>
        <v>28</v>
      </c>
      <c r="N83" t="str">
        <f>IF(F83=Summary!$J$16,Sheet1!G83,"")</f>
        <v/>
      </c>
    </row>
    <row r="84" spans="1:14" x14ac:dyDescent="0.25">
      <c r="A84" t="s">
        <v>176</v>
      </c>
      <c r="B84" t="s">
        <v>177</v>
      </c>
      <c r="C84" t="s">
        <v>45</v>
      </c>
      <c r="D84" s="2">
        <v>0.21</v>
      </c>
      <c r="E84" s="3">
        <v>54</v>
      </c>
      <c r="F84" s="3" t="s">
        <v>14</v>
      </c>
      <c r="G84" s="4">
        <v>21</v>
      </c>
      <c r="H84" s="5">
        <v>107.94</v>
      </c>
      <c r="J84" t="str">
        <f>IF(C84=Summary!$B$6,Sheet1!H84,"")</f>
        <v/>
      </c>
      <c r="K84" t="str">
        <f>IF(F84=Summary!$J$4,Sheet1!G84,"")</f>
        <v/>
      </c>
      <c r="L84">
        <f>IF(F84=Summary!$J$8,Sheet1!G84,"")</f>
        <v>21</v>
      </c>
      <c r="M84" t="str">
        <f>IF(F84=Summary!$J$12,Sheet1!G84,"")</f>
        <v/>
      </c>
      <c r="N84" t="str">
        <f>IF(F84=Summary!$J$16,Sheet1!G84,"")</f>
        <v/>
      </c>
    </row>
    <row r="85" spans="1:14" x14ac:dyDescent="0.25">
      <c r="A85" t="s">
        <v>178</v>
      </c>
      <c r="B85" t="s">
        <v>179</v>
      </c>
      <c r="C85" t="s">
        <v>45</v>
      </c>
      <c r="D85" s="2">
        <v>0.43</v>
      </c>
      <c r="E85" s="3">
        <v>224</v>
      </c>
      <c r="F85" s="3" t="s">
        <v>18</v>
      </c>
      <c r="G85" s="4">
        <v>42</v>
      </c>
      <c r="H85" s="5">
        <v>221.02</v>
      </c>
      <c r="J85" t="str">
        <f>IF(C85=Summary!$B$6,Sheet1!H85,"")</f>
        <v/>
      </c>
      <c r="K85" t="str">
        <f>IF(F85=Summary!$J$4,Sheet1!G85,"")</f>
        <v/>
      </c>
      <c r="L85" t="str">
        <f>IF(F85=Summary!$J$8,Sheet1!G85,"")</f>
        <v/>
      </c>
      <c r="M85">
        <f>IF(F85=Summary!$J$12,Sheet1!G85,"")</f>
        <v>42</v>
      </c>
      <c r="N85" t="str">
        <f>IF(F85=Summary!$J$16,Sheet1!G85,"")</f>
        <v/>
      </c>
    </row>
    <row r="86" spans="1:14" x14ac:dyDescent="0.25">
      <c r="A86" t="s">
        <v>180</v>
      </c>
      <c r="B86" t="s">
        <v>181</v>
      </c>
      <c r="C86" t="s">
        <v>31</v>
      </c>
      <c r="D86" s="2">
        <v>1.34</v>
      </c>
      <c r="E86" s="3">
        <v>44</v>
      </c>
      <c r="F86" s="3" t="s">
        <v>18</v>
      </c>
      <c r="G86" s="4">
        <v>14</v>
      </c>
      <c r="H86" s="5">
        <v>688.76</v>
      </c>
      <c r="J86" t="str">
        <f>IF(C86=Summary!$B$6,Sheet1!H86,"")</f>
        <v/>
      </c>
      <c r="K86" t="str">
        <f>IF(F86=Summary!$J$4,Sheet1!G86,"")</f>
        <v/>
      </c>
      <c r="L86" t="str">
        <f>IF(F86=Summary!$J$8,Sheet1!G86,"")</f>
        <v/>
      </c>
      <c r="M86">
        <f>IF(F86=Summary!$J$12,Sheet1!G86,"")</f>
        <v>14</v>
      </c>
      <c r="N86" t="str">
        <f>IF(F86=Summary!$J$16,Sheet1!G86,"")</f>
        <v/>
      </c>
    </row>
    <row r="87" spans="1:14" x14ac:dyDescent="0.25">
      <c r="A87" t="s">
        <v>182</v>
      </c>
      <c r="B87" t="s">
        <v>183</v>
      </c>
      <c r="C87" t="s">
        <v>45</v>
      </c>
      <c r="D87" s="2">
        <v>0.04</v>
      </c>
      <c r="E87" s="3">
        <v>25</v>
      </c>
      <c r="F87" s="3" t="s">
        <v>488</v>
      </c>
      <c r="G87" s="4">
        <v>39</v>
      </c>
      <c r="H87" s="5">
        <v>20.56</v>
      </c>
      <c r="J87" t="str">
        <f>IF(C87=Summary!$B$6,Sheet1!H87,"")</f>
        <v/>
      </c>
      <c r="K87" t="str">
        <f>IF(F87=Summary!$J$4,Sheet1!G87,"")</f>
        <v/>
      </c>
      <c r="L87" t="str">
        <f>IF(F87=Summary!$J$8,Sheet1!G87,"")</f>
        <v/>
      </c>
      <c r="M87" t="str">
        <f>IF(F87=Summary!$J$12,Sheet1!G87,"")</f>
        <v/>
      </c>
      <c r="N87">
        <f>IF(F87=Summary!$J$16,Sheet1!G87,"")</f>
        <v>39</v>
      </c>
    </row>
    <row r="88" spans="1:14" x14ac:dyDescent="0.25">
      <c r="A88" t="s">
        <v>184</v>
      </c>
      <c r="B88" t="s">
        <v>185</v>
      </c>
      <c r="C88" t="s">
        <v>50</v>
      </c>
      <c r="D88" s="2">
        <v>1.28</v>
      </c>
      <c r="E88" s="3">
        <v>57</v>
      </c>
      <c r="F88" s="3" t="s">
        <v>10</v>
      </c>
      <c r="G88" s="4">
        <v>21</v>
      </c>
      <c r="H88" s="5">
        <v>657.92</v>
      </c>
      <c r="J88" t="str">
        <f>IF(C88=Summary!$B$6,Sheet1!H88,"")</f>
        <v/>
      </c>
      <c r="K88">
        <f>IF(F88=Summary!$J$4,Sheet1!G88,"")</f>
        <v>21</v>
      </c>
      <c r="L88" t="str">
        <f>IF(F88=Summary!$J$8,Sheet1!G88,"")</f>
        <v/>
      </c>
      <c r="M88" t="str">
        <f>IF(F88=Summary!$J$12,Sheet1!G88,"")</f>
        <v/>
      </c>
      <c r="N88" t="str">
        <f>IF(F88=Summary!$J$16,Sheet1!G88,"")</f>
        <v/>
      </c>
    </row>
    <row r="89" spans="1:14" x14ac:dyDescent="0.25">
      <c r="A89" t="s">
        <v>186</v>
      </c>
      <c r="B89" t="s">
        <v>187</v>
      </c>
      <c r="C89" t="s">
        <v>9</v>
      </c>
      <c r="D89" s="2">
        <v>1.65</v>
      </c>
      <c r="E89" s="3">
        <v>82</v>
      </c>
      <c r="F89" s="3" t="s">
        <v>10</v>
      </c>
      <c r="G89" s="4">
        <v>91</v>
      </c>
      <c r="H89" s="5">
        <v>848.09999999999991</v>
      </c>
      <c r="J89">
        <f>IF(C89=Summary!$B$6,Sheet1!H89,"")</f>
        <v>848.09999999999991</v>
      </c>
      <c r="K89">
        <f>IF(F89=Summary!$J$4,Sheet1!G89,"")</f>
        <v>91</v>
      </c>
      <c r="L89" t="str">
        <f>IF(F89=Summary!$J$8,Sheet1!G89,"")</f>
        <v/>
      </c>
      <c r="M89" t="str">
        <f>IF(F89=Summary!$J$12,Sheet1!G89,"")</f>
        <v/>
      </c>
      <c r="N89" t="str">
        <f>IF(F89=Summary!$J$16,Sheet1!G89,"")</f>
        <v/>
      </c>
    </row>
    <row r="90" spans="1:14" x14ac:dyDescent="0.25">
      <c r="A90" t="s">
        <v>188</v>
      </c>
      <c r="B90" t="s">
        <v>189</v>
      </c>
      <c r="C90" t="s">
        <v>34</v>
      </c>
      <c r="D90" s="2">
        <v>1.77</v>
      </c>
      <c r="E90" s="3">
        <v>79</v>
      </c>
      <c r="F90" s="3" t="s">
        <v>14</v>
      </c>
      <c r="G90" s="4">
        <v>42</v>
      </c>
      <c r="H90" s="5">
        <v>909.78</v>
      </c>
      <c r="J90" t="str">
        <f>IF(C90=Summary!$B$6,Sheet1!H90,"")</f>
        <v/>
      </c>
      <c r="K90" t="str">
        <f>IF(F90=Summary!$J$4,Sheet1!G90,"")</f>
        <v/>
      </c>
      <c r="L90">
        <f>IF(F90=Summary!$J$8,Sheet1!G90,"")</f>
        <v>42</v>
      </c>
      <c r="M90" t="str">
        <f>IF(F90=Summary!$J$12,Sheet1!G90,"")</f>
        <v/>
      </c>
      <c r="N90" t="str">
        <f>IF(F90=Summary!$J$16,Sheet1!G90,"")</f>
        <v/>
      </c>
    </row>
    <row r="91" spans="1:14" x14ac:dyDescent="0.25">
      <c r="A91" t="s">
        <v>190</v>
      </c>
      <c r="B91" t="s">
        <v>191</v>
      </c>
      <c r="C91" t="s">
        <v>50</v>
      </c>
      <c r="D91" s="2">
        <v>2.21</v>
      </c>
      <c r="E91" s="3">
        <v>73</v>
      </c>
      <c r="F91" s="3" t="s">
        <v>10</v>
      </c>
      <c r="G91" s="4">
        <v>56</v>
      </c>
      <c r="H91" s="5">
        <v>1135.94</v>
      </c>
      <c r="J91" t="str">
        <f>IF(C91=Summary!$B$6,Sheet1!H91,"")</f>
        <v/>
      </c>
      <c r="K91">
        <f>IF(F91=Summary!$J$4,Sheet1!G91,"")</f>
        <v>56</v>
      </c>
      <c r="L91" t="str">
        <f>IF(F91=Summary!$J$8,Sheet1!G91,"")</f>
        <v/>
      </c>
      <c r="M91" t="str">
        <f>IF(F91=Summary!$J$12,Sheet1!G91,"")</f>
        <v/>
      </c>
      <c r="N91" t="str">
        <f>IF(F91=Summary!$J$16,Sheet1!G91,"")</f>
        <v/>
      </c>
    </row>
    <row r="92" spans="1:14" x14ac:dyDescent="0.25">
      <c r="A92" t="s">
        <v>192</v>
      </c>
      <c r="B92" t="s">
        <v>193</v>
      </c>
      <c r="C92" t="s">
        <v>13</v>
      </c>
      <c r="D92" s="2">
        <v>0.27</v>
      </c>
      <c r="E92" s="3">
        <v>26032</v>
      </c>
      <c r="F92" s="3" t="s">
        <v>18</v>
      </c>
      <c r="G92" s="4">
        <v>98</v>
      </c>
      <c r="H92" s="5">
        <v>138.78</v>
      </c>
      <c r="J92" t="str">
        <f>IF(C92=Summary!$B$6,Sheet1!H92,"")</f>
        <v/>
      </c>
      <c r="K92" t="str">
        <f>IF(F92=Summary!$J$4,Sheet1!G92,"")</f>
        <v/>
      </c>
      <c r="L92" t="str">
        <f>IF(F92=Summary!$J$8,Sheet1!G92,"")</f>
        <v/>
      </c>
      <c r="M92">
        <f>IF(F92=Summary!$J$12,Sheet1!G92,"")</f>
        <v>98</v>
      </c>
      <c r="N92" t="str">
        <f>IF(F92=Summary!$J$16,Sheet1!G92,"")</f>
        <v/>
      </c>
    </row>
    <row r="93" spans="1:14" x14ac:dyDescent="0.25">
      <c r="A93" t="s">
        <v>194</v>
      </c>
      <c r="B93" t="s">
        <v>195</v>
      </c>
      <c r="C93" t="s">
        <v>45</v>
      </c>
      <c r="D93" s="2">
        <v>2.95</v>
      </c>
      <c r="E93" s="3">
        <v>6605</v>
      </c>
      <c r="F93" s="3" t="s">
        <v>18</v>
      </c>
      <c r="G93" s="4">
        <v>98</v>
      </c>
      <c r="H93" s="5">
        <v>1516.3000000000002</v>
      </c>
      <c r="J93" t="str">
        <f>IF(C93=Summary!$B$6,Sheet1!H93,"")</f>
        <v/>
      </c>
      <c r="K93" t="str">
        <f>IF(F93=Summary!$J$4,Sheet1!G93,"")</f>
        <v/>
      </c>
      <c r="L93" t="str">
        <f>IF(F93=Summary!$J$8,Sheet1!G93,"")</f>
        <v/>
      </c>
      <c r="M93">
        <f>IF(F93=Summary!$J$12,Sheet1!G93,"")</f>
        <v>98</v>
      </c>
      <c r="N93" t="str">
        <f>IF(F93=Summary!$J$16,Sheet1!G93,"")</f>
        <v/>
      </c>
    </row>
    <row r="94" spans="1:14" x14ac:dyDescent="0.25">
      <c r="A94" t="s">
        <v>196</v>
      </c>
      <c r="B94" t="s">
        <v>197</v>
      </c>
      <c r="C94" t="s">
        <v>31</v>
      </c>
      <c r="D94" s="2">
        <v>3.27</v>
      </c>
      <c r="E94" s="3">
        <v>90</v>
      </c>
      <c r="F94" s="3" t="s">
        <v>18</v>
      </c>
      <c r="G94" s="4">
        <v>42</v>
      </c>
      <c r="H94" s="5">
        <v>1680.78</v>
      </c>
      <c r="J94" t="str">
        <f>IF(C94=Summary!$B$6,Sheet1!H94,"")</f>
        <v/>
      </c>
      <c r="K94" t="str">
        <f>IF(F94=Summary!$J$4,Sheet1!G94,"")</f>
        <v/>
      </c>
      <c r="L94" t="str">
        <f>IF(F94=Summary!$J$8,Sheet1!G94,"")</f>
        <v/>
      </c>
      <c r="M94">
        <f>IF(F94=Summary!$J$12,Sheet1!G94,"")</f>
        <v>42</v>
      </c>
      <c r="N94" t="str">
        <f>IF(F94=Summary!$J$16,Sheet1!G94,"")</f>
        <v/>
      </c>
    </row>
    <row r="95" spans="1:14" x14ac:dyDescent="0.25">
      <c r="A95" t="s">
        <v>198</v>
      </c>
      <c r="B95" t="s">
        <v>199</v>
      </c>
      <c r="C95" t="s">
        <v>17</v>
      </c>
      <c r="D95" s="2">
        <v>4.8499999999999996</v>
      </c>
      <c r="E95" s="3">
        <v>28503</v>
      </c>
      <c r="F95" s="3" t="s">
        <v>488</v>
      </c>
      <c r="G95" s="4">
        <v>39</v>
      </c>
      <c r="H95" s="5">
        <v>2492.8999999999996</v>
      </c>
      <c r="J95" t="str">
        <f>IF(C95=Summary!$B$6,Sheet1!H95,"")</f>
        <v/>
      </c>
      <c r="K95" t="str">
        <f>IF(F95=Summary!$J$4,Sheet1!G95,"")</f>
        <v/>
      </c>
      <c r="L95" t="str">
        <f>IF(F95=Summary!$J$8,Sheet1!G95,"")</f>
        <v/>
      </c>
      <c r="M95" t="str">
        <f>IF(F95=Summary!$J$12,Sheet1!G95,"")</f>
        <v/>
      </c>
      <c r="N95">
        <f>IF(F95=Summary!$J$16,Sheet1!G95,"")</f>
        <v>39</v>
      </c>
    </row>
    <row r="96" spans="1:14" x14ac:dyDescent="0.25">
      <c r="A96" t="s">
        <v>200</v>
      </c>
      <c r="B96" t="s">
        <v>201</v>
      </c>
      <c r="C96" t="s">
        <v>34</v>
      </c>
      <c r="D96" s="2">
        <v>0.96</v>
      </c>
      <c r="E96" s="3">
        <v>35</v>
      </c>
      <c r="F96" s="3" t="s">
        <v>488</v>
      </c>
      <c r="G96" s="4">
        <v>39</v>
      </c>
      <c r="H96" s="5">
        <v>493.44</v>
      </c>
      <c r="J96" t="str">
        <f>IF(C96=Summary!$B$6,Sheet1!H96,"")</f>
        <v/>
      </c>
      <c r="K96" t="str">
        <f>IF(F96=Summary!$J$4,Sheet1!G96,"")</f>
        <v/>
      </c>
      <c r="L96" t="str">
        <f>IF(F96=Summary!$J$8,Sheet1!G96,"")</f>
        <v/>
      </c>
      <c r="M96" t="str">
        <f>IF(F96=Summary!$J$12,Sheet1!G96,"")</f>
        <v/>
      </c>
      <c r="N96">
        <f>IF(F96=Summary!$J$16,Sheet1!G96,"")</f>
        <v>39</v>
      </c>
    </row>
    <row r="97" spans="1:14" x14ac:dyDescent="0.25">
      <c r="A97" t="s">
        <v>202</v>
      </c>
      <c r="B97" t="s">
        <v>203</v>
      </c>
      <c r="C97" t="s">
        <v>50</v>
      </c>
      <c r="D97" s="2">
        <v>0.11</v>
      </c>
      <c r="E97" s="3">
        <v>57</v>
      </c>
      <c r="F97" s="3" t="s">
        <v>10</v>
      </c>
      <c r="G97" s="4">
        <v>42</v>
      </c>
      <c r="H97" s="5">
        <v>56.54</v>
      </c>
      <c r="J97" t="str">
        <f>IF(C97=Summary!$B$6,Sheet1!H97,"")</f>
        <v/>
      </c>
      <c r="K97">
        <f>IF(F97=Summary!$J$4,Sheet1!G97,"")</f>
        <v>42</v>
      </c>
      <c r="L97" t="str">
        <f>IF(F97=Summary!$J$8,Sheet1!G97,"")</f>
        <v/>
      </c>
      <c r="M97" t="str">
        <f>IF(F97=Summary!$J$12,Sheet1!G97,"")</f>
        <v/>
      </c>
      <c r="N97" t="str">
        <f>IF(F97=Summary!$J$16,Sheet1!G97,"")</f>
        <v/>
      </c>
    </row>
    <row r="98" spans="1:14" x14ac:dyDescent="0.25">
      <c r="A98" t="s">
        <v>204</v>
      </c>
      <c r="B98" t="s">
        <v>205</v>
      </c>
      <c r="C98" t="s">
        <v>17</v>
      </c>
      <c r="D98" s="2">
        <v>1.56</v>
      </c>
      <c r="E98" s="3">
        <v>42</v>
      </c>
      <c r="F98" s="3" t="s">
        <v>10</v>
      </c>
      <c r="G98" s="4">
        <v>56</v>
      </c>
      <c r="H98" s="5">
        <v>801.84</v>
      </c>
      <c r="J98" t="str">
        <f>IF(C98=Summary!$B$6,Sheet1!H98,"")</f>
        <v/>
      </c>
      <c r="K98">
        <f>IF(F98=Summary!$J$4,Sheet1!G98,"")</f>
        <v>56</v>
      </c>
      <c r="L98" t="str">
        <f>IF(F98=Summary!$J$8,Sheet1!G98,"")</f>
        <v/>
      </c>
      <c r="M98" t="str">
        <f>IF(F98=Summary!$J$12,Sheet1!G98,"")</f>
        <v/>
      </c>
      <c r="N98" t="str">
        <f>IF(F98=Summary!$J$16,Sheet1!G98,"")</f>
        <v/>
      </c>
    </row>
    <row r="99" spans="1:14" x14ac:dyDescent="0.25">
      <c r="A99" t="s">
        <v>206</v>
      </c>
      <c r="B99" t="s">
        <v>207</v>
      </c>
      <c r="C99" t="s">
        <v>45</v>
      </c>
      <c r="D99" s="2">
        <v>6.15</v>
      </c>
      <c r="E99" s="3">
        <v>100</v>
      </c>
      <c r="F99" s="3" t="s">
        <v>18</v>
      </c>
      <c r="G99" s="4">
        <v>28</v>
      </c>
      <c r="H99" s="5">
        <v>3161.1000000000004</v>
      </c>
      <c r="J99" t="str">
        <f>IF(C99=Summary!$B$6,Sheet1!H99,"")</f>
        <v/>
      </c>
      <c r="K99" t="str">
        <f>IF(F99=Summary!$J$4,Sheet1!G99,"")</f>
        <v/>
      </c>
      <c r="L99" t="str">
        <f>IF(F99=Summary!$J$8,Sheet1!G99,"")</f>
        <v/>
      </c>
      <c r="M99">
        <f>IF(F99=Summary!$J$12,Sheet1!G99,"")</f>
        <v>28</v>
      </c>
      <c r="N99" t="str">
        <f>IF(F99=Summary!$J$16,Sheet1!G99,"")</f>
        <v/>
      </c>
    </row>
    <row r="100" spans="1:14" x14ac:dyDescent="0.25">
      <c r="A100" t="s">
        <v>208</v>
      </c>
      <c r="B100" t="s">
        <v>209</v>
      </c>
      <c r="C100" t="s">
        <v>17</v>
      </c>
      <c r="D100" s="2">
        <v>1.44</v>
      </c>
      <c r="E100" s="3">
        <v>163</v>
      </c>
      <c r="F100" s="3" t="s">
        <v>10</v>
      </c>
      <c r="G100" s="4">
        <v>49</v>
      </c>
      <c r="H100" s="5">
        <v>740.16</v>
      </c>
      <c r="J100" t="str">
        <f>IF(C100=Summary!$B$6,Sheet1!H100,"")</f>
        <v/>
      </c>
      <c r="K100">
        <f>IF(F100=Summary!$J$4,Sheet1!G100,"")</f>
        <v>49</v>
      </c>
      <c r="L100" t="str">
        <f>IF(F100=Summary!$J$8,Sheet1!G100,"")</f>
        <v/>
      </c>
      <c r="M100" t="str">
        <f>IF(F100=Summary!$J$12,Sheet1!G100,"")</f>
        <v/>
      </c>
      <c r="N100" t="str">
        <f>IF(F100=Summary!$J$16,Sheet1!G100,"")</f>
        <v/>
      </c>
    </row>
    <row r="101" spans="1:14" x14ac:dyDescent="0.25">
      <c r="A101" t="s">
        <v>210</v>
      </c>
      <c r="B101" t="s">
        <v>211</v>
      </c>
      <c r="C101" t="s">
        <v>17</v>
      </c>
      <c r="D101" s="2">
        <v>0.3</v>
      </c>
      <c r="E101" s="3">
        <v>90</v>
      </c>
      <c r="F101" s="3" t="s">
        <v>14</v>
      </c>
      <c r="G101" s="4">
        <v>28</v>
      </c>
      <c r="H101" s="5">
        <v>154.19999999999999</v>
      </c>
      <c r="J101" t="str">
        <f>IF(C101=Summary!$B$6,Sheet1!H101,"")</f>
        <v/>
      </c>
      <c r="K101" t="str">
        <f>IF(F101=Summary!$J$4,Sheet1!G101,"")</f>
        <v/>
      </c>
      <c r="L101">
        <f>IF(F101=Summary!$J$8,Sheet1!G101,"")</f>
        <v>28</v>
      </c>
      <c r="M101" t="str">
        <f>IF(F101=Summary!$J$12,Sheet1!G101,"")</f>
        <v/>
      </c>
      <c r="N101" t="str">
        <f>IF(F101=Summary!$J$16,Sheet1!G101,"")</f>
        <v/>
      </c>
    </row>
    <row r="102" spans="1:14" x14ac:dyDescent="0.25">
      <c r="A102" t="s">
        <v>212</v>
      </c>
      <c r="B102" t="s">
        <v>213</v>
      </c>
      <c r="C102" t="s">
        <v>31</v>
      </c>
      <c r="D102" s="2">
        <v>0.28999999999999998</v>
      </c>
      <c r="E102" s="3">
        <v>23970</v>
      </c>
      <c r="F102" s="3" t="s">
        <v>14</v>
      </c>
      <c r="G102" s="4">
        <v>133</v>
      </c>
      <c r="H102" s="5">
        <v>149.06</v>
      </c>
      <c r="J102" t="str">
        <f>IF(C102=Summary!$B$6,Sheet1!H102,"")</f>
        <v/>
      </c>
      <c r="K102" t="str">
        <f>IF(F102=Summary!$J$4,Sheet1!G102,"")</f>
        <v/>
      </c>
      <c r="L102">
        <f>IF(F102=Summary!$J$8,Sheet1!G102,"")</f>
        <v>133</v>
      </c>
      <c r="M102" t="str">
        <f>IF(F102=Summary!$J$12,Sheet1!G102,"")</f>
        <v/>
      </c>
      <c r="N102" t="str">
        <f>IF(F102=Summary!$J$16,Sheet1!G102,"")</f>
        <v/>
      </c>
    </row>
    <row r="103" spans="1:14" x14ac:dyDescent="0.25">
      <c r="A103" t="s">
        <v>214</v>
      </c>
      <c r="B103" t="s">
        <v>215</v>
      </c>
      <c r="C103" t="s">
        <v>9</v>
      </c>
      <c r="D103" s="2">
        <v>0</v>
      </c>
      <c r="E103" s="3">
        <v>48</v>
      </c>
      <c r="F103" s="3" t="s">
        <v>488</v>
      </c>
      <c r="G103" s="4">
        <v>39</v>
      </c>
      <c r="H103" s="5">
        <v>0</v>
      </c>
      <c r="J103">
        <f>IF(C103=Summary!$B$6,Sheet1!H103,"")</f>
        <v>0</v>
      </c>
      <c r="K103" t="str">
        <f>IF(F103=Summary!$J$4,Sheet1!G103,"")</f>
        <v/>
      </c>
      <c r="L103" t="str">
        <f>IF(F103=Summary!$J$8,Sheet1!G103,"")</f>
        <v/>
      </c>
      <c r="M103" t="str">
        <f>IF(F103=Summary!$J$12,Sheet1!G103,"")</f>
        <v/>
      </c>
      <c r="N103">
        <f>IF(F103=Summary!$J$16,Sheet1!G103,"")</f>
        <v>39</v>
      </c>
    </row>
    <row r="104" spans="1:14" x14ac:dyDescent="0.25">
      <c r="A104" t="s">
        <v>216</v>
      </c>
      <c r="B104" t="s">
        <v>217</v>
      </c>
      <c r="C104" t="s">
        <v>13</v>
      </c>
      <c r="D104" s="2">
        <v>0.2</v>
      </c>
      <c r="E104" s="3">
        <v>51</v>
      </c>
      <c r="F104" s="3" t="s">
        <v>14</v>
      </c>
      <c r="G104" s="4">
        <v>28</v>
      </c>
      <c r="H104" s="5">
        <v>102.80000000000001</v>
      </c>
      <c r="J104" t="str">
        <f>IF(C104=Summary!$B$6,Sheet1!H104,"")</f>
        <v/>
      </c>
      <c r="K104" t="str">
        <f>IF(F104=Summary!$J$4,Sheet1!G104,"")</f>
        <v/>
      </c>
      <c r="L104">
        <f>IF(F104=Summary!$J$8,Sheet1!G104,"")</f>
        <v>28</v>
      </c>
      <c r="M104" t="str">
        <f>IF(F104=Summary!$J$12,Sheet1!G104,"")</f>
        <v/>
      </c>
      <c r="N104" t="str">
        <f>IF(F104=Summary!$J$16,Sheet1!G104,"")</f>
        <v/>
      </c>
    </row>
    <row r="105" spans="1:14" x14ac:dyDescent="0.25">
      <c r="A105" t="s">
        <v>218</v>
      </c>
      <c r="B105" t="s">
        <v>219</v>
      </c>
      <c r="C105" t="s">
        <v>31</v>
      </c>
      <c r="D105" s="2">
        <v>0.14000000000000001</v>
      </c>
      <c r="E105" s="3">
        <v>177</v>
      </c>
      <c r="F105" s="3" t="s">
        <v>10</v>
      </c>
      <c r="G105" s="4">
        <v>14</v>
      </c>
      <c r="H105" s="5">
        <v>71.960000000000008</v>
      </c>
      <c r="J105" t="str">
        <f>IF(C105=Summary!$B$6,Sheet1!H105,"")</f>
        <v/>
      </c>
      <c r="K105">
        <f>IF(F105=Summary!$J$4,Sheet1!G105,"")</f>
        <v>14</v>
      </c>
      <c r="L105" t="str">
        <f>IF(F105=Summary!$J$8,Sheet1!G105,"")</f>
        <v/>
      </c>
      <c r="M105" t="str">
        <f>IF(F105=Summary!$J$12,Sheet1!G105,"")</f>
        <v/>
      </c>
      <c r="N105" t="str">
        <f>IF(F105=Summary!$J$16,Sheet1!G105,"")</f>
        <v/>
      </c>
    </row>
    <row r="106" spans="1:14" x14ac:dyDescent="0.25">
      <c r="A106" t="s">
        <v>220</v>
      </c>
      <c r="B106" t="s">
        <v>221</v>
      </c>
      <c r="C106" t="s">
        <v>50</v>
      </c>
      <c r="D106" s="2">
        <v>0.8</v>
      </c>
      <c r="E106" s="3">
        <v>700</v>
      </c>
      <c r="F106" s="3" t="s">
        <v>488</v>
      </c>
      <c r="G106" s="4">
        <v>39</v>
      </c>
      <c r="H106" s="5">
        <v>411.20000000000005</v>
      </c>
      <c r="J106" t="str">
        <f>IF(C106=Summary!$B$6,Sheet1!H106,"")</f>
        <v/>
      </c>
      <c r="K106" t="str">
        <f>IF(F106=Summary!$J$4,Sheet1!G106,"")</f>
        <v/>
      </c>
      <c r="L106" t="str">
        <f>IF(F106=Summary!$J$8,Sheet1!G106,"")</f>
        <v/>
      </c>
      <c r="M106" t="str">
        <f>IF(F106=Summary!$J$12,Sheet1!G106,"")</f>
        <v/>
      </c>
      <c r="N106">
        <f>IF(F106=Summary!$J$16,Sheet1!G106,"")</f>
        <v>39</v>
      </c>
    </row>
    <row r="107" spans="1:14" x14ac:dyDescent="0.25">
      <c r="A107" t="s">
        <v>222</v>
      </c>
      <c r="B107" t="s">
        <v>223</v>
      </c>
      <c r="C107" t="s">
        <v>9</v>
      </c>
      <c r="D107" s="2">
        <v>0.19</v>
      </c>
      <c r="E107" s="3">
        <v>37</v>
      </c>
      <c r="F107" s="3" t="s">
        <v>10</v>
      </c>
      <c r="G107" s="4">
        <v>14</v>
      </c>
      <c r="H107" s="5">
        <v>97.66</v>
      </c>
      <c r="J107">
        <f>IF(C107=Summary!$B$6,Sheet1!H107,"")</f>
        <v>97.66</v>
      </c>
      <c r="K107">
        <f>IF(F107=Summary!$J$4,Sheet1!G107,"")</f>
        <v>14</v>
      </c>
      <c r="L107" t="str">
        <f>IF(F107=Summary!$J$8,Sheet1!G107,"")</f>
        <v/>
      </c>
      <c r="M107" t="str">
        <f>IF(F107=Summary!$J$12,Sheet1!G107,"")</f>
        <v/>
      </c>
      <c r="N107" t="str">
        <f>IF(F107=Summary!$J$16,Sheet1!G107,"")</f>
        <v/>
      </c>
    </row>
    <row r="108" spans="1:14" x14ac:dyDescent="0.25">
      <c r="A108" t="s">
        <v>224</v>
      </c>
      <c r="B108" t="s">
        <v>225</v>
      </c>
      <c r="C108" t="s">
        <v>34</v>
      </c>
      <c r="D108" s="2">
        <v>3.78</v>
      </c>
      <c r="E108" s="3">
        <v>34178</v>
      </c>
      <c r="F108" s="3" t="s">
        <v>488</v>
      </c>
      <c r="G108" s="4">
        <v>39</v>
      </c>
      <c r="H108" s="5">
        <v>1942.9199999999998</v>
      </c>
      <c r="J108" t="str">
        <f>IF(C108=Summary!$B$6,Sheet1!H108,"")</f>
        <v/>
      </c>
      <c r="K108" t="str">
        <f>IF(F108=Summary!$J$4,Sheet1!G108,"")</f>
        <v/>
      </c>
      <c r="L108" t="str">
        <f>IF(F108=Summary!$J$8,Sheet1!G108,"")</f>
        <v/>
      </c>
      <c r="M108" t="str">
        <f>IF(F108=Summary!$J$12,Sheet1!G108,"")</f>
        <v/>
      </c>
      <c r="N108">
        <f>IF(F108=Summary!$J$16,Sheet1!G108,"")</f>
        <v>39</v>
      </c>
    </row>
    <row r="109" spans="1:14" x14ac:dyDescent="0.25">
      <c r="A109" t="s">
        <v>226</v>
      </c>
      <c r="B109" t="s">
        <v>227</v>
      </c>
      <c r="C109" t="s">
        <v>9</v>
      </c>
      <c r="D109" s="2">
        <v>0.01</v>
      </c>
      <c r="E109" s="3">
        <v>27</v>
      </c>
      <c r="F109" s="3" t="s">
        <v>14</v>
      </c>
      <c r="G109" s="4">
        <v>28</v>
      </c>
      <c r="H109" s="5">
        <v>5.14</v>
      </c>
      <c r="J109">
        <f>IF(C109=Summary!$B$6,Sheet1!H109,"")</f>
        <v>5.14</v>
      </c>
      <c r="K109" t="str">
        <f>IF(F109=Summary!$J$4,Sheet1!G109,"")</f>
        <v/>
      </c>
      <c r="L109">
        <f>IF(F109=Summary!$J$8,Sheet1!G109,"")</f>
        <v>28</v>
      </c>
      <c r="M109" t="str">
        <f>IF(F109=Summary!$J$12,Sheet1!G109,"")</f>
        <v/>
      </c>
      <c r="N109" t="str">
        <f>IF(F109=Summary!$J$16,Sheet1!G109,"")</f>
        <v/>
      </c>
    </row>
    <row r="110" spans="1:14" x14ac:dyDescent="0.25">
      <c r="A110" t="s">
        <v>228</v>
      </c>
      <c r="B110" t="s">
        <v>229</v>
      </c>
      <c r="C110" t="s">
        <v>31</v>
      </c>
      <c r="D110" s="2">
        <v>0.18</v>
      </c>
      <c r="E110" s="3">
        <v>26</v>
      </c>
      <c r="F110" s="3" t="s">
        <v>10</v>
      </c>
      <c r="G110" s="4">
        <v>21</v>
      </c>
      <c r="H110" s="5">
        <v>92.52</v>
      </c>
      <c r="J110" t="str">
        <f>IF(C110=Summary!$B$6,Sheet1!H110,"")</f>
        <v/>
      </c>
      <c r="K110">
        <f>IF(F110=Summary!$J$4,Sheet1!G110,"")</f>
        <v>21</v>
      </c>
      <c r="L110" t="str">
        <f>IF(F110=Summary!$J$8,Sheet1!G110,"")</f>
        <v/>
      </c>
      <c r="M110" t="str">
        <f>IF(F110=Summary!$J$12,Sheet1!G110,"")</f>
        <v/>
      </c>
      <c r="N110" t="str">
        <f>IF(F110=Summary!$J$16,Sheet1!G110,"")</f>
        <v/>
      </c>
    </row>
    <row r="111" spans="1:14" x14ac:dyDescent="0.25">
      <c r="A111" t="s">
        <v>230</v>
      </c>
      <c r="B111" t="s">
        <v>231</v>
      </c>
      <c r="C111" t="s">
        <v>31</v>
      </c>
      <c r="D111" s="2">
        <v>5.78</v>
      </c>
      <c r="E111" s="3">
        <v>59</v>
      </c>
      <c r="F111" s="3" t="s">
        <v>10</v>
      </c>
      <c r="G111" s="4">
        <v>42</v>
      </c>
      <c r="H111" s="5">
        <v>2970.92</v>
      </c>
      <c r="J111" t="str">
        <f>IF(C111=Summary!$B$6,Sheet1!H111,"")</f>
        <v/>
      </c>
      <c r="K111">
        <f>IF(F111=Summary!$J$4,Sheet1!G111,"")</f>
        <v>42</v>
      </c>
      <c r="L111" t="str">
        <f>IF(F111=Summary!$J$8,Sheet1!G111,"")</f>
        <v/>
      </c>
      <c r="M111" t="str">
        <f>IF(F111=Summary!$J$12,Sheet1!G111,"")</f>
        <v/>
      </c>
      <c r="N111" t="str">
        <f>IF(F111=Summary!$J$16,Sheet1!G111,"")</f>
        <v/>
      </c>
    </row>
    <row r="112" spans="1:14" x14ac:dyDescent="0.25">
      <c r="A112" t="s">
        <v>232</v>
      </c>
      <c r="B112" t="s">
        <v>233</v>
      </c>
      <c r="C112" t="s">
        <v>31</v>
      </c>
      <c r="D112" s="2">
        <v>1.6</v>
      </c>
      <c r="E112" s="3">
        <v>263</v>
      </c>
      <c r="F112" s="3" t="s">
        <v>14</v>
      </c>
      <c r="G112" s="4">
        <v>28</v>
      </c>
      <c r="H112" s="5">
        <v>822.40000000000009</v>
      </c>
      <c r="J112" t="str">
        <f>IF(C112=Summary!$B$6,Sheet1!H112,"")</f>
        <v/>
      </c>
      <c r="K112" t="str">
        <f>IF(F112=Summary!$J$4,Sheet1!G112,"")</f>
        <v/>
      </c>
      <c r="L112">
        <f>IF(F112=Summary!$J$8,Sheet1!G112,"")</f>
        <v>28</v>
      </c>
      <c r="M112" t="str">
        <f>IF(F112=Summary!$J$12,Sheet1!G112,"")</f>
        <v/>
      </c>
      <c r="N112" t="str">
        <f>IF(F112=Summary!$J$16,Sheet1!G112,"")</f>
        <v/>
      </c>
    </row>
    <row r="113" spans="1:14" x14ac:dyDescent="0.25">
      <c r="A113" t="s">
        <v>234</v>
      </c>
      <c r="B113" t="s">
        <v>235</v>
      </c>
      <c r="C113" t="s">
        <v>34</v>
      </c>
      <c r="D113" s="4">
        <v>69.760000000000005</v>
      </c>
      <c r="E113" s="3">
        <v>29</v>
      </c>
      <c r="F113" s="3" t="s">
        <v>18</v>
      </c>
      <c r="G113" s="4">
        <v>42</v>
      </c>
      <c r="H113" s="5">
        <v>35856.639999999999</v>
      </c>
      <c r="J113" t="str">
        <f>IF(C113=Summary!$B$6,Sheet1!H113,"")</f>
        <v/>
      </c>
      <c r="K113" t="str">
        <f>IF(F113=Summary!$J$4,Sheet1!G113,"")</f>
        <v/>
      </c>
      <c r="L113" t="str">
        <f>IF(F113=Summary!$J$8,Sheet1!G113,"")</f>
        <v/>
      </c>
      <c r="M113">
        <f>IF(F113=Summary!$J$12,Sheet1!G113,"")</f>
        <v>42</v>
      </c>
      <c r="N113" t="str">
        <f>IF(F113=Summary!$J$16,Sheet1!G113,"")</f>
        <v/>
      </c>
    </row>
    <row r="114" spans="1:14" x14ac:dyDescent="0.25">
      <c r="A114" t="s">
        <v>236</v>
      </c>
      <c r="B114" t="s">
        <v>237</v>
      </c>
      <c r="C114" t="s">
        <v>13</v>
      </c>
      <c r="D114" s="4">
        <v>44.2</v>
      </c>
      <c r="E114" s="3">
        <v>31</v>
      </c>
      <c r="F114" s="3" t="s">
        <v>14</v>
      </c>
      <c r="G114" s="4">
        <v>42</v>
      </c>
      <c r="H114" s="5">
        <v>22718.800000000003</v>
      </c>
      <c r="J114" t="str">
        <f>IF(C114=Summary!$B$6,Sheet1!H114,"")</f>
        <v/>
      </c>
      <c r="K114" t="str">
        <f>IF(F114=Summary!$J$4,Sheet1!G114,"")</f>
        <v/>
      </c>
      <c r="L114">
        <f>IF(F114=Summary!$J$8,Sheet1!G114,"")</f>
        <v>42</v>
      </c>
      <c r="M114" t="str">
        <f>IF(F114=Summary!$J$12,Sheet1!G114,"")</f>
        <v/>
      </c>
      <c r="N114" t="str">
        <f>IF(F114=Summary!$J$16,Sheet1!G114,"")</f>
        <v/>
      </c>
    </row>
    <row r="115" spans="1:14" x14ac:dyDescent="0.25">
      <c r="A115" t="s">
        <v>238</v>
      </c>
      <c r="B115" t="s">
        <v>239</v>
      </c>
      <c r="C115" t="s">
        <v>13</v>
      </c>
      <c r="D115" s="2">
        <v>36.619999999999997</v>
      </c>
      <c r="E115" s="3">
        <v>31</v>
      </c>
      <c r="F115" s="3" t="s">
        <v>18</v>
      </c>
      <c r="G115" s="4">
        <v>28</v>
      </c>
      <c r="H115" s="5">
        <v>18822.68</v>
      </c>
      <c r="J115" t="str">
        <f>IF(C115=Summary!$B$6,Sheet1!H115,"")</f>
        <v/>
      </c>
      <c r="K115" t="str">
        <f>IF(F115=Summary!$J$4,Sheet1!G115,"")</f>
        <v/>
      </c>
      <c r="L115" t="str">
        <f>IF(F115=Summary!$J$8,Sheet1!G115,"")</f>
        <v/>
      </c>
      <c r="M115">
        <f>IF(F115=Summary!$J$12,Sheet1!G115,"")</f>
        <v>28</v>
      </c>
      <c r="N115" t="str">
        <f>IF(F115=Summary!$J$16,Sheet1!G115,"")</f>
        <v/>
      </c>
    </row>
    <row r="116" spans="1:14" x14ac:dyDescent="0.25">
      <c r="A116" t="s">
        <v>240</v>
      </c>
      <c r="B116" t="s">
        <v>241</v>
      </c>
      <c r="C116" t="s">
        <v>45</v>
      </c>
      <c r="D116" s="2">
        <v>1.18</v>
      </c>
      <c r="E116" s="3">
        <v>765</v>
      </c>
      <c r="F116" s="3" t="s">
        <v>14</v>
      </c>
      <c r="G116" s="4">
        <v>98</v>
      </c>
      <c r="H116" s="5">
        <v>606.52</v>
      </c>
      <c r="J116" t="str">
        <f>IF(C116=Summary!$B$6,Sheet1!H116,"")</f>
        <v/>
      </c>
      <c r="K116" t="str">
        <f>IF(F116=Summary!$J$4,Sheet1!G116,"")</f>
        <v/>
      </c>
      <c r="L116">
        <f>IF(F116=Summary!$J$8,Sheet1!G116,"")</f>
        <v>98</v>
      </c>
      <c r="M116" t="str">
        <f>IF(F116=Summary!$J$12,Sheet1!G116,"")</f>
        <v/>
      </c>
      <c r="N116" t="str">
        <f>IF(F116=Summary!$J$16,Sheet1!G116,"")</f>
        <v/>
      </c>
    </row>
    <row r="117" spans="1:14" x14ac:dyDescent="0.25">
      <c r="A117" t="s">
        <v>242</v>
      </c>
      <c r="B117" t="s">
        <v>243</v>
      </c>
      <c r="C117" t="s">
        <v>13</v>
      </c>
      <c r="D117" s="2">
        <v>2.71</v>
      </c>
      <c r="E117" s="3">
        <v>68</v>
      </c>
      <c r="F117" s="3" t="s">
        <v>488</v>
      </c>
      <c r="G117" s="4">
        <v>39</v>
      </c>
      <c r="H117" s="5">
        <v>1392.94</v>
      </c>
      <c r="J117" t="str">
        <f>IF(C117=Summary!$B$6,Sheet1!H117,"")</f>
        <v/>
      </c>
      <c r="K117" t="str">
        <f>IF(F117=Summary!$J$4,Sheet1!G117,"")</f>
        <v/>
      </c>
      <c r="L117" t="str">
        <f>IF(F117=Summary!$J$8,Sheet1!G117,"")</f>
        <v/>
      </c>
      <c r="M117" t="str">
        <f>IF(F117=Summary!$J$12,Sheet1!G117,"")</f>
        <v/>
      </c>
      <c r="N117">
        <f>IF(F117=Summary!$J$16,Sheet1!G117,"")</f>
        <v>39</v>
      </c>
    </row>
    <row r="118" spans="1:14" x14ac:dyDescent="0.25">
      <c r="A118" t="s">
        <v>244</v>
      </c>
      <c r="B118" t="s">
        <v>245</v>
      </c>
      <c r="C118" t="s">
        <v>13</v>
      </c>
      <c r="D118" s="2">
        <v>0.4</v>
      </c>
      <c r="E118" s="3">
        <v>20298</v>
      </c>
      <c r="F118" s="3" t="s">
        <v>14</v>
      </c>
      <c r="G118" s="4">
        <v>98</v>
      </c>
      <c r="H118" s="5">
        <v>205.60000000000002</v>
      </c>
      <c r="J118" t="str">
        <f>IF(C118=Summary!$B$6,Sheet1!H118,"")</f>
        <v/>
      </c>
      <c r="K118" t="str">
        <f>IF(F118=Summary!$J$4,Sheet1!G118,"")</f>
        <v/>
      </c>
      <c r="L118">
        <f>IF(F118=Summary!$J$8,Sheet1!G118,"")</f>
        <v>98</v>
      </c>
      <c r="M118" t="str">
        <f>IF(F118=Summary!$J$12,Sheet1!G118,"")</f>
        <v/>
      </c>
      <c r="N118" t="str">
        <f>IF(F118=Summary!$J$16,Sheet1!G118,"")</f>
        <v/>
      </c>
    </row>
    <row r="119" spans="1:14" x14ac:dyDescent="0.25">
      <c r="A119" t="s">
        <v>246</v>
      </c>
      <c r="B119" t="s">
        <v>247</v>
      </c>
      <c r="C119" t="s">
        <v>45</v>
      </c>
      <c r="D119" s="2">
        <v>2.95</v>
      </c>
      <c r="E119" s="3">
        <v>37</v>
      </c>
      <c r="F119" s="3" t="s">
        <v>488</v>
      </c>
      <c r="G119" s="4">
        <v>39</v>
      </c>
      <c r="H119" s="5">
        <v>1516.3000000000002</v>
      </c>
      <c r="J119" t="str">
        <f>IF(C119=Summary!$B$6,Sheet1!H119,"")</f>
        <v/>
      </c>
      <c r="K119" t="str">
        <f>IF(F119=Summary!$J$4,Sheet1!G119,"")</f>
        <v/>
      </c>
      <c r="L119" t="str">
        <f>IF(F119=Summary!$J$8,Sheet1!G119,"")</f>
        <v/>
      </c>
      <c r="M119" t="str">
        <f>IF(F119=Summary!$J$12,Sheet1!G119,"")</f>
        <v/>
      </c>
      <c r="N119">
        <f>IF(F119=Summary!$J$16,Sheet1!G119,"")</f>
        <v>39</v>
      </c>
    </row>
    <row r="120" spans="1:14" x14ac:dyDescent="0.25">
      <c r="A120" t="s">
        <v>248</v>
      </c>
      <c r="B120" t="s">
        <v>249</v>
      </c>
      <c r="C120" t="s">
        <v>9</v>
      </c>
      <c r="D120" s="2">
        <v>0.28000000000000003</v>
      </c>
      <c r="E120" s="3">
        <v>56</v>
      </c>
      <c r="F120" s="3" t="s">
        <v>10</v>
      </c>
      <c r="G120" s="4">
        <v>14</v>
      </c>
      <c r="H120" s="5">
        <v>143.92000000000002</v>
      </c>
      <c r="J120">
        <f>IF(C120=Summary!$B$6,Sheet1!H120,"")</f>
        <v>143.92000000000002</v>
      </c>
      <c r="K120">
        <f>IF(F120=Summary!$J$4,Sheet1!G120,"")</f>
        <v>14</v>
      </c>
      <c r="L120" t="str">
        <f>IF(F120=Summary!$J$8,Sheet1!G120,"")</f>
        <v/>
      </c>
      <c r="M120" t="str">
        <f>IF(F120=Summary!$J$12,Sheet1!G120,"")</f>
        <v/>
      </c>
      <c r="N120" t="str">
        <f>IF(F120=Summary!$J$16,Sheet1!G120,"")</f>
        <v/>
      </c>
    </row>
    <row r="121" spans="1:14" x14ac:dyDescent="0.25">
      <c r="A121" t="s">
        <v>250</v>
      </c>
      <c r="B121" t="s">
        <v>251</v>
      </c>
      <c r="C121" t="s">
        <v>17</v>
      </c>
      <c r="D121" s="2">
        <v>9.14</v>
      </c>
      <c r="E121" s="3">
        <v>15317</v>
      </c>
      <c r="F121" s="3" t="s">
        <v>18</v>
      </c>
      <c r="G121" s="4">
        <v>133</v>
      </c>
      <c r="H121" s="5">
        <v>4697.96</v>
      </c>
      <c r="J121" t="str">
        <f>IF(C121=Summary!$B$6,Sheet1!H121,"")</f>
        <v/>
      </c>
      <c r="K121" t="str">
        <f>IF(F121=Summary!$J$4,Sheet1!G121,"")</f>
        <v/>
      </c>
      <c r="L121" t="str">
        <f>IF(F121=Summary!$J$8,Sheet1!G121,"")</f>
        <v/>
      </c>
      <c r="M121">
        <f>IF(F121=Summary!$J$12,Sheet1!G121,"")</f>
        <v>133</v>
      </c>
      <c r="N121" t="str">
        <f>IF(F121=Summary!$J$16,Sheet1!G121,"")</f>
        <v/>
      </c>
    </row>
    <row r="122" spans="1:14" x14ac:dyDescent="0.25">
      <c r="A122" t="s">
        <v>252</v>
      </c>
      <c r="B122" t="s">
        <v>253</v>
      </c>
      <c r="C122" t="s">
        <v>9</v>
      </c>
      <c r="D122" s="2">
        <v>0.3</v>
      </c>
      <c r="E122" s="3">
        <v>96</v>
      </c>
      <c r="F122" s="3" t="s">
        <v>488</v>
      </c>
      <c r="G122" s="4">
        <v>39</v>
      </c>
      <c r="H122" s="5">
        <v>154.19999999999999</v>
      </c>
      <c r="J122">
        <f>IF(C122=Summary!$B$6,Sheet1!H122,"")</f>
        <v>154.19999999999999</v>
      </c>
      <c r="K122" t="str">
        <f>IF(F122=Summary!$J$4,Sheet1!G122,"")</f>
        <v/>
      </c>
      <c r="L122" t="str">
        <f>IF(F122=Summary!$J$8,Sheet1!G122,"")</f>
        <v/>
      </c>
      <c r="M122" t="str">
        <f>IF(F122=Summary!$J$12,Sheet1!G122,"")</f>
        <v/>
      </c>
      <c r="N122">
        <f>IF(F122=Summary!$J$16,Sheet1!G122,"")</f>
        <v>39</v>
      </c>
    </row>
    <row r="123" spans="1:14" x14ac:dyDescent="0.25">
      <c r="A123" t="s">
        <v>254</v>
      </c>
      <c r="B123" t="s">
        <v>255</v>
      </c>
      <c r="C123" t="s">
        <v>9</v>
      </c>
      <c r="D123" s="2">
        <v>1.1399999999999999</v>
      </c>
      <c r="E123" s="3">
        <v>104</v>
      </c>
      <c r="F123" s="3" t="s">
        <v>14</v>
      </c>
      <c r="G123" s="4">
        <v>42</v>
      </c>
      <c r="H123" s="5">
        <v>585.95999999999992</v>
      </c>
      <c r="J123">
        <f>IF(C123=Summary!$B$6,Sheet1!H123,"")</f>
        <v>585.95999999999992</v>
      </c>
      <c r="K123" t="str">
        <f>IF(F123=Summary!$J$4,Sheet1!G123,"")</f>
        <v/>
      </c>
      <c r="L123">
        <f>IF(F123=Summary!$J$8,Sheet1!G123,"")</f>
        <v>42</v>
      </c>
      <c r="M123" t="str">
        <f>IF(F123=Summary!$J$12,Sheet1!G123,"")</f>
        <v/>
      </c>
      <c r="N123" t="str">
        <f>IF(F123=Summary!$J$16,Sheet1!G123,"")</f>
        <v/>
      </c>
    </row>
    <row r="124" spans="1:14" x14ac:dyDescent="0.25">
      <c r="A124" t="s">
        <v>256</v>
      </c>
      <c r="B124" t="s">
        <v>257</v>
      </c>
      <c r="C124" t="s">
        <v>45</v>
      </c>
      <c r="D124" s="2">
        <v>0.85</v>
      </c>
      <c r="E124" s="3">
        <v>24</v>
      </c>
      <c r="F124" s="3" t="s">
        <v>10</v>
      </c>
      <c r="G124" s="4">
        <v>14</v>
      </c>
      <c r="H124" s="5">
        <v>436.9</v>
      </c>
      <c r="J124" t="str">
        <f>IF(C124=Summary!$B$6,Sheet1!H124,"")</f>
        <v/>
      </c>
      <c r="K124">
        <f>IF(F124=Summary!$J$4,Sheet1!G124,"")</f>
        <v>14</v>
      </c>
      <c r="L124" t="str">
        <f>IF(F124=Summary!$J$8,Sheet1!G124,"")</f>
        <v/>
      </c>
      <c r="M124" t="str">
        <f>IF(F124=Summary!$J$12,Sheet1!G124,"")</f>
        <v/>
      </c>
      <c r="N124" t="str">
        <f>IF(F124=Summary!$J$16,Sheet1!G124,"")</f>
        <v/>
      </c>
    </row>
    <row r="125" spans="1:14" x14ac:dyDescent="0.25">
      <c r="A125" t="s">
        <v>258</v>
      </c>
      <c r="B125" t="s">
        <v>259</v>
      </c>
      <c r="C125" t="s">
        <v>45</v>
      </c>
      <c r="D125" s="2">
        <v>0.05</v>
      </c>
      <c r="E125" s="3">
        <v>72</v>
      </c>
      <c r="F125" s="3" t="s">
        <v>488</v>
      </c>
      <c r="G125" s="4">
        <v>39</v>
      </c>
      <c r="H125" s="5">
        <v>25.700000000000003</v>
      </c>
      <c r="J125" t="str">
        <f>IF(C125=Summary!$B$6,Sheet1!H125,"")</f>
        <v/>
      </c>
      <c r="K125" t="str">
        <f>IF(F125=Summary!$J$4,Sheet1!G125,"")</f>
        <v/>
      </c>
      <c r="L125" t="str">
        <f>IF(F125=Summary!$J$8,Sheet1!G125,"")</f>
        <v/>
      </c>
      <c r="M125" t="str">
        <f>IF(F125=Summary!$J$12,Sheet1!G125,"")</f>
        <v/>
      </c>
      <c r="N125">
        <f>IF(F125=Summary!$J$16,Sheet1!G125,"")</f>
        <v>39</v>
      </c>
    </row>
    <row r="126" spans="1:14" x14ac:dyDescent="0.25">
      <c r="A126" t="s">
        <v>260</v>
      </c>
      <c r="B126" t="s">
        <v>261</v>
      </c>
      <c r="C126" t="s">
        <v>45</v>
      </c>
      <c r="D126" s="2">
        <v>0.03</v>
      </c>
      <c r="E126" s="3">
        <v>398</v>
      </c>
      <c r="F126" s="3" t="s">
        <v>488</v>
      </c>
      <c r="G126" s="4">
        <v>39</v>
      </c>
      <c r="H126" s="5">
        <v>15.42</v>
      </c>
      <c r="J126" t="str">
        <f>IF(C126=Summary!$B$6,Sheet1!H126,"")</f>
        <v/>
      </c>
      <c r="K126" t="str">
        <f>IF(F126=Summary!$J$4,Sheet1!G126,"")</f>
        <v/>
      </c>
      <c r="L126" t="str">
        <f>IF(F126=Summary!$J$8,Sheet1!G126,"")</f>
        <v/>
      </c>
      <c r="M126" t="str">
        <f>IF(F126=Summary!$J$12,Sheet1!G126,"")</f>
        <v/>
      </c>
      <c r="N126">
        <f>IF(F126=Summary!$J$16,Sheet1!G126,"")</f>
        <v>39</v>
      </c>
    </row>
    <row r="127" spans="1:14" x14ac:dyDescent="0.25">
      <c r="A127" t="s">
        <v>262</v>
      </c>
      <c r="B127" t="s">
        <v>263</v>
      </c>
      <c r="C127" t="s">
        <v>50</v>
      </c>
      <c r="D127" s="2">
        <v>0.1</v>
      </c>
      <c r="E127" s="3">
        <v>71</v>
      </c>
      <c r="F127" s="3" t="s">
        <v>10</v>
      </c>
      <c r="G127" s="4">
        <v>28</v>
      </c>
      <c r="H127" s="5">
        <v>51.400000000000006</v>
      </c>
      <c r="J127" t="str">
        <f>IF(C127=Summary!$B$6,Sheet1!H127,"")</f>
        <v/>
      </c>
      <c r="K127">
        <f>IF(F127=Summary!$J$4,Sheet1!G127,"")</f>
        <v>28</v>
      </c>
      <c r="L127" t="str">
        <f>IF(F127=Summary!$J$8,Sheet1!G127,"")</f>
        <v/>
      </c>
      <c r="M127" t="str">
        <f>IF(F127=Summary!$J$12,Sheet1!G127,"")</f>
        <v/>
      </c>
      <c r="N127" t="str">
        <f>IF(F127=Summary!$J$16,Sheet1!G127,"")</f>
        <v/>
      </c>
    </row>
    <row r="128" spans="1:14" x14ac:dyDescent="0.25">
      <c r="A128" t="s">
        <v>264</v>
      </c>
      <c r="B128" t="s">
        <v>265</v>
      </c>
      <c r="C128" t="s">
        <v>34</v>
      </c>
      <c r="D128" s="2">
        <v>0.42</v>
      </c>
      <c r="E128" s="3">
        <v>71</v>
      </c>
      <c r="F128" s="3" t="s">
        <v>14</v>
      </c>
      <c r="G128" s="4">
        <v>70</v>
      </c>
      <c r="H128" s="5">
        <v>215.88</v>
      </c>
      <c r="J128" t="str">
        <f>IF(C128=Summary!$B$6,Sheet1!H128,"")</f>
        <v/>
      </c>
      <c r="K128" t="str">
        <f>IF(F128=Summary!$J$4,Sheet1!G128,"")</f>
        <v/>
      </c>
      <c r="L128">
        <f>IF(F128=Summary!$J$8,Sheet1!G128,"")</f>
        <v>70</v>
      </c>
      <c r="M128" t="str">
        <f>IF(F128=Summary!$J$12,Sheet1!G128,"")</f>
        <v/>
      </c>
      <c r="N128" t="str">
        <f>IF(F128=Summary!$J$16,Sheet1!G128,"")</f>
        <v/>
      </c>
    </row>
    <row r="129" spans="1:14" x14ac:dyDescent="0.25">
      <c r="A129" t="s">
        <v>266</v>
      </c>
      <c r="B129" t="s">
        <v>267</v>
      </c>
      <c r="C129" t="s">
        <v>50</v>
      </c>
      <c r="D129" s="2">
        <v>0.08</v>
      </c>
      <c r="E129" s="3">
        <v>642</v>
      </c>
      <c r="F129" s="3" t="s">
        <v>14</v>
      </c>
      <c r="G129" s="4">
        <v>14</v>
      </c>
      <c r="H129" s="5">
        <v>41.12</v>
      </c>
      <c r="J129" t="str">
        <f>IF(C129=Summary!$B$6,Sheet1!H129,"")</f>
        <v/>
      </c>
      <c r="K129" t="str">
        <f>IF(F129=Summary!$J$4,Sheet1!G129,"")</f>
        <v/>
      </c>
      <c r="L129">
        <f>IF(F129=Summary!$J$8,Sheet1!G129,"")</f>
        <v>14</v>
      </c>
      <c r="M129" t="str">
        <f>IF(F129=Summary!$J$12,Sheet1!G129,"")</f>
        <v/>
      </c>
      <c r="N129" t="str">
        <f>IF(F129=Summary!$J$16,Sheet1!G129,"")</f>
        <v/>
      </c>
    </row>
    <row r="130" spans="1:14" x14ac:dyDescent="0.25">
      <c r="A130" t="s">
        <v>268</v>
      </c>
      <c r="B130" t="s">
        <v>269</v>
      </c>
      <c r="C130" t="s">
        <v>34</v>
      </c>
      <c r="D130" s="2">
        <v>0.01</v>
      </c>
      <c r="E130" s="3">
        <v>37</v>
      </c>
      <c r="F130" s="3" t="s">
        <v>18</v>
      </c>
      <c r="G130" s="4">
        <v>28</v>
      </c>
      <c r="H130" s="5">
        <v>5.14</v>
      </c>
      <c r="J130" t="str">
        <f>IF(C130=Summary!$B$6,Sheet1!H130,"")</f>
        <v/>
      </c>
      <c r="K130" t="str">
        <f>IF(F130=Summary!$J$4,Sheet1!G130,"")</f>
        <v/>
      </c>
      <c r="L130" t="str">
        <f>IF(F130=Summary!$J$8,Sheet1!G130,"")</f>
        <v/>
      </c>
      <c r="M130">
        <f>IF(F130=Summary!$J$12,Sheet1!G130,"")</f>
        <v>28</v>
      </c>
      <c r="N130" t="str">
        <f>IF(F130=Summary!$J$16,Sheet1!G130,"")</f>
        <v/>
      </c>
    </row>
    <row r="131" spans="1:14" x14ac:dyDescent="0.25">
      <c r="A131" t="s">
        <v>270</v>
      </c>
      <c r="B131" t="s">
        <v>271</v>
      </c>
      <c r="C131" t="s">
        <v>31</v>
      </c>
      <c r="D131" s="2">
        <v>179.39</v>
      </c>
      <c r="E131" s="3">
        <v>131</v>
      </c>
      <c r="F131" s="3" t="s">
        <v>18</v>
      </c>
      <c r="G131" s="4">
        <v>42</v>
      </c>
      <c r="H131" s="5">
        <v>92206.459999999992</v>
      </c>
      <c r="J131" t="str">
        <f>IF(C131=Summary!$B$6,Sheet1!H131,"")</f>
        <v/>
      </c>
      <c r="K131" t="str">
        <f>IF(F131=Summary!$J$4,Sheet1!G131,"")</f>
        <v/>
      </c>
      <c r="L131" t="str">
        <f>IF(F131=Summary!$J$8,Sheet1!G131,"")</f>
        <v/>
      </c>
      <c r="M131">
        <f>IF(F131=Summary!$J$12,Sheet1!G131,"")</f>
        <v>42</v>
      </c>
      <c r="N131" t="str">
        <f>IF(F131=Summary!$J$16,Sheet1!G131,"")</f>
        <v/>
      </c>
    </row>
    <row r="132" spans="1:14" x14ac:dyDescent="0.25">
      <c r="A132" t="s">
        <v>272</v>
      </c>
      <c r="B132" t="s">
        <v>111</v>
      </c>
      <c r="C132" t="s">
        <v>50</v>
      </c>
      <c r="D132" s="2">
        <v>2.06</v>
      </c>
      <c r="E132" s="3">
        <v>34</v>
      </c>
      <c r="F132" s="3" t="s">
        <v>14</v>
      </c>
      <c r="G132" s="4">
        <v>14</v>
      </c>
      <c r="H132" s="5">
        <v>1058.8399999999999</v>
      </c>
      <c r="J132" t="str">
        <f>IF(C132=Summary!$B$6,Sheet1!H132,"")</f>
        <v/>
      </c>
      <c r="K132" t="str">
        <f>IF(F132=Summary!$J$4,Sheet1!G132,"")</f>
        <v/>
      </c>
      <c r="L132">
        <f>IF(F132=Summary!$J$8,Sheet1!G132,"")</f>
        <v>14</v>
      </c>
      <c r="M132" t="str">
        <f>IF(F132=Summary!$J$12,Sheet1!G132,"")</f>
        <v/>
      </c>
      <c r="N132" t="str">
        <f>IF(F132=Summary!$J$16,Sheet1!G132,"")</f>
        <v/>
      </c>
    </row>
    <row r="133" spans="1:14" x14ac:dyDescent="0.25">
      <c r="A133" t="s">
        <v>273</v>
      </c>
      <c r="B133" t="s">
        <v>274</v>
      </c>
      <c r="C133" t="s">
        <v>9</v>
      </c>
      <c r="D133" s="2">
        <v>7.0000000000000007E-2</v>
      </c>
      <c r="E133" s="3">
        <v>23</v>
      </c>
      <c r="F133" s="3" t="s">
        <v>10</v>
      </c>
      <c r="G133" s="4">
        <v>21</v>
      </c>
      <c r="H133" s="5">
        <v>35.980000000000004</v>
      </c>
      <c r="J133">
        <f>IF(C133=Summary!$B$6,Sheet1!H133,"")</f>
        <v>35.980000000000004</v>
      </c>
      <c r="K133">
        <f>IF(F133=Summary!$J$4,Sheet1!G133,"")</f>
        <v>21</v>
      </c>
      <c r="L133" t="str">
        <f>IF(F133=Summary!$J$8,Sheet1!G133,"")</f>
        <v/>
      </c>
      <c r="M133" t="str">
        <f>IF(F133=Summary!$J$12,Sheet1!G133,"")</f>
        <v/>
      </c>
      <c r="N133" t="str">
        <f>IF(F133=Summary!$J$16,Sheet1!G133,"")</f>
        <v/>
      </c>
    </row>
    <row r="134" spans="1:14" x14ac:dyDescent="0.25">
      <c r="A134" t="s">
        <v>275</v>
      </c>
      <c r="B134" t="s">
        <v>276</v>
      </c>
      <c r="C134" t="s">
        <v>31</v>
      </c>
      <c r="D134" s="2">
        <v>0.04</v>
      </c>
      <c r="E134" s="3">
        <v>78</v>
      </c>
      <c r="F134" s="3" t="s">
        <v>488</v>
      </c>
      <c r="G134" s="4">
        <v>39</v>
      </c>
      <c r="H134" s="5">
        <v>20.56</v>
      </c>
      <c r="J134" t="str">
        <f>IF(C134=Summary!$B$6,Sheet1!H134,"")</f>
        <v/>
      </c>
      <c r="K134" t="str">
        <f>IF(F134=Summary!$J$4,Sheet1!G134,"")</f>
        <v/>
      </c>
      <c r="L134" t="str">
        <f>IF(F134=Summary!$J$8,Sheet1!G134,"")</f>
        <v/>
      </c>
      <c r="M134" t="str">
        <f>IF(F134=Summary!$J$12,Sheet1!G134,"")</f>
        <v/>
      </c>
      <c r="N134">
        <f>IF(F134=Summary!$J$16,Sheet1!G134,"")</f>
        <v>39</v>
      </c>
    </row>
    <row r="135" spans="1:14" x14ac:dyDescent="0.25">
      <c r="A135" t="s">
        <v>277</v>
      </c>
      <c r="B135" t="s">
        <v>278</v>
      </c>
      <c r="C135" t="s">
        <v>45</v>
      </c>
      <c r="D135" s="2">
        <v>1.56</v>
      </c>
      <c r="E135" s="3">
        <v>90</v>
      </c>
      <c r="F135" s="3" t="s">
        <v>488</v>
      </c>
      <c r="G135" s="4">
        <v>39</v>
      </c>
      <c r="H135" s="5">
        <v>801.84</v>
      </c>
      <c r="J135" t="str">
        <f>IF(C135=Summary!$B$6,Sheet1!H135,"")</f>
        <v/>
      </c>
      <c r="K135" t="str">
        <f>IF(F135=Summary!$J$4,Sheet1!G135,"")</f>
        <v/>
      </c>
      <c r="L135" t="str">
        <f>IF(F135=Summary!$J$8,Sheet1!G135,"")</f>
        <v/>
      </c>
      <c r="M135" t="str">
        <f>IF(F135=Summary!$J$12,Sheet1!G135,"")</f>
        <v/>
      </c>
      <c r="N135">
        <f>IF(F135=Summary!$J$16,Sheet1!G135,"")</f>
        <v>39</v>
      </c>
    </row>
    <row r="136" spans="1:14" x14ac:dyDescent="0.25">
      <c r="A136" t="s">
        <v>279</v>
      </c>
      <c r="B136" t="s">
        <v>280</v>
      </c>
      <c r="C136" t="s">
        <v>45</v>
      </c>
      <c r="D136" s="2">
        <v>0</v>
      </c>
      <c r="E136" s="3">
        <v>25</v>
      </c>
      <c r="F136" s="3" t="s">
        <v>18</v>
      </c>
      <c r="G136" s="4">
        <v>21</v>
      </c>
      <c r="H136" s="5">
        <v>0</v>
      </c>
      <c r="J136" t="str">
        <f>IF(C136=Summary!$B$6,Sheet1!H136,"")</f>
        <v/>
      </c>
      <c r="K136" t="str">
        <f>IF(F136=Summary!$J$4,Sheet1!G136,"")</f>
        <v/>
      </c>
      <c r="L136" t="str">
        <f>IF(F136=Summary!$J$8,Sheet1!G136,"")</f>
        <v/>
      </c>
      <c r="M136">
        <f>IF(F136=Summary!$J$12,Sheet1!G136,"")</f>
        <v>21</v>
      </c>
      <c r="N136" t="str">
        <f>IF(F136=Summary!$J$16,Sheet1!G136,"")</f>
        <v/>
      </c>
    </row>
    <row r="137" spans="1:14" x14ac:dyDescent="0.25">
      <c r="A137" t="s">
        <v>281</v>
      </c>
      <c r="B137" t="s">
        <v>282</v>
      </c>
      <c r="C137" t="s">
        <v>50</v>
      </c>
      <c r="D137" s="2">
        <v>1063.21</v>
      </c>
      <c r="E137" s="3">
        <v>23</v>
      </c>
      <c r="F137" s="3" t="s">
        <v>488</v>
      </c>
      <c r="G137" s="4">
        <v>39</v>
      </c>
      <c r="H137" s="5">
        <v>546489.94000000006</v>
      </c>
      <c r="J137" t="str">
        <f>IF(C137=Summary!$B$6,Sheet1!H137,"")</f>
        <v/>
      </c>
      <c r="K137" t="str">
        <f>IF(F137=Summary!$J$4,Sheet1!G137,"")</f>
        <v/>
      </c>
      <c r="L137" t="str">
        <f>IF(F137=Summary!$J$8,Sheet1!G137,"")</f>
        <v/>
      </c>
      <c r="M137" t="str">
        <f>IF(F137=Summary!$J$12,Sheet1!G137,"")</f>
        <v/>
      </c>
      <c r="N137">
        <f>IF(F137=Summary!$J$16,Sheet1!G137,"")</f>
        <v>39</v>
      </c>
    </row>
    <row r="138" spans="1:14" x14ac:dyDescent="0.25">
      <c r="A138" t="s">
        <v>283</v>
      </c>
      <c r="B138" t="s">
        <v>284</v>
      </c>
      <c r="C138" t="s">
        <v>17</v>
      </c>
      <c r="D138" s="2">
        <v>0.02</v>
      </c>
      <c r="E138" s="3">
        <v>111</v>
      </c>
      <c r="F138" s="3" t="s">
        <v>14</v>
      </c>
      <c r="G138" s="4">
        <v>28</v>
      </c>
      <c r="H138" s="5">
        <v>10.28</v>
      </c>
      <c r="J138" t="str">
        <f>IF(C138=Summary!$B$6,Sheet1!H138,"")</f>
        <v/>
      </c>
      <c r="K138" t="str">
        <f>IF(F138=Summary!$J$4,Sheet1!G138,"")</f>
        <v/>
      </c>
      <c r="L138">
        <f>IF(F138=Summary!$J$8,Sheet1!G138,"")</f>
        <v>28</v>
      </c>
      <c r="M138" t="str">
        <f>IF(F138=Summary!$J$12,Sheet1!G138,"")</f>
        <v/>
      </c>
      <c r="N138" t="str">
        <f>IF(F138=Summary!$J$16,Sheet1!G138,"")</f>
        <v/>
      </c>
    </row>
    <row r="139" spans="1:14" x14ac:dyDescent="0.25">
      <c r="A139" t="s">
        <v>285</v>
      </c>
      <c r="B139" t="s">
        <v>286</v>
      </c>
      <c r="C139" t="s">
        <v>31</v>
      </c>
      <c r="D139" s="2">
        <v>7.0000000000000007E-2</v>
      </c>
      <c r="E139" s="3">
        <v>49</v>
      </c>
      <c r="F139" s="3" t="s">
        <v>18</v>
      </c>
      <c r="G139" s="4">
        <v>28</v>
      </c>
      <c r="H139" s="5">
        <v>35.980000000000004</v>
      </c>
      <c r="J139" t="str">
        <f>IF(C139=Summary!$B$6,Sheet1!H139,"")</f>
        <v/>
      </c>
      <c r="K139" t="str">
        <f>IF(F139=Summary!$J$4,Sheet1!G139,"")</f>
        <v/>
      </c>
      <c r="L139" t="str">
        <f>IF(F139=Summary!$J$8,Sheet1!G139,"")</f>
        <v/>
      </c>
      <c r="M139">
        <f>IF(F139=Summary!$J$12,Sheet1!G139,"")</f>
        <v>28</v>
      </c>
      <c r="N139" t="str">
        <f>IF(F139=Summary!$J$16,Sheet1!G139,"")</f>
        <v/>
      </c>
    </row>
    <row r="140" spans="1:14" x14ac:dyDescent="0.25">
      <c r="A140" t="s">
        <v>287</v>
      </c>
      <c r="B140" t="s">
        <v>288</v>
      </c>
      <c r="C140" t="s">
        <v>13</v>
      </c>
      <c r="D140" s="2">
        <v>0.28999999999999998</v>
      </c>
      <c r="E140" s="3">
        <v>86</v>
      </c>
      <c r="F140" s="3" t="s">
        <v>10</v>
      </c>
      <c r="G140" s="4">
        <v>28</v>
      </c>
      <c r="H140" s="5">
        <v>149.06</v>
      </c>
      <c r="J140" t="str">
        <f>IF(C140=Summary!$B$6,Sheet1!H140,"")</f>
        <v/>
      </c>
      <c r="K140">
        <f>IF(F140=Summary!$J$4,Sheet1!G140,"")</f>
        <v>28</v>
      </c>
      <c r="L140" t="str">
        <f>IF(F140=Summary!$J$8,Sheet1!G140,"")</f>
        <v/>
      </c>
      <c r="M140" t="str">
        <f>IF(F140=Summary!$J$12,Sheet1!G140,"")</f>
        <v/>
      </c>
      <c r="N140" t="str">
        <f>IF(F140=Summary!$J$16,Sheet1!G140,"")</f>
        <v/>
      </c>
    </row>
    <row r="141" spans="1:14" x14ac:dyDescent="0.25">
      <c r="A141" t="s">
        <v>289</v>
      </c>
      <c r="B141" t="s">
        <v>290</v>
      </c>
      <c r="C141" t="s">
        <v>9</v>
      </c>
      <c r="D141" s="4">
        <v>28.27</v>
      </c>
      <c r="E141" s="3">
        <v>112</v>
      </c>
      <c r="F141" s="3" t="s">
        <v>488</v>
      </c>
      <c r="G141" s="4">
        <v>39</v>
      </c>
      <c r="H141" s="5">
        <v>14530.78</v>
      </c>
      <c r="J141">
        <f>IF(C141=Summary!$B$6,Sheet1!H141,"")</f>
        <v>14530.78</v>
      </c>
      <c r="K141" t="str">
        <f>IF(F141=Summary!$J$4,Sheet1!G141,"")</f>
        <v/>
      </c>
      <c r="L141" t="str">
        <f>IF(F141=Summary!$J$8,Sheet1!G141,"")</f>
        <v/>
      </c>
      <c r="M141" t="str">
        <f>IF(F141=Summary!$J$12,Sheet1!G141,"")</f>
        <v/>
      </c>
      <c r="N141">
        <f>IF(F141=Summary!$J$16,Sheet1!G141,"")</f>
        <v>39</v>
      </c>
    </row>
    <row r="142" spans="1:14" x14ac:dyDescent="0.25">
      <c r="A142" t="s">
        <v>291</v>
      </c>
      <c r="B142" t="s">
        <v>292</v>
      </c>
      <c r="C142" t="s">
        <v>17</v>
      </c>
      <c r="D142" s="2">
        <v>0.76</v>
      </c>
      <c r="E142" s="3">
        <v>25</v>
      </c>
      <c r="F142" s="3" t="s">
        <v>10</v>
      </c>
      <c r="G142" s="4">
        <v>14</v>
      </c>
      <c r="H142" s="5">
        <v>390.64</v>
      </c>
      <c r="J142" t="str">
        <f>IF(C142=Summary!$B$6,Sheet1!H142,"")</f>
        <v/>
      </c>
      <c r="K142">
        <f>IF(F142=Summary!$J$4,Sheet1!G142,"")</f>
        <v>14</v>
      </c>
      <c r="L142" t="str">
        <f>IF(F142=Summary!$J$8,Sheet1!G142,"")</f>
        <v/>
      </c>
      <c r="M142" t="str">
        <f>IF(F142=Summary!$J$12,Sheet1!G142,"")</f>
        <v/>
      </c>
      <c r="N142" t="str">
        <f>IF(F142=Summary!$J$16,Sheet1!G142,"")</f>
        <v/>
      </c>
    </row>
    <row r="143" spans="1:14" x14ac:dyDescent="0.25">
      <c r="A143" t="s">
        <v>293</v>
      </c>
      <c r="B143" t="s">
        <v>294</v>
      </c>
      <c r="C143" t="s">
        <v>9</v>
      </c>
      <c r="D143" s="2">
        <v>0.04</v>
      </c>
      <c r="E143" s="3">
        <v>20</v>
      </c>
      <c r="F143" s="3" t="s">
        <v>18</v>
      </c>
      <c r="G143" s="4">
        <v>42</v>
      </c>
      <c r="H143" s="5">
        <v>20.56</v>
      </c>
      <c r="J143">
        <f>IF(C143=Summary!$B$6,Sheet1!H143,"")</f>
        <v>20.56</v>
      </c>
      <c r="K143" t="str">
        <f>IF(F143=Summary!$J$4,Sheet1!G143,"")</f>
        <v/>
      </c>
      <c r="L143" t="str">
        <f>IF(F143=Summary!$J$8,Sheet1!G143,"")</f>
        <v/>
      </c>
      <c r="M143">
        <f>IF(F143=Summary!$J$12,Sheet1!G143,"")</f>
        <v>42</v>
      </c>
      <c r="N143" t="str">
        <f>IF(F143=Summary!$J$16,Sheet1!G143,"")</f>
        <v/>
      </c>
    </row>
    <row r="144" spans="1:14" x14ac:dyDescent="0.25">
      <c r="A144" t="s">
        <v>295</v>
      </c>
      <c r="B144" t="s">
        <v>296</v>
      </c>
      <c r="C144" t="s">
        <v>45</v>
      </c>
      <c r="D144" s="2">
        <v>0.08</v>
      </c>
      <c r="E144" s="3">
        <v>306</v>
      </c>
      <c r="F144" s="3" t="s">
        <v>14</v>
      </c>
      <c r="G144" s="4">
        <v>14</v>
      </c>
      <c r="H144" s="5">
        <v>41.12</v>
      </c>
      <c r="J144" t="str">
        <f>IF(C144=Summary!$B$6,Sheet1!H144,"")</f>
        <v/>
      </c>
      <c r="K144" t="str">
        <f>IF(F144=Summary!$J$4,Sheet1!G144,"")</f>
        <v/>
      </c>
      <c r="L144">
        <f>IF(F144=Summary!$J$8,Sheet1!G144,"")</f>
        <v>14</v>
      </c>
      <c r="M144" t="str">
        <f>IF(F144=Summary!$J$12,Sheet1!G144,"")</f>
        <v/>
      </c>
      <c r="N144" t="str">
        <f>IF(F144=Summary!$J$16,Sheet1!G144,"")</f>
        <v/>
      </c>
    </row>
    <row r="145" spans="1:14" x14ac:dyDescent="0.25">
      <c r="A145" t="s">
        <v>297</v>
      </c>
      <c r="B145" t="s">
        <v>298</v>
      </c>
      <c r="C145" t="s">
        <v>9</v>
      </c>
      <c r="D145" s="2">
        <v>0.18</v>
      </c>
      <c r="E145" s="3">
        <v>36</v>
      </c>
      <c r="F145" s="3" t="s">
        <v>10</v>
      </c>
      <c r="G145" s="4">
        <v>14</v>
      </c>
      <c r="H145" s="5">
        <v>92.52</v>
      </c>
      <c r="J145">
        <f>IF(C145=Summary!$B$6,Sheet1!H145,"")</f>
        <v>92.52</v>
      </c>
      <c r="K145">
        <f>IF(F145=Summary!$J$4,Sheet1!G145,"")</f>
        <v>14</v>
      </c>
      <c r="L145" t="str">
        <f>IF(F145=Summary!$J$8,Sheet1!G145,"")</f>
        <v/>
      </c>
      <c r="M145" t="str">
        <f>IF(F145=Summary!$J$12,Sheet1!G145,"")</f>
        <v/>
      </c>
      <c r="N145" t="str">
        <f>IF(F145=Summary!$J$16,Sheet1!G145,"")</f>
        <v/>
      </c>
    </row>
    <row r="146" spans="1:14" x14ac:dyDescent="0.25">
      <c r="A146" t="s">
        <v>299</v>
      </c>
      <c r="B146" t="s">
        <v>300</v>
      </c>
      <c r="C146" t="s">
        <v>45</v>
      </c>
      <c r="D146" s="2">
        <v>0</v>
      </c>
      <c r="E146" s="3">
        <v>53</v>
      </c>
      <c r="F146" s="3" t="s">
        <v>488</v>
      </c>
      <c r="G146" s="4">
        <v>39</v>
      </c>
      <c r="H146" s="5">
        <v>0</v>
      </c>
      <c r="J146" t="str">
        <f>IF(C146=Summary!$B$6,Sheet1!H146,"")</f>
        <v/>
      </c>
      <c r="K146" t="str">
        <f>IF(F146=Summary!$J$4,Sheet1!G146,"")</f>
        <v/>
      </c>
      <c r="L146" t="str">
        <f>IF(F146=Summary!$J$8,Sheet1!G146,"")</f>
        <v/>
      </c>
      <c r="M146" t="str">
        <f>IF(F146=Summary!$J$12,Sheet1!G146,"")</f>
        <v/>
      </c>
      <c r="N146">
        <f>IF(F146=Summary!$J$16,Sheet1!G146,"")</f>
        <v>39</v>
      </c>
    </row>
    <row r="147" spans="1:14" x14ac:dyDescent="0.25">
      <c r="A147" t="s">
        <v>301</v>
      </c>
      <c r="B147" t="s">
        <v>302</v>
      </c>
      <c r="C147" t="s">
        <v>50</v>
      </c>
      <c r="D147" s="4">
        <v>3.52</v>
      </c>
      <c r="E147" s="3">
        <v>66</v>
      </c>
      <c r="F147" s="3" t="s">
        <v>14</v>
      </c>
      <c r="G147" s="4">
        <v>28</v>
      </c>
      <c r="H147" s="5">
        <v>1809.28</v>
      </c>
      <c r="J147" t="str">
        <f>IF(C147=Summary!$B$6,Sheet1!H147,"")</f>
        <v/>
      </c>
      <c r="K147" t="str">
        <f>IF(F147=Summary!$J$4,Sheet1!G147,"")</f>
        <v/>
      </c>
      <c r="L147">
        <f>IF(F147=Summary!$J$8,Sheet1!G147,"")</f>
        <v>28</v>
      </c>
      <c r="M147" t="str">
        <f>IF(F147=Summary!$J$12,Sheet1!G147,"")</f>
        <v/>
      </c>
      <c r="N147" t="str">
        <f>IF(F147=Summary!$J$16,Sheet1!G147,"")</f>
        <v/>
      </c>
    </row>
    <row r="148" spans="1:14" x14ac:dyDescent="0.25">
      <c r="A148" t="s">
        <v>303</v>
      </c>
      <c r="B148" t="s">
        <v>304</v>
      </c>
      <c r="C148" t="s">
        <v>13</v>
      </c>
      <c r="D148" s="2">
        <v>10.050000000000001</v>
      </c>
      <c r="E148" s="3">
        <v>38</v>
      </c>
      <c r="F148" s="3" t="s">
        <v>10</v>
      </c>
      <c r="G148" s="4">
        <v>21</v>
      </c>
      <c r="H148" s="5">
        <v>5165.7000000000007</v>
      </c>
      <c r="J148" t="str">
        <f>IF(C148=Summary!$B$6,Sheet1!H148,"")</f>
        <v/>
      </c>
      <c r="K148">
        <f>IF(F148=Summary!$J$4,Sheet1!G148,"")</f>
        <v>21</v>
      </c>
      <c r="L148" t="str">
        <f>IF(F148=Summary!$J$8,Sheet1!G148,"")</f>
        <v/>
      </c>
      <c r="M148" t="str">
        <f>IF(F148=Summary!$J$12,Sheet1!G148,"")</f>
        <v/>
      </c>
      <c r="N148" t="str">
        <f>IF(F148=Summary!$J$16,Sheet1!G148,"")</f>
        <v/>
      </c>
    </row>
    <row r="149" spans="1:14" x14ac:dyDescent="0.25">
      <c r="A149" t="s">
        <v>305</v>
      </c>
      <c r="B149" t="s">
        <v>306</v>
      </c>
      <c r="C149" t="s">
        <v>45</v>
      </c>
      <c r="D149" s="2">
        <v>0.05</v>
      </c>
      <c r="E149" s="3">
        <v>109</v>
      </c>
      <c r="F149" s="3" t="s">
        <v>18</v>
      </c>
      <c r="G149" s="4">
        <v>35</v>
      </c>
      <c r="H149" s="5">
        <v>25.700000000000003</v>
      </c>
      <c r="J149" t="str">
        <f>IF(C149=Summary!$B$6,Sheet1!H149,"")</f>
        <v/>
      </c>
      <c r="K149" t="str">
        <f>IF(F149=Summary!$J$4,Sheet1!G149,"")</f>
        <v/>
      </c>
      <c r="L149" t="str">
        <f>IF(F149=Summary!$J$8,Sheet1!G149,"")</f>
        <v/>
      </c>
      <c r="M149">
        <f>IF(F149=Summary!$J$12,Sheet1!G149,"")</f>
        <v>35</v>
      </c>
      <c r="N149" t="str">
        <f>IF(F149=Summary!$J$16,Sheet1!G149,"")</f>
        <v/>
      </c>
    </row>
    <row r="150" spans="1:14" x14ac:dyDescent="0.25">
      <c r="A150" t="s">
        <v>307</v>
      </c>
      <c r="B150" t="s">
        <v>308</v>
      </c>
      <c r="C150" t="s">
        <v>31</v>
      </c>
      <c r="D150" s="2">
        <v>6.23</v>
      </c>
      <c r="E150" s="3">
        <v>111</v>
      </c>
      <c r="F150" s="3" t="s">
        <v>14</v>
      </c>
      <c r="G150" s="4">
        <v>42</v>
      </c>
      <c r="H150" s="5">
        <v>3202.2200000000003</v>
      </c>
      <c r="J150" t="str">
        <f>IF(C150=Summary!$B$6,Sheet1!H150,"")</f>
        <v/>
      </c>
      <c r="K150" t="str">
        <f>IF(F150=Summary!$J$4,Sheet1!G150,"")</f>
        <v/>
      </c>
      <c r="L150">
        <f>IF(F150=Summary!$J$8,Sheet1!G150,"")</f>
        <v>42</v>
      </c>
      <c r="M150" t="str">
        <f>IF(F150=Summary!$J$12,Sheet1!G150,"")</f>
        <v/>
      </c>
      <c r="N150" t="str">
        <f>IF(F150=Summary!$J$16,Sheet1!G150,"")</f>
        <v/>
      </c>
    </row>
    <row r="151" spans="1:14" x14ac:dyDescent="0.25">
      <c r="A151" t="s">
        <v>309</v>
      </c>
      <c r="B151" t="s">
        <v>310</v>
      </c>
      <c r="C151" t="s">
        <v>31</v>
      </c>
      <c r="D151" s="2">
        <v>9.89</v>
      </c>
      <c r="E151" s="3">
        <v>91</v>
      </c>
      <c r="F151" s="3" t="s">
        <v>10</v>
      </c>
      <c r="G151" s="4">
        <v>91</v>
      </c>
      <c r="H151" s="5">
        <v>5083.46</v>
      </c>
      <c r="J151" t="str">
        <f>IF(C151=Summary!$B$6,Sheet1!H151,"")</f>
        <v/>
      </c>
      <c r="K151">
        <f>IF(F151=Summary!$J$4,Sheet1!G151,"")</f>
        <v>91</v>
      </c>
      <c r="L151" t="str">
        <f>IF(F151=Summary!$J$8,Sheet1!G151,"")</f>
        <v/>
      </c>
      <c r="M151" t="str">
        <f>IF(F151=Summary!$J$12,Sheet1!G151,"")</f>
        <v/>
      </c>
      <c r="N151" t="str">
        <f>IF(F151=Summary!$J$16,Sheet1!G151,"")</f>
        <v/>
      </c>
    </row>
    <row r="152" spans="1:14" x14ac:dyDescent="0.25">
      <c r="A152" t="s">
        <v>311</v>
      </c>
      <c r="B152" t="s">
        <v>312</v>
      </c>
      <c r="C152" t="s">
        <v>50</v>
      </c>
      <c r="D152" s="2">
        <v>5.48</v>
      </c>
      <c r="E152" s="3">
        <v>26</v>
      </c>
      <c r="F152" s="3" t="s">
        <v>18</v>
      </c>
      <c r="G152" s="4">
        <v>28</v>
      </c>
      <c r="H152" s="5">
        <v>2816.7200000000003</v>
      </c>
      <c r="J152" t="str">
        <f>IF(C152=Summary!$B$6,Sheet1!H152,"")</f>
        <v/>
      </c>
      <c r="K152" t="str">
        <f>IF(F152=Summary!$J$4,Sheet1!G152,"")</f>
        <v/>
      </c>
      <c r="L152" t="str">
        <f>IF(F152=Summary!$J$8,Sheet1!G152,"")</f>
        <v/>
      </c>
      <c r="M152">
        <f>IF(F152=Summary!$J$12,Sheet1!G152,"")</f>
        <v>28</v>
      </c>
      <c r="N152" t="str">
        <f>IF(F152=Summary!$J$16,Sheet1!G152,"")</f>
        <v/>
      </c>
    </row>
    <row r="153" spans="1:14" x14ac:dyDescent="0.25">
      <c r="A153" t="s">
        <v>313</v>
      </c>
      <c r="B153" t="s">
        <v>314</v>
      </c>
      <c r="C153" t="s">
        <v>9</v>
      </c>
      <c r="D153" s="2">
        <v>0.03</v>
      </c>
      <c r="E153" s="3">
        <v>419</v>
      </c>
      <c r="F153" s="3" t="s">
        <v>10</v>
      </c>
      <c r="G153" s="4">
        <v>14</v>
      </c>
      <c r="H153" s="5">
        <v>15.42</v>
      </c>
      <c r="J153">
        <f>IF(C153=Summary!$B$6,Sheet1!H153,"")</f>
        <v>15.42</v>
      </c>
      <c r="K153">
        <f>IF(F153=Summary!$J$4,Sheet1!G153,"")</f>
        <v>14</v>
      </c>
      <c r="L153" t="str">
        <f>IF(F153=Summary!$J$8,Sheet1!G153,"")</f>
        <v/>
      </c>
      <c r="M153" t="str">
        <f>IF(F153=Summary!$J$12,Sheet1!G153,"")</f>
        <v/>
      </c>
      <c r="N153" t="str">
        <f>IF(F153=Summary!$J$16,Sheet1!G153,"")</f>
        <v/>
      </c>
    </row>
    <row r="154" spans="1:14" x14ac:dyDescent="0.25">
      <c r="A154" t="s">
        <v>315</v>
      </c>
      <c r="B154" t="s">
        <v>316</v>
      </c>
      <c r="C154" t="s">
        <v>9</v>
      </c>
      <c r="D154" s="2">
        <v>0</v>
      </c>
      <c r="E154" s="3">
        <v>39</v>
      </c>
      <c r="F154" s="3" t="s">
        <v>488</v>
      </c>
      <c r="G154" s="4">
        <v>39</v>
      </c>
      <c r="H154" s="5">
        <v>0</v>
      </c>
      <c r="J154">
        <f>IF(C154=Summary!$B$6,Sheet1!H154,"")</f>
        <v>0</v>
      </c>
      <c r="K154" t="str">
        <f>IF(F154=Summary!$J$4,Sheet1!G154,"")</f>
        <v/>
      </c>
      <c r="L154" t="str">
        <f>IF(F154=Summary!$J$8,Sheet1!G154,"")</f>
        <v/>
      </c>
      <c r="M154" t="str">
        <f>IF(F154=Summary!$J$12,Sheet1!G154,"")</f>
        <v/>
      </c>
      <c r="N154">
        <f>IF(F154=Summary!$J$16,Sheet1!G154,"")</f>
        <v>39</v>
      </c>
    </row>
    <row r="155" spans="1:14" x14ac:dyDescent="0.25">
      <c r="A155" t="s">
        <v>317</v>
      </c>
      <c r="B155" t="s">
        <v>318</v>
      </c>
      <c r="C155" t="s">
        <v>50</v>
      </c>
      <c r="D155" s="2">
        <v>1.89</v>
      </c>
      <c r="E155" s="3">
        <v>62</v>
      </c>
      <c r="F155" s="3" t="s">
        <v>14</v>
      </c>
      <c r="G155" s="4">
        <v>42</v>
      </c>
      <c r="H155" s="5">
        <v>971.45999999999992</v>
      </c>
      <c r="J155" t="str">
        <f>IF(C155=Summary!$B$6,Sheet1!H155,"")</f>
        <v/>
      </c>
      <c r="K155" t="str">
        <f>IF(F155=Summary!$J$4,Sheet1!G155,"")</f>
        <v/>
      </c>
      <c r="L155">
        <f>IF(F155=Summary!$J$8,Sheet1!G155,"")</f>
        <v>42</v>
      </c>
      <c r="M155" t="str">
        <f>IF(F155=Summary!$J$12,Sheet1!G155,"")</f>
        <v/>
      </c>
      <c r="N155" t="str">
        <f>IF(F155=Summary!$J$16,Sheet1!G155,"")</f>
        <v/>
      </c>
    </row>
    <row r="156" spans="1:14" x14ac:dyDescent="0.25">
      <c r="A156" t="s">
        <v>319</v>
      </c>
      <c r="B156" t="s">
        <v>320</v>
      </c>
      <c r="C156" t="s">
        <v>9</v>
      </c>
      <c r="D156" s="2">
        <v>17.12</v>
      </c>
      <c r="E156" s="3">
        <v>28</v>
      </c>
      <c r="F156" s="3" t="s">
        <v>14</v>
      </c>
      <c r="G156" s="4">
        <v>14</v>
      </c>
      <c r="H156" s="5">
        <v>8799.68</v>
      </c>
      <c r="J156">
        <f>IF(C156=Summary!$B$6,Sheet1!H156,"")</f>
        <v>8799.68</v>
      </c>
      <c r="K156" t="str">
        <f>IF(F156=Summary!$J$4,Sheet1!G156,"")</f>
        <v/>
      </c>
      <c r="L156">
        <f>IF(F156=Summary!$J$8,Sheet1!G156,"")</f>
        <v>14</v>
      </c>
      <c r="M156" t="str">
        <f>IF(F156=Summary!$J$12,Sheet1!G156,"")</f>
        <v/>
      </c>
      <c r="N156" t="str">
        <f>IF(F156=Summary!$J$16,Sheet1!G156,"")</f>
        <v/>
      </c>
    </row>
    <row r="157" spans="1:14" x14ac:dyDescent="0.25">
      <c r="A157" t="s">
        <v>321</v>
      </c>
      <c r="B157" t="s">
        <v>322</v>
      </c>
      <c r="C157" t="s">
        <v>50</v>
      </c>
      <c r="D157" s="2">
        <v>2.5999999999999999E-3</v>
      </c>
      <c r="E157" s="3">
        <v>32908</v>
      </c>
      <c r="F157" s="3" t="s">
        <v>10</v>
      </c>
      <c r="G157" s="4">
        <v>98</v>
      </c>
      <c r="H157" s="5">
        <v>1.3364</v>
      </c>
      <c r="J157" t="str">
        <f>IF(C157=Summary!$B$6,Sheet1!H157,"")</f>
        <v/>
      </c>
      <c r="K157">
        <f>IF(F157=Summary!$J$4,Sheet1!G157,"")</f>
        <v>98</v>
      </c>
      <c r="L157" t="str">
        <f>IF(F157=Summary!$J$8,Sheet1!G157,"")</f>
        <v/>
      </c>
      <c r="M157" t="str">
        <f>IF(F157=Summary!$J$12,Sheet1!G157,"")</f>
        <v/>
      </c>
      <c r="N157" t="str">
        <f>IF(F157=Summary!$J$16,Sheet1!G157,"")</f>
        <v/>
      </c>
    </row>
    <row r="158" spans="1:14" x14ac:dyDescent="0.25">
      <c r="A158" t="s">
        <v>323</v>
      </c>
      <c r="B158" t="s">
        <v>324</v>
      </c>
      <c r="C158" t="s">
        <v>17</v>
      </c>
      <c r="D158" s="2">
        <v>0.64</v>
      </c>
      <c r="E158" s="3">
        <v>17</v>
      </c>
      <c r="F158" s="3" t="s">
        <v>488</v>
      </c>
      <c r="G158" s="4">
        <v>39</v>
      </c>
      <c r="H158" s="5">
        <v>328.96</v>
      </c>
      <c r="J158" t="str">
        <f>IF(C158=Summary!$B$6,Sheet1!H158,"")</f>
        <v/>
      </c>
      <c r="K158" t="str">
        <f>IF(F158=Summary!$J$4,Sheet1!G158,"")</f>
        <v/>
      </c>
      <c r="L158" t="str">
        <f>IF(F158=Summary!$J$8,Sheet1!G158,"")</f>
        <v/>
      </c>
      <c r="M158" t="str">
        <f>IF(F158=Summary!$J$12,Sheet1!G158,"")</f>
        <v/>
      </c>
      <c r="N158">
        <f>IF(F158=Summary!$J$16,Sheet1!G158,"")</f>
        <v>39</v>
      </c>
    </row>
    <row r="159" spans="1:14" x14ac:dyDescent="0.25">
      <c r="A159" t="s">
        <v>325</v>
      </c>
      <c r="B159" t="s">
        <v>326</v>
      </c>
      <c r="C159" t="s">
        <v>50</v>
      </c>
      <c r="D159" s="2">
        <v>33.01</v>
      </c>
      <c r="E159" s="3">
        <v>115</v>
      </c>
      <c r="F159" s="3" t="s">
        <v>18</v>
      </c>
      <c r="G159" s="4">
        <v>91</v>
      </c>
      <c r="H159" s="5">
        <v>16967.14</v>
      </c>
      <c r="J159" t="str">
        <f>IF(C159=Summary!$B$6,Sheet1!H159,"")</f>
        <v/>
      </c>
      <c r="K159" t="str">
        <f>IF(F159=Summary!$J$4,Sheet1!G159,"")</f>
        <v/>
      </c>
      <c r="L159" t="str">
        <f>IF(F159=Summary!$J$8,Sheet1!G159,"")</f>
        <v/>
      </c>
      <c r="M159">
        <f>IF(F159=Summary!$J$12,Sheet1!G159,"")</f>
        <v>91</v>
      </c>
      <c r="N159" t="str">
        <f>IF(F159=Summary!$J$16,Sheet1!G159,"")</f>
        <v/>
      </c>
    </row>
    <row r="160" spans="1:14" x14ac:dyDescent="0.25">
      <c r="A160" t="s">
        <v>327</v>
      </c>
      <c r="B160" t="s">
        <v>328</v>
      </c>
      <c r="C160" t="s">
        <v>17</v>
      </c>
      <c r="D160" s="2">
        <v>6.13</v>
      </c>
      <c r="E160" s="3">
        <v>77</v>
      </c>
      <c r="F160" s="3" t="s">
        <v>488</v>
      </c>
      <c r="G160" s="4">
        <v>39</v>
      </c>
      <c r="H160" s="5">
        <v>3150.82</v>
      </c>
      <c r="J160" t="str">
        <f>IF(C160=Summary!$B$6,Sheet1!H160,"")</f>
        <v/>
      </c>
      <c r="K160" t="str">
        <f>IF(F160=Summary!$J$4,Sheet1!G160,"")</f>
        <v/>
      </c>
      <c r="L160" t="str">
        <f>IF(F160=Summary!$J$8,Sheet1!G160,"")</f>
        <v/>
      </c>
      <c r="M160" t="str">
        <f>IF(F160=Summary!$J$12,Sheet1!G160,"")</f>
        <v/>
      </c>
      <c r="N160">
        <f>IF(F160=Summary!$J$16,Sheet1!G160,"")</f>
        <v>39</v>
      </c>
    </row>
    <row r="161" spans="1:14" x14ac:dyDescent="0.25">
      <c r="A161" t="s">
        <v>329</v>
      </c>
      <c r="B161" t="s">
        <v>330</v>
      </c>
      <c r="C161" t="s">
        <v>9</v>
      </c>
      <c r="D161" s="2">
        <v>65.989999999999995</v>
      </c>
      <c r="E161" s="3">
        <v>48</v>
      </c>
      <c r="F161" s="3" t="s">
        <v>14</v>
      </c>
      <c r="G161" s="4">
        <v>42</v>
      </c>
      <c r="H161" s="5">
        <v>33918.86</v>
      </c>
      <c r="J161">
        <f>IF(C161=Summary!$B$6,Sheet1!H161,"")</f>
        <v>33918.86</v>
      </c>
      <c r="K161" t="str">
        <f>IF(F161=Summary!$J$4,Sheet1!G161,"")</f>
        <v/>
      </c>
      <c r="L161">
        <f>IF(F161=Summary!$J$8,Sheet1!G161,"")</f>
        <v>42</v>
      </c>
      <c r="M161" t="str">
        <f>IF(F161=Summary!$J$12,Sheet1!G161,"")</f>
        <v/>
      </c>
      <c r="N161" t="str">
        <f>IF(F161=Summary!$J$16,Sheet1!G161,"")</f>
        <v/>
      </c>
    </row>
    <row r="162" spans="1:14" x14ac:dyDescent="0.25">
      <c r="A162" t="s">
        <v>331</v>
      </c>
      <c r="B162" t="s">
        <v>332</v>
      </c>
      <c r="C162" t="s">
        <v>17</v>
      </c>
      <c r="D162" s="2">
        <v>0.8</v>
      </c>
      <c r="E162" s="3">
        <v>9024</v>
      </c>
      <c r="F162" s="3" t="s">
        <v>18</v>
      </c>
      <c r="G162" s="4">
        <v>98</v>
      </c>
      <c r="H162" s="5">
        <v>411.20000000000005</v>
      </c>
      <c r="J162" t="str">
        <f>IF(C162=Summary!$B$6,Sheet1!H162,"")</f>
        <v/>
      </c>
      <c r="K162" t="str">
        <f>IF(F162=Summary!$J$4,Sheet1!G162,"")</f>
        <v/>
      </c>
      <c r="L162" t="str">
        <f>IF(F162=Summary!$J$8,Sheet1!G162,"")</f>
        <v/>
      </c>
      <c r="M162">
        <f>IF(F162=Summary!$J$12,Sheet1!G162,"")</f>
        <v>98</v>
      </c>
      <c r="N162" t="str">
        <f>IF(F162=Summary!$J$16,Sheet1!G162,"")</f>
        <v/>
      </c>
    </row>
    <row r="163" spans="1:14" x14ac:dyDescent="0.25">
      <c r="A163" t="s">
        <v>333</v>
      </c>
      <c r="B163" t="s">
        <v>113</v>
      </c>
      <c r="C163" t="s">
        <v>17</v>
      </c>
      <c r="D163" s="2">
        <v>0.98</v>
      </c>
      <c r="E163" s="3">
        <v>108</v>
      </c>
      <c r="F163" s="3" t="s">
        <v>18</v>
      </c>
      <c r="G163" s="4">
        <v>42</v>
      </c>
      <c r="H163" s="5">
        <v>503.71999999999997</v>
      </c>
      <c r="J163" t="str">
        <f>IF(C163=Summary!$B$6,Sheet1!H163,"")</f>
        <v/>
      </c>
      <c r="K163" t="str">
        <f>IF(F163=Summary!$J$4,Sheet1!G163,"")</f>
        <v/>
      </c>
      <c r="L163" t="str">
        <f>IF(F163=Summary!$J$8,Sheet1!G163,"")</f>
        <v/>
      </c>
      <c r="M163">
        <f>IF(F163=Summary!$J$12,Sheet1!G163,"")</f>
        <v>42</v>
      </c>
      <c r="N163" t="str">
        <f>IF(F163=Summary!$J$16,Sheet1!G163,"")</f>
        <v/>
      </c>
    </row>
    <row r="164" spans="1:14" x14ac:dyDescent="0.25">
      <c r="A164" t="s">
        <v>334</v>
      </c>
      <c r="B164" t="s">
        <v>335</v>
      </c>
      <c r="C164" t="s">
        <v>13</v>
      </c>
      <c r="D164" s="2">
        <v>9.08</v>
      </c>
      <c r="E164" s="3">
        <v>64</v>
      </c>
      <c r="F164" s="3" t="s">
        <v>488</v>
      </c>
      <c r="G164" s="4">
        <v>39</v>
      </c>
      <c r="H164" s="5">
        <v>4667.12</v>
      </c>
      <c r="J164" t="str">
        <f>IF(C164=Summary!$B$6,Sheet1!H164,"")</f>
        <v/>
      </c>
      <c r="K164" t="str">
        <f>IF(F164=Summary!$J$4,Sheet1!G164,"")</f>
        <v/>
      </c>
      <c r="L164" t="str">
        <f>IF(F164=Summary!$J$8,Sheet1!G164,"")</f>
        <v/>
      </c>
      <c r="M164" t="str">
        <f>IF(F164=Summary!$J$12,Sheet1!G164,"")</f>
        <v/>
      </c>
      <c r="N164">
        <f>IF(F164=Summary!$J$16,Sheet1!G164,"")</f>
        <v>39</v>
      </c>
    </row>
    <row r="165" spans="1:14" x14ac:dyDescent="0.25">
      <c r="A165" t="s">
        <v>336</v>
      </c>
      <c r="B165" t="s">
        <v>337</v>
      </c>
      <c r="C165" t="s">
        <v>9</v>
      </c>
      <c r="D165" s="2">
        <v>0.32</v>
      </c>
      <c r="E165" s="3">
        <v>186</v>
      </c>
      <c r="F165" s="3" t="s">
        <v>14</v>
      </c>
      <c r="G165" s="4">
        <v>42</v>
      </c>
      <c r="H165" s="5">
        <v>164.48</v>
      </c>
      <c r="J165">
        <f>IF(C165=Summary!$B$6,Sheet1!H165,"")</f>
        <v>164.48</v>
      </c>
      <c r="K165" t="str">
        <f>IF(F165=Summary!$J$4,Sheet1!G165,"")</f>
        <v/>
      </c>
      <c r="L165">
        <f>IF(F165=Summary!$J$8,Sheet1!G165,"")</f>
        <v>42</v>
      </c>
      <c r="M165" t="str">
        <f>IF(F165=Summary!$J$12,Sheet1!G165,"")</f>
        <v/>
      </c>
      <c r="N165" t="str">
        <f>IF(F165=Summary!$J$16,Sheet1!G165,"")</f>
        <v/>
      </c>
    </row>
    <row r="166" spans="1:14" x14ac:dyDescent="0.25">
      <c r="A166" t="s">
        <v>338</v>
      </c>
      <c r="B166" t="s">
        <v>339</v>
      </c>
      <c r="C166" t="s">
        <v>17</v>
      </c>
      <c r="D166" s="2">
        <v>0.7</v>
      </c>
      <c r="E166" s="3">
        <v>188</v>
      </c>
      <c r="F166" s="3" t="s">
        <v>18</v>
      </c>
      <c r="G166" s="4">
        <v>28</v>
      </c>
      <c r="H166" s="5">
        <v>359.79999999999995</v>
      </c>
      <c r="J166" t="str">
        <f>IF(C166=Summary!$B$6,Sheet1!H166,"")</f>
        <v/>
      </c>
      <c r="K166" t="str">
        <f>IF(F166=Summary!$J$4,Sheet1!G166,"")</f>
        <v/>
      </c>
      <c r="L166" t="str">
        <f>IF(F166=Summary!$J$8,Sheet1!G166,"")</f>
        <v/>
      </c>
      <c r="M166">
        <f>IF(F166=Summary!$J$12,Sheet1!G166,"")</f>
        <v>28</v>
      </c>
      <c r="N166" t="str">
        <f>IF(F166=Summary!$J$16,Sheet1!G166,"")</f>
        <v/>
      </c>
    </row>
    <row r="167" spans="1:14" x14ac:dyDescent="0.25">
      <c r="A167" t="s">
        <v>340</v>
      </c>
      <c r="B167" t="s">
        <v>341</v>
      </c>
      <c r="C167" t="s">
        <v>34</v>
      </c>
      <c r="D167" s="2">
        <v>0.02</v>
      </c>
      <c r="E167" s="3">
        <v>46</v>
      </c>
      <c r="F167" s="3" t="s">
        <v>488</v>
      </c>
      <c r="G167" s="4">
        <v>39</v>
      </c>
      <c r="H167" s="5">
        <v>10.28</v>
      </c>
      <c r="J167" t="str">
        <f>IF(C167=Summary!$B$6,Sheet1!H167,"")</f>
        <v/>
      </c>
      <c r="K167" t="str">
        <f>IF(F167=Summary!$J$4,Sheet1!G167,"")</f>
        <v/>
      </c>
      <c r="L167" t="str">
        <f>IF(F167=Summary!$J$8,Sheet1!G167,"")</f>
        <v/>
      </c>
      <c r="M167" t="str">
        <f>IF(F167=Summary!$J$12,Sheet1!G167,"")</f>
        <v/>
      </c>
      <c r="N167">
        <f>IF(F167=Summary!$J$16,Sheet1!G167,"")</f>
        <v>39</v>
      </c>
    </row>
    <row r="168" spans="1:14" x14ac:dyDescent="0.25">
      <c r="A168" t="s">
        <v>342</v>
      </c>
      <c r="B168" t="s">
        <v>343</v>
      </c>
      <c r="C168" t="s">
        <v>50</v>
      </c>
      <c r="D168" s="2">
        <v>0.73</v>
      </c>
      <c r="E168" s="3">
        <v>19</v>
      </c>
      <c r="F168" s="3" t="s">
        <v>18</v>
      </c>
      <c r="G168" s="4">
        <v>14</v>
      </c>
      <c r="H168" s="5">
        <v>375.21999999999997</v>
      </c>
      <c r="J168" t="str">
        <f>IF(C168=Summary!$B$6,Sheet1!H168,"")</f>
        <v/>
      </c>
      <c r="K168" t="str">
        <f>IF(F168=Summary!$J$4,Sheet1!G168,"")</f>
        <v/>
      </c>
      <c r="L168" t="str">
        <f>IF(F168=Summary!$J$8,Sheet1!G168,"")</f>
        <v/>
      </c>
      <c r="M168">
        <f>IF(F168=Summary!$J$12,Sheet1!G168,"")</f>
        <v>14</v>
      </c>
      <c r="N168" t="str">
        <f>IF(F168=Summary!$J$16,Sheet1!G168,"")</f>
        <v/>
      </c>
    </row>
    <row r="169" spans="1:14" x14ac:dyDescent="0.25">
      <c r="A169" t="s">
        <v>344</v>
      </c>
      <c r="B169" t="s">
        <v>345</v>
      </c>
      <c r="C169" t="s">
        <v>45</v>
      </c>
      <c r="D169" s="2">
        <v>0.57999999999999996</v>
      </c>
      <c r="E169" s="3">
        <v>71</v>
      </c>
      <c r="F169" s="3" t="s">
        <v>18</v>
      </c>
      <c r="G169" s="4">
        <v>63</v>
      </c>
      <c r="H169" s="5">
        <v>298.12</v>
      </c>
      <c r="J169" t="str">
        <f>IF(C169=Summary!$B$6,Sheet1!H169,"")</f>
        <v/>
      </c>
      <c r="K169" t="str">
        <f>IF(F169=Summary!$J$4,Sheet1!G169,"")</f>
        <v/>
      </c>
      <c r="L169" t="str">
        <f>IF(F169=Summary!$J$8,Sheet1!G169,"")</f>
        <v/>
      </c>
      <c r="M169">
        <f>IF(F169=Summary!$J$12,Sheet1!G169,"")</f>
        <v>63</v>
      </c>
      <c r="N169" t="str">
        <f>IF(F169=Summary!$J$16,Sheet1!G169,"")</f>
        <v/>
      </c>
    </row>
    <row r="170" spans="1:14" x14ac:dyDescent="0.25">
      <c r="A170" t="s">
        <v>346</v>
      </c>
      <c r="B170" t="s">
        <v>347</v>
      </c>
      <c r="C170" t="s">
        <v>45</v>
      </c>
      <c r="D170" s="2">
        <v>0.08</v>
      </c>
      <c r="E170" s="3">
        <v>244</v>
      </c>
      <c r="F170" s="3" t="s">
        <v>10</v>
      </c>
      <c r="G170" s="4">
        <v>14</v>
      </c>
      <c r="H170" s="5">
        <v>41.12</v>
      </c>
      <c r="J170" t="str">
        <f>IF(C170=Summary!$B$6,Sheet1!H170,"")</f>
        <v/>
      </c>
      <c r="K170">
        <f>IF(F170=Summary!$J$4,Sheet1!G170,"")</f>
        <v>14</v>
      </c>
      <c r="L170" t="str">
        <f>IF(F170=Summary!$J$8,Sheet1!G170,"")</f>
        <v/>
      </c>
      <c r="M170" t="str">
        <f>IF(F170=Summary!$J$12,Sheet1!G170,"")</f>
        <v/>
      </c>
      <c r="N170" t="str">
        <f>IF(F170=Summary!$J$16,Sheet1!G170,"")</f>
        <v/>
      </c>
    </row>
    <row r="171" spans="1:14" x14ac:dyDescent="0.25">
      <c r="A171" t="s">
        <v>348</v>
      </c>
      <c r="B171" t="s">
        <v>349</v>
      </c>
      <c r="C171" t="s">
        <v>17</v>
      </c>
      <c r="D171" s="2">
        <v>26.5</v>
      </c>
      <c r="E171" s="3">
        <v>50</v>
      </c>
      <c r="F171" s="3" t="s">
        <v>14</v>
      </c>
      <c r="G171" s="4">
        <v>91</v>
      </c>
      <c r="H171" s="5">
        <v>13621</v>
      </c>
      <c r="J171" t="str">
        <f>IF(C171=Summary!$B$6,Sheet1!H171,"")</f>
        <v/>
      </c>
      <c r="K171" t="str">
        <f>IF(F171=Summary!$J$4,Sheet1!G171,"")</f>
        <v/>
      </c>
      <c r="L171">
        <f>IF(F171=Summary!$J$8,Sheet1!G171,"")</f>
        <v>91</v>
      </c>
      <c r="M171" t="str">
        <f>IF(F171=Summary!$J$12,Sheet1!G171,"")</f>
        <v/>
      </c>
      <c r="N171" t="str">
        <f>IF(F171=Summary!$J$16,Sheet1!G171,"")</f>
        <v/>
      </c>
    </row>
    <row r="172" spans="1:14" x14ac:dyDescent="0.25">
      <c r="A172" t="s">
        <v>350</v>
      </c>
      <c r="B172" t="s">
        <v>351</v>
      </c>
      <c r="C172" t="s">
        <v>31</v>
      </c>
      <c r="D172" s="2">
        <v>4.12</v>
      </c>
      <c r="E172" s="3">
        <v>48</v>
      </c>
      <c r="F172" s="3" t="s">
        <v>488</v>
      </c>
      <c r="G172" s="4">
        <v>39</v>
      </c>
      <c r="H172" s="5">
        <v>2117.6799999999998</v>
      </c>
      <c r="J172" t="str">
        <f>IF(C172=Summary!$B$6,Sheet1!H172,"")</f>
        <v/>
      </c>
      <c r="K172" t="str">
        <f>IF(F172=Summary!$J$4,Sheet1!G172,"")</f>
        <v/>
      </c>
      <c r="L172" t="str">
        <f>IF(F172=Summary!$J$8,Sheet1!G172,"")</f>
        <v/>
      </c>
      <c r="M172" t="str">
        <f>IF(F172=Summary!$J$12,Sheet1!G172,"")</f>
        <v/>
      </c>
      <c r="N172">
        <f>IF(F172=Summary!$J$16,Sheet1!G172,"")</f>
        <v>39</v>
      </c>
    </row>
    <row r="173" spans="1:14" x14ac:dyDescent="0.25">
      <c r="A173" t="s">
        <v>352</v>
      </c>
      <c r="B173" t="s">
        <v>353</v>
      </c>
      <c r="C173" t="s">
        <v>45</v>
      </c>
      <c r="D173" s="2">
        <v>0.1</v>
      </c>
      <c r="E173" s="3">
        <v>2288</v>
      </c>
      <c r="F173" s="3" t="s">
        <v>488</v>
      </c>
      <c r="G173" s="4">
        <v>39</v>
      </c>
      <c r="H173" s="5">
        <v>51.400000000000006</v>
      </c>
      <c r="J173" t="str">
        <f>IF(C173=Summary!$B$6,Sheet1!H173,"")</f>
        <v/>
      </c>
      <c r="K173" t="str">
        <f>IF(F173=Summary!$J$4,Sheet1!G173,"")</f>
        <v/>
      </c>
      <c r="L173" t="str">
        <f>IF(F173=Summary!$J$8,Sheet1!G173,"")</f>
        <v/>
      </c>
      <c r="M173" t="str">
        <f>IF(F173=Summary!$J$12,Sheet1!G173,"")</f>
        <v/>
      </c>
      <c r="N173">
        <f>IF(F173=Summary!$J$16,Sheet1!G173,"")</f>
        <v>39</v>
      </c>
    </row>
    <row r="174" spans="1:14" x14ac:dyDescent="0.25">
      <c r="A174" t="s">
        <v>354</v>
      </c>
      <c r="B174" t="s">
        <v>355</v>
      </c>
      <c r="C174" t="s">
        <v>17</v>
      </c>
      <c r="D174" s="2">
        <v>0.71</v>
      </c>
      <c r="E174" s="3">
        <v>36</v>
      </c>
      <c r="F174" s="3" t="s">
        <v>18</v>
      </c>
      <c r="G174" s="4">
        <v>42</v>
      </c>
      <c r="H174" s="5">
        <v>364.94</v>
      </c>
      <c r="J174" t="str">
        <f>IF(C174=Summary!$B$6,Sheet1!H174,"")</f>
        <v/>
      </c>
      <c r="K174" t="str">
        <f>IF(F174=Summary!$J$4,Sheet1!G174,"")</f>
        <v/>
      </c>
      <c r="L174" t="str">
        <f>IF(F174=Summary!$J$8,Sheet1!G174,"")</f>
        <v/>
      </c>
      <c r="M174">
        <f>IF(F174=Summary!$J$12,Sheet1!G174,"")</f>
        <v>42</v>
      </c>
      <c r="N174" t="str">
        <f>IF(F174=Summary!$J$16,Sheet1!G174,"")</f>
        <v/>
      </c>
    </row>
    <row r="175" spans="1:14" x14ac:dyDescent="0.25">
      <c r="A175" t="s">
        <v>356</v>
      </c>
      <c r="B175" t="s">
        <v>357</v>
      </c>
      <c r="C175" t="s">
        <v>34</v>
      </c>
      <c r="D175" s="2">
        <v>236.93</v>
      </c>
      <c r="E175" s="3">
        <v>164</v>
      </c>
      <c r="F175" s="3" t="s">
        <v>18</v>
      </c>
      <c r="G175" s="4">
        <v>42</v>
      </c>
      <c r="H175" s="5">
        <v>121782.02</v>
      </c>
      <c r="J175" t="str">
        <f>IF(C175=Summary!$B$6,Sheet1!H175,"")</f>
        <v/>
      </c>
      <c r="K175" t="str">
        <f>IF(F175=Summary!$J$4,Sheet1!G175,"")</f>
        <v/>
      </c>
      <c r="L175" t="str">
        <f>IF(F175=Summary!$J$8,Sheet1!G175,"")</f>
        <v/>
      </c>
      <c r="M175">
        <f>IF(F175=Summary!$J$12,Sheet1!G175,"")</f>
        <v>42</v>
      </c>
      <c r="N175" t="str">
        <f>IF(F175=Summary!$J$16,Sheet1!G175,"")</f>
        <v/>
      </c>
    </row>
    <row r="176" spans="1:14" x14ac:dyDescent="0.25">
      <c r="A176" t="s">
        <v>358</v>
      </c>
      <c r="B176" t="s">
        <v>359</v>
      </c>
      <c r="C176" t="s">
        <v>34</v>
      </c>
      <c r="D176" s="2">
        <v>1</v>
      </c>
      <c r="E176" s="3">
        <v>31</v>
      </c>
      <c r="F176" s="3" t="s">
        <v>10</v>
      </c>
      <c r="G176" s="4">
        <v>14</v>
      </c>
      <c r="H176" s="5">
        <v>514</v>
      </c>
      <c r="J176" t="str">
        <f>IF(C176=Summary!$B$6,Sheet1!H176,"")</f>
        <v/>
      </c>
      <c r="K176">
        <f>IF(F176=Summary!$J$4,Sheet1!G176,"")</f>
        <v>14</v>
      </c>
      <c r="L176" t="str">
        <f>IF(F176=Summary!$J$8,Sheet1!G176,"")</f>
        <v/>
      </c>
      <c r="M176" t="str">
        <f>IF(F176=Summary!$J$12,Sheet1!G176,"")</f>
        <v/>
      </c>
      <c r="N176" t="str">
        <f>IF(F176=Summary!$J$16,Sheet1!G176,"")</f>
        <v/>
      </c>
    </row>
    <row r="177" spans="1:14" x14ac:dyDescent="0.25">
      <c r="A177" t="s">
        <v>360</v>
      </c>
      <c r="B177" t="s">
        <v>361</v>
      </c>
      <c r="C177" t="s">
        <v>9</v>
      </c>
      <c r="D177" s="2">
        <v>4.54</v>
      </c>
      <c r="E177" s="3">
        <v>37</v>
      </c>
      <c r="F177" s="3" t="s">
        <v>10</v>
      </c>
      <c r="G177" s="4">
        <v>28</v>
      </c>
      <c r="H177" s="5">
        <v>2333.56</v>
      </c>
      <c r="J177">
        <f>IF(C177=Summary!$B$6,Sheet1!H177,"")</f>
        <v>2333.56</v>
      </c>
      <c r="K177">
        <f>IF(F177=Summary!$J$4,Sheet1!G177,"")</f>
        <v>28</v>
      </c>
      <c r="L177" t="str">
        <f>IF(F177=Summary!$J$8,Sheet1!G177,"")</f>
        <v/>
      </c>
      <c r="M177" t="str">
        <f>IF(F177=Summary!$J$12,Sheet1!G177,"")</f>
        <v/>
      </c>
      <c r="N177" t="str">
        <f>IF(F177=Summary!$J$16,Sheet1!G177,"")</f>
        <v/>
      </c>
    </row>
    <row r="178" spans="1:14" x14ac:dyDescent="0.25">
      <c r="A178" t="s">
        <v>362</v>
      </c>
      <c r="B178" t="s">
        <v>363</v>
      </c>
      <c r="C178" t="s">
        <v>13</v>
      </c>
      <c r="D178" s="2">
        <v>2.87</v>
      </c>
      <c r="E178" s="3">
        <v>43</v>
      </c>
      <c r="F178" s="3" t="s">
        <v>18</v>
      </c>
      <c r="G178" s="4">
        <v>42</v>
      </c>
      <c r="H178" s="5">
        <v>1475.18</v>
      </c>
      <c r="J178" t="str">
        <f>IF(C178=Summary!$B$6,Sheet1!H178,"")</f>
        <v/>
      </c>
      <c r="K178" t="str">
        <f>IF(F178=Summary!$J$4,Sheet1!G178,"")</f>
        <v/>
      </c>
      <c r="L178" t="str">
        <f>IF(F178=Summary!$J$8,Sheet1!G178,"")</f>
        <v/>
      </c>
      <c r="M178">
        <f>IF(F178=Summary!$J$12,Sheet1!G178,"")</f>
        <v>42</v>
      </c>
      <c r="N178" t="str">
        <f>IF(F178=Summary!$J$16,Sheet1!G178,"")</f>
        <v/>
      </c>
    </row>
    <row r="179" spans="1:14" x14ac:dyDescent="0.25">
      <c r="A179" t="s">
        <v>364</v>
      </c>
      <c r="B179" t="s">
        <v>365</v>
      </c>
      <c r="C179" t="s">
        <v>50</v>
      </c>
      <c r="D179" s="2">
        <v>3.97</v>
      </c>
      <c r="E179" s="3">
        <v>26</v>
      </c>
      <c r="F179" s="3" t="s">
        <v>18</v>
      </c>
      <c r="G179" s="4">
        <v>28</v>
      </c>
      <c r="H179" s="5">
        <v>2040.5800000000002</v>
      </c>
      <c r="J179" t="str">
        <f>IF(C179=Summary!$B$6,Sheet1!H179,"")</f>
        <v/>
      </c>
      <c r="K179" t="str">
        <f>IF(F179=Summary!$J$4,Sheet1!G179,"")</f>
        <v/>
      </c>
      <c r="L179" t="str">
        <f>IF(F179=Summary!$J$8,Sheet1!G179,"")</f>
        <v/>
      </c>
      <c r="M179">
        <f>IF(F179=Summary!$J$12,Sheet1!G179,"")</f>
        <v>28</v>
      </c>
      <c r="N179" t="str">
        <f>IF(F179=Summary!$J$16,Sheet1!G179,"")</f>
        <v/>
      </c>
    </row>
    <row r="180" spans="1:14" x14ac:dyDescent="0.25">
      <c r="A180" t="s">
        <v>366</v>
      </c>
      <c r="B180" t="s">
        <v>367</v>
      </c>
      <c r="C180" t="s">
        <v>17</v>
      </c>
      <c r="D180" s="2">
        <v>10.48</v>
      </c>
      <c r="E180" s="3">
        <v>134</v>
      </c>
      <c r="F180" s="3" t="s">
        <v>488</v>
      </c>
      <c r="G180" s="4">
        <v>39</v>
      </c>
      <c r="H180" s="5">
        <v>5386.72</v>
      </c>
      <c r="J180" t="str">
        <f>IF(C180=Summary!$B$6,Sheet1!H180,"")</f>
        <v/>
      </c>
      <c r="K180" t="str">
        <f>IF(F180=Summary!$J$4,Sheet1!G180,"")</f>
        <v/>
      </c>
      <c r="L180" t="str">
        <f>IF(F180=Summary!$J$8,Sheet1!G180,"")</f>
        <v/>
      </c>
      <c r="M180" t="str">
        <f>IF(F180=Summary!$J$12,Sheet1!G180,"")</f>
        <v/>
      </c>
      <c r="N180">
        <f>IF(F180=Summary!$J$16,Sheet1!G180,"")</f>
        <v>39</v>
      </c>
    </row>
    <row r="181" spans="1:14" x14ac:dyDescent="0.25">
      <c r="A181" t="s">
        <v>368</v>
      </c>
      <c r="B181" t="s">
        <v>369</v>
      </c>
      <c r="C181" t="s">
        <v>45</v>
      </c>
      <c r="D181" s="2">
        <v>45.01</v>
      </c>
      <c r="E181" s="3">
        <v>90</v>
      </c>
      <c r="F181" s="3" t="s">
        <v>14</v>
      </c>
      <c r="G181" s="4">
        <v>77</v>
      </c>
      <c r="H181" s="5">
        <v>23135.14</v>
      </c>
      <c r="J181" t="str">
        <f>IF(C181=Summary!$B$6,Sheet1!H181,"")</f>
        <v/>
      </c>
      <c r="K181" t="str">
        <f>IF(F181=Summary!$J$4,Sheet1!G181,"")</f>
        <v/>
      </c>
      <c r="L181">
        <f>IF(F181=Summary!$J$8,Sheet1!G181,"")</f>
        <v>77</v>
      </c>
      <c r="M181" t="str">
        <f>IF(F181=Summary!$J$12,Sheet1!G181,"")</f>
        <v/>
      </c>
      <c r="N181" t="str">
        <f>IF(F181=Summary!$J$16,Sheet1!G181,"")</f>
        <v/>
      </c>
    </row>
    <row r="182" spans="1:14" x14ac:dyDescent="0.25">
      <c r="A182" t="s">
        <v>370</v>
      </c>
      <c r="B182" t="s">
        <v>371</v>
      </c>
      <c r="C182" t="s">
        <v>34</v>
      </c>
      <c r="D182" s="2">
        <v>0.2</v>
      </c>
      <c r="E182" s="3">
        <v>47</v>
      </c>
      <c r="F182" s="3" t="s">
        <v>18</v>
      </c>
      <c r="G182" s="4">
        <v>28</v>
      </c>
      <c r="H182" s="5">
        <v>102.80000000000001</v>
      </c>
      <c r="J182" t="str">
        <f>IF(C182=Summary!$B$6,Sheet1!H182,"")</f>
        <v/>
      </c>
      <c r="K182" t="str">
        <f>IF(F182=Summary!$J$4,Sheet1!G182,"")</f>
        <v/>
      </c>
      <c r="L182" t="str">
        <f>IF(F182=Summary!$J$8,Sheet1!G182,"")</f>
        <v/>
      </c>
      <c r="M182">
        <f>IF(F182=Summary!$J$12,Sheet1!G182,"")</f>
        <v>28</v>
      </c>
      <c r="N182" t="str">
        <f>IF(F182=Summary!$J$16,Sheet1!G182,"")</f>
        <v/>
      </c>
    </row>
    <row r="183" spans="1:14" x14ac:dyDescent="0.25">
      <c r="A183" t="s">
        <v>372</v>
      </c>
      <c r="B183" t="s">
        <v>373</v>
      </c>
      <c r="C183" t="s">
        <v>50</v>
      </c>
      <c r="D183" s="2">
        <v>0.04</v>
      </c>
      <c r="E183" s="3">
        <v>224</v>
      </c>
      <c r="F183" s="3" t="s">
        <v>14</v>
      </c>
      <c r="G183" s="4">
        <v>14</v>
      </c>
      <c r="H183" s="5">
        <v>20.56</v>
      </c>
      <c r="J183" t="str">
        <f>IF(C183=Summary!$B$6,Sheet1!H183,"")</f>
        <v/>
      </c>
      <c r="K183" t="str">
        <f>IF(F183=Summary!$J$4,Sheet1!G183,"")</f>
        <v/>
      </c>
      <c r="L183">
        <f>IF(F183=Summary!$J$8,Sheet1!G183,"")</f>
        <v>14</v>
      </c>
      <c r="M183" t="str">
        <f>IF(F183=Summary!$J$12,Sheet1!G183,"")</f>
        <v/>
      </c>
      <c r="N183" t="str">
        <f>IF(F183=Summary!$J$16,Sheet1!G183,"")</f>
        <v/>
      </c>
    </row>
    <row r="184" spans="1:14" x14ac:dyDescent="0.25">
      <c r="A184" t="s">
        <v>374</v>
      </c>
      <c r="B184" t="s">
        <v>375</v>
      </c>
      <c r="C184" t="s">
        <v>34</v>
      </c>
      <c r="D184" s="2">
        <v>7.0000000000000007E-2</v>
      </c>
      <c r="E184" s="3">
        <v>221</v>
      </c>
      <c r="F184" s="3" t="s">
        <v>14</v>
      </c>
      <c r="G184" s="4">
        <v>28</v>
      </c>
      <c r="H184" s="5">
        <v>35.980000000000004</v>
      </c>
      <c r="J184" t="str">
        <f>IF(C184=Summary!$B$6,Sheet1!H184,"")</f>
        <v/>
      </c>
      <c r="K184" t="str">
        <f>IF(F184=Summary!$J$4,Sheet1!G184,"")</f>
        <v/>
      </c>
      <c r="L184">
        <f>IF(F184=Summary!$J$8,Sheet1!G184,"")</f>
        <v>28</v>
      </c>
      <c r="M184" t="str">
        <f>IF(F184=Summary!$J$12,Sheet1!G184,"")</f>
        <v/>
      </c>
      <c r="N184" t="str">
        <f>IF(F184=Summary!$J$16,Sheet1!G184,"")</f>
        <v/>
      </c>
    </row>
    <row r="185" spans="1:14" x14ac:dyDescent="0.25">
      <c r="A185" t="s">
        <v>376</v>
      </c>
      <c r="B185" t="s">
        <v>373</v>
      </c>
      <c r="C185" t="s">
        <v>50</v>
      </c>
      <c r="D185" s="2">
        <v>2.99</v>
      </c>
      <c r="E185" s="3">
        <v>67</v>
      </c>
      <c r="F185" s="3" t="s">
        <v>10</v>
      </c>
      <c r="G185" s="4">
        <v>28</v>
      </c>
      <c r="H185" s="5">
        <v>1536.8600000000001</v>
      </c>
      <c r="J185" t="str">
        <f>IF(C185=Summary!$B$6,Sheet1!H185,"")</f>
        <v/>
      </c>
      <c r="K185">
        <f>IF(F185=Summary!$J$4,Sheet1!G185,"")</f>
        <v>28</v>
      </c>
      <c r="L185" t="str">
        <f>IF(F185=Summary!$J$8,Sheet1!G185,"")</f>
        <v/>
      </c>
      <c r="M185" t="str">
        <f>IF(F185=Summary!$J$12,Sheet1!G185,"")</f>
        <v/>
      </c>
      <c r="N185" t="str">
        <f>IF(F185=Summary!$J$16,Sheet1!G185,"")</f>
        <v/>
      </c>
    </row>
    <row r="186" spans="1:14" x14ac:dyDescent="0.25">
      <c r="A186" t="s">
        <v>377</v>
      </c>
      <c r="B186" t="s">
        <v>378</v>
      </c>
      <c r="C186" t="s">
        <v>50</v>
      </c>
      <c r="D186" s="2">
        <v>0.06</v>
      </c>
      <c r="E186" s="3">
        <v>61</v>
      </c>
      <c r="F186" s="3" t="s">
        <v>14</v>
      </c>
      <c r="G186" s="4">
        <v>14</v>
      </c>
      <c r="H186" s="5">
        <v>30.84</v>
      </c>
      <c r="J186" t="str">
        <f>IF(C186=Summary!$B$6,Sheet1!H186,"")</f>
        <v/>
      </c>
      <c r="K186" t="str">
        <f>IF(F186=Summary!$J$4,Sheet1!G186,"")</f>
        <v/>
      </c>
      <c r="L186">
        <f>IF(F186=Summary!$J$8,Sheet1!G186,"")</f>
        <v>14</v>
      </c>
      <c r="M186" t="str">
        <f>IF(F186=Summary!$J$12,Sheet1!G186,"")</f>
        <v/>
      </c>
      <c r="N186" t="str">
        <f>IF(F186=Summary!$J$16,Sheet1!G186,"")</f>
        <v/>
      </c>
    </row>
    <row r="187" spans="1:14" x14ac:dyDescent="0.25">
      <c r="A187" t="s">
        <v>379</v>
      </c>
      <c r="B187" t="s">
        <v>380</v>
      </c>
      <c r="C187" t="s">
        <v>50</v>
      </c>
      <c r="D187" s="2">
        <v>212.05</v>
      </c>
      <c r="E187" s="3">
        <v>39</v>
      </c>
      <c r="F187" s="3" t="s">
        <v>14</v>
      </c>
      <c r="G187" s="4">
        <v>21</v>
      </c>
      <c r="H187" s="5">
        <v>108993.70000000001</v>
      </c>
      <c r="J187" t="str">
        <f>IF(C187=Summary!$B$6,Sheet1!H187,"")</f>
        <v/>
      </c>
      <c r="K187" t="str">
        <f>IF(F187=Summary!$J$4,Sheet1!G187,"")</f>
        <v/>
      </c>
      <c r="L187">
        <f>IF(F187=Summary!$J$8,Sheet1!G187,"")</f>
        <v>21</v>
      </c>
      <c r="M187" t="str">
        <f>IF(F187=Summary!$J$12,Sheet1!G187,"")</f>
        <v/>
      </c>
      <c r="N187" t="str">
        <f>IF(F187=Summary!$J$16,Sheet1!G187,"")</f>
        <v/>
      </c>
    </row>
    <row r="188" spans="1:14" x14ac:dyDescent="0.25">
      <c r="A188" t="s">
        <v>381</v>
      </c>
      <c r="B188" t="s">
        <v>382</v>
      </c>
      <c r="C188" t="s">
        <v>34</v>
      </c>
      <c r="D188" s="2">
        <v>65.599999999999994</v>
      </c>
      <c r="E188" s="3">
        <v>76</v>
      </c>
      <c r="F188" s="3" t="s">
        <v>488</v>
      </c>
      <c r="G188" s="4">
        <v>39</v>
      </c>
      <c r="H188" s="5">
        <v>33718.399999999994</v>
      </c>
      <c r="J188" t="str">
        <f>IF(C188=Summary!$B$6,Sheet1!H188,"")</f>
        <v/>
      </c>
      <c r="K188" t="str">
        <f>IF(F188=Summary!$J$4,Sheet1!G188,"")</f>
        <v/>
      </c>
      <c r="L188" t="str">
        <f>IF(F188=Summary!$J$8,Sheet1!G188,"")</f>
        <v/>
      </c>
      <c r="M188" t="str">
        <f>IF(F188=Summary!$J$12,Sheet1!G188,"")</f>
        <v/>
      </c>
      <c r="N188">
        <f>IF(F188=Summary!$J$16,Sheet1!G188,"")</f>
        <v>39</v>
      </c>
    </row>
    <row r="189" spans="1:14" x14ac:dyDescent="0.25">
      <c r="A189" t="s">
        <v>383</v>
      </c>
      <c r="B189" t="s">
        <v>384</v>
      </c>
      <c r="C189" t="s">
        <v>9</v>
      </c>
      <c r="D189" s="2">
        <v>0</v>
      </c>
      <c r="E189" s="3">
        <v>22</v>
      </c>
      <c r="F189" s="3" t="s">
        <v>14</v>
      </c>
      <c r="G189" s="4">
        <v>21</v>
      </c>
      <c r="H189" s="5">
        <v>0</v>
      </c>
      <c r="J189">
        <f>IF(C189=Summary!$B$6,Sheet1!H189,"")</f>
        <v>0</v>
      </c>
      <c r="K189" t="str">
        <f>IF(F189=Summary!$J$4,Sheet1!G189,"")</f>
        <v/>
      </c>
      <c r="L189">
        <f>IF(F189=Summary!$J$8,Sheet1!G189,"")</f>
        <v>21</v>
      </c>
      <c r="M189" t="str">
        <f>IF(F189=Summary!$J$12,Sheet1!G189,"")</f>
        <v/>
      </c>
      <c r="N189" t="str">
        <f>IF(F189=Summary!$J$16,Sheet1!G189,"")</f>
        <v/>
      </c>
    </row>
    <row r="190" spans="1:14" x14ac:dyDescent="0.25">
      <c r="A190" t="s">
        <v>385</v>
      </c>
      <c r="B190" t="s">
        <v>386</v>
      </c>
      <c r="C190" t="s">
        <v>34</v>
      </c>
      <c r="D190" s="2">
        <v>1.48</v>
      </c>
      <c r="E190" s="3">
        <v>118</v>
      </c>
      <c r="F190" s="3" t="s">
        <v>18</v>
      </c>
      <c r="G190" s="4">
        <v>42</v>
      </c>
      <c r="H190" s="5">
        <v>760.72</v>
      </c>
      <c r="J190" t="str">
        <f>IF(C190=Summary!$B$6,Sheet1!H190,"")</f>
        <v/>
      </c>
      <c r="K190" t="str">
        <f>IF(F190=Summary!$J$4,Sheet1!G190,"")</f>
        <v/>
      </c>
      <c r="L190" t="str">
        <f>IF(F190=Summary!$J$8,Sheet1!G190,"")</f>
        <v/>
      </c>
      <c r="M190">
        <f>IF(F190=Summary!$J$12,Sheet1!G190,"")</f>
        <v>42</v>
      </c>
      <c r="N190" t="str">
        <f>IF(F190=Summary!$J$16,Sheet1!G190,"")</f>
        <v/>
      </c>
    </row>
    <row r="191" spans="1:14" x14ac:dyDescent="0.25">
      <c r="A191" t="s">
        <v>387</v>
      </c>
      <c r="B191" t="s">
        <v>388</v>
      </c>
      <c r="C191" t="s">
        <v>34</v>
      </c>
      <c r="D191" s="2">
        <v>0.53</v>
      </c>
      <c r="E191" s="3">
        <v>56</v>
      </c>
      <c r="F191" s="3" t="s">
        <v>18</v>
      </c>
      <c r="G191" s="4">
        <v>28</v>
      </c>
      <c r="H191" s="5">
        <v>272.42</v>
      </c>
      <c r="J191" t="str">
        <f>IF(C191=Summary!$B$6,Sheet1!H191,"")</f>
        <v/>
      </c>
      <c r="K191" t="str">
        <f>IF(F191=Summary!$J$4,Sheet1!G191,"")</f>
        <v/>
      </c>
      <c r="L191" t="str">
        <f>IF(F191=Summary!$J$8,Sheet1!G191,"")</f>
        <v/>
      </c>
      <c r="M191">
        <f>IF(F191=Summary!$J$12,Sheet1!G191,"")</f>
        <v>28</v>
      </c>
      <c r="N191" t="str">
        <f>IF(F191=Summary!$J$16,Sheet1!G191,"")</f>
        <v/>
      </c>
    </row>
    <row r="192" spans="1:14" x14ac:dyDescent="0.25">
      <c r="A192" t="s">
        <v>389</v>
      </c>
      <c r="B192" t="s">
        <v>390</v>
      </c>
      <c r="C192" t="s">
        <v>31</v>
      </c>
      <c r="D192" s="2">
        <v>0.06</v>
      </c>
      <c r="E192" s="3">
        <v>241</v>
      </c>
      <c r="F192" s="3" t="s">
        <v>14</v>
      </c>
      <c r="G192" s="4">
        <v>42</v>
      </c>
      <c r="H192" s="5">
        <v>30.84</v>
      </c>
      <c r="J192" t="str">
        <f>IF(C192=Summary!$B$6,Sheet1!H192,"")</f>
        <v/>
      </c>
      <c r="K192" t="str">
        <f>IF(F192=Summary!$J$4,Sheet1!G192,"")</f>
        <v/>
      </c>
      <c r="L192">
        <f>IF(F192=Summary!$J$8,Sheet1!G192,"")</f>
        <v>42</v>
      </c>
      <c r="M192" t="str">
        <f>IF(F192=Summary!$J$12,Sheet1!G192,"")</f>
        <v/>
      </c>
      <c r="N192" t="str">
        <f>IF(F192=Summary!$J$16,Sheet1!G192,"")</f>
        <v/>
      </c>
    </row>
    <row r="193" spans="1:14" x14ac:dyDescent="0.25">
      <c r="A193" t="s">
        <v>391</v>
      </c>
      <c r="B193" t="s">
        <v>392</v>
      </c>
      <c r="C193" t="s">
        <v>17</v>
      </c>
      <c r="D193" s="4">
        <v>0.39</v>
      </c>
      <c r="E193" s="3">
        <v>32</v>
      </c>
      <c r="F193" s="3" t="s">
        <v>18</v>
      </c>
      <c r="G193" s="4">
        <v>28</v>
      </c>
      <c r="H193" s="5">
        <v>200.46</v>
      </c>
      <c r="J193" t="str">
        <f>IF(C193=Summary!$B$6,Sheet1!H193,"")</f>
        <v/>
      </c>
      <c r="K193" t="str">
        <f>IF(F193=Summary!$J$4,Sheet1!G193,"")</f>
        <v/>
      </c>
      <c r="L193" t="str">
        <f>IF(F193=Summary!$J$8,Sheet1!G193,"")</f>
        <v/>
      </c>
      <c r="M193">
        <f>IF(F193=Summary!$J$12,Sheet1!G193,"")</f>
        <v>28</v>
      </c>
      <c r="N193" t="str">
        <f>IF(F193=Summary!$J$16,Sheet1!G193,"")</f>
        <v/>
      </c>
    </row>
    <row r="194" spans="1:14" x14ac:dyDescent="0.25">
      <c r="A194" t="s">
        <v>393</v>
      </c>
      <c r="B194" t="s">
        <v>394</v>
      </c>
      <c r="C194" t="s">
        <v>13</v>
      </c>
      <c r="D194" s="4">
        <v>48.26</v>
      </c>
      <c r="E194" s="3">
        <v>44</v>
      </c>
      <c r="F194" s="3" t="s">
        <v>488</v>
      </c>
      <c r="G194" s="4">
        <v>39</v>
      </c>
      <c r="H194" s="5">
        <v>24805.64</v>
      </c>
      <c r="J194" t="str">
        <f>IF(C194=Summary!$B$6,Sheet1!H194,"")</f>
        <v/>
      </c>
      <c r="K194" t="str">
        <f>IF(F194=Summary!$J$4,Sheet1!G194,"")</f>
        <v/>
      </c>
      <c r="L194" t="str">
        <f>IF(F194=Summary!$J$8,Sheet1!G194,"")</f>
        <v/>
      </c>
      <c r="M194" t="str">
        <f>IF(F194=Summary!$J$12,Sheet1!G194,"")</f>
        <v/>
      </c>
      <c r="N194">
        <f>IF(F194=Summary!$J$16,Sheet1!G194,"")</f>
        <v>39</v>
      </c>
    </row>
    <row r="195" spans="1:14" x14ac:dyDescent="0.25">
      <c r="A195" t="s">
        <v>395</v>
      </c>
      <c r="B195" t="s">
        <v>396</v>
      </c>
      <c r="C195" t="s">
        <v>50</v>
      </c>
      <c r="D195" s="2">
        <v>74.319999999999993</v>
      </c>
      <c r="E195" s="3">
        <v>55</v>
      </c>
      <c r="F195" s="3" t="s">
        <v>488</v>
      </c>
      <c r="G195" s="4">
        <v>39</v>
      </c>
      <c r="H195" s="5">
        <v>38200.479999999996</v>
      </c>
      <c r="J195" t="str">
        <f>IF(C195=Summary!$B$6,Sheet1!H195,"")</f>
        <v/>
      </c>
      <c r="K195" t="str">
        <f>IF(F195=Summary!$J$4,Sheet1!G195,"")</f>
        <v/>
      </c>
      <c r="L195" t="str">
        <f>IF(F195=Summary!$J$8,Sheet1!G195,"")</f>
        <v/>
      </c>
      <c r="M195" t="str">
        <f>IF(F195=Summary!$J$12,Sheet1!G195,"")</f>
        <v/>
      </c>
      <c r="N195">
        <f>IF(F195=Summary!$J$16,Sheet1!G195,"")</f>
        <v>39</v>
      </c>
    </row>
    <row r="196" spans="1:14" x14ac:dyDescent="0.25">
      <c r="A196" t="s">
        <v>397</v>
      </c>
      <c r="B196" t="s">
        <v>28</v>
      </c>
      <c r="C196" t="s">
        <v>9</v>
      </c>
      <c r="D196" s="2">
        <v>5.03</v>
      </c>
      <c r="E196" s="3">
        <v>113</v>
      </c>
      <c r="F196" s="3" t="s">
        <v>18</v>
      </c>
      <c r="G196" s="4">
        <v>63</v>
      </c>
      <c r="H196" s="5">
        <v>2585.42</v>
      </c>
      <c r="J196">
        <f>IF(C196=Summary!$B$6,Sheet1!H196,"")</f>
        <v>2585.42</v>
      </c>
      <c r="K196" t="str">
        <f>IF(F196=Summary!$J$4,Sheet1!G196,"")</f>
        <v/>
      </c>
      <c r="L196" t="str">
        <f>IF(F196=Summary!$J$8,Sheet1!G196,"")</f>
        <v/>
      </c>
      <c r="M196">
        <f>IF(F196=Summary!$J$12,Sheet1!G196,"")</f>
        <v>63</v>
      </c>
      <c r="N196" t="str">
        <f>IF(F196=Summary!$J$16,Sheet1!G196,"")</f>
        <v/>
      </c>
    </row>
    <row r="197" spans="1:14" x14ac:dyDescent="0.25">
      <c r="A197" t="s">
        <v>398</v>
      </c>
      <c r="B197" t="s">
        <v>399</v>
      </c>
      <c r="C197" t="s">
        <v>45</v>
      </c>
      <c r="D197" s="4">
        <v>0.2</v>
      </c>
      <c r="E197" s="3">
        <v>72</v>
      </c>
      <c r="F197" s="3" t="s">
        <v>18</v>
      </c>
      <c r="G197" s="4">
        <v>56</v>
      </c>
      <c r="H197" s="5">
        <v>102.80000000000001</v>
      </c>
      <c r="J197" t="str">
        <f>IF(C197=Summary!$B$6,Sheet1!H197,"")</f>
        <v/>
      </c>
      <c r="K197" t="str">
        <f>IF(F197=Summary!$J$4,Sheet1!G197,"")</f>
        <v/>
      </c>
      <c r="L197" t="str">
        <f>IF(F197=Summary!$J$8,Sheet1!G197,"")</f>
        <v/>
      </c>
      <c r="M197">
        <f>IF(F197=Summary!$J$12,Sheet1!G197,"")</f>
        <v>56</v>
      </c>
      <c r="N197" t="str">
        <f>IF(F197=Summary!$J$16,Sheet1!G197,"")</f>
        <v/>
      </c>
    </row>
    <row r="198" spans="1:14" x14ac:dyDescent="0.25">
      <c r="A198" t="s">
        <v>400</v>
      </c>
      <c r="B198" t="s">
        <v>401</v>
      </c>
      <c r="C198" t="s">
        <v>9</v>
      </c>
      <c r="D198" s="2">
        <v>1.76</v>
      </c>
      <c r="E198" s="3">
        <v>9</v>
      </c>
      <c r="F198" s="3" t="s">
        <v>10</v>
      </c>
      <c r="G198" s="4">
        <v>28</v>
      </c>
      <c r="H198" s="5">
        <v>904.64</v>
      </c>
      <c r="J198">
        <f>IF(C198=Summary!$B$6,Sheet1!H198,"")</f>
        <v>904.64</v>
      </c>
      <c r="K198">
        <f>IF(F198=Summary!$J$4,Sheet1!G198,"")</f>
        <v>28</v>
      </c>
      <c r="L198" t="str">
        <f>IF(F198=Summary!$J$8,Sheet1!G198,"")</f>
        <v/>
      </c>
      <c r="M198" t="str">
        <f>IF(F198=Summary!$J$12,Sheet1!G198,"")</f>
        <v/>
      </c>
      <c r="N198" t="str">
        <f>IF(F198=Summary!$J$16,Sheet1!G198,"")</f>
        <v/>
      </c>
    </row>
    <row r="199" spans="1:14" x14ac:dyDescent="0.25">
      <c r="A199" t="s">
        <v>402</v>
      </c>
      <c r="B199" t="s">
        <v>403</v>
      </c>
      <c r="C199" t="s">
        <v>17</v>
      </c>
      <c r="D199" s="2">
        <v>6.78</v>
      </c>
      <c r="E199" s="3">
        <v>45</v>
      </c>
      <c r="F199" s="3" t="s">
        <v>18</v>
      </c>
      <c r="G199" s="4">
        <v>35</v>
      </c>
      <c r="H199" s="5">
        <v>3484.92</v>
      </c>
      <c r="J199" t="str">
        <f>IF(C199=Summary!$B$6,Sheet1!H199,"")</f>
        <v/>
      </c>
      <c r="K199" t="str">
        <f>IF(F199=Summary!$J$4,Sheet1!G199,"")</f>
        <v/>
      </c>
      <c r="L199" t="str">
        <f>IF(F199=Summary!$J$8,Sheet1!G199,"")</f>
        <v/>
      </c>
      <c r="M199">
        <f>IF(F199=Summary!$J$12,Sheet1!G199,"")</f>
        <v>35</v>
      </c>
      <c r="N199" t="str">
        <f>IF(F199=Summary!$J$16,Sheet1!G199,"")</f>
        <v/>
      </c>
    </row>
    <row r="200" spans="1:14" x14ac:dyDescent="0.25">
      <c r="A200" t="s">
        <v>404</v>
      </c>
      <c r="B200" t="s">
        <v>405</v>
      </c>
      <c r="C200" t="s">
        <v>9</v>
      </c>
      <c r="D200" s="2">
        <v>1.52</v>
      </c>
      <c r="E200" s="3">
        <v>2761</v>
      </c>
      <c r="F200" s="3" t="s">
        <v>488</v>
      </c>
      <c r="G200" s="4">
        <v>39</v>
      </c>
      <c r="H200" s="5">
        <v>781.28</v>
      </c>
      <c r="J200">
        <f>IF(C200=Summary!$B$6,Sheet1!H200,"")</f>
        <v>781.28</v>
      </c>
      <c r="K200" t="str">
        <f>IF(F200=Summary!$J$4,Sheet1!G200,"")</f>
        <v/>
      </c>
      <c r="L200" t="str">
        <f>IF(F200=Summary!$J$8,Sheet1!G200,"")</f>
        <v/>
      </c>
      <c r="M200" t="str">
        <f>IF(F200=Summary!$J$12,Sheet1!G200,"")</f>
        <v/>
      </c>
      <c r="N200">
        <f>IF(F200=Summary!$J$16,Sheet1!G200,"")</f>
        <v>39</v>
      </c>
    </row>
    <row r="201" spans="1:14" x14ac:dyDescent="0.25">
      <c r="A201" t="s">
        <v>406</v>
      </c>
      <c r="B201" t="s">
        <v>407</v>
      </c>
      <c r="C201" t="s">
        <v>9</v>
      </c>
      <c r="D201" s="2">
        <v>0.02</v>
      </c>
      <c r="E201" s="3">
        <v>294</v>
      </c>
      <c r="F201" s="3" t="s">
        <v>14</v>
      </c>
      <c r="G201" s="4">
        <v>35</v>
      </c>
      <c r="H201" s="5">
        <v>10.28</v>
      </c>
      <c r="J201">
        <f>IF(C201=Summary!$B$6,Sheet1!H201,"")</f>
        <v>10.28</v>
      </c>
      <c r="K201" t="str">
        <f>IF(F201=Summary!$J$4,Sheet1!G201,"")</f>
        <v/>
      </c>
      <c r="L201">
        <f>IF(F201=Summary!$J$8,Sheet1!G201,"")</f>
        <v>35</v>
      </c>
      <c r="M201" t="str">
        <f>IF(F201=Summary!$J$12,Sheet1!G201,"")</f>
        <v/>
      </c>
      <c r="N201" t="str">
        <f>IF(F201=Summary!$J$16,Sheet1!G201,"")</f>
        <v/>
      </c>
    </row>
    <row r="202" spans="1:14" x14ac:dyDescent="0.25">
      <c r="A202" t="s">
        <v>408</v>
      </c>
      <c r="B202" t="s">
        <v>409</v>
      </c>
      <c r="C202" t="s">
        <v>31</v>
      </c>
      <c r="D202" s="2">
        <v>0.1</v>
      </c>
      <c r="E202" s="3">
        <v>515</v>
      </c>
      <c r="F202" s="3" t="s">
        <v>488</v>
      </c>
      <c r="G202" s="4">
        <v>39</v>
      </c>
      <c r="H202" s="5">
        <v>51.400000000000006</v>
      </c>
      <c r="J202" t="str">
        <f>IF(C202=Summary!$B$6,Sheet1!H202,"")</f>
        <v/>
      </c>
      <c r="K202" t="str">
        <f>IF(F202=Summary!$J$4,Sheet1!G202,"")</f>
        <v/>
      </c>
      <c r="L202" t="str">
        <f>IF(F202=Summary!$J$8,Sheet1!G202,"")</f>
        <v/>
      </c>
      <c r="M202" t="str">
        <f>IF(F202=Summary!$J$12,Sheet1!G202,"")</f>
        <v/>
      </c>
      <c r="N202">
        <f>IF(F202=Summary!$J$16,Sheet1!G202,"")</f>
        <v>39</v>
      </c>
    </row>
    <row r="203" spans="1:14" x14ac:dyDescent="0.25">
      <c r="A203" t="s">
        <v>410</v>
      </c>
      <c r="B203" t="s">
        <v>411</v>
      </c>
      <c r="C203" t="s">
        <v>45</v>
      </c>
      <c r="D203" s="2">
        <v>7.0000000000000007E-2</v>
      </c>
      <c r="E203" s="3">
        <v>200</v>
      </c>
      <c r="F203" s="3" t="s">
        <v>488</v>
      </c>
      <c r="G203" s="4">
        <v>39</v>
      </c>
      <c r="H203" s="5">
        <v>35.980000000000004</v>
      </c>
      <c r="J203" t="str">
        <f>IF(C203=Summary!$B$6,Sheet1!H203,"")</f>
        <v/>
      </c>
      <c r="K203" t="str">
        <f>IF(F203=Summary!$J$4,Sheet1!G203,"")</f>
        <v/>
      </c>
      <c r="L203" t="str">
        <f>IF(F203=Summary!$J$8,Sheet1!G203,"")</f>
        <v/>
      </c>
      <c r="M203" t="str">
        <f>IF(F203=Summary!$J$12,Sheet1!G203,"")</f>
        <v/>
      </c>
      <c r="N203">
        <f>IF(F203=Summary!$J$16,Sheet1!G203,"")</f>
        <v>39</v>
      </c>
    </row>
    <row r="204" spans="1:14" x14ac:dyDescent="0.25">
      <c r="A204" t="s">
        <v>412</v>
      </c>
      <c r="B204" t="s">
        <v>413</v>
      </c>
      <c r="C204" t="s">
        <v>45</v>
      </c>
      <c r="D204" s="2">
        <v>0.84</v>
      </c>
      <c r="E204" s="3">
        <v>51</v>
      </c>
      <c r="F204" s="3" t="s">
        <v>10</v>
      </c>
      <c r="G204" s="4">
        <v>28</v>
      </c>
      <c r="H204" s="5">
        <v>431.76</v>
      </c>
      <c r="J204" t="str">
        <f>IF(C204=Summary!$B$6,Sheet1!H204,"")</f>
        <v/>
      </c>
      <c r="K204">
        <f>IF(F204=Summary!$J$4,Sheet1!G204,"")</f>
        <v>28</v>
      </c>
      <c r="L204" t="str">
        <f>IF(F204=Summary!$J$8,Sheet1!G204,"")</f>
        <v/>
      </c>
      <c r="M204" t="str">
        <f>IF(F204=Summary!$J$12,Sheet1!G204,"")</f>
        <v/>
      </c>
      <c r="N204" t="str">
        <f>IF(F204=Summary!$J$16,Sheet1!G204,"")</f>
        <v/>
      </c>
    </row>
    <row r="205" spans="1:14" x14ac:dyDescent="0.25">
      <c r="A205" t="s">
        <v>414</v>
      </c>
      <c r="B205" t="s">
        <v>415</v>
      </c>
      <c r="C205" t="s">
        <v>17</v>
      </c>
      <c r="D205" s="2">
        <v>10.95</v>
      </c>
      <c r="E205" s="3">
        <v>57</v>
      </c>
      <c r="F205" s="3" t="s">
        <v>10</v>
      </c>
      <c r="G205" s="4">
        <v>42</v>
      </c>
      <c r="H205" s="5">
        <v>5628.2999999999993</v>
      </c>
      <c r="J205" t="str">
        <f>IF(C205=Summary!$B$6,Sheet1!H205,"")</f>
        <v/>
      </c>
      <c r="K205">
        <f>IF(F205=Summary!$J$4,Sheet1!G205,"")</f>
        <v>42</v>
      </c>
      <c r="L205" t="str">
        <f>IF(F205=Summary!$J$8,Sheet1!G205,"")</f>
        <v/>
      </c>
      <c r="M205" t="str">
        <f>IF(F205=Summary!$J$12,Sheet1!G205,"")</f>
        <v/>
      </c>
      <c r="N205" t="str">
        <f>IF(F205=Summary!$J$16,Sheet1!G205,"")</f>
        <v/>
      </c>
    </row>
    <row r="206" spans="1:14" x14ac:dyDescent="0.25">
      <c r="A206" t="s">
        <v>416</v>
      </c>
      <c r="B206" t="s">
        <v>417</v>
      </c>
      <c r="C206" t="s">
        <v>9</v>
      </c>
      <c r="D206" s="2">
        <v>0.59</v>
      </c>
      <c r="E206" s="3">
        <v>27</v>
      </c>
      <c r="F206" s="3" t="s">
        <v>10</v>
      </c>
      <c r="G206" s="4">
        <v>14</v>
      </c>
      <c r="H206" s="5">
        <v>303.26</v>
      </c>
      <c r="J206">
        <f>IF(C206=Summary!$B$6,Sheet1!H206,"")</f>
        <v>303.26</v>
      </c>
      <c r="K206">
        <f>IF(F206=Summary!$J$4,Sheet1!G206,"")</f>
        <v>14</v>
      </c>
      <c r="L206" t="str">
        <f>IF(F206=Summary!$J$8,Sheet1!G206,"")</f>
        <v/>
      </c>
      <c r="M206" t="str">
        <f>IF(F206=Summary!$J$12,Sheet1!G206,"")</f>
        <v/>
      </c>
      <c r="N206" t="str">
        <f>IF(F206=Summary!$J$16,Sheet1!G206,"")</f>
        <v/>
      </c>
    </row>
    <row r="207" spans="1:14" x14ac:dyDescent="0.25">
      <c r="A207" t="s">
        <v>418</v>
      </c>
      <c r="B207" t="s">
        <v>419</v>
      </c>
      <c r="C207" t="s">
        <v>45</v>
      </c>
      <c r="D207" s="2">
        <v>8.7100000000000009</v>
      </c>
      <c r="E207" s="3">
        <v>45</v>
      </c>
      <c r="F207" s="3" t="s">
        <v>14</v>
      </c>
      <c r="G207" s="4">
        <v>28</v>
      </c>
      <c r="H207" s="5">
        <v>4476.9400000000005</v>
      </c>
      <c r="J207" t="str">
        <f>IF(C207=Summary!$B$6,Sheet1!H207,"")</f>
        <v/>
      </c>
      <c r="K207" t="str">
        <f>IF(F207=Summary!$J$4,Sheet1!G207,"")</f>
        <v/>
      </c>
      <c r="L207">
        <f>IF(F207=Summary!$J$8,Sheet1!G207,"")</f>
        <v>28</v>
      </c>
      <c r="M207" t="str">
        <f>IF(F207=Summary!$J$12,Sheet1!G207,"")</f>
        <v/>
      </c>
      <c r="N207" t="str">
        <f>IF(F207=Summary!$J$16,Sheet1!G207,"")</f>
        <v/>
      </c>
    </row>
    <row r="208" spans="1:14" x14ac:dyDescent="0.25">
      <c r="A208" t="s">
        <v>420</v>
      </c>
      <c r="B208" t="s">
        <v>421</v>
      </c>
      <c r="C208" t="s">
        <v>50</v>
      </c>
      <c r="D208" s="2">
        <v>26.69</v>
      </c>
      <c r="E208" s="3">
        <v>34</v>
      </c>
      <c r="F208" s="3" t="s">
        <v>10</v>
      </c>
      <c r="G208" s="4">
        <v>28</v>
      </c>
      <c r="H208" s="5">
        <v>13718.66</v>
      </c>
      <c r="J208" t="str">
        <f>IF(C208=Summary!$B$6,Sheet1!H208,"")</f>
        <v/>
      </c>
      <c r="K208">
        <f>IF(F208=Summary!$J$4,Sheet1!G208,"")</f>
        <v>28</v>
      </c>
      <c r="L208" t="str">
        <f>IF(F208=Summary!$J$8,Sheet1!G208,"")</f>
        <v/>
      </c>
      <c r="M208" t="str">
        <f>IF(F208=Summary!$J$12,Sheet1!G208,"")</f>
        <v/>
      </c>
      <c r="N208" t="str">
        <f>IF(F208=Summary!$J$16,Sheet1!G208,"")</f>
        <v/>
      </c>
    </row>
    <row r="209" spans="1:14" x14ac:dyDescent="0.25">
      <c r="A209" t="s">
        <v>422</v>
      </c>
      <c r="B209" t="s">
        <v>423</v>
      </c>
      <c r="C209" t="s">
        <v>9</v>
      </c>
      <c r="D209" s="2">
        <v>0.11</v>
      </c>
      <c r="E209" s="3">
        <v>124</v>
      </c>
      <c r="F209" s="3" t="s">
        <v>10</v>
      </c>
      <c r="G209" s="4">
        <v>42</v>
      </c>
      <c r="H209" s="5">
        <v>56.54</v>
      </c>
      <c r="J209">
        <f>IF(C209=Summary!$B$6,Sheet1!H209,"")</f>
        <v>56.54</v>
      </c>
      <c r="K209">
        <f>IF(F209=Summary!$J$4,Sheet1!G209,"")</f>
        <v>42</v>
      </c>
      <c r="L209" t="str">
        <f>IF(F209=Summary!$J$8,Sheet1!G209,"")</f>
        <v/>
      </c>
      <c r="M209" t="str">
        <f>IF(F209=Summary!$J$12,Sheet1!G209,"")</f>
        <v/>
      </c>
      <c r="N209" t="str">
        <f>IF(F209=Summary!$J$16,Sheet1!G209,"")</f>
        <v/>
      </c>
    </row>
    <row r="210" spans="1:14" x14ac:dyDescent="0.25">
      <c r="A210" t="s">
        <v>424</v>
      </c>
      <c r="B210" t="s">
        <v>425</v>
      </c>
      <c r="C210" t="s">
        <v>17</v>
      </c>
      <c r="D210" s="2">
        <v>3.36</v>
      </c>
      <c r="E210" s="3">
        <v>43</v>
      </c>
      <c r="F210" s="3" t="s">
        <v>14</v>
      </c>
      <c r="G210" s="4">
        <v>28</v>
      </c>
      <c r="H210" s="5">
        <v>1727.04</v>
      </c>
      <c r="J210" t="str">
        <f>IF(C210=Summary!$B$6,Sheet1!H210,"")</f>
        <v/>
      </c>
      <c r="K210" t="str">
        <f>IF(F210=Summary!$J$4,Sheet1!G210,"")</f>
        <v/>
      </c>
      <c r="L210">
        <f>IF(F210=Summary!$J$8,Sheet1!G210,"")</f>
        <v>28</v>
      </c>
      <c r="M210" t="str">
        <f>IF(F210=Summary!$J$12,Sheet1!G210,"")</f>
        <v/>
      </c>
      <c r="N210" t="str">
        <f>IF(F210=Summary!$J$16,Sheet1!G210,"")</f>
        <v/>
      </c>
    </row>
    <row r="211" spans="1:14" x14ac:dyDescent="0.25">
      <c r="A211" t="s">
        <v>426</v>
      </c>
      <c r="B211" t="s">
        <v>427</v>
      </c>
      <c r="C211" t="s">
        <v>13</v>
      </c>
      <c r="D211" s="2">
        <v>3.72</v>
      </c>
      <c r="E211" s="3">
        <v>168</v>
      </c>
      <c r="F211" s="3" t="s">
        <v>10</v>
      </c>
      <c r="G211" s="4">
        <v>42</v>
      </c>
      <c r="H211" s="5">
        <v>1912.0800000000002</v>
      </c>
      <c r="J211" t="str">
        <f>IF(C211=Summary!$B$6,Sheet1!H211,"")</f>
        <v/>
      </c>
      <c r="K211">
        <f>IF(F211=Summary!$J$4,Sheet1!G211,"")</f>
        <v>42</v>
      </c>
      <c r="L211" t="str">
        <f>IF(F211=Summary!$J$8,Sheet1!G211,"")</f>
        <v/>
      </c>
      <c r="M211" t="str">
        <f>IF(F211=Summary!$J$12,Sheet1!G211,"")</f>
        <v/>
      </c>
      <c r="N211" t="str">
        <f>IF(F211=Summary!$J$16,Sheet1!G211,"")</f>
        <v/>
      </c>
    </row>
    <row r="212" spans="1:14" x14ac:dyDescent="0.25">
      <c r="A212" t="s">
        <v>428</v>
      </c>
      <c r="B212" t="s">
        <v>429</v>
      </c>
      <c r="C212" t="s">
        <v>13</v>
      </c>
      <c r="D212" s="2">
        <v>0.37</v>
      </c>
      <c r="E212" s="3">
        <v>45</v>
      </c>
      <c r="F212" s="3" t="s">
        <v>10</v>
      </c>
      <c r="G212" s="4">
        <v>28</v>
      </c>
      <c r="H212" s="5">
        <v>190.18</v>
      </c>
      <c r="J212" t="str">
        <f>IF(C212=Summary!$B$6,Sheet1!H212,"")</f>
        <v/>
      </c>
      <c r="K212">
        <f>IF(F212=Summary!$J$4,Sheet1!G212,"")</f>
        <v>28</v>
      </c>
      <c r="L212" t="str">
        <f>IF(F212=Summary!$J$8,Sheet1!G212,"")</f>
        <v/>
      </c>
      <c r="M212" t="str">
        <f>IF(F212=Summary!$J$12,Sheet1!G212,"")</f>
        <v/>
      </c>
      <c r="N212" t="str">
        <f>IF(F212=Summary!$J$16,Sheet1!G212,"")</f>
        <v/>
      </c>
    </row>
    <row r="213" spans="1:14" x14ac:dyDescent="0.25">
      <c r="A213" t="s">
        <v>430</v>
      </c>
      <c r="B213" t="s">
        <v>431</v>
      </c>
      <c r="C213" t="s">
        <v>45</v>
      </c>
      <c r="D213" s="2">
        <v>1.0900000000000001</v>
      </c>
      <c r="E213" s="3">
        <v>703</v>
      </c>
      <c r="F213" s="3" t="s">
        <v>488</v>
      </c>
      <c r="G213" s="4">
        <v>39</v>
      </c>
      <c r="H213" s="5">
        <v>560.26</v>
      </c>
      <c r="J213" t="str">
        <f>IF(C213=Summary!$B$6,Sheet1!H213,"")</f>
        <v/>
      </c>
      <c r="K213" t="str">
        <f>IF(F213=Summary!$J$4,Sheet1!G213,"")</f>
        <v/>
      </c>
      <c r="L213" t="str">
        <f>IF(F213=Summary!$J$8,Sheet1!G213,"")</f>
        <v/>
      </c>
      <c r="M213" t="str">
        <f>IF(F213=Summary!$J$12,Sheet1!G213,"")</f>
        <v/>
      </c>
      <c r="N213">
        <f>IF(F213=Summary!$J$16,Sheet1!G213,"")</f>
        <v>39</v>
      </c>
    </row>
    <row r="214" spans="1:14" x14ac:dyDescent="0.25">
      <c r="A214" t="s">
        <v>432</v>
      </c>
      <c r="B214" t="s">
        <v>433</v>
      </c>
      <c r="C214" t="s">
        <v>13</v>
      </c>
      <c r="D214" s="2">
        <v>2.31</v>
      </c>
      <c r="E214" s="3">
        <v>90</v>
      </c>
      <c r="F214" s="3" t="s">
        <v>10</v>
      </c>
      <c r="G214" s="4">
        <v>28</v>
      </c>
      <c r="H214" s="5">
        <v>1187.3399999999999</v>
      </c>
      <c r="J214" t="str">
        <f>IF(C214=Summary!$B$6,Sheet1!H214,"")</f>
        <v/>
      </c>
      <c r="K214">
        <f>IF(F214=Summary!$J$4,Sheet1!G214,"")</f>
        <v>28</v>
      </c>
      <c r="L214" t="str">
        <f>IF(F214=Summary!$J$8,Sheet1!G214,"")</f>
        <v/>
      </c>
      <c r="M214" t="str">
        <f>IF(F214=Summary!$J$12,Sheet1!G214,"")</f>
        <v/>
      </c>
      <c r="N214" t="str">
        <f>IF(F214=Summary!$J$16,Sheet1!G214,"")</f>
        <v/>
      </c>
    </row>
    <row r="215" spans="1:14" x14ac:dyDescent="0.25">
      <c r="A215" t="s">
        <v>434</v>
      </c>
      <c r="B215" t="s">
        <v>435</v>
      </c>
      <c r="C215" t="s">
        <v>45</v>
      </c>
      <c r="D215" s="2">
        <v>0.36</v>
      </c>
      <c r="E215" s="3">
        <v>45</v>
      </c>
      <c r="F215" s="3" t="s">
        <v>10</v>
      </c>
      <c r="G215" s="4">
        <v>14</v>
      </c>
      <c r="H215" s="5">
        <v>185.04</v>
      </c>
      <c r="J215" t="str">
        <f>IF(C215=Summary!$B$6,Sheet1!H215,"")</f>
        <v/>
      </c>
      <c r="K215">
        <f>IF(F215=Summary!$J$4,Sheet1!G215,"")</f>
        <v>14</v>
      </c>
      <c r="L215" t="str">
        <f>IF(F215=Summary!$J$8,Sheet1!G215,"")</f>
        <v/>
      </c>
      <c r="M215" t="str">
        <f>IF(F215=Summary!$J$12,Sheet1!G215,"")</f>
        <v/>
      </c>
      <c r="N215" t="str">
        <f>IF(F215=Summary!$J$16,Sheet1!G215,"")</f>
        <v/>
      </c>
    </row>
    <row r="216" spans="1:14" x14ac:dyDescent="0.25">
      <c r="A216" t="s">
        <v>436</v>
      </c>
      <c r="B216" t="s">
        <v>437</v>
      </c>
      <c r="C216" t="s">
        <v>9</v>
      </c>
      <c r="D216" s="2">
        <v>2.81</v>
      </c>
      <c r="E216" s="3">
        <v>49</v>
      </c>
      <c r="F216" s="3" t="s">
        <v>14</v>
      </c>
      <c r="G216" s="4">
        <v>63</v>
      </c>
      <c r="H216" s="5">
        <v>1444.34</v>
      </c>
      <c r="J216">
        <f>IF(C216=Summary!$B$6,Sheet1!H216,"")</f>
        <v>1444.34</v>
      </c>
      <c r="K216" t="str">
        <f>IF(F216=Summary!$J$4,Sheet1!G216,"")</f>
        <v/>
      </c>
      <c r="L216">
        <f>IF(F216=Summary!$J$8,Sheet1!G216,"")</f>
        <v>63</v>
      </c>
      <c r="M216" t="str">
        <f>IF(F216=Summary!$J$12,Sheet1!G216,"")</f>
        <v/>
      </c>
      <c r="N216" t="str">
        <f>IF(F216=Summary!$J$16,Sheet1!G216,"")</f>
        <v/>
      </c>
    </row>
    <row r="217" spans="1:14" x14ac:dyDescent="0.25">
      <c r="A217" t="s">
        <v>438</v>
      </c>
      <c r="B217" t="s">
        <v>439</v>
      </c>
      <c r="C217" t="s">
        <v>45</v>
      </c>
      <c r="D217" s="2">
        <v>11.41</v>
      </c>
      <c r="E217" s="3">
        <v>31</v>
      </c>
      <c r="F217" s="3" t="s">
        <v>14</v>
      </c>
      <c r="G217" s="4">
        <v>28</v>
      </c>
      <c r="H217" s="5">
        <v>5864.74</v>
      </c>
      <c r="J217" t="str">
        <f>IF(C217=Summary!$B$6,Sheet1!H217,"")</f>
        <v/>
      </c>
      <c r="K217" t="str">
        <f>IF(F217=Summary!$J$4,Sheet1!G217,"")</f>
        <v/>
      </c>
      <c r="L217">
        <f>IF(F217=Summary!$J$8,Sheet1!G217,"")</f>
        <v>28</v>
      </c>
      <c r="M217" t="str">
        <f>IF(F217=Summary!$J$12,Sheet1!G217,"")</f>
        <v/>
      </c>
      <c r="N217" t="str">
        <f>IF(F217=Summary!$J$16,Sheet1!G217,"")</f>
        <v/>
      </c>
    </row>
    <row r="218" spans="1:14" x14ac:dyDescent="0.25">
      <c r="A218" t="s">
        <v>440</v>
      </c>
      <c r="B218" t="s">
        <v>441</v>
      </c>
      <c r="C218" t="s">
        <v>50</v>
      </c>
      <c r="D218" s="2">
        <v>7</v>
      </c>
      <c r="E218" s="3">
        <v>42</v>
      </c>
      <c r="F218" s="3" t="s">
        <v>10</v>
      </c>
      <c r="G218" s="4">
        <v>28</v>
      </c>
      <c r="H218" s="5">
        <v>3598</v>
      </c>
      <c r="J218" t="str">
        <f>IF(C218=Summary!$B$6,Sheet1!H218,"")</f>
        <v/>
      </c>
      <c r="K218">
        <f>IF(F218=Summary!$J$4,Sheet1!G218,"")</f>
        <v>28</v>
      </c>
      <c r="L218" t="str">
        <f>IF(F218=Summary!$J$8,Sheet1!G218,"")</f>
        <v/>
      </c>
      <c r="M218" t="str">
        <f>IF(F218=Summary!$J$12,Sheet1!G218,"")</f>
        <v/>
      </c>
      <c r="N218" t="str">
        <f>IF(F218=Summary!$J$16,Sheet1!G218,"")</f>
        <v/>
      </c>
    </row>
    <row r="219" spans="1:14" x14ac:dyDescent="0.25">
      <c r="A219" t="s">
        <v>442</v>
      </c>
      <c r="B219" t="s">
        <v>443</v>
      </c>
      <c r="C219" t="s">
        <v>9</v>
      </c>
      <c r="D219" s="2">
        <v>0.2</v>
      </c>
      <c r="E219" s="3">
        <v>1825</v>
      </c>
      <c r="F219" s="3" t="s">
        <v>14</v>
      </c>
      <c r="G219" s="4">
        <v>35</v>
      </c>
      <c r="H219" s="5">
        <v>102.80000000000001</v>
      </c>
      <c r="J219">
        <f>IF(C219=Summary!$B$6,Sheet1!H219,"")</f>
        <v>102.80000000000001</v>
      </c>
      <c r="K219" t="str">
        <f>IF(F219=Summary!$J$4,Sheet1!G219,"")</f>
        <v/>
      </c>
      <c r="L219">
        <f>IF(F219=Summary!$J$8,Sheet1!G219,"")</f>
        <v>35</v>
      </c>
      <c r="M219" t="str">
        <f>IF(F219=Summary!$J$12,Sheet1!G219,"")</f>
        <v/>
      </c>
      <c r="N219" t="str">
        <f>IF(F219=Summary!$J$16,Sheet1!G219,"")</f>
        <v/>
      </c>
    </row>
    <row r="220" spans="1:14" x14ac:dyDescent="0.25">
      <c r="A220" t="s">
        <v>444</v>
      </c>
      <c r="B220" t="s">
        <v>445</v>
      </c>
      <c r="C220" t="s">
        <v>31</v>
      </c>
      <c r="D220" s="2">
        <v>1.97</v>
      </c>
      <c r="E220" s="3">
        <v>65</v>
      </c>
      <c r="F220" s="3" t="s">
        <v>10</v>
      </c>
      <c r="G220" s="4">
        <v>42</v>
      </c>
      <c r="H220" s="5">
        <v>1012.58</v>
      </c>
      <c r="J220" t="str">
        <f>IF(C220=Summary!$B$6,Sheet1!H220,"")</f>
        <v/>
      </c>
      <c r="K220">
        <f>IF(F220=Summary!$J$4,Sheet1!G220,"")</f>
        <v>42</v>
      </c>
      <c r="L220" t="str">
        <f>IF(F220=Summary!$J$8,Sheet1!G220,"")</f>
        <v/>
      </c>
      <c r="M220" t="str">
        <f>IF(F220=Summary!$J$12,Sheet1!G220,"")</f>
        <v/>
      </c>
      <c r="N220" t="str">
        <f>IF(F220=Summary!$J$16,Sheet1!G220,"")</f>
        <v/>
      </c>
    </row>
    <row r="221" spans="1:14" x14ac:dyDescent="0.25">
      <c r="A221" t="s">
        <v>446</v>
      </c>
      <c r="B221" t="s">
        <v>447</v>
      </c>
      <c r="C221" t="s">
        <v>50</v>
      </c>
      <c r="D221" s="2">
        <v>0.52</v>
      </c>
      <c r="E221" s="3">
        <v>104</v>
      </c>
      <c r="F221" s="3" t="s">
        <v>18</v>
      </c>
      <c r="G221" s="4">
        <v>14</v>
      </c>
      <c r="H221" s="5">
        <v>267.28000000000003</v>
      </c>
      <c r="J221" t="str">
        <f>IF(C221=Summary!$B$6,Sheet1!H221,"")</f>
        <v/>
      </c>
      <c r="K221" t="str">
        <f>IF(F221=Summary!$J$4,Sheet1!G221,"")</f>
        <v/>
      </c>
      <c r="L221" t="str">
        <f>IF(F221=Summary!$J$8,Sheet1!G221,"")</f>
        <v/>
      </c>
      <c r="M221">
        <f>IF(F221=Summary!$J$12,Sheet1!G221,"")</f>
        <v>14</v>
      </c>
      <c r="N221" t="str">
        <f>IF(F221=Summary!$J$16,Sheet1!G221,"")</f>
        <v/>
      </c>
    </row>
    <row r="222" spans="1:14" x14ac:dyDescent="0.25">
      <c r="A222" t="s">
        <v>448</v>
      </c>
      <c r="B222" t="s">
        <v>449</v>
      </c>
      <c r="C222" t="s">
        <v>17</v>
      </c>
      <c r="D222" s="2">
        <v>508.61</v>
      </c>
      <c r="E222" s="3">
        <v>45</v>
      </c>
      <c r="F222" s="3" t="s">
        <v>18</v>
      </c>
      <c r="G222" s="4">
        <v>63</v>
      </c>
      <c r="H222" s="5">
        <v>261425.54</v>
      </c>
      <c r="J222" t="str">
        <f>IF(C222=Summary!$B$6,Sheet1!H222,"")</f>
        <v/>
      </c>
      <c r="K222" t="str">
        <f>IF(F222=Summary!$J$4,Sheet1!G222,"")</f>
        <v/>
      </c>
      <c r="L222" t="str">
        <f>IF(F222=Summary!$J$8,Sheet1!G222,"")</f>
        <v/>
      </c>
      <c r="M222">
        <f>IF(F222=Summary!$J$12,Sheet1!G222,"")</f>
        <v>63</v>
      </c>
      <c r="N222" t="str">
        <f>IF(F222=Summary!$J$16,Sheet1!G222,"")</f>
        <v/>
      </c>
    </row>
    <row r="223" spans="1:14" x14ac:dyDescent="0.25">
      <c r="A223" t="s">
        <v>450</v>
      </c>
      <c r="B223" t="s">
        <v>451</v>
      </c>
      <c r="C223" t="s">
        <v>45</v>
      </c>
      <c r="D223" s="2">
        <v>0.13</v>
      </c>
      <c r="E223" s="3">
        <v>43</v>
      </c>
      <c r="F223" s="3" t="s">
        <v>10</v>
      </c>
      <c r="G223" s="4">
        <v>28</v>
      </c>
      <c r="H223" s="5">
        <v>66.820000000000007</v>
      </c>
      <c r="J223" t="str">
        <f>IF(C223=Summary!$B$6,Sheet1!H223,"")</f>
        <v/>
      </c>
      <c r="K223">
        <f>IF(F223=Summary!$J$4,Sheet1!G223,"")</f>
        <v>28</v>
      </c>
      <c r="L223" t="str">
        <f>IF(F223=Summary!$J$8,Sheet1!G223,"")</f>
        <v/>
      </c>
      <c r="M223" t="str">
        <f>IF(F223=Summary!$J$12,Sheet1!G223,"")</f>
        <v/>
      </c>
      <c r="N223" t="str">
        <f>IF(F223=Summary!$J$16,Sheet1!G223,"")</f>
        <v/>
      </c>
    </row>
    <row r="224" spans="1:14" x14ac:dyDescent="0.25">
      <c r="A224" t="s">
        <v>452</v>
      </c>
      <c r="B224" t="s">
        <v>453</v>
      </c>
      <c r="C224" t="s">
        <v>17</v>
      </c>
      <c r="D224" s="2">
        <v>13.95</v>
      </c>
      <c r="E224" s="3">
        <v>52</v>
      </c>
      <c r="F224" s="3" t="s">
        <v>488</v>
      </c>
      <c r="G224" s="4">
        <v>39</v>
      </c>
      <c r="H224" s="5">
        <v>7170.2999999999993</v>
      </c>
      <c r="J224" t="str">
        <f>IF(C224=Summary!$B$6,Sheet1!H224,"")</f>
        <v/>
      </c>
      <c r="K224" t="str">
        <f>IF(F224=Summary!$J$4,Sheet1!G224,"")</f>
        <v/>
      </c>
      <c r="L224" t="str">
        <f>IF(F224=Summary!$J$8,Sheet1!G224,"")</f>
        <v/>
      </c>
      <c r="M224" t="str">
        <f>IF(F224=Summary!$J$12,Sheet1!G224,"")</f>
        <v/>
      </c>
      <c r="N224">
        <f>IF(F224=Summary!$J$16,Sheet1!G224,"")</f>
        <v>39</v>
      </c>
    </row>
    <row r="225" spans="1:14" x14ac:dyDescent="0.25">
      <c r="A225" t="s">
        <v>454</v>
      </c>
      <c r="B225" t="s">
        <v>455</v>
      </c>
      <c r="C225" t="s">
        <v>50</v>
      </c>
      <c r="D225" s="2">
        <v>0.44</v>
      </c>
      <c r="E225" s="3">
        <v>195</v>
      </c>
      <c r="F225" s="3" t="s">
        <v>18</v>
      </c>
      <c r="G225" s="4">
        <v>35</v>
      </c>
      <c r="H225" s="5">
        <v>226.16</v>
      </c>
      <c r="J225" t="str">
        <f>IF(C225=Summary!$B$6,Sheet1!H225,"")</f>
        <v/>
      </c>
      <c r="K225" t="str">
        <f>IF(F225=Summary!$J$4,Sheet1!G225,"")</f>
        <v/>
      </c>
      <c r="L225" t="str">
        <f>IF(F225=Summary!$J$8,Sheet1!G225,"")</f>
        <v/>
      </c>
      <c r="M225">
        <f>IF(F225=Summary!$J$12,Sheet1!G225,"")</f>
        <v>35</v>
      </c>
      <c r="N225" t="str">
        <f>IF(F225=Summary!$J$16,Sheet1!G225,"")</f>
        <v/>
      </c>
    </row>
    <row r="226" spans="1:14" x14ac:dyDescent="0.25">
      <c r="A226" t="s">
        <v>456</v>
      </c>
      <c r="B226" t="s">
        <v>457</v>
      </c>
      <c r="C226" t="s">
        <v>34</v>
      </c>
      <c r="D226" s="2">
        <v>0.02</v>
      </c>
      <c r="E226" s="3">
        <v>34</v>
      </c>
      <c r="F226" s="3" t="s">
        <v>18</v>
      </c>
      <c r="G226" s="4">
        <v>42</v>
      </c>
      <c r="H226" s="5">
        <v>10.28</v>
      </c>
      <c r="J226" t="str">
        <f>IF(C226=Summary!$B$6,Sheet1!H226,"")</f>
        <v/>
      </c>
      <c r="K226" t="str">
        <f>IF(F226=Summary!$J$4,Sheet1!G226,"")</f>
        <v/>
      </c>
      <c r="L226" t="str">
        <f>IF(F226=Summary!$J$8,Sheet1!G226,"")</f>
        <v/>
      </c>
      <c r="M226">
        <f>IF(F226=Summary!$J$12,Sheet1!G226,"")</f>
        <v>42</v>
      </c>
      <c r="N226" t="str">
        <f>IF(F226=Summary!$J$16,Sheet1!G226,"")</f>
        <v/>
      </c>
    </row>
    <row r="227" spans="1:14" x14ac:dyDescent="0.25">
      <c r="A227" t="s">
        <v>458</v>
      </c>
      <c r="B227" t="s">
        <v>459</v>
      </c>
      <c r="C227" t="s">
        <v>45</v>
      </c>
      <c r="D227" s="2">
        <v>8.5000000000000006E-2</v>
      </c>
      <c r="E227" s="3">
        <v>4221</v>
      </c>
      <c r="F227" s="3" t="s">
        <v>14</v>
      </c>
      <c r="G227" s="4">
        <v>98</v>
      </c>
      <c r="H227" s="5">
        <v>43.690000000000005</v>
      </c>
      <c r="J227" t="str">
        <f>IF(C227=Summary!$B$6,Sheet1!H227,"")</f>
        <v/>
      </c>
      <c r="K227" t="str">
        <f>IF(F227=Summary!$J$4,Sheet1!G227,"")</f>
        <v/>
      </c>
      <c r="L227">
        <f>IF(F227=Summary!$J$8,Sheet1!G227,"")</f>
        <v>98</v>
      </c>
      <c r="M227" t="str">
        <f>IF(F227=Summary!$J$12,Sheet1!G227,"")</f>
        <v/>
      </c>
      <c r="N227" t="str">
        <f>IF(F227=Summary!$J$16,Sheet1!G227,"")</f>
        <v/>
      </c>
    </row>
    <row r="228" spans="1:14" x14ac:dyDescent="0.25">
      <c r="A228" t="s">
        <v>460</v>
      </c>
      <c r="B228" t="s">
        <v>461</v>
      </c>
      <c r="C228" t="s">
        <v>17</v>
      </c>
      <c r="D228" s="2">
        <v>0.04</v>
      </c>
      <c r="E228" s="3">
        <v>56</v>
      </c>
      <c r="F228" s="3" t="s">
        <v>10</v>
      </c>
      <c r="G228" s="4">
        <v>28</v>
      </c>
      <c r="H228" s="5">
        <v>20.56</v>
      </c>
      <c r="J228" t="str">
        <f>IF(C228=Summary!$B$6,Sheet1!H228,"")</f>
        <v/>
      </c>
      <c r="K228">
        <f>IF(F228=Summary!$J$4,Sheet1!G228,"")</f>
        <v>28</v>
      </c>
      <c r="L228" t="str">
        <f>IF(F228=Summary!$J$8,Sheet1!G228,"")</f>
        <v/>
      </c>
      <c r="M228" t="str">
        <f>IF(F228=Summary!$J$12,Sheet1!G228,"")</f>
        <v/>
      </c>
      <c r="N228" t="str">
        <f>IF(F228=Summary!$J$16,Sheet1!G228,"")</f>
        <v/>
      </c>
    </row>
    <row r="229" spans="1:14" x14ac:dyDescent="0.25">
      <c r="A229" t="s">
        <v>462</v>
      </c>
      <c r="B229" t="s">
        <v>463</v>
      </c>
      <c r="C229" t="s">
        <v>31</v>
      </c>
      <c r="D229" s="2">
        <v>4.03</v>
      </c>
      <c r="E229" s="3">
        <v>125</v>
      </c>
      <c r="F229" s="3" t="s">
        <v>14</v>
      </c>
      <c r="G229" s="4">
        <v>49</v>
      </c>
      <c r="H229" s="5">
        <v>2071.42</v>
      </c>
      <c r="J229" t="str">
        <f>IF(C229=Summary!$B$6,Sheet1!H229,"")</f>
        <v/>
      </c>
      <c r="K229" t="str">
        <f>IF(F229=Summary!$J$4,Sheet1!G229,"")</f>
        <v/>
      </c>
      <c r="L229">
        <f>IF(F229=Summary!$J$8,Sheet1!G229,"")</f>
        <v>49</v>
      </c>
      <c r="M229" t="str">
        <f>IF(F229=Summary!$J$12,Sheet1!G229,"")</f>
        <v/>
      </c>
      <c r="N229" t="str">
        <f>IF(F229=Summary!$J$16,Sheet1!G229,"")</f>
        <v/>
      </c>
    </row>
    <row r="230" spans="1:14" x14ac:dyDescent="0.25">
      <c r="A230" t="s">
        <v>464</v>
      </c>
      <c r="B230" t="s">
        <v>119</v>
      </c>
      <c r="C230" t="s">
        <v>34</v>
      </c>
      <c r="D230" s="2">
        <v>0.34</v>
      </c>
      <c r="E230" s="3">
        <v>232</v>
      </c>
      <c r="F230" s="3" t="s">
        <v>488</v>
      </c>
      <c r="G230" s="4">
        <v>39</v>
      </c>
      <c r="H230" s="5">
        <v>174.76000000000002</v>
      </c>
      <c r="J230" t="str">
        <f>IF(C230=Summary!$B$6,Sheet1!H230,"")</f>
        <v/>
      </c>
      <c r="K230" t="str">
        <f>IF(F230=Summary!$J$4,Sheet1!G230,"")</f>
        <v/>
      </c>
      <c r="L230" t="str">
        <f>IF(F230=Summary!$J$8,Sheet1!G230,"")</f>
        <v/>
      </c>
      <c r="M230" t="str">
        <f>IF(F230=Summary!$J$12,Sheet1!G230,"")</f>
        <v/>
      </c>
      <c r="N230">
        <f>IF(F230=Summary!$J$16,Sheet1!G230,"")</f>
        <v>39</v>
      </c>
    </row>
    <row r="231" spans="1:14" x14ac:dyDescent="0.25">
      <c r="A231" t="s">
        <v>465</v>
      </c>
      <c r="B231" t="s">
        <v>466</v>
      </c>
      <c r="C231" t="s">
        <v>34</v>
      </c>
      <c r="D231" s="2">
        <v>7.69</v>
      </c>
      <c r="E231" s="3">
        <v>26</v>
      </c>
      <c r="F231" s="3" t="s">
        <v>488</v>
      </c>
      <c r="G231" s="4">
        <v>39</v>
      </c>
      <c r="H231" s="5">
        <v>3952.6600000000003</v>
      </c>
      <c r="J231" t="str">
        <f>IF(C231=Summary!$B$6,Sheet1!H231,"")</f>
        <v/>
      </c>
      <c r="K231" t="str">
        <f>IF(F231=Summary!$J$4,Sheet1!G231,"")</f>
        <v/>
      </c>
      <c r="L231" t="str">
        <f>IF(F231=Summary!$J$8,Sheet1!G231,"")</f>
        <v/>
      </c>
      <c r="M231" t="str">
        <f>IF(F231=Summary!$J$12,Sheet1!G231,"")</f>
        <v/>
      </c>
      <c r="N231">
        <f>IF(F231=Summary!$J$16,Sheet1!G231,"")</f>
        <v>39</v>
      </c>
    </row>
    <row r="232" spans="1:14" x14ac:dyDescent="0.25">
      <c r="A232" t="s">
        <v>467</v>
      </c>
      <c r="B232" t="s">
        <v>468</v>
      </c>
      <c r="C232" t="s">
        <v>34</v>
      </c>
      <c r="D232" s="2">
        <v>7.9699999999999993E-2</v>
      </c>
      <c r="E232" s="3">
        <v>13434</v>
      </c>
      <c r="F232" s="3" t="s">
        <v>14</v>
      </c>
      <c r="G232" s="4">
        <v>126</v>
      </c>
      <c r="H232" s="5">
        <v>40.965799999999994</v>
      </c>
      <c r="J232" t="str">
        <f>IF(C232=Summary!$B$6,Sheet1!H232,"")</f>
        <v/>
      </c>
      <c r="K232" t="str">
        <f>IF(F232=Summary!$J$4,Sheet1!G232,"")</f>
        <v/>
      </c>
      <c r="L232">
        <f>IF(F232=Summary!$J$8,Sheet1!G232,"")</f>
        <v>126</v>
      </c>
      <c r="M232" t="str">
        <f>IF(F232=Summary!$J$12,Sheet1!G232,"")</f>
        <v/>
      </c>
      <c r="N232" t="str">
        <f>IF(F232=Summary!$J$16,Sheet1!G232,"")</f>
        <v/>
      </c>
    </row>
    <row r="233" spans="1:14" x14ac:dyDescent="0.25">
      <c r="A233" t="s">
        <v>469</v>
      </c>
      <c r="B233" t="s">
        <v>470</v>
      </c>
      <c r="C233" t="s">
        <v>34</v>
      </c>
      <c r="D233" s="4">
        <v>0.2</v>
      </c>
      <c r="E233" s="3">
        <v>20</v>
      </c>
      <c r="F233" s="3" t="s">
        <v>488</v>
      </c>
      <c r="G233" s="4">
        <v>39</v>
      </c>
      <c r="H233" s="5">
        <v>102.80000000000001</v>
      </c>
      <c r="J233" t="str">
        <f>IF(C233=Summary!$B$6,Sheet1!H233,"")</f>
        <v/>
      </c>
      <c r="K233" t="str">
        <f>IF(F233=Summary!$J$4,Sheet1!G233,"")</f>
        <v/>
      </c>
      <c r="L233" t="str">
        <f>IF(F233=Summary!$J$8,Sheet1!G233,"")</f>
        <v/>
      </c>
      <c r="M233" t="str">
        <f>IF(F233=Summary!$J$12,Sheet1!G233,"")</f>
        <v/>
      </c>
      <c r="N233">
        <f>IF(F233=Summary!$J$16,Sheet1!G233,"")</f>
        <v>39</v>
      </c>
    </row>
    <row r="234" spans="1:14" x14ac:dyDescent="0.25">
      <c r="A234" t="s">
        <v>471</v>
      </c>
      <c r="B234" t="s">
        <v>472</v>
      </c>
      <c r="C234" t="s">
        <v>45</v>
      </c>
      <c r="D234" s="2">
        <v>0.17</v>
      </c>
      <c r="E234" s="3">
        <v>36</v>
      </c>
      <c r="F234" s="3" t="s">
        <v>10</v>
      </c>
      <c r="G234" s="4">
        <v>14</v>
      </c>
      <c r="H234" s="5">
        <v>87.38000000000001</v>
      </c>
      <c r="J234" t="str">
        <f>IF(C234=Summary!$B$6,Sheet1!H234,"")</f>
        <v/>
      </c>
      <c r="K234">
        <f>IF(F234=Summary!$J$4,Sheet1!G234,"")</f>
        <v>14</v>
      </c>
      <c r="L234" t="str">
        <f>IF(F234=Summary!$J$8,Sheet1!G234,"")</f>
        <v/>
      </c>
      <c r="M234" t="str">
        <f>IF(F234=Summary!$J$12,Sheet1!G234,"")</f>
        <v/>
      </c>
      <c r="N234" t="str">
        <f>IF(F234=Summary!$J$16,Sheet1!G234,"")</f>
        <v/>
      </c>
    </row>
    <row r="235" spans="1:14" x14ac:dyDescent="0.25">
      <c r="A235" t="s">
        <v>473</v>
      </c>
      <c r="B235" t="s">
        <v>474</v>
      </c>
      <c r="C235" t="s">
        <v>34</v>
      </c>
      <c r="D235" s="2">
        <v>2.19</v>
      </c>
      <c r="E235" s="3">
        <v>45</v>
      </c>
      <c r="F235" s="3" t="s">
        <v>10</v>
      </c>
      <c r="G235" s="4">
        <v>21</v>
      </c>
      <c r="H235" s="5">
        <v>1125.6600000000001</v>
      </c>
      <c r="J235" t="str">
        <f>IF(C235=Summary!$B$6,Sheet1!H235,"")</f>
        <v/>
      </c>
      <c r="K235">
        <f>IF(F235=Summary!$J$4,Sheet1!G235,"")</f>
        <v>21</v>
      </c>
      <c r="L235" t="str">
        <f>IF(F235=Summary!$J$8,Sheet1!G235,"")</f>
        <v/>
      </c>
      <c r="M235" t="str">
        <f>IF(F235=Summary!$J$12,Sheet1!G235,"")</f>
        <v/>
      </c>
      <c r="N235" t="str">
        <f>IF(F235=Summary!$J$16,Sheet1!G235,"")</f>
        <v/>
      </c>
    </row>
    <row r="236" spans="1:14" x14ac:dyDescent="0.25">
      <c r="A236" t="s">
        <v>475</v>
      </c>
      <c r="B236" t="s">
        <v>476</v>
      </c>
      <c r="C236" t="s">
        <v>9</v>
      </c>
      <c r="D236" s="2">
        <v>21.1</v>
      </c>
      <c r="E236" s="3">
        <v>22</v>
      </c>
      <c r="F236" s="3" t="s">
        <v>14</v>
      </c>
      <c r="G236" s="4">
        <v>21</v>
      </c>
      <c r="H236" s="5">
        <v>10845.400000000001</v>
      </c>
      <c r="J236">
        <f>IF(C236=Summary!$B$6,Sheet1!H236,"")</f>
        <v>10845.400000000001</v>
      </c>
      <c r="K236" t="str">
        <f>IF(F236=Summary!$J$4,Sheet1!G236,"")</f>
        <v/>
      </c>
      <c r="L236">
        <f>IF(F236=Summary!$J$8,Sheet1!G236,"")</f>
        <v>21</v>
      </c>
      <c r="M236" t="str">
        <f>IF(F236=Summary!$J$12,Sheet1!G236,"")</f>
        <v/>
      </c>
      <c r="N236" t="str">
        <f>IF(F236=Summary!$J$16,Sheet1!G236,"")</f>
        <v/>
      </c>
    </row>
    <row r="237" spans="1:14" x14ac:dyDescent="0.25">
      <c r="A237" t="s">
        <v>477</v>
      </c>
      <c r="B237" t="s">
        <v>478</v>
      </c>
      <c r="C237" t="s">
        <v>9</v>
      </c>
      <c r="D237" s="4">
        <v>0.02</v>
      </c>
      <c r="E237" s="3">
        <v>346</v>
      </c>
      <c r="F237" s="3" t="s">
        <v>14</v>
      </c>
      <c r="G237" s="4">
        <v>14</v>
      </c>
      <c r="H237" s="5">
        <v>10.28</v>
      </c>
      <c r="J237">
        <f>IF(C237=Summary!$B$6,Sheet1!H237,"")</f>
        <v>10.28</v>
      </c>
      <c r="K237" t="str">
        <f>IF(F237=Summary!$J$4,Sheet1!G237,"")</f>
        <v/>
      </c>
      <c r="L237">
        <f>IF(F237=Summary!$J$8,Sheet1!G237,"")</f>
        <v>14</v>
      </c>
      <c r="M237" t="str">
        <f>IF(F237=Summary!$J$12,Sheet1!G237,"")</f>
        <v/>
      </c>
      <c r="N237" t="str">
        <f>IF(F237=Summary!$J$16,Sheet1!G237,"")</f>
        <v/>
      </c>
    </row>
    <row r="238" spans="1:14" x14ac:dyDescent="0.25">
      <c r="A238" t="s">
        <v>479</v>
      </c>
      <c r="B238" t="s">
        <v>480</v>
      </c>
      <c r="C238" t="s">
        <v>45</v>
      </c>
      <c r="D238" s="4">
        <v>0.36</v>
      </c>
      <c r="E238" s="3">
        <v>164</v>
      </c>
      <c r="F238" s="3" t="s">
        <v>18</v>
      </c>
      <c r="G238" s="4">
        <v>14</v>
      </c>
      <c r="H238" s="5">
        <v>185.04</v>
      </c>
      <c r="J238" t="str">
        <f>IF(C238=Summary!$B$6,Sheet1!H238,"")</f>
        <v/>
      </c>
      <c r="K238" t="str">
        <f>IF(F238=Summary!$J$4,Sheet1!G238,"")</f>
        <v/>
      </c>
      <c r="L238" t="str">
        <f>IF(F238=Summary!$J$8,Sheet1!G238,"")</f>
        <v/>
      </c>
      <c r="M238">
        <f>IF(F238=Summary!$J$12,Sheet1!G238,"")</f>
        <v>14</v>
      </c>
      <c r="N238" t="str">
        <f>IF(F238=Summary!$J$16,Sheet1!G238,"")</f>
        <v/>
      </c>
    </row>
    <row r="239" spans="1:14" x14ac:dyDescent="0.25">
      <c r="A239" t="s">
        <v>481</v>
      </c>
      <c r="B239" t="s">
        <v>482</v>
      </c>
      <c r="C239" t="s">
        <v>34</v>
      </c>
      <c r="D239" s="2">
        <v>15.12</v>
      </c>
      <c r="E239" s="3">
        <v>50</v>
      </c>
      <c r="F239" s="3" t="s">
        <v>18</v>
      </c>
      <c r="G239" s="4">
        <v>28</v>
      </c>
      <c r="H239" s="5">
        <v>7771.6799999999994</v>
      </c>
      <c r="J239" t="str">
        <f>IF(C239=Summary!$B$6,Sheet1!H239,"")</f>
        <v/>
      </c>
      <c r="K239" t="str">
        <f>IF(F239=Summary!$J$4,Sheet1!G239,"")</f>
        <v/>
      </c>
      <c r="L239" t="str">
        <f>IF(F239=Summary!$J$8,Sheet1!G239,"")</f>
        <v/>
      </c>
      <c r="M239">
        <f>IF(F239=Summary!$J$12,Sheet1!G239,"")</f>
        <v>28</v>
      </c>
      <c r="N239" t="str">
        <f>IF(F239=Summary!$J$16,Sheet1!G239,"")</f>
        <v/>
      </c>
    </row>
    <row r="240" spans="1:14" x14ac:dyDescent="0.25">
      <c r="A240" t="s">
        <v>483</v>
      </c>
      <c r="B240" t="s">
        <v>484</v>
      </c>
      <c r="C240" t="s">
        <v>50</v>
      </c>
      <c r="D240" s="2">
        <v>0.56999999999999995</v>
      </c>
      <c r="E240" s="3">
        <v>40</v>
      </c>
      <c r="F240" s="3" t="s">
        <v>14</v>
      </c>
      <c r="G240" s="4">
        <v>28</v>
      </c>
      <c r="H240" s="5">
        <v>292.97999999999996</v>
      </c>
      <c r="J240" t="str">
        <f>IF(C240=Summary!$B$6,Sheet1!H240,"")</f>
        <v/>
      </c>
      <c r="K240" t="str">
        <f>IF(F240=Summary!$J$4,Sheet1!G240,"")</f>
        <v/>
      </c>
      <c r="L240">
        <f>IF(F240=Summary!$J$8,Sheet1!G240,"")</f>
        <v>28</v>
      </c>
      <c r="M240" t="str">
        <f>IF(F240=Summary!$J$12,Sheet1!G240,"")</f>
        <v/>
      </c>
      <c r="N240" t="str">
        <f>IF(F240=Summary!$J$16,Sheet1!G240,"")</f>
        <v/>
      </c>
    </row>
    <row r="241" spans="1:14" x14ac:dyDescent="0.25">
      <c r="A241" t="s">
        <v>485</v>
      </c>
      <c r="B241" t="s">
        <v>486</v>
      </c>
      <c r="C241" t="s">
        <v>17</v>
      </c>
      <c r="D241" s="2">
        <v>0.01</v>
      </c>
      <c r="E241" s="3">
        <v>54</v>
      </c>
      <c r="F241" s="3" t="s">
        <v>14</v>
      </c>
      <c r="G241" s="4">
        <v>14</v>
      </c>
      <c r="H241" s="5">
        <v>5.14</v>
      </c>
      <c r="J241" t="str">
        <f>IF(C241=Summary!$B$6,Sheet1!H241,"")</f>
        <v/>
      </c>
      <c r="K241" t="str">
        <f>IF(F241=Summary!$J$4,Sheet1!G241,"")</f>
        <v/>
      </c>
      <c r="L241">
        <f>IF(F241=Summary!$J$8,Sheet1!G241,"")</f>
        <v>14</v>
      </c>
      <c r="M241" t="str">
        <f>IF(F241=Summary!$J$12,Sheet1!G241,"")</f>
        <v/>
      </c>
      <c r="N241" t="str">
        <f>IF(F241=Summary!$J$16,Sheet1!G241,"")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Rigby, Steven</dc:creator>
  <cp:lastModifiedBy>Ubong Jonah</cp:lastModifiedBy>
  <dcterms:created xsi:type="dcterms:W3CDTF">2018-05-09T20:32:53Z</dcterms:created>
  <dcterms:modified xsi:type="dcterms:W3CDTF">2021-11-05T05:05:41Z</dcterms:modified>
</cp:coreProperties>
</file>