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03ac604836fbf5/Studium/3_MoSi/Praktikum/Praktikum 5/"/>
    </mc:Choice>
  </mc:AlternateContent>
  <xr:revisionPtr revIDLastSave="147" documentId="8_{432C0C20-CE00-4A05-997B-A97B024882F3}" xr6:coauthVersionLast="47" xr6:coauthVersionMax="47" xr10:uidLastSave="{BE3FB843-EBB0-4581-8805-E7A00C7F691A}"/>
  <bookViews>
    <workbookView xWindow="-28920" yWindow="1755" windowWidth="29040" windowHeight="15720" xr2:uid="{3A55CB31-34D3-4561-ADE7-620C1DCC3F9C}"/>
  </bookViews>
  <sheets>
    <sheet name="5.7 - R_L &amp; R_Vd für 1 Birnchen" sheetId="1" r:id="rId1"/>
    <sheet name="5.8 R_L &amp; R_Vd für 2 Birnche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5" i="1"/>
  <c r="F13" i="1" s="1"/>
  <c r="F6" i="1"/>
  <c r="F7" i="1"/>
  <c r="F8" i="1"/>
  <c r="F9" i="1"/>
  <c r="F10" i="1"/>
  <c r="F11" i="1"/>
  <c r="F12" i="1"/>
  <c r="F13" i="3" l="1"/>
</calcChain>
</file>

<file path=xl/sharedStrings.xml><?xml version="1.0" encoding="utf-8"?>
<sst xmlns="http://schemas.openxmlformats.org/spreadsheetml/2006/main" count="30" uniqueCount="24">
  <si>
    <t>Messung/Dateiname</t>
  </si>
  <si>
    <t>U_A</t>
  </si>
  <si>
    <t>R_Last</t>
  </si>
  <si>
    <t>R=R_L+R_V,D</t>
  </si>
  <si>
    <t>R_V,D=R-R_L</t>
  </si>
  <si>
    <t>Mittelwert</t>
  </si>
  <si>
    <t>V5_RLast_1V_1B.mat</t>
  </si>
  <si>
    <t>V5_RLast_2V_1B.mat</t>
  </si>
  <si>
    <t>V5_RLast_3V_1B.mat</t>
  </si>
  <si>
    <t>V5_RLast_4V_1B.mat</t>
  </si>
  <si>
    <t>V5_RLast_6V_1B.mat</t>
  </si>
  <si>
    <t>V5_RLast_8V_1B.mat</t>
  </si>
  <si>
    <t>V5_RLast_10V_1B.mat</t>
  </si>
  <si>
    <t>V5_RLast_12V_1B.mat</t>
  </si>
  <si>
    <t>V5_RLast_1V_2B.mat</t>
  </si>
  <si>
    <t>V5_RLast_2V_2B.mat</t>
  </si>
  <si>
    <t>V5_RLast_3V_2B.mat</t>
  </si>
  <si>
    <t>V5_RLast_4V_2B.mat</t>
  </si>
  <si>
    <t>V5_RLast_6V_2B.mat</t>
  </si>
  <si>
    <t>V5_RLast_8V_2B.mat</t>
  </si>
  <si>
    <t>V5_RLast_10V_2B.mat</t>
  </si>
  <si>
    <t>V5_RLast_12V_2B.mat</t>
  </si>
  <si>
    <t>Tabelle 5.8: Auswertung des Lastwiderstands (2 Birnchen) und Durchlassverluste</t>
  </si>
  <si>
    <t>Tabelle 5.7: Auswertung des Lastwiderstands (1 Birnchen) und Durchlassverluste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</si>
</sst>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090922-4DCA-4930-BD2C-738EE8208E52}" name="Tabelle5.7" displayName="Tabelle5.7" ref="B4:F13" totalsRowCount="1" headerRowDxfId="21" dataDxfId="19" totalsRowDxfId="20">
  <autoFilter ref="B4:F12" xr:uid="{82090922-4DCA-4930-BD2C-738EE8208E52}"/>
  <tableColumns count="5">
    <tableColumn id="1" xr3:uid="{896B2F62-21F5-4D43-ACE5-AB286597E2B9}" name="Messung/Dateiname" totalsRowLabel="Mittelwert" dataDxfId="25" totalsRowDxfId="10"/>
    <tableColumn id="2" xr3:uid="{C2074987-0B64-4DD4-AE56-9CA4618B0230}" name="U_A" dataDxfId="24" totalsRowDxfId="9"/>
    <tableColumn id="3" xr3:uid="{8FBA98AB-BA2C-4B2C-8FC8-6A1A2FFBD192}" name="R_Last" dataDxfId="23" totalsRowDxfId="8"/>
    <tableColumn id="4" xr3:uid="{FADC22FF-0E7E-4FC8-ABEB-88B412BEA7D2}" name="R=R_L+R_V,D" dataDxfId="22" totalsRowDxfId="7"/>
    <tableColumn id="5" xr3:uid="{5BB0E69E-CA39-4AEC-A6ED-ADB3D5814B17}" name="R_V,D=R-R_L" totalsRowFunction="custom" dataDxfId="11" totalsRowDxfId="6">
      <calculatedColumnFormula>Tabelle5.7[[#This Row],[R=R_L+R_V,D]]-Tabelle5.7[[#This Row],[R_Last]]</calculatedColumnFormula>
      <totalsRowFormula>_xlfn.CONCAT("R_V,D=",SUBTOTAL(101,Tabelle5.7[R_V,D=R-R_L]))</totalsRowFormula>
    </tableColumn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B5793D-5572-4DE4-82AE-282DCA494985}" name="Tabelle5.8" displayName="Tabelle5.8" ref="B4:F13" totalsRowCount="1" headerRowDxfId="18" dataDxfId="17" totalsRowDxfId="16">
  <autoFilter ref="B4:F12" xr:uid="{82090922-4DCA-4930-BD2C-738EE8208E52}"/>
  <tableColumns count="5">
    <tableColumn id="1" xr3:uid="{25A72C4A-202B-4E46-82CF-67E9C16275B5}" name="Messung/Dateiname" totalsRowLabel="Mittelwert" dataDxfId="15" totalsRowDxfId="4"/>
    <tableColumn id="2" xr3:uid="{975E5667-FA70-441D-9C19-E394E66F2B6D}" name="U_A" dataDxfId="14" totalsRowDxfId="3"/>
    <tableColumn id="3" xr3:uid="{EC1F0AF6-D918-4AAB-9824-E090B8BB68E1}" name="R_Last" dataDxfId="13" totalsRowDxfId="2"/>
    <tableColumn id="4" xr3:uid="{B9765B29-6DF0-47B3-A2A3-E5A5D8CC53D3}" name="R=R_L+R_V,D" dataDxfId="12" totalsRowDxfId="1"/>
    <tableColumn id="5" xr3:uid="{7D77A258-1B26-44F1-BB6F-1370E8CE5B24}" name="R_V,D=R-R_L" totalsRowFunction="custom" dataDxfId="5" totalsRowDxfId="0">
      <calculatedColumnFormula>Tabelle5.8[[#This Row],[R=R_L+R_V,D]]-Tabelle5.8[[#This Row],[R_Last]]</calculatedColumnFormula>
      <totalsRowFormula>_xlfn.CONCAT("R_V,D=",SUBTOTAL(101,Tabelle5.8[R_V,D=R-R_L]))</totalsRowFormula>
    </tableColumn>
  </tableColumns>
  <tableStyleInfo name="TableStyleMedium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18AF1-F3F4-419B-BFEB-6E706E1FEFEA}">
  <dimension ref="B2:F13"/>
  <sheetViews>
    <sheetView tabSelected="1" workbookViewId="0">
      <selection activeCell="I6" sqref="I6"/>
    </sheetView>
  </sheetViews>
  <sheetFormatPr defaultRowHeight="15" x14ac:dyDescent="0.25"/>
  <cols>
    <col min="2" max="2" width="23.85546875" bestFit="1" customWidth="1"/>
    <col min="3" max="3" width="10.140625" customWidth="1"/>
    <col min="4" max="4" width="9.5703125" bestFit="1" customWidth="1"/>
    <col min="5" max="5" width="16.140625" bestFit="1" customWidth="1"/>
    <col min="6" max="6" width="18.5703125" bestFit="1" customWidth="1"/>
    <col min="9" max="9" width="29" customWidth="1"/>
  </cols>
  <sheetData>
    <row r="2" spans="2:6" ht="26.25" customHeight="1" x14ac:dyDescent="0.25">
      <c r="B2" s="3" t="s">
        <v>23</v>
      </c>
      <c r="C2" s="3"/>
      <c r="D2" s="3"/>
      <c r="E2" s="3"/>
      <c r="F2" s="3"/>
    </row>
    <row r="4" spans="2:6" s="1" customFormat="1" ht="20.100000000000001" customHeigh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 s="1" customFormat="1" ht="20.100000000000001" customHeight="1" x14ac:dyDescent="0.25">
      <c r="B5" s="2" t="s">
        <v>6</v>
      </c>
      <c r="C5" s="2">
        <v>0.64100000000000001</v>
      </c>
      <c r="D5" s="2">
        <v>40.094999999999999</v>
      </c>
      <c r="E5" s="2">
        <v>22.254000000000001</v>
      </c>
      <c r="F5" s="2">
        <f>Tabelle5.7[[#This Row],[R=R_L+R_V,D]]-Tabelle5.7[[#This Row],[R_Last]]</f>
        <v>-17.840999999999998</v>
      </c>
    </row>
    <row r="6" spans="2:6" s="1" customFormat="1" ht="20.100000000000001" customHeight="1" x14ac:dyDescent="0.25">
      <c r="B6" s="2" t="s">
        <v>7</v>
      </c>
      <c r="C6" s="2">
        <v>1.5109999999999999</v>
      </c>
      <c r="D6" s="2">
        <v>57.51</v>
      </c>
      <c r="E6" s="2">
        <v>20.606000000000002</v>
      </c>
      <c r="F6" s="2">
        <f>Tabelle5.7[[#This Row],[R=R_L+R_V,D]]-Tabelle5.7[[#This Row],[R_Last]]</f>
        <v>-36.903999999999996</v>
      </c>
    </row>
    <row r="7" spans="2:6" s="1" customFormat="1" ht="20.100000000000001" customHeight="1" x14ac:dyDescent="0.25">
      <c r="B7" s="2" t="s">
        <v>8</v>
      </c>
      <c r="C7" s="2">
        <v>2.2959999999999998</v>
      </c>
      <c r="D7" s="2">
        <v>67.734999999999999</v>
      </c>
      <c r="E7" s="2">
        <v>20.782</v>
      </c>
      <c r="F7" s="2">
        <f>Tabelle5.7[[#This Row],[R=R_L+R_V,D]]-Tabelle5.7[[#This Row],[R_Last]]</f>
        <v>-46.953000000000003</v>
      </c>
    </row>
    <row r="8" spans="2:6" s="1" customFormat="1" ht="20.100000000000001" customHeight="1" x14ac:dyDescent="0.25">
      <c r="B8" s="2" t="s">
        <v>9</v>
      </c>
      <c r="C8" s="2">
        <v>3.161</v>
      </c>
      <c r="D8" s="2">
        <v>76.625</v>
      </c>
      <c r="E8" s="2">
        <v>20.672000000000001</v>
      </c>
      <c r="F8" s="2">
        <f>Tabelle5.7[[#This Row],[R=R_L+R_V,D]]-Tabelle5.7[[#This Row],[R_Last]]</f>
        <v>-55.953000000000003</v>
      </c>
    </row>
    <row r="9" spans="2:6" s="1" customFormat="1" ht="20.100000000000001" customHeight="1" x14ac:dyDescent="0.25">
      <c r="B9" s="2" t="s">
        <v>10</v>
      </c>
      <c r="C9" s="2">
        <v>4.891</v>
      </c>
      <c r="D9" s="2">
        <v>90.313000000000002</v>
      </c>
      <c r="E9" s="2">
        <v>21.187000000000001</v>
      </c>
      <c r="F9" s="2">
        <f>Tabelle5.7[[#This Row],[R=R_L+R_V,D]]-Tabelle5.7[[#This Row],[R_Last]]</f>
        <v>-69.126000000000005</v>
      </c>
    </row>
    <row r="10" spans="2:6" s="1" customFormat="1" ht="20.100000000000001" customHeight="1" x14ac:dyDescent="0.25">
      <c r="B10" s="2" t="s">
        <v>11</v>
      </c>
      <c r="C10" s="2">
        <v>6.6879999999999997</v>
      </c>
      <c r="D10" s="2">
        <v>101.71</v>
      </c>
      <c r="E10" s="2">
        <v>21.501000000000001</v>
      </c>
      <c r="F10" s="2">
        <f>Tabelle5.7[[#This Row],[R=R_L+R_V,D]]-Tabelle5.7[[#This Row],[R_Last]]</f>
        <v>-80.208999999999989</v>
      </c>
    </row>
    <row r="11" spans="2:6" s="1" customFormat="1" ht="20.100000000000001" customHeight="1" x14ac:dyDescent="0.25">
      <c r="B11" s="2" t="s">
        <v>12</v>
      </c>
      <c r="C11" s="2">
        <v>10.194000000000001</v>
      </c>
      <c r="D11" s="2">
        <v>119.017</v>
      </c>
      <c r="E11" s="2">
        <v>21.742000000000001</v>
      </c>
      <c r="F11" s="2">
        <f>Tabelle5.7[[#This Row],[R=R_L+R_V,D]]-Tabelle5.7[[#This Row],[R_Last]]</f>
        <v>-97.274999999999991</v>
      </c>
    </row>
    <row r="12" spans="2:6" s="1" customFormat="1" ht="20.100000000000001" customHeight="1" x14ac:dyDescent="0.25">
      <c r="B12" s="2" t="s">
        <v>13</v>
      </c>
      <c r="C12" s="2">
        <v>8.4529999999999994</v>
      </c>
      <c r="D12" s="2">
        <v>110.60599999999999</v>
      </c>
      <c r="E12" s="2">
        <v>22.062000000000001</v>
      </c>
      <c r="F12" s="2">
        <f>Tabelle5.7[[#This Row],[R=R_L+R_V,D]]-Tabelle5.7[[#This Row],[R_Last]]</f>
        <v>-88.543999999999997</v>
      </c>
    </row>
    <row r="13" spans="2:6" s="1" customFormat="1" ht="20.100000000000001" customHeight="1" x14ac:dyDescent="0.25">
      <c r="B13" s="2" t="s">
        <v>5</v>
      </c>
      <c r="C13" s="2"/>
      <c r="D13" s="2"/>
      <c r="E13" s="2"/>
      <c r="F13" s="2" t="str">
        <f>_xlfn.CONCAT("R_V,D=",SUBTOTAL(101,Tabelle5.7[R_V,D=R-R_L]))</f>
        <v>R_V,D=-61,600625</v>
      </c>
    </row>
  </sheetData>
  <mergeCells count="1">
    <mergeCell ref="B2:F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1176-5CBD-4C3D-B708-5BFCC167E3A0}">
  <dimension ref="B2:G14"/>
  <sheetViews>
    <sheetView workbookViewId="0">
      <selection activeCell="I4" sqref="I4"/>
    </sheetView>
  </sheetViews>
  <sheetFormatPr defaultRowHeight="15" x14ac:dyDescent="0.25"/>
  <cols>
    <col min="2" max="2" width="23.85546875" bestFit="1" customWidth="1"/>
    <col min="3" max="3" width="10.140625" customWidth="1"/>
    <col min="4" max="4" width="9.5703125" bestFit="1" customWidth="1"/>
    <col min="5" max="5" width="16.140625" bestFit="1" customWidth="1"/>
    <col min="6" max="6" width="18.5703125" bestFit="1" customWidth="1"/>
    <col min="9" max="9" width="29" customWidth="1"/>
  </cols>
  <sheetData>
    <row r="2" spans="2:7" ht="26.25" customHeight="1" x14ac:dyDescent="0.25">
      <c r="B2" s="3" t="s">
        <v>22</v>
      </c>
      <c r="C2" s="3"/>
      <c r="D2" s="3"/>
      <c r="E2" s="3"/>
      <c r="F2" s="3"/>
    </row>
    <row r="4" spans="2:7" s="1" customFormat="1" ht="20.100000000000001" customHeigh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/>
    </row>
    <row r="5" spans="2:7" s="1" customFormat="1" ht="20.100000000000001" customHeight="1" x14ac:dyDescent="0.25">
      <c r="B5" s="2" t="s">
        <v>14</v>
      </c>
      <c r="C5" s="2">
        <v>0.39700000000000002</v>
      </c>
      <c r="D5" s="2">
        <v>13.571</v>
      </c>
      <c r="E5" s="2">
        <v>21.568000000000001</v>
      </c>
      <c r="F5" s="2">
        <f>Tabelle5.8[[#This Row],[R=R_L+R_V,D]]-Tabelle5.8[[#This Row],[R_Last]]</f>
        <v>7.9970000000000017</v>
      </c>
    </row>
    <row r="6" spans="2:7" s="1" customFormat="1" ht="20.100000000000001" customHeight="1" x14ac:dyDescent="0.25">
      <c r="B6" s="2" t="s">
        <v>15</v>
      </c>
      <c r="C6" s="2">
        <v>1.0660000000000001</v>
      </c>
      <c r="D6" s="2">
        <v>22.507999999999999</v>
      </c>
      <c r="E6" s="2">
        <v>20.762</v>
      </c>
      <c r="F6" s="2">
        <f>Tabelle5.8[[#This Row],[R=R_L+R_V,D]]-Tabelle5.8[[#This Row],[R_Last]]</f>
        <v>-1.7459999999999987</v>
      </c>
    </row>
    <row r="7" spans="2:7" s="1" customFormat="1" ht="20.100000000000001" customHeight="1" x14ac:dyDescent="0.25">
      <c r="B7" s="2" t="s">
        <v>16</v>
      </c>
      <c r="C7" s="2">
        <v>1.7170000000000001</v>
      </c>
      <c r="D7" s="2">
        <v>27.963000000000001</v>
      </c>
      <c r="E7" s="2">
        <v>20.457000000000001</v>
      </c>
      <c r="F7" s="2">
        <f>Tabelle5.8[[#This Row],[R=R_L+R_V,D]]-Tabelle5.8[[#This Row],[R_Last]]</f>
        <v>-7.5060000000000002</v>
      </c>
    </row>
    <row r="8" spans="2:7" s="1" customFormat="1" ht="20.100000000000001" customHeight="1" x14ac:dyDescent="0.25">
      <c r="B8" s="2" t="s">
        <v>17</v>
      </c>
      <c r="C8" s="2">
        <v>2.4350000000000001</v>
      </c>
      <c r="D8" s="2">
        <v>31.963000000000001</v>
      </c>
      <c r="E8" s="2">
        <v>20.638999999999999</v>
      </c>
      <c r="F8" s="2">
        <f>Tabelle5.8[[#This Row],[R=R_L+R_V,D]]-Tabelle5.8[[#This Row],[R_Last]]</f>
        <v>-11.324000000000002</v>
      </c>
    </row>
    <row r="9" spans="2:7" s="1" customFormat="1" ht="20.100000000000001" customHeight="1" x14ac:dyDescent="0.25">
      <c r="B9" s="2" t="s">
        <v>18</v>
      </c>
      <c r="C9" s="2">
        <v>3.9020000000000001</v>
      </c>
      <c r="D9" s="2">
        <v>38.784999999999997</v>
      </c>
      <c r="E9" s="2">
        <v>21.257000000000001</v>
      </c>
      <c r="F9" s="2">
        <f>Tabelle5.8[[#This Row],[R=R_L+R_V,D]]-Tabelle5.8[[#This Row],[R_Last]]</f>
        <v>-17.527999999999995</v>
      </c>
    </row>
    <row r="10" spans="2:7" s="1" customFormat="1" ht="20.100000000000001" customHeight="1" x14ac:dyDescent="0.25">
      <c r="B10" s="2" t="s">
        <v>19</v>
      </c>
      <c r="C10" s="2">
        <v>5.4340000000000002</v>
      </c>
      <c r="D10" s="2">
        <v>44.369</v>
      </c>
      <c r="E10" s="2">
        <v>21.48</v>
      </c>
      <c r="F10" s="2">
        <f>Tabelle5.8[[#This Row],[R=R_L+R_V,D]]-Tabelle5.8[[#This Row],[R_Last]]</f>
        <v>-22.888999999999999</v>
      </c>
    </row>
    <row r="11" spans="2:7" s="1" customFormat="1" ht="20.100000000000001" customHeight="1" x14ac:dyDescent="0.25">
      <c r="B11" s="2" t="s">
        <v>20</v>
      </c>
      <c r="C11" s="2">
        <v>7.9690000000000003</v>
      </c>
      <c r="D11" s="2">
        <v>51.674999999999997</v>
      </c>
      <c r="E11" s="2">
        <v>26.533000000000001</v>
      </c>
      <c r="F11" s="2">
        <f>Tabelle5.8[[#This Row],[R=R_L+R_V,D]]-Tabelle5.8[[#This Row],[R_Last]]</f>
        <v>-25.141999999999996</v>
      </c>
    </row>
    <row r="12" spans="2:7" s="1" customFormat="1" ht="20.100000000000001" customHeight="1" x14ac:dyDescent="0.25">
      <c r="B12" s="2" t="s">
        <v>21</v>
      </c>
      <c r="C12" s="2">
        <v>6.9290000000000003</v>
      </c>
      <c r="D12" s="2">
        <v>48.863999999999997</v>
      </c>
      <c r="E12" s="2">
        <v>21.635000000000002</v>
      </c>
      <c r="F12" s="2">
        <f>Tabelle5.8[[#This Row],[R=R_L+R_V,D]]-Tabelle5.8[[#This Row],[R_Last]]</f>
        <v>-27.228999999999996</v>
      </c>
    </row>
    <row r="13" spans="2:7" s="1" customFormat="1" ht="20.100000000000001" customHeight="1" x14ac:dyDescent="0.25">
      <c r="B13" s="2" t="s">
        <v>5</v>
      </c>
      <c r="C13" s="2"/>
      <c r="D13" s="2"/>
      <c r="E13" s="2"/>
      <c r="F13" s="2" t="str">
        <f>_xlfn.CONCAT("R_V,D=",SUBTOTAL(101,Tabelle5.8[R_V,D=R-R_L]))</f>
        <v>R_V,D=-13,170875</v>
      </c>
    </row>
    <row r="14" spans="2:7" ht="15.75" x14ac:dyDescent="0.25">
      <c r="G14" s="1"/>
    </row>
  </sheetData>
  <mergeCells count="1">
    <mergeCell ref="B2:F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5.7 - R_L &amp; R_Vd für 1 Birnchen</vt:lpstr>
      <vt:lpstr>5.8 R_L &amp; R_Vd für 2 Birnchen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Schmidt</dc:creator>
  <cp:lastModifiedBy>Jonas Schmidt</cp:lastModifiedBy>
  <dcterms:created xsi:type="dcterms:W3CDTF">2022-12-08T19:49:03Z</dcterms:created>
  <dcterms:modified xsi:type="dcterms:W3CDTF">2022-12-08T20:20:13Z</dcterms:modified>
</cp:coreProperties>
</file>